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-105" yWindow="-105" windowWidth="23250" windowHeight="12570"/>
  </bookViews>
  <sheets>
    <sheet name="beruházási kiad." sheetId="1" r:id="rId1"/>
  </sheets>
  <definedNames>
    <definedName name="_xlnm.Print_Area" localSheetId="0">'beruházási kiad.'!$A$1:$H$91</definedName>
  </definedNames>
  <calcPr calcId="152511"/>
</workbook>
</file>

<file path=xl/calcChain.xml><?xml version="1.0" encoding="utf-8"?>
<calcChain xmlns="http://schemas.openxmlformats.org/spreadsheetml/2006/main">
  <c r="D91" i="1" l="1"/>
  <c r="E91" i="1"/>
  <c r="F91" i="1"/>
  <c r="G91" i="1"/>
  <c r="D90" i="1"/>
  <c r="E90" i="1"/>
  <c r="F90" i="1"/>
  <c r="G90" i="1"/>
  <c r="D88" i="1"/>
  <c r="E88" i="1"/>
  <c r="F88" i="1"/>
  <c r="G88" i="1"/>
  <c r="H88" i="1"/>
  <c r="H90" i="1" s="1"/>
  <c r="H91" i="1" s="1"/>
  <c r="D53" i="1"/>
  <c r="E53" i="1"/>
  <c r="F53" i="1"/>
  <c r="G53" i="1"/>
  <c r="H53" i="1"/>
  <c r="C53" i="1"/>
  <c r="D47" i="1"/>
  <c r="E47" i="1"/>
  <c r="F47" i="1"/>
  <c r="G47" i="1"/>
  <c r="H47" i="1"/>
  <c r="G46" i="1"/>
  <c r="H31" i="1"/>
  <c r="H32" i="1"/>
  <c r="H33" i="1"/>
  <c r="H34" i="1"/>
  <c r="H35" i="1"/>
  <c r="H36" i="1"/>
  <c r="H37" i="1"/>
  <c r="H30" i="1"/>
  <c r="D38" i="1"/>
  <c r="E38" i="1"/>
  <c r="F38" i="1"/>
  <c r="H38" i="1" l="1"/>
  <c r="H20" i="1"/>
  <c r="H21" i="1"/>
  <c r="H24" i="1"/>
  <c r="H25" i="1"/>
  <c r="H28" i="1"/>
  <c r="F18" i="1"/>
  <c r="H18" i="1" s="1"/>
  <c r="F19" i="1"/>
  <c r="H19" i="1" s="1"/>
  <c r="F20" i="1"/>
  <c r="F21" i="1"/>
  <c r="F22" i="1"/>
  <c r="H22" i="1" s="1"/>
  <c r="F23" i="1"/>
  <c r="H23" i="1" s="1"/>
  <c r="F24" i="1"/>
  <c r="F25" i="1"/>
  <c r="F26" i="1"/>
  <c r="H26" i="1" s="1"/>
  <c r="F27" i="1"/>
  <c r="H27" i="1" s="1"/>
  <c r="F28" i="1"/>
  <c r="F17" i="1"/>
  <c r="H17" i="1" s="1"/>
  <c r="D29" i="1"/>
  <c r="D39" i="1" s="1"/>
  <c r="D16" i="1"/>
  <c r="E16" i="1"/>
  <c r="F16" i="1"/>
  <c r="H9" i="1"/>
  <c r="H10" i="1"/>
  <c r="H11" i="1"/>
  <c r="H12" i="1"/>
  <c r="H13" i="1"/>
  <c r="H14" i="1"/>
  <c r="H15" i="1"/>
  <c r="G12" i="1"/>
  <c r="G13" i="1"/>
  <c r="G14" i="1"/>
  <c r="G15" i="1"/>
  <c r="H16" i="1" l="1"/>
  <c r="G16" i="1"/>
  <c r="H29" i="1"/>
  <c r="H39" i="1" s="1"/>
  <c r="F29" i="1"/>
  <c r="F39" i="1" s="1"/>
  <c r="G34" i="1"/>
  <c r="G33" i="1"/>
  <c r="G9" i="1"/>
  <c r="G57" i="1"/>
  <c r="G23" i="1"/>
  <c r="G22" i="1"/>
  <c r="G21" i="1"/>
  <c r="E11" i="1"/>
  <c r="C11" i="1"/>
  <c r="G36" i="1"/>
  <c r="G11" i="1" l="1"/>
  <c r="C88" i="1"/>
  <c r="C47" i="1" l="1"/>
  <c r="C38" i="1"/>
  <c r="E29" i="1"/>
  <c r="E39" i="1" s="1"/>
  <c r="C29" i="1"/>
  <c r="C90" i="1" l="1"/>
  <c r="G78" i="1"/>
  <c r="G37" i="1"/>
  <c r="G24" i="1" l="1"/>
  <c r="G89" i="1" l="1"/>
  <c r="G72" i="1"/>
  <c r="G71" i="1"/>
  <c r="C16" i="1" l="1"/>
  <c r="G31" i="1" l="1"/>
  <c r="G32" i="1"/>
  <c r="G30" i="1"/>
  <c r="G35" i="1"/>
  <c r="G20" i="1"/>
  <c r="G19" i="1"/>
  <c r="G18" i="1"/>
  <c r="G17" i="1"/>
  <c r="G58" i="1"/>
  <c r="G64" i="1"/>
  <c r="G38" i="1" l="1"/>
  <c r="G29" i="1"/>
  <c r="G39" i="1" s="1"/>
  <c r="C39" i="1"/>
  <c r="C91" i="1" s="1"/>
</calcChain>
</file>

<file path=xl/sharedStrings.xml><?xml version="1.0" encoding="utf-8"?>
<sst xmlns="http://schemas.openxmlformats.org/spreadsheetml/2006/main" count="104" uniqueCount="95">
  <si>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</si>
  <si>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</si>
  <si>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</si>
  <si>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</si>
  <si>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</si>
  <si>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</si>
  <si>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</si>
  <si>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</si>
  <si>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</si>
  <si>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</si>
  <si>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</si>
  <si>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</si>
  <si>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</si>
  <si>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</si>
  <si>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</si>
  <si>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</si>
  <si>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</si>
  <si>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</si>
  <si>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TOP pályázatok összesen:</t>
  </si>
  <si>
    <t>Nagy temető bővítés (kerítésépítés)</t>
  </si>
  <si>
    <t>Nagy temető bővítés (utak, parcellák kialakítása)</t>
  </si>
  <si>
    <t>Windows 10 softver</t>
  </si>
  <si>
    <t>Monitor 2 db</t>
  </si>
  <si>
    <t>Légkondi (labor 1 db + védőnők 2 db)</t>
  </si>
  <si>
    <t>Szúnyoghálók, rolók (konyhák)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</si>
  <si>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</si>
  <si>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</si>
  <si>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</si>
  <si>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</si>
  <si>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Virágágyás betonelem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</si>
  <si>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</si>
  <si>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</si>
  <si>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</si>
  <si>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</si>
  <si>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</si>
  <si>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</si>
  <si>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</si>
  <si>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</si>
  <si>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</si>
  <si>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</si>
  <si>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</si>
  <si>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</si>
  <si>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</si>
  <si>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</si>
  <si>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</si>
  <si>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Zalaszentgrót Város Egészségügyi Központja</t>
  </si>
  <si>
    <t>Városi Könyvtár és Művelődési-Felnőttképzési Központ</t>
  </si>
  <si>
    <t>Koktél asztalok beszerzése</t>
  </si>
  <si>
    <t>Húsvéti kellékek</t>
  </si>
  <si>
    <t>Fürdő relax medencéi fölé árnyékolók beszerzése</t>
  </si>
  <si>
    <t>Utánfutó beszerzése</t>
  </si>
  <si>
    <t>Salgo polcrendszer (irattár)</t>
  </si>
  <si>
    <t>Unicef Gyerekbarát település eszközbeszerzések</t>
  </si>
  <si>
    <t>Mosogatógép</t>
  </si>
  <si>
    <t>Mosógép</t>
  </si>
  <si>
    <t>Ózonkészülék</t>
  </si>
  <si>
    <t>Germicid lámpa</t>
  </si>
  <si>
    <t>Automata kávéfőzőgép</t>
  </si>
  <si>
    <t>Zászlórúd hivatal épületénél</t>
  </si>
  <si>
    <t>Település rendezési terv módosítása</t>
  </si>
  <si>
    <t>Hivatali autó beszerzés</t>
  </si>
  <si>
    <t>Szoftver beszerzés-MenzaSzoft III.</t>
  </si>
  <si>
    <t>Kisért.eszközök beszerzése / játékok/</t>
  </si>
  <si>
    <t>Pénztárgép beszerzése</t>
  </si>
  <si>
    <t>Tel.könyvtárak szakmai eszközbeszerzése c. pályázat önrésze</t>
  </si>
  <si>
    <t>Várépítő pályázat önerő</t>
  </si>
  <si>
    <t>Mobil asztalok vásárcsarnokba</t>
  </si>
  <si>
    <t>Rénszarvas figura vásárlása</t>
  </si>
  <si>
    <t>Kisértékű eszközök beszerzése</t>
  </si>
  <si>
    <t>Aranyod: folyóka kialakítás,betonozott árok kiép.</t>
  </si>
  <si>
    <t>Csáford: kisért.eszközök vás.</t>
  </si>
  <si>
    <t>Kisszentgrót: hűtőszekrény vásárlás</t>
  </si>
  <si>
    <t>Ügyeletre elektromos sütő és főzőlap</t>
  </si>
  <si>
    <t>Vízus Tábla védőnők 2 db</t>
  </si>
  <si>
    <t>Számítgép védőnők</t>
  </si>
  <si>
    <t>TV (labor váró)</t>
  </si>
  <si>
    <t xml:space="preserve">10 db acélvázas asztal (80x76x120) </t>
  </si>
  <si>
    <t>ADMI-s projektor</t>
  </si>
  <si>
    <t xml:space="preserve">Aranyodi buszmegálló áthelyezés </t>
  </si>
  <si>
    <t>Nagy temető bővítés (urnafal bőv.)</t>
  </si>
  <si>
    <t xml:space="preserve">Nagy temető (kamerarendszer kialakítása) </t>
  </si>
  <si>
    <t>Tüskeszentpéter temető (kamerarendszer kialakítása)</t>
  </si>
  <si>
    <t xml:space="preserve">Király utca közvilágítás bővítés </t>
  </si>
  <si>
    <t xml:space="preserve">EÜ Központ épületében Ügyeleti zuhanyzó kialakítása </t>
  </si>
  <si>
    <t>Gépbeszerzés (mulcsozó)</t>
  </si>
  <si>
    <t>Elektromos  garázskapu (hivatali garázssor)</t>
  </si>
  <si>
    <t xml:space="preserve">Sportcsarnok hangosítás </t>
  </si>
  <si>
    <t>Szociális jellegű közmunka program: szerszámok</t>
  </si>
  <si>
    <t>Helyi sajátosság közmunka program:  kisértékű eszközök, szerszámok beszerzése</t>
  </si>
  <si>
    <t>Karácsonyi díszvilágítás                                                /házasságkötő, Zaffír ház, stb./</t>
  </si>
  <si>
    <t>terv</t>
  </si>
  <si>
    <t>tény</t>
  </si>
  <si>
    <t>Beruházási kiadások 2020. évi előirányzata és teljesítése</t>
  </si>
  <si>
    <t>Műszaki tervezési költségek, hűtőház fázisbővítés</t>
  </si>
  <si>
    <t>5. melléklet a 2020. évi költségvetés végrehajtásáról és a 2020.évi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</si>
</sst>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8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3"/>
      <color rgb="FFFF000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i/>
      <sz val="14"/>
      <color rgb="FFFF0000"/>
      <name val="Times New Roman"/>
      <family val="1"/>
      <charset val="238"/>
    </font>
    <font>
      <b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2" borderId="0" xfId="0" applyFill="1"/>
    <xf numFmtId="164" fontId="5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5" borderId="0" xfId="0" applyFill="1"/>
    <xf numFmtId="3" fontId="4" fillId="4" borderId="2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wrapText="1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0" fontId="9" fillId="7" borderId="0" xfId="0" applyFont="1" applyFill="1"/>
    <xf numFmtId="0" fontId="0" fillId="7" borderId="0" xfId="0" applyFill="1"/>
    <xf numFmtId="0" fontId="10" fillId="6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2" fillId="0" borderId="0" xfId="0" applyFont="1" applyBorder="1"/>
    <xf numFmtId="3" fontId="16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0" fillId="0" borderId="1" xfId="0" applyFont="1" applyBorder="1"/>
    <xf numFmtId="0" fontId="0" fillId="0" borderId="0" xfId="0" applyFont="1" applyAlignme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2" fillId="8" borderId="0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vertical="center" wrapText="1"/>
    </xf>
    <xf numFmtId="164" fontId="4" fillId="9" borderId="1" xfId="0" applyNumberFormat="1" applyFont="1" applyFill="1" applyBorder="1" applyAlignment="1">
      <alignment horizontal="right" wrapText="1"/>
    </xf>
    <xf numFmtId="3" fontId="4" fillId="9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92"/>
  <sheetViews>
    <sheetView tabSelected="1" view="pageBreakPreview" zoomScaleNormal="100" zoomScaleSheetLayoutView="100" workbookViewId="0">
      <selection sqref="A1:H1"/>
    </sheetView>
  </sheetViews>
  <sheetFormatPr defaultRowHeight="14.25" x14ac:dyDescent="0.2"/>
  <cols>
    <col min="1" max="1" width="21.7109375" style="18" customWidth="1"/>
    <col min="2" max="2" width="37.5703125" style="59" customWidth="1"/>
    <col min="3" max="8" width="10" style="41" customWidth="1"/>
  </cols>
  <sheetData>
    <row r="1" spans="1:14" ht="31.15" customHeight="1" x14ac:dyDescent="0.3">
      <c r="A1" s="73" t="s">
        <v>94</v>
      </c>
      <c r="B1" s="74"/>
      <c r="C1" s="74"/>
      <c r="D1" s="74"/>
      <c r="E1" s="74"/>
      <c r="F1" s="74"/>
      <c r="G1" s="74"/>
      <c r="H1" s="75"/>
    </row>
    <row r="2" spans="1:14" ht="48.6" customHeight="1" x14ac:dyDescent="0.3">
      <c r="A2" s="86" t="s">
        <v>92</v>
      </c>
      <c r="B2" s="86"/>
      <c r="C2" s="86"/>
      <c r="D2" s="86"/>
      <c r="E2" s="86"/>
      <c r="F2" s="86"/>
      <c r="G2" s="86"/>
      <c r="H2" s="70"/>
    </row>
    <row r="3" spans="1:14" ht="12" customHeight="1" x14ac:dyDescent="0.35">
      <c r="A3" s="16"/>
      <c r="B3" s="19"/>
      <c r="C3" s="1"/>
      <c r="D3" s="1"/>
      <c r="E3" s="1"/>
      <c r="F3" s="1"/>
      <c r="G3" s="1"/>
      <c r="H3" s="1"/>
    </row>
    <row r="4" spans="1:14" ht="19.149999999999999" customHeight="1" x14ac:dyDescent="0.2">
      <c r="A4" s="76" t="s">
        <v>0</v>
      </c>
      <c r="B4" s="76"/>
      <c r="C4" s="76"/>
      <c r="D4" s="76"/>
      <c r="E4" s="76"/>
      <c r="F4" s="76"/>
      <c r="G4" s="76"/>
      <c r="H4" s="77"/>
    </row>
    <row r="5" spans="1:14" ht="7.15" customHeight="1" x14ac:dyDescent="0.25">
      <c r="A5" s="17"/>
      <c r="B5" s="47"/>
      <c r="C5" s="4"/>
      <c r="D5" s="4"/>
      <c r="E5" s="4"/>
      <c r="F5" s="4"/>
      <c r="G5" s="4"/>
      <c r="H5" s="4"/>
    </row>
    <row r="6" spans="1:14" ht="21" customHeight="1" x14ac:dyDescent="0.3">
      <c r="A6" s="20" t="s">
        <v>1</v>
      </c>
      <c r="B6" s="20" t="s">
        <v>2</v>
      </c>
      <c r="C6" s="90" t="s">
        <v>3</v>
      </c>
      <c r="D6" s="91"/>
      <c r="E6" s="90" t="s">
        <v>4</v>
      </c>
      <c r="F6" s="91"/>
      <c r="G6" s="92" t="s">
        <v>5</v>
      </c>
      <c r="H6" s="93"/>
    </row>
    <row r="7" spans="1:14" ht="17.45" customHeight="1" x14ac:dyDescent="0.3">
      <c r="A7" s="71"/>
      <c r="B7" s="20"/>
      <c r="C7" s="3" t="s">
        <v>90</v>
      </c>
      <c r="D7" s="3" t="s">
        <v>91</v>
      </c>
      <c r="E7" s="3" t="s">
        <v>90</v>
      </c>
      <c r="F7" s="3" t="s">
        <v>91</v>
      </c>
      <c r="G7" s="3" t="s">
        <v>90</v>
      </c>
      <c r="H7" s="3" t="s">
        <v>91</v>
      </c>
    </row>
    <row r="8" spans="1:14" ht="30" customHeight="1" x14ac:dyDescent="0.25">
      <c r="A8" s="87" t="s">
        <v>14</v>
      </c>
      <c r="B8" s="30" t="s">
        <v>30</v>
      </c>
      <c r="C8" s="26">
        <v>1781</v>
      </c>
      <c r="D8" s="26">
        <v>1514</v>
      </c>
      <c r="E8" s="26">
        <v>481</v>
      </c>
      <c r="F8" s="26">
        <v>395</v>
      </c>
      <c r="G8" s="26">
        <v>2262</v>
      </c>
      <c r="H8" s="26">
        <v>1909</v>
      </c>
    </row>
    <row r="9" spans="1:14" ht="17.45" customHeight="1" x14ac:dyDescent="0.25">
      <c r="A9" s="88"/>
      <c r="B9" s="64" t="s">
        <v>57</v>
      </c>
      <c r="C9" s="26">
        <v>87</v>
      </c>
      <c r="D9" s="26">
        <v>87</v>
      </c>
      <c r="E9" s="26">
        <v>23</v>
      </c>
      <c r="F9" s="26">
        <v>23</v>
      </c>
      <c r="G9" s="63">
        <f>C9+E9</f>
        <v>110</v>
      </c>
      <c r="H9" s="26">
        <f t="shared" ref="H9:H15" si="0">SUM(D9+F9)</f>
        <v>110</v>
      </c>
    </row>
    <row r="10" spans="1:14" ht="17.45" customHeight="1" x14ac:dyDescent="0.25">
      <c r="A10" s="88"/>
      <c r="B10" s="64" t="s">
        <v>53</v>
      </c>
      <c r="C10" s="26">
        <v>129</v>
      </c>
      <c r="D10" s="26">
        <v>129</v>
      </c>
      <c r="E10" s="26">
        <v>35</v>
      </c>
      <c r="F10" s="26">
        <v>35</v>
      </c>
      <c r="G10" s="63">
        <v>150</v>
      </c>
      <c r="H10" s="26">
        <f t="shared" si="0"/>
        <v>164</v>
      </c>
    </row>
    <row r="11" spans="1:14" ht="18" customHeight="1" x14ac:dyDescent="0.25">
      <c r="A11" s="89"/>
      <c r="B11" s="39" t="s">
        <v>6</v>
      </c>
      <c r="C11" s="40">
        <f>SUM(C8:C10)</f>
        <v>1997</v>
      </c>
      <c r="D11" s="40">
        <v>1730</v>
      </c>
      <c r="E11" s="40">
        <f>SUM(E8:E10)</f>
        <v>539</v>
      </c>
      <c r="F11" s="40">
        <v>453</v>
      </c>
      <c r="G11" s="72">
        <f t="shared" ref="G11:G15" si="1">C11+E11</f>
        <v>2536</v>
      </c>
      <c r="H11" s="72">
        <f t="shared" si="0"/>
        <v>2183</v>
      </c>
    </row>
    <row r="12" spans="1:14" s="8" customFormat="1" ht="17.45" customHeight="1" x14ac:dyDescent="0.3">
      <c r="A12" s="82" t="s">
        <v>16</v>
      </c>
      <c r="B12" s="22" t="s">
        <v>29</v>
      </c>
      <c r="C12" s="26">
        <v>35</v>
      </c>
      <c r="D12" s="26">
        <v>32</v>
      </c>
      <c r="E12" s="26">
        <v>10</v>
      </c>
      <c r="F12" s="26">
        <v>9</v>
      </c>
      <c r="G12" s="63">
        <f t="shared" si="1"/>
        <v>45</v>
      </c>
      <c r="H12" s="26">
        <f t="shared" si="0"/>
        <v>41</v>
      </c>
      <c r="I12"/>
      <c r="J12" s="80"/>
      <c r="K12" s="6"/>
      <c r="L12" s="7"/>
      <c r="M12" s="7"/>
      <c r="N12" s="7"/>
    </row>
    <row r="13" spans="1:14" s="8" customFormat="1" ht="17.45" customHeight="1" x14ac:dyDescent="0.3">
      <c r="A13" s="82"/>
      <c r="B13" s="22" t="s">
        <v>61</v>
      </c>
      <c r="C13" s="26">
        <v>45</v>
      </c>
      <c r="D13" s="26">
        <v>45</v>
      </c>
      <c r="E13" s="26">
        <v>12</v>
      </c>
      <c r="F13" s="26">
        <v>0</v>
      </c>
      <c r="G13" s="63">
        <f t="shared" si="1"/>
        <v>57</v>
      </c>
      <c r="H13" s="26">
        <f t="shared" si="0"/>
        <v>45</v>
      </c>
      <c r="I13"/>
      <c r="J13" s="80"/>
      <c r="K13" s="6"/>
      <c r="L13" s="7"/>
      <c r="M13" s="7"/>
      <c r="N13" s="7"/>
    </row>
    <row r="14" spans="1:14" s="8" customFormat="1" ht="17.45" customHeight="1" x14ac:dyDescent="0.3">
      <c r="A14" s="82"/>
      <c r="B14" s="22" t="s">
        <v>62</v>
      </c>
      <c r="C14" s="26">
        <v>1602</v>
      </c>
      <c r="D14" s="26">
        <v>1615</v>
      </c>
      <c r="E14" s="26">
        <v>433</v>
      </c>
      <c r="F14" s="26">
        <v>436</v>
      </c>
      <c r="G14" s="63">
        <f t="shared" si="1"/>
        <v>2035</v>
      </c>
      <c r="H14" s="26">
        <f t="shared" si="0"/>
        <v>2051</v>
      </c>
      <c r="I14"/>
      <c r="J14" s="80"/>
      <c r="K14" s="6"/>
      <c r="L14" s="7"/>
      <c r="M14" s="7"/>
      <c r="N14" s="7"/>
    </row>
    <row r="15" spans="1:14" s="8" customFormat="1" ht="17.45" customHeight="1" x14ac:dyDescent="0.3">
      <c r="A15" s="82"/>
      <c r="B15" s="22" t="s">
        <v>24</v>
      </c>
      <c r="C15" s="26">
        <v>133</v>
      </c>
      <c r="D15" s="26">
        <v>133</v>
      </c>
      <c r="E15" s="26">
        <v>0</v>
      </c>
      <c r="F15" s="26">
        <v>0</v>
      </c>
      <c r="G15" s="63">
        <f t="shared" si="1"/>
        <v>133</v>
      </c>
      <c r="H15" s="26">
        <f t="shared" si="0"/>
        <v>133</v>
      </c>
      <c r="I15"/>
      <c r="J15" s="80"/>
      <c r="K15" s="6"/>
      <c r="L15" s="7"/>
      <c r="M15" s="7"/>
      <c r="N15" s="7"/>
    </row>
    <row r="16" spans="1:14" s="8" customFormat="1" ht="19.149999999999999" customHeight="1" x14ac:dyDescent="0.3">
      <c r="A16" s="83"/>
      <c r="B16" s="32" t="s">
        <v>6</v>
      </c>
      <c r="C16" s="33">
        <f>SUM(C12:C15)</f>
        <v>1815</v>
      </c>
      <c r="D16" s="33">
        <f t="shared" ref="D16:H16" si="2">SUM(D12:D15)</f>
        <v>1825</v>
      </c>
      <c r="E16" s="33">
        <f t="shared" si="2"/>
        <v>455</v>
      </c>
      <c r="F16" s="33">
        <f t="shared" si="2"/>
        <v>445</v>
      </c>
      <c r="G16" s="33">
        <f t="shared" si="2"/>
        <v>2270</v>
      </c>
      <c r="H16" s="33">
        <f t="shared" si="2"/>
        <v>2270</v>
      </c>
      <c r="I16"/>
      <c r="J16" s="81"/>
      <c r="K16" s="6"/>
      <c r="L16" s="7"/>
      <c r="M16" s="7"/>
      <c r="N16" s="7"/>
    </row>
    <row r="17" spans="1:14" s="8" customFormat="1" ht="16.899999999999999" customHeight="1" x14ac:dyDescent="0.3">
      <c r="A17" s="82" t="s">
        <v>45</v>
      </c>
      <c r="B17" s="22" t="s">
        <v>21</v>
      </c>
      <c r="C17" s="27">
        <v>45</v>
      </c>
      <c r="D17" s="27">
        <v>42</v>
      </c>
      <c r="E17" s="26">
        <v>12</v>
      </c>
      <c r="F17" s="26">
        <f>D17*0.27</f>
        <v>11.34</v>
      </c>
      <c r="G17" s="26">
        <f t="shared" ref="G17:G24" si="3">C17+E17</f>
        <v>57</v>
      </c>
      <c r="H17" s="26">
        <f>D17+F17</f>
        <v>53.34</v>
      </c>
      <c r="I17"/>
      <c r="J17" s="5"/>
      <c r="K17" s="9"/>
      <c r="L17" s="62"/>
      <c r="M17" s="7"/>
      <c r="N17" s="10"/>
    </row>
    <row r="18" spans="1:14" s="8" customFormat="1" ht="16.899999999999999" customHeight="1" x14ac:dyDescent="0.3">
      <c r="A18" s="82"/>
      <c r="B18" s="22" t="s">
        <v>22</v>
      </c>
      <c r="C18" s="27">
        <v>64</v>
      </c>
      <c r="D18" s="27">
        <v>64</v>
      </c>
      <c r="E18" s="26">
        <v>17</v>
      </c>
      <c r="F18" s="26">
        <f t="shared" ref="F18:F28" si="4">D18*0.27</f>
        <v>17.28</v>
      </c>
      <c r="G18" s="26">
        <f t="shared" si="3"/>
        <v>81</v>
      </c>
      <c r="H18" s="26">
        <f t="shared" ref="H18:H28" si="5">D18+F18</f>
        <v>81.28</v>
      </c>
      <c r="I18"/>
      <c r="J18" s="5"/>
      <c r="K18" s="9"/>
      <c r="L18" s="10"/>
      <c r="M18" s="7"/>
      <c r="N18" s="10"/>
    </row>
    <row r="19" spans="1:14" s="8" customFormat="1" ht="16.899999999999999" customHeight="1" x14ac:dyDescent="0.3">
      <c r="A19" s="82"/>
      <c r="B19" s="22" t="s">
        <v>51</v>
      </c>
      <c r="C19" s="27">
        <v>118</v>
      </c>
      <c r="D19" s="27">
        <v>118</v>
      </c>
      <c r="E19" s="26">
        <v>32</v>
      </c>
      <c r="F19" s="26">
        <f t="shared" si="4"/>
        <v>31.860000000000003</v>
      </c>
      <c r="G19" s="26">
        <f t="shared" si="3"/>
        <v>150</v>
      </c>
      <c r="H19" s="26">
        <f t="shared" si="5"/>
        <v>149.86000000000001</v>
      </c>
      <c r="I19"/>
      <c r="J19" s="5"/>
      <c r="K19" s="9"/>
      <c r="L19" s="10"/>
      <c r="M19" s="7"/>
      <c r="N19" s="10"/>
    </row>
    <row r="20" spans="1:14" s="8" customFormat="1" ht="16.899999999999999" customHeight="1" x14ac:dyDescent="0.3">
      <c r="A20" s="82"/>
      <c r="B20" s="22" t="s">
        <v>23</v>
      </c>
      <c r="C20" s="27">
        <v>520</v>
      </c>
      <c r="D20" s="27">
        <v>517</v>
      </c>
      <c r="E20" s="26">
        <v>140</v>
      </c>
      <c r="F20" s="26">
        <f t="shared" si="4"/>
        <v>139.59</v>
      </c>
      <c r="G20" s="26">
        <f t="shared" si="3"/>
        <v>660</v>
      </c>
      <c r="H20" s="26">
        <f t="shared" si="5"/>
        <v>656.59</v>
      </c>
      <c r="I20"/>
      <c r="J20" s="5"/>
      <c r="K20" s="9"/>
      <c r="L20" s="10"/>
      <c r="M20" s="7"/>
      <c r="N20" s="10"/>
    </row>
    <row r="21" spans="1:14" s="8" customFormat="1" ht="16.899999999999999" customHeight="1" x14ac:dyDescent="0.3">
      <c r="A21" s="82"/>
      <c r="B21" s="22" t="s">
        <v>54</v>
      </c>
      <c r="C21" s="27">
        <v>68</v>
      </c>
      <c r="D21" s="27">
        <v>68</v>
      </c>
      <c r="E21" s="27">
        <v>19</v>
      </c>
      <c r="F21" s="26">
        <f t="shared" si="4"/>
        <v>18.36</v>
      </c>
      <c r="G21" s="27">
        <f t="shared" si="3"/>
        <v>87</v>
      </c>
      <c r="H21" s="26">
        <f t="shared" si="5"/>
        <v>86.36</v>
      </c>
      <c r="I21"/>
      <c r="J21" s="61"/>
      <c r="K21" s="9"/>
      <c r="L21" s="10"/>
      <c r="M21" s="7"/>
      <c r="N21" s="10"/>
    </row>
    <row r="22" spans="1:14" s="8" customFormat="1" ht="16.899999999999999" customHeight="1" x14ac:dyDescent="0.3">
      <c r="A22" s="82"/>
      <c r="B22" s="22" t="s">
        <v>55</v>
      </c>
      <c r="C22" s="27">
        <v>74</v>
      </c>
      <c r="D22" s="27">
        <v>74</v>
      </c>
      <c r="E22" s="27">
        <v>20</v>
      </c>
      <c r="F22" s="26">
        <f t="shared" si="4"/>
        <v>19.98</v>
      </c>
      <c r="G22" s="27">
        <f t="shared" si="3"/>
        <v>94</v>
      </c>
      <c r="H22" s="26">
        <f t="shared" si="5"/>
        <v>93.98</v>
      </c>
      <c r="I22"/>
      <c r="J22" s="61"/>
      <c r="K22" s="9"/>
      <c r="L22" s="10"/>
      <c r="M22" s="7"/>
      <c r="N22" s="10"/>
    </row>
    <row r="23" spans="1:14" s="8" customFormat="1" ht="16.899999999999999" customHeight="1" x14ac:dyDescent="0.3">
      <c r="A23" s="82"/>
      <c r="B23" s="22" t="s">
        <v>56</v>
      </c>
      <c r="C23" s="27">
        <v>134</v>
      </c>
      <c r="D23" s="27">
        <v>134</v>
      </c>
      <c r="E23" s="27">
        <v>36</v>
      </c>
      <c r="F23" s="26">
        <f t="shared" si="4"/>
        <v>36.18</v>
      </c>
      <c r="G23" s="27">
        <f t="shared" si="3"/>
        <v>170</v>
      </c>
      <c r="H23" s="26">
        <f t="shared" si="5"/>
        <v>170.18</v>
      </c>
      <c r="I23"/>
      <c r="J23" s="61"/>
      <c r="K23" s="9"/>
      <c r="L23" s="10"/>
      <c r="M23" s="7"/>
      <c r="N23" s="10"/>
    </row>
    <row r="24" spans="1:14" s="8" customFormat="1" ht="16.899999999999999" customHeight="1" x14ac:dyDescent="0.3">
      <c r="A24" s="82"/>
      <c r="B24" s="22" t="s">
        <v>44</v>
      </c>
      <c r="C24" s="27">
        <v>44</v>
      </c>
      <c r="D24" s="27">
        <v>43</v>
      </c>
      <c r="E24" s="27">
        <v>12</v>
      </c>
      <c r="F24" s="26">
        <f t="shared" si="4"/>
        <v>11.610000000000001</v>
      </c>
      <c r="G24" s="27">
        <f t="shared" si="3"/>
        <v>56</v>
      </c>
      <c r="H24" s="26">
        <f t="shared" si="5"/>
        <v>54.61</v>
      </c>
      <c r="I24"/>
      <c r="J24" s="35"/>
      <c r="K24" s="9"/>
      <c r="L24" s="10"/>
      <c r="M24" s="7"/>
      <c r="N24" s="10"/>
    </row>
    <row r="25" spans="1:14" s="55" customFormat="1" ht="16.899999999999999" customHeight="1" x14ac:dyDescent="0.35">
      <c r="A25" s="82"/>
      <c r="B25" s="22" t="s">
        <v>72</v>
      </c>
      <c r="C25" s="27">
        <v>157</v>
      </c>
      <c r="D25" s="27">
        <v>82</v>
      </c>
      <c r="E25" s="27">
        <v>43</v>
      </c>
      <c r="F25" s="26">
        <f t="shared" si="4"/>
        <v>22.14</v>
      </c>
      <c r="G25" s="27">
        <v>200</v>
      </c>
      <c r="H25" s="26">
        <f t="shared" si="5"/>
        <v>104.14</v>
      </c>
      <c r="I25" s="49"/>
      <c r="J25" s="53"/>
      <c r="K25" s="54"/>
      <c r="L25" s="57"/>
      <c r="M25" s="56"/>
      <c r="N25" s="57"/>
    </row>
    <row r="26" spans="1:14" s="55" customFormat="1" ht="16.899999999999999" customHeight="1" x14ac:dyDescent="0.35">
      <c r="A26" s="82"/>
      <c r="B26" s="22" t="s">
        <v>73</v>
      </c>
      <c r="C26" s="27">
        <v>102</v>
      </c>
      <c r="D26" s="27">
        <v>44</v>
      </c>
      <c r="E26" s="27">
        <v>27</v>
      </c>
      <c r="F26" s="26">
        <f t="shared" si="4"/>
        <v>11.88</v>
      </c>
      <c r="G26" s="27">
        <v>129</v>
      </c>
      <c r="H26" s="26">
        <f t="shared" si="5"/>
        <v>55.88</v>
      </c>
      <c r="I26" s="49"/>
      <c r="J26" s="53"/>
      <c r="K26" s="54"/>
      <c r="L26" s="57"/>
      <c r="M26" s="56"/>
      <c r="N26" s="57"/>
    </row>
    <row r="27" spans="1:14" s="55" customFormat="1" ht="16.899999999999999" customHeight="1" x14ac:dyDescent="0.35">
      <c r="A27" s="82"/>
      <c r="B27" s="22" t="s">
        <v>74</v>
      </c>
      <c r="C27" s="27">
        <v>165</v>
      </c>
      <c r="D27" s="27">
        <v>164</v>
      </c>
      <c r="E27" s="27">
        <v>45</v>
      </c>
      <c r="F27" s="26">
        <f t="shared" si="4"/>
        <v>44.28</v>
      </c>
      <c r="G27" s="27">
        <v>210</v>
      </c>
      <c r="H27" s="26">
        <f t="shared" si="5"/>
        <v>208.28</v>
      </c>
      <c r="I27" s="49"/>
      <c r="J27" s="53"/>
      <c r="K27" s="54"/>
      <c r="L27" s="57"/>
      <c r="M27" s="56"/>
      <c r="N27" s="57"/>
    </row>
    <row r="28" spans="1:14" s="55" customFormat="1" ht="16.899999999999999" customHeight="1" x14ac:dyDescent="0.35">
      <c r="A28" s="82"/>
      <c r="B28" s="22" t="s">
        <v>75</v>
      </c>
      <c r="C28" s="27">
        <v>47</v>
      </c>
      <c r="D28" s="27"/>
      <c r="E28" s="27">
        <v>13</v>
      </c>
      <c r="F28" s="26">
        <f t="shared" si="4"/>
        <v>0</v>
      </c>
      <c r="G28" s="27">
        <v>60</v>
      </c>
      <c r="H28" s="26">
        <f t="shared" si="5"/>
        <v>0</v>
      </c>
      <c r="I28" s="49"/>
      <c r="J28" s="53"/>
      <c r="K28" s="54"/>
      <c r="L28" s="57"/>
      <c r="M28" s="56"/>
      <c r="N28" s="57"/>
    </row>
    <row r="29" spans="1:14" s="8" customFormat="1" ht="21.6" customHeight="1" x14ac:dyDescent="0.3">
      <c r="A29" s="82"/>
      <c r="B29" s="32" t="s">
        <v>6</v>
      </c>
      <c r="C29" s="37">
        <f>SUM(C17:C28)</f>
        <v>1538</v>
      </c>
      <c r="D29" s="37">
        <f>SUM(D17:D28)</f>
        <v>1350</v>
      </c>
      <c r="E29" s="37">
        <f t="shared" ref="E29:H29" si="6">SUM(E17:E28)</f>
        <v>416</v>
      </c>
      <c r="F29" s="37">
        <f t="shared" si="6"/>
        <v>364.5</v>
      </c>
      <c r="G29" s="37">
        <f t="shared" si="6"/>
        <v>1954</v>
      </c>
      <c r="H29" s="37">
        <f t="shared" si="6"/>
        <v>1714.5000000000002</v>
      </c>
      <c r="I29" s="2"/>
      <c r="J29" s="5"/>
      <c r="K29" s="6"/>
      <c r="L29" s="7"/>
      <c r="M29" s="7"/>
      <c r="N29" s="10"/>
    </row>
    <row r="30" spans="1:14" s="8" customFormat="1" ht="15.75" customHeight="1" x14ac:dyDescent="0.3">
      <c r="A30" s="78" t="s">
        <v>46</v>
      </c>
      <c r="B30" s="28" t="s">
        <v>25</v>
      </c>
      <c r="C30" s="29">
        <v>331</v>
      </c>
      <c r="D30" s="29">
        <v>305</v>
      </c>
      <c r="E30" s="26">
        <v>89</v>
      </c>
      <c r="F30" s="26">
        <v>82</v>
      </c>
      <c r="G30" s="26">
        <f t="shared" ref="G30:G36" si="7">C30+E30</f>
        <v>420</v>
      </c>
      <c r="H30" s="26">
        <f>D30+F30</f>
        <v>387</v>
      </c>
      <c r="I30" s="2"/>
      <c r="J30" s="25"/>
      <c r="K30" s="9"/>
      <c r="M30" s="7"/>
      <c r="N30" s="7"/>
    </row>
    <row r="31" spans="1:14" s="8" customFormat="1" ht="31.5" customHeight="1" x14ac:dyDescent="0.3">
      <c r="A31" s="78"/>
      <c r="B31" s="28" t="s">
        <v>26</v>
      </c>
      <c r="C31" s="29">
        <v>169</v>
      </c>
      <c r="D31" s="29">
        <v>159</v>
      </c>
      <c r="E31" s="26">
        <v>46</v>
      </c>
      <c r="F31" s="26">
        <v>43</v>
      </c>
      <c r="G31" s="26">
        <f t="shared" si="7"/>
        <v>215</v>
      </c>
      <c r="H31" s="26">
        <f t="shared" ref="H31:H37" si="8">D31+F31</f>
        <v>202</v>
      </c>
      <c r="I31" s="2"/>
      <c r="J31" s="25"/>
      <c r="K31" s="9"/>
      <c r="M31" s="7"/>
      <c r="N31" s="7"/>
    </row>
    <row r="32" spans="1:14" s="8" customFormat="1" ht="31.5" customHeight="1" x14ac:dyDescent="0.3">
      <c r="A32" s="78"/>
      <c r="B32" s="28" t="s">
        <v>27</v>
      </c>
      <c r="C32" s="29">
        <v>28</v>
      </c>
      <c r="D32" s="29">
        <v>28</v>
      </c>
      <c r="E32" s="26">
        <v>7</v>
      </c>
      <c r="F32" s="26">
        <v>7</v>
      </c>
      <c r="G32" s="26">
        <f t="shared" si="7"/>
        <v>35</v>
      </c>
      <c r="H32" s="26">
        <f t="shared" si="8"/>
        <v>35</v>
      </c>
      <c r="I32" s="2"/>
      <c r="J32" s="25"/>
      <c r="K32" s="9"/>
      <c r="M32" s="7"/>
      <c r="N32" s="7"/>
    </row>
    <row r="33" spans="1:14" s="8" customFormat="1" ht="16.899999999999999" customHeight="1" x14ac:dyDescent="0.3">
      <c r="A33" s="78"/>
      <c r="B33" s="28" t="s">
        <v>63</v>
      </c>
      <c r="C33" s="29">
        <v>119</v>
      </c>
      <c r="D33" s="29">
        <v>117</v>
      </c>
      <c r="E33" s="26">
        <v>32</v>
      </c>
      <c r="F33" s="26">
        <v>32</v>
      </c>
      <c r="G33" s="26">
        <f t="shared" si="7"/>
        <v>151</v>
      </c>
      <c r="H33" s="26">
        <f t="shared" si="8"/>
        <v>149</v>
      </c>
      <c r="I33" s="2"/>
      <c r="J33" s="68"/>
      <c r="K33" s="9"/>
      <c r="M33" s="7"/>
      <c r="N33" s="7"/>
    </row>
    <row r="34" spans="1:14" s="8" customFormat="1" ht="31.5" customHeight="1" x14ac:dyDescent="0.3">
      <c r="A34" s="78"/>
      <c r="B34" s="28" t="s">
        <v>64</v>
      </c>
      <c r="C34" s="29">
        <v>299</v>
      </c>
      <c r="D34" s="29">
        <v>0</v>
      </c>
      <c r="E34" s="26">
        <v>81</v>
      </c>
      <c r="F34" s="26">
        <v>0</v>
      </c>
      <c r="G34" s="26">
        <f t="shared" si="7"/>
        <v>380</v>
      </c>
      <c r="H34" s="26">
        <f t="shared" si="8"/>
        <v>0</v>
      </c>
      <c r="I34" s="2"/>
      <c r="J34" s="68"/>
      <c r="K34" s="9"/>
      <c r="M34" s="7"/>
      <c r="N34" s="7"/>
    </row>
    <row r="35" spans="1:14" s="8" customFormat="1" ht="15.75" customHeight="1" x14ac:dyDescent="0.3">
      <c r="A35" s="78"/>
      <c r="B35" s="28" t="s">
        <v>28</v>
      </c>
      <c r="C35" s="29">
        <v>472</v>
      </c>
      <c r="D35" s="29">
        <v>415</v>
      </c>
      <c r="E35" s="26">
        <v>128</v>
      </c>
      <c r="F35" s="26">
        <v>112</v>
      </c>
      <c r="G35" s="26">
        <f t="shared" si="7"/>
        <v>600</v>
      </c>
      <c r="H35" s="26">
        <f t="shared" si="8"/>
        <v>527</v>
      </c>
      <c r="I35" s="2"/>
      <c r="J35" s="25"/>
      <c r="K35" s="9"/>
      <c r="M35" s="7"/>
      <c r="N35" s="7"/>
    </row>
    <row r="36" spans="1:14" s="8" customFormat="1" ht="15.75" customHeight="1" x14ac:dyDescent="0.3">
      <c r="A36" s="78"/>
      <c r="B36" s="28" t="s">
        <v>77</v>
      </c>
      <c r="C36" s="29">
        <v>283</v>
      </c>
      <c r="D36" s="29">
        <v>0</v>
      </c>
      <c r="E36" s="26">
        <v>77</v>
      </c>
      <c r="F36" s="26">
        <v>0</v>
      </c>
      <c r="G36" s="26">
        <f t="shared" si="7"/>
        <v>360</v>
      </c>
      <c r="H36" s="26">
        <f t="shared" si="8"/>
        <v>0</v>
      </c>
      <c r="I36" s="2"/>
      <c r="J36" s="48"/>
      <c r="K36" s="9"/>
      <c r="M36" s="7"/>
      <c r="N36" s="7"/>
    </row>
    <row r="37" spans="1:14" s="43" customFormat="1" ht="15.75" customHeight="1" x14ac:dyDescent="0.3">
      <c r="A37" s="84"/>
      <c r="B37" s="28" t="s">
        <v>76</v>
      </c>
      <c r="C37" s="29">
        <v>822</v>
      </c>
      <c r="D37" s="29">
        <v>234</v>
      </c>
      <c r="E37" s="26">
        <v>222</v>
      </c>
      <c r="F37" s="26">
        <v>63</v>
      </c>
      <c r="G37" s="26">
        <f>C37+E37</f>
        <v>1044</v>
      </c>
      <c r="H37" s="26">
        <f t="shared" si="8"/>
        <v>297</v>
      </c>
      <c r="I37" s="42"/>
      <c r="J37" s="38"/>
      <c r="K37" s="9"/>
      <c r="M37" s="7"/>
      <c r="N37" s="7"/>
    </row>
    <row r="38" spans="1:14" s="8" customFormat="1" ht="18" customHeight="1" x14ac:dyDescent="0.3">
      <c r="A38" s="84"/>
      <c r="B38" s="32" t="s">
        <v>6</v>
      </c>
      <c r="C38" s="33">
        <f>SUM(C30:C37)</f>
        <v>2523</v>
      </c>
      <c r="D38" s="33">
        <f t="shared" ref="D38:H38" si="9">SUM(D30:D37)</f>
        <v>1258</v>
      </c>
      <c r="E38" s="33">
        <f t="shared" si="9"/>
        <v>682</v>
      </c>
      <c r="F38" s="33">
        <f t="shared" si="9"/>
        <v>339</v>
      </c>
      <c r="G38" s="33">
        <f t="shared" si="9"/>
        <v>3205</v>
      </c>
      <c r="H38" s="33">
        <f t="shared" si="9"/>
        <v>1597</v>
      </c>
      <c r="I38" s="2"/>
      <c r="J38" s="5"/>
      <c r="K38" s="9"/>
      <c r="M38" s="7"/>
      <c r="N38" s="7"/>
    </row>
    <row r="39" spans="1:14" s="44" customFormat="1" ht="18" customHeight="1" x14ac:dyDescent="0.2">
      <c r="A39" s="46"/>
      <c r="B39" s="65" t="s">
        <v>8</v>
      </c>
      <c r="C39" s="67">
        <f>SUM(C11+C16+C29+C38)</f>
        <v>7873</v>
      </c>
      <c r="D39" s="67">
        <f t="shared" ref="D39:H39" si="10">SUM(D11+D16+D29+D38)</f>
        <v>6163</v>
      </c>
      <c r="E39" s="67">
        <f t="shared" si="10"/>
        <v>2092</v>
      </c>
      <c r="F39" s="67">
        <f t="shared" si="10"/>
        <v>1601.5</v>
      </c>
      <c r="G39" s="67">
        <f t="shared" si="10"/>
        <v>9965</v>
      </c>
      <c r="H39" s="67">
        <f t="shared" si="10"/>
        <v>7764.5</v>
      </c>
    </row>
    <row r="40" spans="1:14" ht="19.899999999999999" customHeight="1" x14ac:dyDescent="0.2">
      <c r="A40" s="82" t="s">
        <v>15</v>
      </c>
      <c r="B40" s="12" t="s">
        <v>11</v>
      </c>
      <c r="C40" s="15"/>
      <c r="D40" s="15"/>
      <c r="E40" s="11"/>
      <c r="F40" s="11"/>
      <c r="G40" s="15"/>
      <c r="H40" s="15"/>
    </row>
    <row r="41" spans="1:14" ht="18" customHeight="1" x14ac:dyDescent="0.2">
      <c r="A41" s="85"/>
      <c r="B41" s="22" t="s">
        <v>31</v>
      </c>
      <c r="C41" s="14">
        <v>35755</v>
      </c>
      <c r="D41" s="14">
        <v>35754</v>
      </c>
      <c r="E41" s="14">
        <v>759</v>
      </c>
      <c r="F41" s="14">
        <v>758</v>
      </c>
      <c r="G41" s="31">
        <v>36514</v>
      </c>
      <c r="H41" s="31">
        <v>36512</v>
      </c>
    </row>
    <row r="42" spans="1:14" ht="19.899999999999999" customHeight="1" x14ac:dyDescent="0.2">
      <c r="A42" s="85"/>
      <c r="B42" s="22" t="s">
        <v>32</v>
      </c>
      <c r="C42" s="14">
        <v>136035</v>
      </c>
      <c r="D42" s="14">
        <v>8122</v>
      </c>
      <c r="E42" s="14">
        <v>36729</v>
      </c>
      <c r="F42" s="14">
        <v>2193</v>
      </c>
      <c r="G42" s="31">
        <v>172764</v>
      </c>
      <c r="H42" s="31">
        <v>10315</v>
      </c>
    </row>
    <row r="43" spans="1:14" ht="34.5" customHeight="1" x14ac:dyDescent="0.2">
      <c r="A43" s="85"/>
      <c r="B43" s="22" t="s">
        <v>33</v>
      </c>
      <c r="C43" s="14">
        <v>945</v>
      </c>
      <c r="D43" s="14">
        <v>945</v>
      </c>
      <c r="E43" s="14">
        <v>255</v>
      </c>
      <c r="F43" s="14">
        <v>255</v>
      </c>
      <c r="G43" s="31">
        <v>1200</v>
      </c>
      <c r="H43" s="31">
        <v>1200</v>
      </c>
    </row>
    <row r="44" spans="1:14" ht="31.5" x14ac:dyDescent="0.2">
      <c r="A44" s="85"/>
      <c r="B44" s="22" t="s">
        <v>34</v>
      </c>
      <c r="C44" s="14">
        <v>81812</v>
      </c>
      <c r="D44" s="14">
        <v>40743</v>
      </c>
      <c r="E44" s="14">
        <v>22089</v>
      </c>
      <c r="F44" s="14">
        <v>10852</v>
      </c>
      <c r="G44" s="31">
        <v>103901</v>
      </c>
      <c r="H44" s="31">
        <v>51595</v>
      </c>
    </row>
    <row r="45" spans="1:14" ht="18.600000000000001" customHeight="1" x14ac:dyDescent="0.2">
      <c r="A45" s="85"/>
      <c r="B45" s="22" t="s">
        <v>35</v>
      </c>
      <c r="C45" s="14">
        <v>236</v>
      </c>
      <c r="D45" s="14">
        <v>224</v>
      </c>
      <c r="E45" s="14">
        <v>64</v>
      </c>
      <c r="F45" s="14">
        <v>61</v>
      </c>
      <c r="G45" s="31">
        <v>300</v>
      </c>
      <c r="H45" s="31">
        <v>285</v>
      </c>
    </row>
    <row r="46" spans="1:14" ht="21" customHeight="1" x14ac:dyDescent="0.2">
      <c r="A46" s="85"/>
      <c r="B46" s="22" t="s">
        <v>36</v>
      </c>
      <c r="C46" s="14">
        <v>110242</v>
      </c>
      <c r="D46" s="14">
        <v>0</v>
      </c>
      <c r="E46" s="14">
        <v>29765</v>
      </c>
      <c r="F46" s="14">
        <v>0</v>
      </c>
      <c r="G46" s="31">
        <f>SUM(C46:F46)</f>
        <v>140007</v>
      </c>
      <c r="H46" s="31">
        <v>0</v>
      </c>
    </row>
    <row r="47" spans="1:14" ht="19.149999999999999" customHeight="1" x14ac:dyDescent="0.2">
      <c r="A47" s="85"/>
      <c r="B47" s="32" t="s">
        <v>18</v>
      </c>
      <c r="C47" s="34">
        <f>SUM(C41:C46)</f>
        <v>365025</v>
      </c>
      <c r="D47" s="34">
        <f t="shared" ref="D47:H47" si="11">SUM(D41:D46)</f>
        <v>85788</v>
      </c>
      <c r="E47" s="34">
        <f t="shared" si="11"/>
        <v>89661</v>
      </c>
      <c r="F47" s="34">
        <f t="shared" si="11"/>
        <v>14119</v>
      </c>
      <c r="G47" s="34">
        <f t="shared" si="11"/>
        <v>454686</v>
      </c>
      <c r="H47" s="34">
        <f t="shared" si="11"/>
        <v>99907</v>
      </c>
    </row>
    <row r="48" spans="1:14" ht="18" customHeight="1" x14ac:dyDescent="0.2">
      <c r="A48" s="69"/>
      <c r="B48" s="12" t="s">
        <v>37</v>
      </c>
      <c r="C48" s="15"/>
      <c r="D48" s="15"/>
      <c r="E48" s="15"/>
      <c r="F48" s="15"/>
      <c r="G48" s="15"/>
      <c r="H48" s="15"/>
    </row>
    <row r="49" spans="1:16" ht="18" customHeight="1" x14ac:dyDescent="0.2">
      <c r="A49" s="78" t="s">
        <v>15</v>
      </c>
      <c r="B49" s="21" t="s">
        <v>38</v>
      </c>
      <c r="C49" s="13">
        <v>6028</v>
      </c>
      <c r="D49" s="13">
        <v>6162</v>
      </c>
      <c r="E49" s="13">
        <v>1275</v>
      </c>
      <c r="F49" s="13">
        <v>1275</v>
      </c>
      <c r="G49" s="31">
        <v>7303</v>
      </c>
      <c r="H49" s="31">
        <v>7437</v>
      </c>
    </row>
    <row r="50" spans="1:16" ht="30" customHeight="1" x14ac:dyDescent="0.2">
      <c r="A50" s="78"/>
      <c r="B50" s="21" t="s">
        <v>52</v>
      </c>
      <c r="C50" s="13">
        <v>79</v>
      </c>
      <c r="D50" s="13">
        <v>5</v>
      </c>
      <c r="E50" s="13">
        <v>22</v>
      </c>
      <c r="F50" s="13">
        <v>1</v>
      </c>
      <c r="G50" s="31">
        <v>101</v>
      </c>
      <c r="H50" s="31">
        <v>6</v>
      </c>
    </row>
    <row r="51" spans="1:16" ht="18" customHeight="1" x14ac:dyDescent="0.2">
      <c r="A51" s="78"/>
      <c r="B51" s="21" t="s">
        <v>65</v>
      </c>
      <c r="C51" s="13">
        <v>1780</v>
      </c>
      <c r="D51" s="13">
        <v>1767</v>
      </c>
      <c r="E51" s="13">
        <v>480</v>
      </c>
      <c r="F51" s="13">
        <v>477</v>
      </c>
      <c r="G51" s="31">
        <v>2260</v>
      </c>
      <c r="H51" s="31">
        <v>2244</v>
      </c>
    </row>
    <row r="52" spans="1:16" ht="18" customHeight="1" x14ac:dyDescent="0.2">
      <c r="A52" s="78"/>
      <c r="B52" s="21" t="s">
        <v>39</v>
      </c>
      <c r="C52" s="13">
        <v>3899</v>
      </c>
      <c r="D52" s="13">
        <v>3889</v>
      </c>
      <c r="E52" s="13">
        <v>1050</v>
      </c>
      <c r="F52" s="13">
        <v>1050</v>
      </c>
      <c r="G52" s="31">
        <v>4949</v>
      </c>
      <c r="H52" s="31">
        <v>4939</v>
      </c>
      <c r="P52" s="8"/>
    </row>
    <row r="53" spans="1:16" ht="19.149999999999999" customHeight="1" x14ac:dyDescent="0.2">
      <c r="A53" s="78"/>
      <c r="B53" s="32" t="s">
        <v>40</v>
      </c>
      <c r="C53" s="34">
        <f>SUM(C49:C52)</f>
        <v>11786</v>
      </c>
      <c r="D53" s="34">
        <f t="shared" ref="D53:H53" si="12">SUM(D49:D52)</f>
        <v>11823</v>
      </c>
      <c r="E53" s="34">
        <f t="shared" si="12"/>
        <v>2827</v>
      </c>
      <c r="F53" s="34">
        <f t="shared" si="12"/>
        <v>2803</v>
      </c>
      <c r="G53" s="34">
        <f t="shared" si="12"/>
        <v>14613</v>
      </c>
      <c r="H53" s="34">
        <f t="shared" si="12"/>
        <v>14626</v>
      </c>
    </row>
    <row r="54" spans="1:16" ht="18.600000000000001" customHeight="1" x14ac:dyDescent="0.2">
      <c r="A54" s="78"/>
      <c r="B54" s="12" t="s">
        <v>12</v>
      </c>
      <c r="C54" s="15"/>
      <c r="D54" s="15"/>
      <c r="E54" s="11"/>
      <c r="F54" s="11"/>
      <c r="G54" s="58"/>
      <c r="H54" s="58"/>
    </row>
    <row r="55" spans="1:16" s="41" customFormat="1" ht="18" customHeight="1" x14ac:dyDescent="0.2">
      <c r="A55" s="78"/>
      <c r="B55" s="22" t="s">
        <v>78</v>
      </c>
      <c r="C55" s="14">
        <v>3000</v>
      </c>
      <c r="D55" s="14"/>
      <c r="E55" s="14">
        <v>810</v>
      </c>
      <c r="F55" s="14"/>
      <c r="G55" s="14">
        <v>3810</v>
      </c>
      <c r="H55" s="14"/>
    </row>
    <row r="56" spans="1:16" s="49" customFormat="1" ht="31.5" x14ac:dyDescent="0.2">
      <c r="A56" s="78"/>
      <c r="B56" s="22" t="s">
        <v>93</v>
      </c>
      <c r="C56" s="14">
        <v>787</v>
      </c>
      <c r="D56" s="14">
        <v>335</v>
      </c>
      <c r="E56" s="14">
        <v>213</v>
      </c>
      <c r="F56" s="14">
        <v>90</v>
      </c>
      <c r="G56" s="14">
        <v>1000</v>
      </c>
      <c r="H56" s="14">
        <v>425</v>
      </c>
    </row>
    <row r="57" spans="1:16" ht="18" customHeight="1" x14ac:dyDescent="0.2">
      <c r="A57" s="78"/>
      <c r="B57" s="22" t="s">
        <v>19</v>
      </c>
      <c r="C57" s="14">
        <v>2000</v>
      </c>
      <c r="D57" s="14"/>
      <c r="E57" s="14">
        <v>540</v>
      </c>
      <c r="F57" s="14"/>
      <c r="G57" s="14">
        <f t="shared" ref="G57:G64" si="13">C57+E57</f>
        <v>2540</v>
      </c>
      <c r="H57" s="14"/>
      <c r="L57" s="2"/>
    </row>
    <row r="58" spans="1:16" ht="29.45" customHeight="1" x14ac:dyDescent="0.2">
      <c r="A58" s="78"/>
      <c r="B58" s="22" t="s">
        <v>20</v>
      </c>
      <c r="C58" s="14">
        <v>5000</v>
      </c>
      <c r="D58" s="14"/>
      <c r="E58" s="14">
        <v>1350</v>
      </c>
      <c r="F58" s="14"/>
      <c r="G58" s="14">
        <f t="shared" si="13"/>
        <v>6350</v>
      </c>
      <c r="H58" s="14"/>
      <c r="L58" s="2"/>
    </row>
    <row r="59" spans="1:16" s="51" customFormat="1" ht="18" customHeight="1" x14ac:dyDescent="0.2">
      <c r="A59" s="78"/>
      <c r="B59" s="22" t="s">
        <v>79</v>
      </c>
      <c r="C59" s="14">
        <v>1181</v>
      </c>
      <c r="D59" s="14"/>
      <c r="E59" s="14">
        <v>319</v>
      </c>
      <c r="F59" s="14"/>
      <c r="G59" s="14">
        <v>1500</v>
      </c>
      <c r="H59" s="14"/>
      <c r="L59" s="52"/>
    </row>
    <row r="60" spans="1:16" s="49" customFormat="1" ht="18" customHeight="1" x14ac:dyDescent="0.2">
      <c r="A60" s="78"/>
      <c r="B60" s="22" t="s">
        <v>80</v>
      </c>
      <c r="C60" s="14">
        <v>394</v>
      </c>
      <c r="D60" s="14"/>
      <c r="E60" s="14">
        <v>106</v>
      </c>
      <c r="F60" s="14"/>
      <c r="G60" s="14">
        <v>500</v>
      </c>
      <c r="H60" s="14"/>
      <c r="L60" s="50"/>
    </row>
    <row r="61" spans="1:16" s="51" customFormat="1" ht="27" customHeight="1" x14ac:dyDescent="0.2">
      <c r="A61" s="78"/>
      <c r="B61" s="22" t="s">
        <v>81</v>
      </c>
      <c r="C61" s="14">
        <v>118</v>
      </c>
      <c r="D61" s="14"/>
      <c r="E61" s="14">
        <v>32</v>
      </c>
      <c r="F61" s="14"/>
      <c r="G61" s="14">
        <v>150</v>
      </c>
      <c r="H61" s="14"/>
      <c r="L61" s="52"/>
    </row>
    <row r="62" spans="1:16" s="41" customFormat="1" ht="21" customHeight="1" x14ac:dyDescent="0.2">
      <c r="A62" s="78"/>
      <c r="B62" s="22" t="s">
        <v>82</v>
      </c>
      <c r="C62" s="14">
        <v>589</v>
      </c>
      <c r="D62" s="14"/>
      <c r="E62" s="14">
        <v>159</v>
      </c>
      <c r="F62" s="14"/>
      <c r="G62" s="14">
        <v>748</v>
      </c>
      <c r="H62" s="14"/>
      <c r="L62" s="42"/>
    </row>
    <row r="63" spans="1:16" s="49" customFormat="1" ht="31.5" x14ac:dyDescent="0.2">
      <c r="A63" s="78"/>
      <c r="B63" s="22" t="s">
        <v>83</v>
      </c>
      <c r="C63" s="14">
        <v>236</v>
      </c>
      <c r="D63" s="14"/>
      <c r="E63" s="14">
        <v>64</v>
      </c>
      <c r="F63" s="14"/>
      <c r="G63" s="14">
        <v>300</v>
      </c>
      <c r="H63" s="14"/>
      <c r="L63" s="50"/>
    </row>
    <row r="64" spans="1:16" ht="15.75" x14ac:dyDescent="0.2">
      <c r="A64" s="78"/>
      <c r="B64" s="21" t="s">
        <v>59</v>
      </c>
      <c r="C64" s="14">
        <v>1200</v>
      </c>
      <c r="D64" s="14">
        <v>200</v>
      </c>
      <c r="E64" s="14">
        <v>0</v>
      </c>
      <c r="F64" s="14">
        <v>0</v>
      </c>
      <c r="G64" s="13">
        <f t="shared" si="13"/>
        <v>1200</v>
      </c>
      <c r="H64" s="13">
        <v>200</v>
      </c>
      <c r="L64" s="2"/>
    </row>
    <row r="65" spans="1:12" ht="15.75" x14ac:dyDescent="0.2">
      <c r="A65" s="78"/>
      <c r="B65" s="22" t="s">
        <v>17</v>
      </c>
      <c r="C65" s="14">
        <v>3313</v>
      </c>
      <c r="D65" s="14">
        <v>0</v>
      </c>
      <c r="E65" s="14">
        <v>1247</v>
      </c>
      <c r="F65" s="14">
        <v>0</v>
      </c>
      <c r="G65" s="14">
        <v>4560</v>
      </c>
      <c r="H65" s="14">
        <v>0</v>
      </c>
      <c r="L65" s="2"/>
    </row>
    <row r="66" spans="1:12" s="41" customFormat="1" ht="16.149999999999999" customHeight="1" x14ac:dyDescent="0.2">
      <c r="A66" s="78"/>
      <c r="B66" s="22" t="s">
        <v>84</v>
      </c>
      <c r="C66" s="14">
        <v>1000</v>
      </c>
      <c r="D66" s="14">
        <v>672</v>
      </c>
      <c r="E66" s="14">
        <v>270</v>
      </c>
      <c r="F66" s="14">
        <v>181</v>
      </c>
      <c r="G66" s="14">
        <v>1270</v>
      </c>
      <c r="H66" s="14">
        <v>853</v>
      </c>
      <c r="L66" s="42"/>
    </row>
    <row r="67" spans="1:12" s="49" customFormat="1" ht="16.149999999999999" customHeight="1" x14ac:dyDescent="0.2">
      <c r="A67" s="78"/>
      <c r="B67" s="22" t="s">
        <v>60</v>
      </c>
      <c r="C67" s="14">
        <v>10000</v>
      </c>
      <c r="D67" s="14">
        <v>6317</v>
      </c>
      <c r="E67" s="14">
        <v>2700</v>
      </c>
      <c r="F67" s="14">
        <v>1683</v>
      </c>
      <c r="G67" s="14">
        <v>12700</v>
      </c>
      <c r="H67" s="14">
        <v>8000</v>
      </c>
      <c r="L67" s="50"/>
    </row>
    <row r="68" spans="1:12" s="41" customFormat="1" ht="31.5" x14ac:dyDescent="0.2">
      <c r="A68" s="78"/>
      <c r="B68" s="21" t="s">
        <v>85</v>
      </c>
      <c r="C68" s="14">
        <v>355</v>
      </c>
      <c r="D68" s="14">
        <v>285</v>
      </c>
      <c r="E68" s="13">
        <v>95</v>
      </c>
      <c r="F68" s="13">
        <v>77</v>
      </c>
      <c r="G68" s="13">
        <v>450</v>
      </c>
      <c r="H68" s="13">
        <v>362</v>
      </c>
      <c r="L68" s="42"/>
    </row>
    <row r="69" spans="1:12" s="49" customFormat="1" ht="16.149999999999999" customHeight="1" x14ac:dyDescent="0.2">
      <c r="A69" s="78"/>
      <c r="B69" s="21" t="s">
        <v>86</v>
      </c>
      <c r="C69" s="14">
        <v>1000</v>
      </c>
      <c r="D69" s="14">
        <v>0</v>
      </c>
      <c r="E69" s="13">
        <v>270</v>
      </c>
      <c r="F69" s="13">
        <v>0</v>
      </c>
      <c r="G69" s="13">
        <v>1270</v>
      </c>
      <c r="H69" s="13">
        <v>0</v>
      </c>
      <c r="L69" s="50"/>
    </row>
    <row r="70" spans="1:12" ht="18" customHeight="1" x14ac:dyDescent="0.2">
      <c r="A70" s="78"/>
      <c r="B70" s="22" t="s">
        <v>10</v>
      </c>
      <c r="C70" s="14">
        <v>87</v>
      </c>
      <c r="D70" s="14">
        <v>17</v>
      </c>
      <c r="E70" s="14">
        <v>24</v>
      </c>
      <c r="F70" s="14">
        <v>5</v>
      </c>
      <c r="G70" s="14">
        <v>111</v>
      </c>
      <c r="H70" s="14">
        <v>22</v>
      </c>
      <c r="L70" s="2"/>
    </row>
    <row r="71" spans="1:12" ht="18" customHeight="1" x14ac:dyDescent="0.2">
      <c r="A71" s="78"/>
      <c r="B71" s="22" t="s">
        <v>41</v>
      </c>
      <c r="C71" s="14">
        <v>697</v>
      </c>
      <c r="D71" s="14">
        <v>0</v>
      </c>
      <c r="E71" s="14">
        <v>188</v>
      </c>
      <c r="F71" s="14">
        <v>0</v>
      </c>
      <c r="G71" s="14">
        <f t="shared" ref="G71:G89" si="14">C71+E71</f>
        <v>885</v>
      </c>
      <c r="H71" s="14">
        <v>0</v>
      </c>
      <c r="L71" s="2"/>
    </row>
    <row r="72" spans="1:12" ht="30" customHeight="1" x14ac:dyDescent="0.2">
      <c r="A72" s="78"/>
      <c r="B72" s="22" t="s">
        <v>42</v>
      </c>
      <c r="C72" s="14">
        <v>2400</v>
      </c>
      <c r="D72" s="14">
        <v>0</v>
      </c>
      <c r="E72" s="14">
        <v>648</v>
      </c>
      <c r="F72" s="14">
        <v>0</v>
      </c>
      <c r="G72" s="14">
        <f t="shared" si="14"/>
        <v>3048</v>
      </c>
      <c r="H72" s="14">
        <v>0</v>
      </c>
      <c r="L72" s="2"/>
    </row>
    <row r="73" spans="1:12" ht="16.149999999999999" customHeight="1" x14ac:dyDescent="0.2">
      <c r="A73" s="78"/>
      <c r="B73" s="22" t="s">
        <v>43</v>
      </c>
      <c r="C73" s="14">
        <v>365</v>
      </c>
      <c r="D73" s="14">
        <v>249</v>
      </c>
      <c r="E73" s="14">
        <v>99</v>
      </c>
      <c r="F73" s="14">
        <v>55</v>
      </c>
      <c r="G73" s="14">
        <v>464</v>
      </c>
      <c r="H73" s="14">
        <v>304</v>
      </c>
      <c r="L73" s="2"/>
    </row>
    <row r="74" spans="1:12" ht="16.149999999999999" customHeight="1" x14ac:dyDescent="0.2">
      <c r="A74" s="78"/>
      <c r="B74" s="22" t="s">
        <v>47</v>
      </c>
      <c r="C74" s="14">
        <v>300</v>
      </c>
      <c r="D74" s="14">
        <v>300</v>
      </c>
      <c r="E74" s="14">
        <v>81</v>
      </c>
      <c r="F74" s="14">
        <v>81</v>
      </c>
      <c r="G74" s="14">
        <v>381</v>
      </c>
      <c r="H74" s="14">
        <v>381</v>
      </c>
      <c r="L74" s="2"/>
    </row>
    <row r="75" spans="1:12" ht="28.9" customHeight="1" x14ac:dyDescent="0.2">
      <c r="A75" s="78"/>
      <c r="B75" s="22" t="s">
        <v>49</v>
      </c>
      <c r="C75" s="14">
        <v>1181</v>
      </c>
      <c r="D75" s="14">
        <v>965</v>
      </c>
      <c r="E75" s="14">
        <v>319</v>
      </c>
      <c r="F75" s="14">
        <v>261</v>
      </c>
      <c r="G75" s="14">
        <v>1500</v>
      </c>
      <c r="H75" s="14">
        <v>1226</v>
      </c>
      <c r="L75" s="2"/>
    </row>
    <row r="76" spans="1:12" ht="16.149999999999999" customHeight="1" x14ac:dyDescent="0.2">
      <c r="A76" s="78"/>
      <c r="B76" s="22" t="s">
        <v>50</v>
      </c>
      <c r="C76" s="14">
        <v>274</v>
      </c>
      <c r="D76" s="14">
        <v>274</v>
      </c>
      <c r="E76" s="14">
        <v>74</v>
      </c>
      <c r="F76" s="14">
        <v>74</v>
      </c>
      <c r="G76" s="14">
        <v>348</v>
      </c>
      <c r="H76" s="14">
        <v>348</v>
      </c>
      <c r="L76" s="2"/>
    </row>
    <row r="77" spans="1:12" ht="16.149999999999999" customHeight="1" x14ac:dyDescent="0.2">
      <c r="A77" s="78"/>
      <c r="B77" s="22" t="s">
        <v>58</v>
      </c>
      <c r="C77" s="14">
        <v>585</v>
      </c>
      <c r="D77" s="14">
        <v>585</v>
      </c>
      <c r="E77" s="14">
        <v>158</v>
      </c>
      <c r="F77" s="14">
        <v>158</v>
      </c>
      <c r="G77" s="14">
        <v>743</v>
      </c>
      <c r="H77" s="14">
        <v>743</v>
      </c>
      <c r="L77" s="2"/>
    </row>
    <row r="78" spans="1:12" ht="16.149999999999999" customHeight="1" x14ac:dyDescent="0.2">
      <c r="A78" s="78"/>
      <c r="B78" s="22" t="s">
        <v>48</v>
      </c>
      <c r="C78" s="14">
        <v>270</v>
      </c>
      <c r="D78" s="14">
        <v>270</v>
      </c>
      <c r="E78" s="14"/>
      <c r="F78" s="14"/>
      <c r="G78" s="14">
        <f t="shared" ref="G78" si="15">C78+E78</f>
        <v>270</v>
      </c>
      <c r="H78" s="14">
        <v>270</v>
      </c>
      <c r="L78" s="2"/>
    </row>
    <row r="79" spans="1:12" ht="44.45" customHeight="1" x14ac:dyDescent="0.2">
      <c r="A79" s="78"/>
      <c r="B79" s="22" t="s">
        <v>88</v>
      </c>
      <c r="C79" s="14">
        <v>463</v>
      </c>
      <c r="D79" s="14">
        <v>420</v>
      </c>
      <c r="E79" s="14">
        <v>125</v>
      </c>
      <c r="F79" s="14">
        <v>113</v>
      </c>
      <c r="G79" s="14">
        <v>588</v>
      </c>
      <c r="H79" s="14">
        <v>533</v>
      </c>
      <c r="L79" s="2"/>
    </row>
    <row r="80" spans="1:12" ht="18.600000000000001" customHeight="1" x14ac:dyDescent="0.2">
      <c r="A80" s="78"/>
      <c r="B80" s="22" t="s">
        <v>66</v>
      </c>
      <c r="C80" s="14">
        <v>146</v>
      </c>
      <c r="D80" s="14">
        <v>142</v>
      </c>
      <c r="E80" s="14">
        <v>39</v>
      </c>
      <c r="F80" s="14">
        <v>38</v>
      </c>
      <c r="G80" s="14">
        <v>185</v>
      </c>
      <c r="H80" s="14">
        <v>180</v>
      </c>
      <c r="L80" s="2"/>
    </row>
    <row r="81" spans="1:12" ht="28.9" customHeight="1" x14ac:dyDescent="0.2">
      <c r="A81" s="78"/>
      <c r="B81" s="22" t="s">
        <v>89</v>
      </c>
      <c r="C81" s="14">
        <v>2362</v>
      </c>
      <c r="D81" s="14">
        <v>2209</v>
      </c>
      <c r="E81" s="14">
        <v>638</v>
      </c>
      <c r="F81" s="14">
        <v>596</v>
      </c>
      <c r="G81" s="14">
        <v>3000</v>
      </c>
      <c r="H81" s="14">
        <v>2805</v>
      </c>
      <c r="L81" s="2"/>
    </row>
    <row r="82" spans="1:12" ht="18" customHeight="1" x14ac:dyDescent="0.2">
      <c r="A82" s="78"/>
      <c r="B82" s="22" t="s">
        <v>67</v>
      </c>
      <c r="C82" s="14">
        <v>290</v>
      </c>
      <c r="D82" s="14">
        <v>290</v>
      </c>
      <c r="E82" s="14">
        <v>78</v>
      </c>
      <c r="F82" s="14">
        <v>0</v>
      </c>
      <c r="G82" s="14">
        <v>368</v>
      </c>
      <c r="H82" s="14">
        <v>290</v>
      </c>
      <c r="L82" s="2"/>
    </row>
    <row r="83" spans="1:12" ht="18" customHeight="1" x14ac:dyDescent="0.2">
      <c r="A83" s="78"/>
      <c r="B83" s="22" t="s">
        <v>68</v>
      </c>
      <c r="C83" s="14">
        <v>228</v>
      </c>
      <c r="D83" s="14">
        <v>228</v>
      </c>
      <c r="E83" s="14">
        <v>62</v>
      </c>
      <c r="F83" s="14">
        <v>62</v>
      </c>
      <c r="G83" s="14">
        <v>290</v>
      </c>
      <c r="H83" s="14">
        <v>290</v>
      </c>
      <c r="L83" s="2"/>
    </row>
    <row r="84" spans="1:12" ht="31.15" customHeight="1" x14ac:dyDescent="0.2">
      <c r="A84" s="78"/>
      <c r="B84" s="22" t="s">
        <v>69</v>
      </c>
      <c r="C84" s="14">
        <v>631</v>
      </c>
      <c r="D84" s="14">
        <v>0</v>
      </c>
      <c r="E84" s="14">
        <v>171</v>
      </c>
      <c r="F84" s="14">
        <v>0</v>
      </c>
      <c r="G84" s="14">
        <v>802</v>
      </c>
      <c r="H84" s="14">
        <v>0</v>
      </c>
      <c r="L84" s="2"/>
    </row>
    <row r="85" spans="1:12" ht="18" customHeight="1" x14ac:dyDescent="0.2">
      <c r="A85" s="78"/>
      <c r="B85" s="22" t="s">
        <v>70</v>
      </c>
      <c r="C85" s="14">
        <v>15</v>
      </c>
      <c r="D85" s="14">
        <v>15</v>
      </c>
      <c r="E85" s="14">
        <v>4</v>
      </c>
      <c r="F85" s="14">
        <v>4</v>
      </c>
      <c r="G85" s="14">
        <v>19</v>
      </c>
      <c r="H85" s="14">
        <v>19</v>
      </c>
      <c r="L85" s="2"/>
    </row>
    <row r="86" spans="1:12" ht="19.899999999999999" customHeight="1" x14ac:dyDescent="0.2">
      <c r="A86" s="78"/>
      <c r="B86" s="22" t="s">
        <v>71</v>
      </c>
      <c r="C86" s="14">
        <v>82</v>
      </c>
      <c r="D86" s="14">
        <v>82</v>
      </c>
      <c r="E86" s="14">
        <v>22</v>
      </c>
      <c r="F86" s="14">
        <v>22</v>
      </c>
      <c r="G86" s="14">
        <v>104</v>
      </c>
      <c r="H86" s="14">
        <v>104</v>
      </c>
      <c r="L86" s="2"/>
    </row>
    <row r="87" spans="1:12" ht="30" customHeight="1" x14ac:dyDescent="0.2">
      <c r="A87" s="78"/>
      <c r="B87" s="22" t="s">
        <v>87</v>
      </c>
      <c r="C87" s="14">
        <v>89</v>
      </c>
      <c r="D87" s="14">
        <v>88</v>
      </c>
      <c r="E87" s="14">
        <v>24</v>
      </c>
      <c r="F87" s="14">
        <v>24</v>
      </c>
      <c r="G87" s="14">
        <v>113</v>
      </c>
      <c r="H87" s="14">
        <v>112</v>
      </c>
      <c r="L87" s="2"/>
    </row>
    <row r="88" spans="1:12" ht="18" customHeight="1" x14ac:dyDescent="0.2">
      <c r="A88" s="78"/>
      <c r="B88" s="32" t="s">
        <v>13</v>
      </c>
      <c r="C88" s="34">
        <f>SUM(C55:C87)</f>
        <v>40638</v>
      </c>
      <c r="D88" s="34">
        <f t="shared" ref="D88:H88" si="16">SUM(D55:D87)</f>
        <v>13943</v>
      </c>
      <c r="E88" s="34">
        <f t="shared" si="16"/>
        <v>10929</v>
      </c>
      <c r="F88" s="34">
        <f t="shared" si="16"/>
        <v>3524</v>
      </c>
      <c r="G88" s="34">
        <f t="shared" si="16"/>
        <v>51567</v>
      </c>
      <c r="H88" s="34">
        <f t="shared" si="16"/>
        <v>17467</v>
      </c>
      <c r="L88" s="2"/>
    </row>
    <row r="89" spans="1:12" ht="18" customHeight="1" x14ac:dyDescent="0.2">
      <c r="A89" s="78"/>
      <c r="B89" s="22" t="s">
        <v>9</v>
      </c>
      <c r="C89" s="24">
        <v>4508</v>
      </c>
      <c r="D89" s="24"/>
      <c r="E89" s="24"/>
      <c r="F89" s="24"/>
      <c r="G89" s="14">
        <f t="shared" si="14"/>
        <v>4508</v>
      </c>
      <c r="H89" s="14"/>
      <c r="L89" s="36"/>
    </row>
    <row r="90" spans="1:12" s="23" customFormat="1" ht="18" customHeight="1" x14ac:dyDescent="0.2">
      <c r="A90" s="79"/>
      <c r="B90" s="32" t="s">
        <v>6</v>
      </c>
      <c r="C90" s="34">
        <f>SUM(C47,C53,C88,C89)</f>
        <v>421957</v>
      </c>
      <c r="D90" s="34">
        <f t="shared" ref="D90:H90" si="17">SUM(D47,D53,D88,D89)</f>
        <v>111554</v>
      </c>
      <c r="E90" s="34">
        <f t="shared" si="17"/>
        <v>103417</v>
      </c>
      <c r="F90" s="34">
        <f t="shared" si="17"/>
        <v>20446</v>
      </c>
      <c r="G90" s="34">
        <f t="shared" si="17"/>
        <v>525374</v>
      </c>
      <c r="H90" s="34">
        <f t="shared" si="17"/>
        <v>132000</v>
      </c>
    </row>
    <row r="91" spans="1:12" s="45" customFormat="1" ht="22.9" customHeight="1" x14ac:dyDescent="0.25">
      <c r="A91" s="60"/>
      <c r="B91" s="65" t="s">
        <v>7</v>
      </c>
      <c r="C91" s="66">
        <f>SUM(C90,C39)</f>
        <v>429830</v>
      </c>
      <c r="D91" s="66">
        <f t="shared" ref="D91:H91" si="18">SUM(D90,D39)</f>
        <v>117717</v>
      </c>
      <c r="E91" s="66">
        <f t="shared" si="18"/>
        <v>105509</v>
      </c>
      <c r="F91" s="66">
        <f t="shared" si="18"/>
        <v>22047.5</v>
      </c>
      <c r="G91" s="66">
        <f t="shared" si="18"/>
        <v>535339</v>
      </c>
      <c r="H91" s="66">
        <f t="shared" si="18"/>
        <v>139764.5</v>
      </c>
    </row>
    <row r="92" spans="1:12" ht="16.5" customHeight="1" x14ac:dyDescent="0.2"/>
  </sheetData>
  <mergeCells count="13">
    <mergeCell ref="A1:H1"/>
    <mergeCell ref="A4:H4"/>
    <mergeCell ref="A49:A90"/>
    <mergeCell ref="J12:J16"/>
    <mergeCell ref="A12:A16"/>
    <mergeCell ref="A30:A38"/>
    <mergeCell ref="A40:A47"/>
    <mergeCell ref="A2:G2"/>
    <mergeCell ref="A17:A29"/>
    <mergeCell ref="A8:A11"/>
    <mergeCell ref="C6:D6"/>
    <mergeCell ref="E6:F6"/>
    <mergeCell ref="G6:H6"/>
  </mergeCells>
  <phoneticPr fontId="0" type="noConversion"/>
  <pageMargins left="0.28000000000000003" right="0.21" top="0.52" bottom="0.3" header="0.62" footer="0.27559055118110237"/>
  <pageSetup paperSize="9" scale="84" orientation="portrait" r:id="rId1"/>
  <headerFooter alignWithMargins="0"/>
  <rowBreaks count="1" manualBreakCount="1">
    <brk id="47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2021-05-11T08:52:08Z</cp:lastPrinted>
  <dcterms:created xsi:type="dcterms:W3CDTF">1997-01-17T14:02:09Z</dcterms:created>
  <dcterms:modified xsi:type="dcterms:W3CDTF">2021-05-21T08:14:06Z</dcterms:modified>
</cp:coreProperties>
</file>