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M:\Képviselő-testület\Zalaszentgrót\Rendeletek\2021\13_2021_zárszámadás_2020_évről\rendelet_táblázatai\"/>
    </mc:Choice>
  </mc:AlternateContent>
  <bookViews>
    <workbookView xWindow="-105" yWindow="-105" windowWidth="23250" windowHeight="12570"/>
  </bookViews>
  <sheets>
    <sheet name="felúj.kiad." sheetId="1" r:id="rId1"/>
  </sheets>
  <definedNames>
    <definedName name="_xlnm.Print_Area" localSheetId="0">felúj.kiad.!$A$1:$H$49</definedName>
  </definedNames>
  <calcPr calcId="152511"/>
</workbook>
</file>

<file path=xl/calcChain.xml><?xml version="1.0" encoding="utf-8"?>
<calcChain xmlns="http://schemas.openxmlformats.org/spreadsheetml/2006/main">
  <c r="H49" i="1" l="1"/>
  <c r="D49" i="1"/>
  <c r="E49" i="1"/>
  <c r="F49" i="1"/>
  <c r="G49" i="1"/>
  <c r="D44" i="1"/>
  <c r="E44" i="1"/>
  <c r="F44" i="1"/>
  <c r="G44" i="1"/>
  <c r="H44" i="1"/>
  <c r="D38" i="1"/>
  <c r="E38" i="1"/>
  <c r="F38" i="1"/>
  <c r="F48" i="1" s="1"/>
  <c r="G38" i="1"/>
  <c r="G48" i="1" s="1"/>
  <c r="H38" i="1"/>
  <c r="D48" i="1"/>
  <c r="E48" i="1"/>
  <c r="H48" i="1"/>
  <c r="E30" i="1"/>
  <c r="F30" i="1"/>
  <c r="G30" i="1"/>
  <c r="H30" i="1"/>
  <c r="D30" i="1"/>
  <c r="D12" i="1"/>
  <c r="E12" i="1"/>
  <c r="F12" i="1"/>
  <c r="G12" i="1"/>
  <c r="H12" i="1"/>
  <c r="G15" i="1"/>
  <c r="D9" i="1"/>
  <c r="E9" i="1"/>
  <c r="F9" i="1"/>
  <c r="G9" i="1"/>
  <c r="H9" i="1"/>
  <c r="C9" i="1"/>
  <c r="G11" i="1"/>
  <c r="G10" i="1"/>
  <c r="F11" i="1"/>
  <c r="D11" i="1"/>
  <c r="H10" i="1"/>
  <c r="H11" i="1" s="1"/>
  <c r="G35" i="1"/>
  <c r="G24" i="1"/>
  <c r="G22" i="1"/>
  <c r="C12" i="1"/>
  <c r="C47" i="1"/>
  <c r="C44" i="1"/>
  <c r="C38" i="1"/>
  <c r="G34" i="1"/>
  <c r="G45" i="1"/>
  <c r="G43" i="1"/>
  <c r="G33" i="1" l="1"/>
  <c r="G46" i="1"/>
  <c r="G47" i="1" s="1"/>
  <c r="C30" i="1" l="1"/>
  <c r="C48" i="1" s="1"/>
  <c r="C49" i="1" s="1"/>
  <c r="G16" i="1" l="1"/>
  <c r="G17" i="1"/>
  <c r="G18" i="1"/>
  <c r="G19" i="1"/>
  <c r="G20" i="1"/>
  <c r="G21" i="1"/>
  <c r="G25" i="1"/>
  <c r="G26" i="1"/>
  <c r="G27" i="1"/>
  <c r="G28" i="1"/>
  <c r="G29" i="1"/>
  <c r="G32" i="1"/>
</calcChain>
</file>

<file path=xl/sharedStrings.xml><?xml version="1.0" encoding="utf-8"?>
<sst xmlns="http://schemas.openxmlformats.org/spreadsheetml/2006/main" count="59" uniqueCount="51">
  <si>
    <t>adatok eFt-ban</t>
  </si>
  <si>
    <t>Intézmény</t>
  </si>
  <si>
    <t>Cél megnevezése</t>
  </si>
  <si>
    <t>Nettó</t>
  </si>
  <si>
    <t>ÁFA</t>
  </si>
  <si>
    <t>Bruttó</t>
  </si>
  <si>
    <t>Összesen:</t>
  </si>
  <si>
    <t>Zalaszentgrót Város Önkormányzat</t>
  </si>
  <si>
    <t>Rendkívüli helyzetből adódó feladatok (szennyvíz)</t>
  </si>
  <si>
    <t>Közműrendszer felújítási munkái</t>
  </si>
  <si>
    <t>Egyéb felújítási munkák</t>
  </si>
  <si>
    <t>Vízvezeték rendszer felújítási munkái</t>
  </si>
  <si>
    <t>Szennyvízvezeték rendszer felújítási munkái</t>
  </si>
  <si>
    <t>Rendkívüli helyzetből adódó feladatok</t>
  </si>
  <si>
    <t>Közműrendszer céltartaléka</t>
  </si>
  <si>
    <t>Buszpályaudvar gerincvezeték csere</t>
  </si>
  <si>
    <t>Tűzcsap építés, csere</t>
  </si>
  <si>
    <t>Bekötéscsere</t>
  </si>
  <si>
    <t>Vezeték kiváltás, rekonstrukció, felújítás</t>
  </si>
  <si>
    <t>Csatornahálózat rekonstrukció tervezés Kossuth u.</t>
  </si>
  <si>
    <t>Utóülepítő merülőfal, szintezhető tartószerkezet és bukóvályú kiváltása (Zalaszentgrót szennyvíztelep)</t>
  </si>
  <si>
    <t>Elfolyó szennyvízmennyiséggel arányos hypo adagolás kialakítása (Zalaszentgrót szennyvíztelep)</t>
  </si>
  <si>
    <t>Flygt SR4620 keverő beszerzése tartószerkezettel együtt a 2-es biológiai medencébe (Zalaszentgrót szennyvíztelep)</t>
  </si>
  <si>
    <t>Városrészek felújítási céltartaléka</t>
  </si>
  <si>
    <t>Leader pályázat - Sutyi udvar felújítása</t>
  </si>
  <si>
    <t>EFOP pályázat-Fecskeház program újragondolva</t>
  </si>
  <si>
    <t>Pályázatok összesen:</t>
  </si>
  <si>
    <t xml:space="preserve">Pályázatok </t>
  </si>
  <si>
    <t>Csatornahálózat rekonstrukció tervezés (Kinizsi tér (autóbusz pályaudvar)</t>
  </si>
  <si>
    <t>Csatornahálózat rekonstrukció tervezés Batthyány u.</t>
  </si>
  <si>
    <t>Céltartalék összesen:</t>
  </si>
  <si>
    <t xml:space="preserve">Vis major pályázat </t>
  </si>
  <si>
    <t>Közös Önkormányzati Hivatal felújítás önerő</t>
  </si>
  <si>
    <t>Fürdőnél szűrőtartály csere</t>
  </si>
  <si>
    <t>Zalaszentgróti Közös Önkormányzati Hivatal</t>
  </si>
  <si>
    <t>Hivatal épületének felújítása</t>
  </si>
  <si>
    <t>Önkormányzat mindösszesen</t>
  </si>
  <si>
    <t>Zalaszentgróti Napközi Otthonos Óvoda-Bölcsőde</t>
  </si>
  <si>
    <t>Kerítés felújítása</t>
  </si>
  <si>
    <t>Intézmények összesen:</t>
  </si>
  <si>
    <t>Útfelújítási  keret</t>
  </si>
  <si>
    <t xml:space="preserve">Vis major pályázathoz önrész </t>
  </si>
  <si>
    <t>Egészségügyi Központ tetőfelújítás (tetőszigetelés járóbeteg szakrendelés épületén )</t>
  </si>
  <si>
    <t>Egyéb munkák összesen:</t>
  </si>
  <si>
    <t>Ívóvíz rendszer felújítási munkái</t>
  </si>
  <si>
    <t>KIEFO pályázat: Ívóvízrendszer gáztalanító rekonstrukció</t>
  </si>
  <si>
    <t>Zalavíz Zrt. energiahatékonysági pályázat</t>
  </si>
  <si>
    <t>terv</t>
  </si>
  <si>
    <t>tény</t>
  </si>
  <si>
    <t>Felújítási kiadások 2020. évi előirányzata és teljesítése</t>
  </si>
  <si>
    <t>6. melléklet a 2020. évi költségvetés végrehajtásáról és a 2020.évi költségvetési maradvány jóváhagyásáról szóló 13/2021. (V.28.)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</si>
</sst>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\ _F_t"/>
  </numFmts>
  <fonts count="16" x14ac:knownFonts="1">
    <font>
      <sz val="10"/>
      <name val="Arial CE"/>
      <charset val="238"/>
    </font>
    <font>
      <b/>
      <sz val="16"/>
      <name val="Times New Roman"/>
      <family val="1"/>
      <charset val="238"/>
    </font>
    <font>
      <sz val="16"/>
      <name val="Arial CE"/>
      <charset val="238"/>
    </font>
    <font>
      <sz val="14"/>
      <name val="Times New Roman"/>
      <family val="1"/>
      <charset val="238"/>
    </font>
    <font>
      <sz val="10"/>
      <name val="Arial CE"/>
      <charset val="238"/>
    </font>
    <font>
      <b/>
      <sz val="12"/>
      <name val="Times New Roman"/>
      <family val="1"/>
      <charset val="238"/>
    </font>
    <font>
      <sz val="12"/>
      <name val="Arial CE"/>
      <charset val="238"/>
    </font>
    <font>
      <sz val="12"/>
      <name val="Times New Roman"/>
      <family val="1"/>
      <charset val="238"/>
    </font>
    <font>
      <b/>
      <sz val="13"/>
      <name val="Times New Roman"/>
      <family val="1"/>
      <charset val="238"/>
    </font>
    <font>
      <sz val="13"/>
      <name val="Arial CE"/>
      <charset val="238"/>
    </font>
    <font>
      <sz val="10"/>
      <color rgb="FFC00000"/>
      <name val="Arial CE"/>
      <charset val="238"/>
    </font>
    <font>
      <sz val="10"/>
      <color rgb="FFFF0000"/>
      <name val="Arial CE"/>
      <charset val="238"/>
    </font>
    <font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Arial CE"/>
      <charset val="238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73">
    <xf numFmtId="0" fontId="0" fillId="0" borderId="0" xfId="0"/>
    <xf numFmtId="0" fontId="0" fillId="0" borderId="0" xfId="0" applyBorder="1" applyAlignment="1">
      <alignment horizontal="center" vertical="center" wrapText="1"/>
    </xf>
    <xf numFmtId="3" fontId="3" fillId="0" borderId="0" xfId="0" applyNumberFormat="1" applyFont="1" applyBorder="1" applyAlignment="1">
      <alignment horizontal="right" vertical="center" wrapText="1"/>
    </xf>
    <xf numFmtId="0" fontId="6" fillId="0" borderId="0" xfId="0" applyFont="1"/>
    <xf numFmtId="3" fontId="7" fillId="0" borderId="1" xfId="0" applyNumberFormat="1" applyFont="1" applyFill="1" applyBorder="1" applyAlignment="1">
      <alignment horizontal="right" vertical="center" wrapText="1"/>
    </xf>
    <xf numFmtId="3" fontId="7" fillId="0" borderId="1" xfId="0" applyNumberFormat="1" applyFont="1" applyBorder="1" applyAlignment="1">
      <alignment horizontal="right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0" xfId="0" applyFont="1"/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vertical="center" wrapText="1"/>
    </xf>
    <xf numFmtId="3" fontId="5" fillId="2" borderId="1" xfId="0" applyNumberFormat="1" applyFont="1" applyFill="1" applyBorder="1" applyAlignment="1">
      <alignment horizontal="right" vertical="center" wrapText="1"/>
    </xf>
    <xf numFmtId="0" fontId="7" fillId="3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5" fillId="3" borderId="1" xfId="0" applyFont="1" applyFill="1" applyBorder="1" applyAlignment="1">
      <alignment vertical="center" wrapText="1"/>
    </xf>
    <xf numFmtId="3" fontId="5" fillId="3" borderId="1" xfId="0" applyNumberFormat="1" applyFont="1" applyFill="1" applyBorder="1" applyAlignment="1">
      <alignment horizontal="right" vertical="center" wrapText="1"/>
    </xf>
    <xf numFmtId="0" fontId="10" fillId="0" borderId="0" xfId="0" applyFont="1"/>
    <xf numFmtId="0" fontId="6" fillId="0" borderId="0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5" fillId="0" borderId="1" xfId="0" applyFont="1" applyBorder="1" applyAlignment="1">
      <alignment vertical="center" wrapText="1"/>
    </xf>
    <xf numFmtId="0" fontId="11" fillId="0" borderId="0" xfId="0" applyFont="1"/>
    <xf numFmtId="0" fontId="7" fillId="0" borderId="1" xfId="0" applyFont="1" applyFill="1" applyBorder="1" applyAlignment="1">
      <alignment vertical="center" wrapText="1"/>
    </xf>
    <xf numFmtId="164" fontId="7" fillId="0" borderId="1" xfId="0" applyNumberFormat="1" applyFont="1" applyFill="1" applyBorder="1" applyAlignment="1">
      <alignment horizontal="right" vertical="center" wrapText="1"/>
    </xf>
    <xf numFmtId="164" fontId="7" fillId="0" borderId="1" xfId="0" applyNumberFormat="1" applyFont="1" applyFill="1" applyBorder="1" applyAlignment="1">
      <alignment vertical="center"/>
    </xf>
    <xf numFmtId="164" fontId="7" fillId="0" borderId="3" xfId="1" applyNumberFormat="1" applyFont="1" applyFill="1" applyBorder="1" applyAlignment="1">
      <alignment horizontal="left" vertical="center" wrapText="1"/>
    </xf>
    <xf numFmtId="164" fontId="7" fillId="0" borderId="1" xfId="1" applyNumberFormat="1" applyFont="1" applyFill="1" applyBorder="1" applyAlignment="1">
      <alignment vertical="center"/>
    </xf>
    <xf numFmtId="164" fontId="7" fillId="0" borderId="3" xfId="1" applyNumberFormat="1" applyFont="1" applyFill="1" applyBorder="1" applyAlignment="1">
      <alignment horizontal="left" vertical="center"/>
    </xf>
    <xf numFmtId="3" fontId="7" fillId="3" borderId="1" xfId="0" applyNumberFormat="1" applyFont="1" applyFill="1" applyBorder="1" applyAlignment="1">
      <alignment horizontal="right" vertical="center" wrapText="1"/>
    </xf>
    <xf numFmtId="3" fontId="12" fillId="0" borderId="1" xfId="0" applyNumberFormat="1" applyFont="1" applyBorder="1" applyAlignment="1">
      <alignment vertical="center"/>
    </xf>
    <xf numFmtId="0" fontId="5" fillId="4" borderId="1" xfId="0" applyFont="1" applyFill="1" applyBorder="1" applyAlignment="1">
      <alignment vertical="center"/>
    </xf>
    <xf numFmtId="0" fontId="5" fillId="5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14" fillId="0" borderId="4" xfId="0" applyFont="1" applyBorder="1" applyAlignment="1">
      <alignment horizontal="center" vertical="center" wrapText="1"/>
    </xf>
    <xf numFmtId="0" fontId="5" fillId="6" borderId="1" xfId="0" applyFont="1" applyFill="1" applyBorder="1" applyAlignment="1">
      <alignment horizontal="left" vertical="center" wrapText="1"/>
    </xf>
    <xf numFmtId="3" fontId="5" fillId="4" borderId="1" xfId="0" applyNumberFormat="1" applyFont="1" applyFill="1" applyBorder="1" applyAlignment="1">
      <alignment horizontal="right" vertical="center" wrapText="1"/>
    </xf>
    <xf numFmtId="0" fontId="5" fillId="7" borderId="1" xfId="0" applyFont="1" applyFill="1" applyBorder="1" applyAlignment="1">
      <alignment vertical="center"/>
    </xf>
    <xf numFmtId="3" fontId="5" fillId="7" borderId="1" xfId="0" applyNumberFormat="1" applyFont="1" applyFill="1" applyBorder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vertical="center" wrapText="1"/>
    </xf>
    <xf numFmtId="0" fontId="13" fillId="2" borderId="1" xfId="0" applyFont="1" applyFill="1" applyBorder="1" applyAlignment="1">
      <alignment vertical="center" wrapText="1"/>
    </xf>
    <xf numFmtId="0" fontId="0" fillId="0" borderId="0" xfId="0" applyAlignment="1">
      <alignment vertical="center"/>
    </xf>
    <xf numFmtId="0" fontId="7" fillId="0" borderId="1" xfId="0" applyFont="1" applyBorder="1" applyAlignment="1">
      <alignment horizontal="right" vertical="center" wrapText="1"/>
    </xf>
    <xf numFmtId="0" fontId="5" fillId="6" borderId="1" xfId="0" applyFont="1" applyFill="1" applyBorder="1" applyAlignment="1">
      <alignment horizontal="right" vertical="center" wrapText="1"/>
    </xf>
    <xf numFmtId="0" fontId="7" fillId="3" borderId="1" xfId="0" applyFont="1" applyFill="1" applyBorder="1" applyAlignment="1">
      <alignment horizontal="right" vertical="center" wrapText="1"/>
    </xf>
    <xf numFmtId="0" fontId="5" fillId="5" borderId="1" xfId="0" applyFont="1" applyFill="1" applyBorder="1" applyAlignment="1">
      <alignment horizontal="right" vertical="center" wrapText="1"/>
    </xf>
    <xf numFmtId="0" fontId="0" fillId="0" borderId="0" xfId="0" applyBorder="1" applyAlignment="1">
      <alignment vertical="center"/>
    </xf>
    <xf numFmtId="164" fontId="6" fillId="0" borderId="0" xfId="0" applyNumberFormat="1" applyFont="1"/>
    <xf numFmtId="164" fontId="7" fillId="0" borderId="3" xfId="0" applyNumberFormat="1" applyFont="1" applyFill="1" applyBorder="1" applyAlignment="1">
      <alignment horizontal="right" vertical="center" wrapText="1"/>
    </xf>
    <xf numFmtId="0" fontId="0" fillId="0" borderId="4" xfId="0" applyBorder="1" applyAlignment="1">
      <alignment horizontal="right" vertical="center" wrapText="1"/>
    </xf>
    <xf numFmtId="0" fontId="0" fillId="0" borderId="2" xfId="0" applyBorder="1" applyAlignment="1">
      <alignment horizontal="right" vertical="center" wrapText="1"/>
    </xf>
    <xf numFmtId="3" fontId="7" fillId="0" borderId="3" xfId="0" applyNumberFormat="1" applyFont="1" applyFill="1" applyBorder="1" applyAlignment="1">
      <alignment horizontal="right" vertical="center" wrapText="1"/>
    </xf>
    <xf numFmtId="0" fontId="0" fillId="0" borderId="0" xfId="0" applyAlignment="1">
      <alignment horizontal="right" wrapText="1"/>
    </xf>
    <xf numFmtId="0" fontId="0" fillId="0" borderId="0" xfId="0" applyAlignment="1">
      <alignment wrapText="1"/>
    </xf>
    <xf numFmtId="0" fontId="0" fillId="0" borderId="0" xfId="0" applyBorder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2">
    <cellStyle name="Normál" xfId="0" builtinId="0"/>
    <cellStyle name="Normá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45720</xdr:colOff>
      <xdr:row>14</xdr:row>
      <xdr:rowOff>76200</xdr:rowOff>
    </xdr:from>
    <xdr:to>
      <xdr:col>3</xdr:col>
      <xdr:colOff>175260</xdr:colOff>
      <xdr:row>21</xdr:row>
      <xdr:rowOff>182880</xdr:rowOff>
    </xdr:to>
    <xdr:sp macro="" textlink="">
      <xdr:nvSpPr>
        <xdr:cNvPr id="2" name="Jobb oldali kapcsos zárójel 1">
          <a:extLst>
            <a:ext uri="{FF2B5EF4-FFF2-40B4-BE49-F238E27FC236}">
              <a16:creationId xmlns="" xmlns:a16="http://schemas.microsoft.com/office/drawing/2014/main" id="{3BD60FB5-DC55-4807-907B-EC99A0A0A487}"/>
            </a:ext>
          </a:extLst>
        </xdr:cNvPr>
        <xdr:cNvSpPr/>
      </xdr:nvSpPr>
      <xdr:spPr>
        <a:xfrm>
          <a:off x="5135880" y="4297680"/>
          <a:ext cx="129540" cy="259842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hu-HU" sz="1100"/>
        </a:p>
      </xdr:txBody>
    </xdr:sp>
    <xdr:clientData/>
  </xdr:twoCellAnchor>
  <xdr:twoCellAnchor>
    <xdr:from>
      <xdr:col>5</xdr:col>
      <xdr:colOff>30480</xdr:colOff>
      <xdr:row>14</xdr:row>
      <xdr:rowOff>91440</xdr:rowOff>
    </xdr:from>
    <xdr:to>
      <xdr:col>5</xdr:col>
      <xdr:colOff>152400</xdr:colOff>
      <xdr:row>21</xdr:row>
      <xdr:rowOff>190500</xdr:rowOff>
    </xdr:to>
    <xdr:sp macro="" textlink="">
      <xdr:nvSpPr>
        <xdr:cNvPr id="4" name="Jobb oldali kapcsos zárójel 3">
          <a:extLst>
            <a:ext uri="{FF2B5EF4-FFF2-40B4-BE49-F238E27FC236}">
              <a16:creationId xmlns="" xmlns:a16="http://schemas.microsoft.com/office/drawing/2014/main" id="{7A27552C-3C45-4CCF-9730-F19E3AC23B9F}"/>
            </a:ext>
          </a:extLst>
        </xdr:cNvPr>
        <xdr:cNvSpPr/>
      </xdr:nvSpPr>
      <xdr:spPr>
        <a:xfrm>
          <a:off x="6446520" y="4312920"/>
          <a:ext cx="121920" cy="25908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hu-HU" sz="1100"/>
        </a:p>
      </xdr:txBody>
    </xdr:sp>
    <xdr:clientData/>
  </xdr:twoCellAnchor>
  <xdr:twoCellAnchor>
    <xdr:from>
      <xdr:col>7</xdr:col>
      <xdr:colOff>0</xdr:colOff>
      <xdr:row>14</xdr:row>
      <xdr:rowOff>68580</xdr:rowOff>
    </xdr:from>
    <xdr:to>
      <xdr:col>7</xdr:col>
      <xdr:colOff>167640</xdr:colOff>
      <xdr:row>21</xdr:row>
      <xdr:rowOff>205740</xdr:rowOff>
    </xdr:to>
    <xdr:sp macro="" textlink="">
      <xdr:nvSpPr>
        <xdr:cNvPr id="5" name="Jobb oldali kapcsos zárójel 4">
          <a:extLst>
            <a:ext uri="{FF2B5EF4-FFF2-40B4-BE49-F238E27FC236}">
              <a16:creationId xmlns="" xmlns:a16="http://schemas.microsoft.com/office/drawing/2014/main" id="{A155125D-6AAA-4E34-9E6F-DFAB29290343}"/>
            </a:ext>
          </a:extLst>
        </xdr:cNvPr>
        <xdr:cNvSpPr/>
      </xdr:nvSpPr>
      <xdr:spPr>
        <a:xfrm>
          <a:off x="7741920" y="4290060"/>
          <a:ext cx="167640" cy="26289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hu-HU" sz="1100"/>
        </a:p>
      </xdr:txBody>
    </xdr:sp>
    <xdr:clientData/>
  </xdr:twoCellAnchor>
  <xdr:twoCellAnchor>
    <xdr:from>
      <xdr:col>3</xdr:col>
      <xdr:colOff>68580</xdr:colOff>
      <xdr:row>23</xdr:row>
      <xdr:rowOff>91440</xdr:rowOff>
    </xdr:from>
    <xdr:to>
      <xdr:col>3</xdr:col>
      <xdr:colOff>205740</xdr:colOff>
      <xdr:row>28</xdr:row>
      <xdr:rowOff>144780</xdr:rowOff>
    </xdr:to>
    <xdr:sp macro="" textlink="">
      <xdr:nvSpPr>
        <xdr:cNvPr id="6" name="Jobb oldali kapcsos zárójel 5">
          <a:extLst>
            <a:ext uri="{FF2B5EF4-FFF2-40B4-BE49-F238E27FC236}">
              <a16:creationId xmlns="" xmlns:a16="http://schemas.microsoft.com/office/drawing/2014/main" id="{E12D4B7C-8A2B-4575-9AC3-135952DF28AB}"/>
            </a:ext>
          </a:extLst>
        </xdr:cNvPr>
        <xdr:cNvSpPr/>
      </xdr:nvSpPr>
      <xdr:spPr>
        <a:xfrm>
          <a:off x="5158740" y="7269480"/>
          <a:ext cx="137160" cy="11201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hu-HU" sz="1100"/>
        </a:p>
      </xdr:txBody>
    </xdr:sp>
    <xdr:clientData/>
  </xdr:twoCellAnchor>
  <xdr:twoCellAnchor>
    <xdr:from>
      <xdr:col>5</xdr:col>
      <xdr:colOff>30480</xdr:colOff>
      <xdr:row>23</xdr:row>
      <xdr:rowOff>129540</xdr:rowOff>
    </xdr:from>
    <xdr:to>
      <xdr:col>5</xdr:col>
      <xdr:colOff>190500</xdr:colOff>
      <xdr:row>28</xdr:row>
      <xdr:rowOff>144780</xdr:rowOff>
    </xdr:to>
    <xdr:sp macro="" textlink="">
      <xdr:nvSpPr>
        <xdr:cNvPr id="7" name="Jobb oldali kapcsos zárójel 6">
          <a:extLst>
            <a:ext uri="{FF2B5EF4-FFF2-40B4-BE49-F238E27FC236}">
              <a16:creationId xmlns="" xmlns:a16="http://schemas.microsoft.com/office/drawing/2014/main" id="{358AAEDC-7040-46CF-834A-8CAD8C327730}"/>
            </a:ext>
          </a:extLst>
        </xdr:cNvPr>
        <xdr:cNvSpPr/>
      </xdr:nvSpPr>
      <xdr:spPr>
        <a:xfrm>
          <a:off x="6446520" y="7307580"/>
          <a:ext cx="160020" cy="10820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hu-HU" sz="1100"/>
        </a:p>
      </xdr:txBody>
    </xdr:sp>
    <xdr:clientData/>
  </xdr:twoCellAnchor>
  <xdr:twoCellAnchor>
    <xdr:from>
      <xdr:col>7</xdr:col>
      <xdr:colOff>38100</xdr:colOff>
      <xdr:row>23</xdr:row>
      <xdr:rowOff>83820</xdr:rowOff>
    </xdr:from>
    <xdr:to>
      <xdr:col>7</xdr:col>
      <xdr:colOff>182880</xdr:colOff>
      <xdr:row>28</xdr:row>
      <xdr:rowOff>160020</xdr:rowOff>
    </xdr:to>
    <xdr:sp macro="" textlink="">
      <xdr:nvSpPr>
        <xdr:cNvPr id="8" name="Jobb oldali kapcsos zárójel 7">
          <a:extLst>
            <a:ext uri="{FF2B5EF4-FFF2-40B4-BE49-F238E27FC236}">
              <a16:creationId xmlns="" xmlns:a16="http://schemas.microsoft.com/office/drawing/2014/main" id="{9242CDB2-DD28-453D-9D4A-6C3B6F3E23E4}"/>
            </a:ext>
          </a:extLst>
        </xdr:cNvPr>
        <xdr:cNvSpPr/>
      </xdr:nvSpPr>
      <xdr:spPr>
        <a:xfrm>
          <a:off x="7780020" y="7261860"/>
          <a:ext cx="144780" cy="11430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hu-HU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I59"/>
  <sheetViews>
    <sheetView tabSelected="1" view="pageBreakPreview" zoomScaleNormal="100" zoomScaleSheetLayoutView="100" workbookViewId="0">
      <selection sqref="A1:H1"/>
    </sheetView>
  </sheetViews>
  <sheetFormatPr defaultRowHeight="15" x14ac:dyDescent="0.2"/>
  <cols>
    <col min="1" max="1" width="17.42578125" style="18" customWidth="1"/>
    <col min="2" max="2" width="47.140625" style="42" customWidth="1"/>
    <col min="3" max="8" width="9.7109375" style="42" customWidth="1"/>
    <col min="9" max="9" width="10.42578125" bestFit="1" customWidth="1"/>
  </cols>
  <sheetData>
    <row r="1" spans="1:8" ht="34.9" customHeight="1" x14ac:dyDescent="0.2">
      <c r="A1" s="53" t="s">
        <v>50</v>
      </c>
      <c r="B1" s="54"/>
      <c r="C1" s="54"/>
      <c r="D1" s="54"/>
      <c r="E1" s="54"/>
      <c r="F1" s="54"/>
      <c r="G1" s="54"/>
      <c r="H1" s="54"/>
    </row>
    <row r="2" spans="1:8" ht="31.15" customHeight="1" x14ac:dyDescent="0.2">
      <c r="A2" s="61" t="s">
        <v>49</v>
      </c>
      <c r="B2" s="62"/>
      <c r="C2" s="62"/>
      <c r="D2" s="62"/>
      <c r="E2" s="62"/>
      <c r="F2" s="62"/>
      <c r="G2" s="62"/>
      <c r="H2" s="37"/>
    </row>
    <row r="3" spans="1:8" ht="15.75" customHeight="1" x14ac:dyDescent="0.2">
      <c r="A3" s="63"/>
      <c r="B3" s="63"/>
      <c r="C3" s="63"/>
      <c r="D3" s="63"/>
      <c r="E3" s="63"/>
      <c r="F3" s="63"/>
      <c r="G3" s="63"/>
      <c r="H3" s="38"/>
    </row>
    <row r="4" spans="1:8" ht="15" customHeight="1" x14ac:dyDescent="0.2">
      <c r="A4" s="16"/>
      <c r="B4" s="1"/>
      <c r="C4" s="1"/>
      <c r="D4" s="1"/>
      <c r="E4" s="55" t="s">
        <v>0</v>
      </c>
      <c r="F4" s="55"/>
      <c r="G4" s="55"/>
      <c r="H4" s="56"/>
    </row>
    <row r="5" spans="1:8" ht="9.75" customHeight="1" x14ac:dyDescent="0.2">
      <c r="A5" s="16"/>
      <c r="B5" s="1"/>
      <c r="C5" s="1"/>
      <c r="D5" s="1"/>
      <c r="E5" s="1"/>
      <c r="F5" s="1"/>
      <c r="G5" s="1"/>
      <c r="H5" s="1"/>
    </row>
    <row r="6" spans="1:8" s="7" customFormat="1" ht="22.5" customHeight="1" x14ac:dyDescent="0.25">
      <c r="A6" s="67" t="s">
        <v>1</v>
      </c>
      <c r="B6" s="67" t="s">
        <v>2</v>
      </c>
      <c r="C6" s="69" t="s">
        <v>3</v>
      </c>
      <c r="D6" s="70"/>
      <c r="E6" s="69" t="s">
        <v>4</v>
      </c>
      <c r="F6" s="70"/>
      <c r="G6" s="71" t="s">
        <v>5</v>
      </c>
      <c r="H6" s="72"/>
    </row>
    <row r="7" spans="1:8" s="7" customFormat="1" ht="22.5" customHeight="1" x14ac:dyDescent="0.25">
      <c r="A7" s="68"/>
      <c r="B7" s="68"/>
      <c r="C7" s="6" t="s">
        <v>47</v>
      </c>
      <c r="D7" s="6" t="s">
        <v>48</v>
      </c>
      <c r="E7" s="6" t="s">
        <v>47</v>
      </c>
      <c r="F7" s="6" t="s">
        <v>48</v>
      </c>
      <c r="G7" s="6" t="s">
        <v>47</v>
      </c>
      <c r="H7" s="6" t="s">
        <v>48</v>
      </c>
    </row>
    <row r="8" spans="1:8" s="7" customFormat="1" ht="28.15" customHeight="1" x14ac:dyDescent="0.25">
      <c r="A8" s="64" t="s">
        <v>34</v>
      </c>
      <c r="B8" s="39" t="s">
        <v>35</v>
      </c>
      <c r="C8" s="43">
        <v>1890</v>
      </c>
      <c r="D8" s="43">
        <v>450</v>
      </c>
      <c r="E8" s="43">
        <v>510</v>
      </c>
      <c r="F8" s="43">
        <v>121</v>
      </c>
      <c r="G8" s="43">
        <v>2400</v>
      </c>
      <c r="H8" s="43">
        <v>571</v>
      </c>
    </row>
    <row r="9" spans="1:8" s="7" customFormat="1" ht="34.5" customHeight="1" x14ac:dyDescent="0.25">
      <c r="A9" s="65"/>
      <c r="B9" s="33" t="s">
        <v>6</v>
      </c>
      <c r="C9" s="44">
        <f>SUM(C8)</f>
        <v>1890</v>
      </c>
      <c r="D9" s="44">
        <f t="shared" ref="D9:H9" si="0">SUM(D8)</f>
        <v>450</v>
      </c>
      <c r="E9" s="44">
        <f t="shared" si="0"/>
        <v>510</v>
      </c>
      <c r="F9" s="44">
        <f t="shared" si="0"/>
        <v>121</v>
      </c>
      <c r="G9" s="44">
        <f t="shared" si="0"/>
        <v>2400</v>
      </c>
      <c r="H9" s="44">
        <f t="shared" si="0"/>
        <v>571</v>
      </c>
    </row>
    <row r="10" spans="1:8" s="7" customFormat="1" ht="27" customHeight="1" x14ac:dyDescent="0.25">
      <c r="A10" s="64" t="s">
        <v>37</v>
      </c>
      <c r="B10" s="31" t="s">
        <v>38</v>
      </c>
      <c r="C10" s="45">
        <v>5512</v>
      </c>
      <c r="D10" s="45">
        <v>5512</v>
      </c>
      <c r="E10" s="45">
        <v>1488</v>
      </c>
      <c r="F10" s="45">
        <v>1488</v>
      </c>
      <c r="G10" s="43">
        <f>SUM(C10+E10)</f>
        <v>7000</v>
      </c>
      <c r="H10" s="43">
        <f>SUM(D10+F10)</f>
        <v>7000</v>
      </c>
    </row>
    <row r="11" spans="1:8" s="7" customFormat="1" ht="30.75" customHeight="1" x14ac:dyDescent="0.25">
      <c r="A11" s="66"/>
      <c r="B11" s="33" t="s">
        <v>6</v>
      </c>
      <c r="C11" s="44">
        <v>5512</v>
      </c>
      <c r="D11" s="44">
        <f>SUM(D10)</f>
        <v>5512</v>
      </c>
      <c r="E11" s="44">
        <v>1488</v>
      </c>
      <c r="F11" s="44">
        <f>SUM(F10)</f>
        <v>1488</v>
      </c>
      <c r="G11" s="44">
        <f>SUM(C11+E11)</f>
        <v>7000</v>
      </c>
      <c r="H11" s="44">
        <f>SUM(H10)</f>
        <v>7000</v>
      </c>
    </row>
    <row r="12" spans="1:8" s="7" customFormat="1" ht="25.9" customHeight="1" x14ac:dyDescent="0.25">
      <c r="A12" s="32"/>
      <c r="B12" s="30" t="s">
        <v>39</v>
      </c>
      <c r="C12" s="46">
        <f>SUM(C9,C11)</f>
        <v>7402</v>
      </c>
      <c r="D12" s="46">
        <f t="shared" ref="D12:H12" si="1">SUM(D9,D11)</f>
        <v>5962</v>
      </c>
      <c r="E12" s="46">
        <f t="shared" si="1"/>
        <v>1998</v>
      </c>
      <c r="F12" s="46">
        <f t="shared" si="1"/>
        <v>1609</v>
      </c>
      <c r="G12" s="46">
        <f t="shared" si="1"/>
        <v>9400</v>
      </c>
      <c r="H12" s="46">
        <f t="shared" si="1"/>
        <v>7571</v>
      </c>
    </row>
    <row r="13" spans="1:8" s="7" customFormat="1" ht="18" customHeight="1" x14ac:dyDescent="0.25">
      <c r="A13" s="57" t="s">
        <v>7</v>
      </c>
      <c r="B13" s="12" t="s">
        <v>9</v>
      </c>
      <c r="C13" s="6"/>
      <c r="D13" s="6"/>
      <c r="E13" s="6"/>
      <c r="F13" s="6"/>
      <c r="G13" s="6"/>
      <c r="H13" s="6"/>
    </row>
    <row r="14" spans="1:8" s="7" customFormat="1" ht="18" customHeight="1" x14ac:dyDescent="0.25">
      <c r="A14" s="58"/>
      <c r="B14" s="12" t="s">
        <v>12</v>
      </c>
      <c r="C14" s="6"/>
      <c r="D14" s="6"/>
      <c r="E14" s="6"/>
      <c r="F14" s="6"/>
      <c r="G14" s="6"/>
      <c r="H14" s="6"/>
    </row>
    <row r="15" spans="1:8" s="3" customFormat="1" ht="18" customHeight="1" x14ac:dyDescent="0.2">
      <c r="A15" s="59"/>
      <c r="B15" s="21" t="s">
        <v>8</v>
      </c>
      <c r="C15" s="22">
        <v>2124</v>
      </c>
      <c r="D15" s="49">
        <v>20699</v>
      </c>
      <c r="E15" s="4">
        <v>573</v>
      </c>
      <c r="F15" s="52">
        <v>8723</v>
      </c>
      <c r="G15" s="4">
        <f>C15+E15</f>
        <v>2697</v>
      </c>
      <c r="H15" s="52">
        <v>29422</v>
      </c>
    </row>
    <row r="16" spans="1:8" s="3" customFormat="1" ht="30.6" customHeight="1" x14ac:dyDescent="0.2">
      <c r="A16" s="59"/>
      <c r="B16" s="21" t="s">
        <v>28</v>
      </c>
      <c r="C16" s="22">
        <v>450</v>
      </c>
      <c r="D16" s="50"/>
      <c r="E16" s="4">
        <v>122</v>
      </c>
      <c r="F16" s="50"/>
      <c r="G16" s="4">
        <f t="shared" ref="G16:G46" si="2">C16+E16</f>
        <v>572</v>
      </c>
      <c r="H16" s="50"/>
    </row>
    <row r="17" spans="1:9" s="3" customFormat="1" ht="18" customHeight="1" x14ac:dyDescent="0.2">
      <c r="A17" s="59"/>
      <c r="B17" s="21" t="s">
        <v>19</v>
      </c>
      <c r="C17" s="22">
        <v>800</v>
      </c>
      <c r="D17" s="50"/>
      <c r="E17" s="4">
        <v>216</v>
      </c>
      <c r="F17" s="50"/>
      <c r="G17" s="4">
        <f t="shared" si="2"/>
        <v>1016</v>
      </c>
      <c r="H17" s="50"/>
    </row>
    <row r="18" spans="1:9" s="3" customFormat="1" ht="18" customHeight="1" x14ac:dyDescent="0.2">
      <c r="A18" s="59"/>
      <c r="B18" s="23" t="s">
        <v>29</v>
      </c>
      <c r="C18" s="22">
        <v>1250</v>
      </c>
      <c r="D18" s="50"/>
      <c r="E18" s="4">
        <v>338</v>
      </c>
      <c r="F18" s="50"/>
      <c r="G18" s="4">
        <f t="shared" si="2"/>
        <v>1588</v>
      </c>
      <c r="H18" s="50"/>
    </row>
    <row r="19" spans="1:9" s="3" customFormat="1" ht="33" customHeight="1" x14ac:dyDescent="0.2">
      <c r="A19" s="59"/>
      <c r="B19" s="21" t="s">
        <v>20</v>
      </c>
      <c r="C19" s="22">
        <v>6500</v>
      </c>
      <c r="D19" s="50"/>
      <c r="E19" s="4">
        <v>1755</v>
      </c>
      <c r="F19" s="50"/>
      <c r="G19" s="4">
        <f t="shared" si="2"/>
        <v>8255</v>
      </c>
      <c r="H19" s="50"/>
    </row>
    <row r="20" spans="1:9" s="3" customFormat="1" ht="32.450000000000003" customHeight="1" x14ac:dyDescent="0.2">
      <c r="A20" s="59"/>
      <c r="B20" s="24" t="s">
        <v>21</v>
      </c>
      <c r="C20" s="22">
        <v>1000</v>
      </c>
      <c r="D20" s="50"/>
      <c r="E20" s="4">
        <v>270</v>
      </c>
      <c r="F20" s="50"/>
      <c r="G20" s="4">
        <f t="shared" si="2"/>
        <v>1270</v>
      </c>
      <c r="H20" s="50"/>
    </row>
    <row r="21" spans="1:9" s="3" customFormat="1" ht="46.15" customHeight="1" x14ac:dyDescent="0.2">
      <c r="A21" s="59"/>
      <c r="B21" s="24" t="s">
        <v>22</v>
      </c>
      <c r="C21" s="22">
        <v>1575</v>
      </c>
      <c r="D21" s="50"/>
      <c r="E21" s="4">
        <v>425</v>
      </c>
      <c r="F21" s="50"/>
      <c r="G21" s="4">
        <f t="shared" si="2"/>
        <v>2000</v>
      </c>
      <c r="H21" s="50"/>
    </row>
    <row r="22" spans="1:9" s="3" customFormat="1" ht="19.899999999999999" customHeight="1" x14ac:dyDescent="0.2">
      <c r="A22" s="59"/>
      <c r="B22" s="24" t="s">
        <v>12</v>
      </c>
      <c r="C22" s="22">
        <v>13700</v>
      </c>
      <c r="D22" s="51"/>
      <c r="E22" s="4">
        <v>3700</v>
      </c>
      <c r="F22" s="51"/>
      <c r="G22" s="4">
        <f t="shared" si="2"/>
        <v>17400</v>
      </c>
      <c r="H22" s="51"/>
    </row>
    <row r="23" spans="1:9" s="3" customFormat="1" ht="16.899999999999999" customHeight="1" x14ac:dyDescent="0.2">
      <c r="A23" s="59"/>
      <c r="B23" s="19" t="s">
        <v>11</v>
      </c>
      <c r="C23" s="4"/>
      <c r="D23" s="4"/>
      <c r="E23" s="5"/>
      <c r="F23" s="5"/>
      <c r="G23" s="5"/>
      <c r="H23" s="5"/>
    </row>
    <row r="24" spans="1:9" s="3" customFormat="1" ht="16.899999999999999" customHeight="1" x14ac:dyDescent="0.2">
      <c r="A24" s="59"/>
      <c r="B24" s="24" t="s">
        <v>44</v>
      </c>
      <c r="C24" s="22">
        <v>23071</v>
      </c>
      <c r="D24" s="49">
        <v>19805</v>
      </c>
      <c r="E24" s="4">
        <v>6229</v>
      </c>
      <c r="F24" s="52">
        <v>10949</v>
      </c>
      <c r="G24" s="4">
        <f t="shared" ref="G24" si="3">C24+E24</f>
        <v>29300</v>
      </c>
      <c r="H24" s="52">
        <v>30754</v>
      </c>
    </row>
    <row r="25" spans="1:9" s="3" customFormat="1" ht="16.899999999999999" customHeight="1" x14ac:dyDescent="0.2">
      <c r="A25" s="59"/>
      <c r="B25" s="21" t="s">
        <v>13</v>
      </c>
      <c r="C25" s="4">
        <v>1947</v>
      </c>
      <c r="D25" s="50"/>
      <c r="E25" s="4">
        <v>526</v>
      </c>
      <c r="F25" s="50"/>
      <c r="G25" s="4">
        <f t="shared" si="2"/>
        <v>2473</v>
      </c>
      <c r="H25" s="50"/>
    </row>
    <row r="26" spans="1:9" s="3" customFormat="1" ht="16.899999999999999" customHeight="1" x14ac:dyDescent="0.2">
      <c r="A26" s="59"/>
      <c r="B26" s="25" t="s">
        <v>15</v>
      </c>
      <c r="C26" s="4">
        <v>4500</v>
      </c>
      <c r="D26" s="50"/>
      <c r="E26" s="4">
        <v>1215</v>
      </c>
      <c r="F26" s="50"/>
      <c r="G26" s="4">
        <f t="shared" si="2"/>
        <v>5715</v>
      </c>
      <c r="H26" s="50"/>
    </row>
    <row r="27" spans="1:9" s="3" customFormat="1" ht="16.899999999999999" customHeight="1" x14ac:dyDescent="0.2">
      <c r="A27" s="59"/>
      <c r="B27" s="26" t="s">
        <v>16</v>
      </c>
      <c r="C27" s="4">
        <v>1000</v>
      </c>
      <c r="D27" s="50"/>
      <c r="E27" s="4">
        <v>270</v>
      </c>
      <c r="F27" s="50"/>
      <c r="G27" s="4">
        <f t="shared" si="2"/>
        <v>1270</v>
      </c>
      <c r="H27" s="50"/>
    </row>
    <row r="28" spans="1:9" s="3" customFormat="1" ht="16.899999999999999" customHeight="1" x14ac:dyDescent="0.2">
      <c r="A28" s="59"/>
      <c r="B28" s="25" t="s">
        <v>17</v>
      </c>
      <c r="C28" s="4">
        <v>1000</v>
      </c>
      <c r="D28" s="50"/>
      <c r="E28" s="4">
        <v>270</v>
      </c>
      <c r="F28" s="50"/>
      <c r="G28" s="4">
        <f t="shared" si="2"/>
        <v>1270</v>
      </c>
      <c r="H28" s="50"/>
    </row>
    <row r="29" spans="1:9" s="3" customFormat="1" ht="16.899999999999999" customHeight="1" x14ac:dyDescent="0.2">
      <c r="A29" s="59"/>
      <c r="B29" s="25" t="s">
        <v>18</v>
      </c>
      <c r="C29" s="4">
        <v>1000</v>
      </c>
      <c r="D29" s="51"/>
      <c r="E29" s="4">
        <v>270</v>
      </c>
      <c r="F29" s="51"/>
      <c r="G29" s="4">
        <f t="shared" si="2"/>
        <v>1270</v>
      </c>
      <c r="H29" s="51"/>
    </row>
    <row r="30" spans="1:9" s="3" customFormat="1" ht="20.25" customHeight="1" x14ac:dyDescent="0.2">
      <c r="A30" s="59"/>
      <c r="B30" s="8" t="s">
        <v>6</v>
      </c>
      <c r="C30" s="10">
        <f>SUM(C15:C29)</f>
        <v>59917</v>
      </c>
      <c r="D30" s="10">
        <f>SUM(D15:D29)</f>
        <v>40504</v>
      </c>
      <c r="E30" s="10">
        <f t="shared" ref="E30:H30" si="4">SUM(E15:E29)</f>
        <v>16179</v>
      </c>
      <c r="F30" s="10">
        <f t="shared" si="4"/>
        <v>19672</v>
      </c>
      <c r="G30" s="10">
        <f t="shared" si="4"/>
        <v>76096</v>
      </c>
      <c r="H30" s="10">
        <f t="shared" si="4"/>
        <v>60176</v>
      </c>
      <c r="I30" s="48"/>
    </row>
    <row r="31" spans="1:9" ht="17.45" customHeight="1" x14ac:dyDescent="0.2">
      <c r="A31" s="60"/>
      <c r="B31" s="13" t="s">
        <v>27</v>
      </c>
      <c r="C31" s="14"/>
      <c r="D31" s="14"/>
      <c r="E31" s="5"/>
      <c r="F31" s="5"/>
      <c r="G31" s="5"/>
      <c r="H31" s="5"/>
    </row>
    <row r="32" spans="1:9" ht="17.45" customHeight="1" x14ac:dyDescent="0.2">
      <c r="A32" s="60"/>
      <c r="B32" s="21" t="s">
        <v>24</v>
      </c>
      <c r="C32" s="4">
        <v>5092</v>
      </c>
      <c r="D32" s="4"/>
      <c r="E32" s="4">
        <v>1375</v>
      </c>
      <c r="F32" s="4"/>
      <c r="G32" s="4">
        <f t="shared" si="2"/>
        <v>6467</v>
      </c>
      <c r="H32" s="4"/>
    </row>
    <row r="33" spans="1:9" ht="17.45" customHeight="1" x14ac:dyDescent="0.2">
      <c r="A33" s="60"/>
      <c r="B33" s="21" t="s">
        <v>25</v>
      </c>
      <c r="C33" s="4">
        <v>23622</v>
      </c>
      <c r="D33" s="4">
        <v>14946</v>
      </c>
      <c r="E33" s="4">
        <v>6378</v>
      </c>
      <c r="F33" s="4">
        <v>3973</v>
      </c>
      <c r="G33" s="4">
        <f t="shared" si="2"/>
        <v>30000</v>
      </c>
      <c r="H33" s="4">
        <v>18919</v>
      </c>
    </row>
    <row r="34" spans="1:9" ht="17.45" customHeight="1" x14ac:dyDescent="0.2">
      <c r="A34" s="60"/>
      <c r="B34" s="21" t="s">
        <v>31</v>
      </c>
      <c r="C34" s="4">
        <v>7046</v>
      </c>
      <c r="D34" s="4"/>
      <c r="E34" s="4">
        <v>1902</v>
      </c>
      <c r="F34" s="4"/>
      <c r="G34" s="4">
        <f>SUM(C34:E34)</f>
        <v>8948</v>
      </c>
      <c r="H34" s="4"/>
    </row>
    <row r="35" spans="1:9" ht="17.45" customHeight="1" x14ac:dyDescent="0.2">
      <c r="A35" s="60"/>
      <c r="B35" s="21" t="s">
        <v>41</v>
      </c>
      <c r="C35" s="4">
        <v>7094</v>
      </c>
      <c r="D35" s="4"/>
      <c r="E35" s="4"/>
      <c r="F35" s="4"/>
      <c r="G35" s="4">
        <f>SUM(C35:E35)</f>
        <v>7094</v>
      </c>
      <c r="H35" s="4"/>
    </row>
    <row r="36" spans="1:9" ht="31.5" customHeight="1" x14ac:dyDescent="0.2">
      <c r="A36" s="60"/>
      <c r="B36" s="21" t="s">
        <v>45</v>
      </c>
      <c r="C36" s="4">
        <v>7190</v>
      </c>
      <c r="D36" s="4">
        <v>7190</v>
      </c>
      <c r="E36" s="4"/>
      <c r="F36" s="4"/>
      <c r="G36" s="4">
        <v>7190</v>
      </c>
      <c r="H36" s="4">
        <v>7190</v>
      </c>
    </row>
    <row r="37" spans="1:9" ht="17.45" customHeight="1" x14ac:dyDescent="0.2">
      <c r="A37" s="60"/>
      <c r="B37" s="21" t="s">
        <v>46</v>
      </c>
      <c r="C37" s="4">
        <v>911</v>
      </c>
      <c r="D37" s="4">
        <v>911</v>
      </c>
      <c r="E37" s="4"/>
      <c r="F37" s="4"/>
      <c r="G37" s="4">
        <v>911</v>
      </c>
      <c r="H37" s="4">
        <v>911</v>
      </c>
    </row>
    <row r="38" spans="1:9" ht="17.45" customHeight="1" x14ac:dyDescent="0.2">
      <c r="A38" s="60"/>
      <c r="B38" s="9" t="s">
        <v>26</v>
      </c>
      <c r="C38" s="10">
        <f>SUM(C32:C37)</f>
        <v>50955</v>
      </c>
      <c r="D38" s="10">
        <f t="shared" ref="D38:H38" si="5">SUM(D32:D37)</f>
        <v>23047</v>
      </c>
      <c r="E38" s="10">
        <f t="shared" si="5"/>
        <v>9655</v>
      </c>
      <c r="F38" s="10">
        <f t="shared" si="5"/>
        <v>3973</v>
      </c>
      <c r="G38" s="10">
        <f t="shared" si="5"/>
        <v>60610</v>
      </c>
      <c r="H38" s="10">
        <f t="shared" si="5"/>
        <v>27020</v>
      </c>
    </row>
    <row r="39" spans="1:9" ht="17.45" customHeight="1" x14ac:dyDescent="0.2">
      <c r="A39" s="60"/>
      <c r="B39" s="13" t="s">
        <v>10</v>
      </c>
      <c r="C39" s="14"/>
      <c r="D39" s="14"/>
      <c r="E39" s="14"/>
      <c r="F39" s="14"/>
      <c r="G39" s="14"/>
      <c r="H39" s="14"/>
    </row>
    <row r="40" spans="1:9" ht="17.45" customHeight="1" x14ac:dyDescent="0.2">
      <c r="A40" s="60"/>
      <c r="B40" s="11" t="s">
        <v>33</v>
      </c>
      <c r="C40" s="27">
        <v>787</v>
      </c>
      <c r="D40" s="27">
        <v>738</v>
      </c>
      <c r="E40" s="27">
        <v>213</v>
      </c>
      <c r="F40" s="27">
        <v>199</v>
      </c>
      <c r="G40" s="27">
        <v>1000</v>
      </c>
      <c r="H40" s="27">
        <v>937</v>
      </c>
    </row>
    <row r="41" spans="1:9" ht="17.45" customHeight="1" x14ac:dyDescent="0.2">
      <c r="A41" s="60"/>
      <c r="B41" s="11" t="s">
        <v>32</v>
      </c>
      <c r="C41" s="27">
        <v>2047</v>
      </c>
      <c r="D41" s="27">
        <v>696</v>
      </c>
      <c r="E41" s="27">
        <v>553</v>
      </c>
      <c r="F41" s="27">
        <v>188</v>
      </c>
      <c r="G41" s="27">
        <v>2600</v>
      </c>
      <c r="H41" s="27">
        <v>884</v>
      </c>
    </row>
    <row r="42" spans="1:9" ht="17.45" customHeight="1" x14ac:dyDescent="0.2">
      <c r="A42" s="60"/>
      <c r="B42" s="11" t="s">
        <v>40</v>
      </c>
      <c r="C42" s="27">
        <v>1634</v>
      </c>
      <c r="D42" s="27"/>
      <c r="E42" s="27"/>
      <c r="F42" s="27"/>
      <c r="G42" s="27">
        <v>1634</v>
      </c>
      <c r="H42" s="27"/>
    </row>
    <row r="43" spans="1:9" ht="31.15" customHeight="1" x14ac:dyDescent="0.2">
      <c r="A43" s="60"/>
      <c r="B43" s="40" t="s">
        <v>42</v>
      </c>
      <c r="C43" s="5">
        <v>13543</v>
      </c>
      <c r="D43" s="5"/>
      <c r="E43" s="5">
        <v>3657</v>
      </c>
      <c r="F43" s="5"/>
      <c r="G43" s="28">
        <f>C43+E43</f>
        <v>17200</v>
      </c>
      <c r="H43" s="28"/>
    </row>
    <row r="44" spans="1:9" ht="18.600000000000001" customHeight="1" x14ac:dyDescent="0.2">
      <c r="A44" s="60"/>
      <c r="B44" s="41" t="s">
        <v>43</v>
      </c>
      <c r="C44" s="10">
        <f>SUM(C40:C43)</f>
        <v>18011</v>
      </c>
      <c r="D44" s="10">
        <f t="shared" ref="D44:H44" si="6">SUM(D40:D43)</f>
        <v>1434</v>
      </c>
      <c r="E44" s="10">
        <f t="shared" si="6"/>
        <v>4423</v>
      </c>
      <c r="F44" s="10">
        <f t="shared" si="6"/>
        <v>387</v>
      </c>
      <c r="G44" s="10">
        <f t="shared" si="6"/>
        <v>22434</v>
      </c>
      <c r="H44" s="10">
        <f t="shared" si="6"/>
        <v>1821</v>
      </c>
    </row>
    <row r="45" spans="1:9" ht="18.600000000000001" customHeight="1" x14ac:dyDescent="0.2">
      <c r="A45" s="60"/>
      <c r="B45" s="11" t="s">
        <v>23</v>
      </c>
      <c r="C45" s="4">
        <v>9003</v>
      </c>
      <c r="D45" s="4"/>
      <c r="E45" s="4"/>
      <c r="F45" s="4"/>
      <c r="G45" s="4">
        <f>SUM(C45:E45)</f>
        <v>9003</v>
      </c>
      <c r="H45" s="4"/>
    </row>
    <row r="46" spans="1:9" ht="18.600000000000001" customHeight="1" x14ac:dyDescent="0.2">
      <c r="A46" s="60"/>
      <c r="B46" s="11" t="s">
        <v>14</v>
      </c>
      <c r="C46" s="27">
        <v>36174</v>
      </c>
      <c r="D46" s="27"/>
      <c r="E46" s="27"/>
      <c r="F46" s="27"/>
      <c r="G46" s="4">
        <f t="shared" si="2"/>
        <v>36174</v>
      </c>
      <c r="H46" s="4"/>
    </row>
    <row r="47" spans="1:9" ht="18.600000000000001" customHeight="1" x14ac:dyDescent="0.2">
      <c r="A47" s="60"/>
      <c r="B47" s="9" t="s">
        <v>30</v>
      </c>
      <c r="C47" s="10">
        <f>SUM(C45,C46)</f>
        <v>45177</v>
      </c>
      <c r="D47" s="10"/>
      <c r="E47" s="10"/>
      <c r="F47" s="10"/>
      <c r="G47" s="10">
        <f>SUM(G45,G46)</f>
        <v>45177</v>
      </c>
      <c r="H47" s="10"/>
      <c r="I47" s="20"/>
    </row>
    <row r="48" spans="1:9" ht="18" customHeight="1" x14ac:dyDescent="0.2">
      <c r="A48" s="17"/>
      <c r="B48" s="29" t="s">
        <v>6</v>
      </c>
      <c r="C48" s="34">
        <f>SUM(C47,C44,C38,C30,)</f>
        <v>174060</v>
      </c>
      <c r="D48" s="34">
        <f t="shared" ref="D48:H48" si="7">SUM(D47,D44,D38,D30,)</f>
        <v>64985</v>
      </c>
      <c r="E48" s="34">
        <f t="shared" si="7"/>
        <v>30257</v>
      </c>
      <c r="F48" s="34">
        <f t="shared" si="7"/>
        <v>24032</v>
      </c>
      <c r="G48" s="34">
        <f t="shared" si="7"/>
        <v>204317</v>
      </c>
      <c r="H48" s="34">
        <f t="shared" si="7"/>
        <v>89017</v>
      </c>
      <c r="I48" s="20"/>
    </row>
    <row r="49" spans="1:9" s="15" customFormat="1" ht="18.600000000000001" customHeight="1" x14ac:dyDescent="0.2">
      <c r="A49" s="17"/>
      <c r="B49" s="35" t="s">
        <v>36</v>
      </c>
      <c r="C49" s="36">
        <f>SUM(C48,C12)</f>
        <v>181462</v>
      </c>
      <c r="D49" s="36">
        <f t="shared" ref="D49:H49" si="8">SUM(D48,D12)</f>
        <v>70947</v>
      </c>
      <c r="E49" s="36">
        <f t="shared" si="8"/>
        <v>32255</v>
      </c>
      <c r="F49" s="36">
        <f t="shared" si="8"/>
        <v>25641</v>
      </c>
      <c r="G49" s="36">
        <f t="shared" si="8"/>
        <v>213717</v>
      </c>
      <c r="H49" s="36">
        <f t="shared" si="8"/>
        <v>96588</v>
      </c>
      <c r="I49" s="20"/>
    </row>
    <row r="50" spans="1:9" ht="18.75" x14ac:dyDescent="0.2">
      <c r="G50" s="2"/>
      <c r="H50" s="2"/>
    </row>
    <row r="51" spans="1:9" ht="18.75" x14ac:dyDescent="0.2">
      <c r="G51" s="2"/>
      <c r="H51" s="2"/>
    </row>
    <row r="52" spans="1:9" ht="18.75" x14ac:dyDescent="0.2">
      <c r="G52" s="2"/>
      <c r="H52" s="2"/>
    </row>
    <row r="53" spans="1:9" ht="18.75" x14ac:dyDescent="0.2">
      <c r="G53" s="2"/>
      <c r="H53" s="2"/>
    </row>
    <row r="54" spans="1:9" ht="18.75" x14ac:dyDescent="0.2">
      <c r="G54" s="2"/>
      <c r="H54" s="2"/>
    </row>
    <row r="55" spans="1:9" ht="18.75" x14ac:dyDescent="0.2">
      <c r="G55" s="2"/>
      <c r="H55" s="2"/>
    </row>
    <row r="56" spans="1:9" ht="18.75" x14ac:dyDescent="0.2">
      <c r="G56" s="2"/>
      <c r="H56" s="2"/>
    </row>
    <row r="57" spans="1:9" ht="18.75" x14ac:dyDescent="0.2">
      <c r="G57" s="2"/>
      <c r="H57" s="2"/>
    </row>
    <row r="58" spans="1:9" ht="18.75" x14ac:dyDescent="0.2">
      <c r="G58" s="2"/>
      <c r="H58" s="2"/>
    </row>
    <row r="59" spans="1:9" x14ac:dyDescent="0.2">
      <c r="G59" s="47"/>
      <c r="H59" s="47"/>
    </row>
  </sheetData>
  <mergeCells count="17">
    <mergeCell ref="H15:H22"/>
    <mergeCell ref="D24:D29"/>
    <mergeCell ref="F24:F29"/>
    <mergeCell ref="H24:H29"/>
    <mergeCell ref="A1:H1"/>
    <mergeCell ref="E4:H4"/>
    <mergeCell ref="A13:A47"/>
    <mergeCell ref="A2:G3"/>
    <mergeCell ref="A8:A9"/>
    <mergeCell ref="A10:A11"/>
    <mergeCell ref="A6:A7"/>
    <mergeCell ref="B6:B7"/>
    <mergeCell ref="C6:D6"/>
    <mergeCell ref="E6:F6"/>
    <mergeCell ref="G6:H6"/>
    <mergeCell ref="D15:D22"/>
    <mergeCell ref="F15:F22"/>
  </mergeCells>
  <phoneticPr fontId="0" type="noConversion"/>
  <pageMargins left="0.33" right="0.21" top="0.36" bottom="0.21" header="0.43307086614173229" footer="0.17"/>
  <pageSetup paperSize="9" scale="78" orientation="portrait" r:id="rId1"/>
  <headerFooter alignWithMargins="0"/>
  <rowBreaks count="1" manualBreakCount="1">
    <brk id="49" max="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felúj.kiad.</vt:lpstr>
      <vt:lpstr>felúj.kiad.!Nyomtatási_terület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Dr_Dézsenyi_Veronika</cp:lastModifiedBy>
  <cp:lastPrinted>2021-05-11T12:30:57Z</cp:lastPrinted>
  <dcterms:created xsi:type="dcterms:W3CDTF">1997-01-17T14:02:09Z</dcterms:created>
  <dcterms:modified xsi:type="dcterms:W3CDTF">2021-05-21T08:14:24Z</dcterms:modified>
</cp:coreProperties>
</file>