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4_2021_Kvetés_módosítás_2021_év\rendelet táblázatai\"/>
    </mc:Choice>
  </mc:AlternateContent>
  <bookViews>
    <workbookView xWindow="-105" yWindow="-105" windowWidth="23250" windowHeight="12570" firstSheet="1" activeTab="1"/>
  </bookViews>
  <sheets>
    <sheet name="4.a.mell.beruh.kiad." sheetId="18" r:id="rId1"/>
    <sheet name="előir.felhaszn.ütemterv" sheetId="12" r:id="rId2"/>
  </sheets>
  <definedNames>
    <definedName name="_xlnm.Print_Area" localSheetId="1">előir.felhaszn.ütemterv!$A$1:$N$28</definedName>
  </definedNames>
  <calcPr calcId="152511"/>
</workbook>
</file>

<file path=xl/calcChain.xml><?xml version="1.0" encoding="utf-8"?>
<calcChain xmlns="http://schemas.openxmlformats.org/spreadsheetml/2006/main">
  <c r="N23" i="12" l="1"/>
  <c r="N24" i="12"/>
  <c r="N25" i="12"/>
  <c r="N26" i="12"/>
  <c r="N28" i="12" s="1"/>
  <c r="N27" i="12"/>
  <c r="N22" i="12"/>
  <c r="C28" i="12"/>
  <c r="D28" i="12"/>
  <c r="E28" i="12"/>
  <c r="F28" i="12"/>
  <c r="G28" i="12"/>
  <c r="H28" i="12"/>
  <c r="I28" i="12"/>
  <c r="J28" i="12"/>
  <c r="K28" i="12"/>
  <c r="L28" i="12"/>
  <c r="M28" i="12"/>
  <c r="B28" i="12"/>
  <c r="C16" i="12"/>
  <c r="N16" i="12" s="1"/>
  <c r="D16" i="12"/>
  <c r="E16" i="12"/>
  <c r="F16" i="12"/>
  <c r="G16" i="12"/>
  <c r="H16" i="12"/>
  <c r="I16" i="12"/>
  <c r="J16" i="12"/>
  <c r="K16" i="12"/>
  <c r="L16" i="12"/>
  <c r="M16" i="12"/>
  <c r="B16" i="12"/>
  <c r="N9" i="12"/>
  <c r="N10" i="12"/>
  <c r="N11" i="12"/>
  <c r="N12" i="12"/>
  <c r="N13" i="12"/>
  <c r="N14" i="12"/>
  <c r="N15" i="12"/>
  <c r="N8" i="12"/>
  <c r="C16" i="18"/>
  <c r="C17" i="18" s="1"/>
  <c r="C38" i="18" s="1"/>
  <c r="C37" i="18"/>
  <c r="D12" i="18"/>
  <c r="E12" i="18"/>
  <c r="E17" i="18" s="1"/>
  <c r="E38" i="18" s="1"/>
  <c r="C12" i="18"/>
  <c r="D10" i="18"/>
  <c r="E10" i="18"/>
  <c r="C10" i="18"/>
  <c r="C8" i="18"/>
  <c r="D19" i="18"/>
  <c r="E19" i="18"/>
  <c r="D34" i="18"/>
  <c r="E34" i="18"/>
  <c r="D32" i="18"/>
  <c r="E32" i="18"/>
  <c r="D31" i="18"/>
  <c r="E31" i="18"/>
  <c r="D30" i="18"/>
  <c r="E30" i="18"/>
  <c r="D29" i="18"/>
  <c r="E29" i="18"/>
  <c r="D28" i="18"/>
  <c r="E28" i="18"/>
  <c r="D27" i="18"/>
  <c r="E27" i="18"/>
  <c r="D25" i="18"/>
  <c r="E25" i="18"/>
  <c r="D24" i="18"/>
  <c r="E24" i="18"/>
  <c r="D23" i="18"/>
  <c r="E23" i="18"/>
  <c r="D22" i="18"/>
  <c r="D21" i="18"/>
  <c r="D20" i="18"/>
  <c r="E20" i="18"/>
  <c r="D13" i="18"/>
  <c r="D16" i="18"/>
  <c r="D6" i="18"/>
  <c r="E6" i="18"/>
  <c r="E8" i="18" s="1"/>
  <c r="D8" i="18"/>
  <c r="D17" i="18" s="1"/>
  <c r="D38" i="18" s="1"/>
  <c r="E13" i="18"/>
  <c r="E16" i="18"/>
</calcChain>
</file>

<file path=xl/sharedStrings.xml><?xml version="1.0" encoding="utf-8"?>
<sst xmlns="http://schemas.openxmlformats.org/spreadsheetml/2006/main" count="93" uniqueCount="72">
  <si>
    <t>Beruházások</t>
  </si>
  <si>
    <t>adatok eFt-ban</t>
  </si>
  <si>
    <t>Zalaszentgróti Közös Önkormányzati Hivatal</t>
  </si>
  <si>
    <t>Felújítások</t>
  </si>
  <si>
    <t>BEVÉTELEK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</si>
  <si>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</si>
  <si>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</si>
  <si>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</si>
  <si>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</si>
  <si>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</si>
  <si>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</si>
  <si>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</si>
  <si>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</si>
  <si>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összesen</t>
  </si>
  <si>
    <t>Műk.c.átvett pe,tám.</t>
  </si>
  <si>
    <t>Közhatalmi bev.</t>
  </si>
  <si>
    <t>Felhalm.bevétel</t>
  </si>
  <si>
    <t>Működési bev.</t>
  </si>
  <si>
    <t>Központi ir.szervi tám.</t>
  </si>
  <si>
    <t>Bevételek összesen:</t>
  </si>
  <si>
    <t>KIADÁSOK</t>
  </si>
  <si>
    <t>Működési kiadások</t>
  </si>
  <si>
    <t>Egyéb felhalm.c.kiad.</t>
  </si>
  <si>
    <t>Egyéb finansz.kiad.</t>
  </si>
  <si>
    <t>Kiadások összesen:</t>
  </si>
  <si>
    <t>Összesen:</t>
  </si>
  <si>
    <t>Intézmény</t>
  </si>
  <si>
    <t>Cél megnevezése</t>
  </si>
  <si>
    <t>Nettó</t>
  </si>
  <si>
    <t>ÁFA</t>
  </si>
  <si>
    <t>Bruttó</t>
  </si>
  <si>
    <t>Intézmények összesen:</t>
  </si>
  <si>
    <t>Játszótéri játékok</t>
  </si>
  <si>
    <t>Önkormányzat mindösszesen:</t>
  </si>
  <si>
    <t>Hitel,értékpapír, egyéb</t>
  </si>
  <si>
    <t>Ir.szervi tám.foly.</t>
  </si>
  <si>
    <t>Beruházási kiadások előirányzata 2015. év</t>
  </si>
  <si>
    <t>Gumi ütéscsillapító játékokhoz</t>
  </si>
  <si>
    <t>Informatikai eszközök</t>
  </si>
  <si>
    <t>Temető parkoló bővítés</t>
  </si>
  <si>
    <t>Nagytemető programterv, kiviteli terv készítés</t>
  </si>
  <si>
    <t>Temetői nyilvántartó szoftver</t>
  </si>
  <si>
    <t>Tanulmányterv Művelődési ház és környékének rehabilitációjára</t>
  </si>
  <si>
    <t>Vagyonvédelmi jelzőredszer kiépítése a strandnál</t>
  </si>
  <si>
    <t>Május 1. úti telkek közmű terveztetése, engedélyeztetése, kivitelezés megkezd., egyéb</t>
  </si>
  <si>
    <t>Május 1. úti telekosztás eljárási díja</t>
  </si>
  <si>
    <t>Környezetvédelmi program készítése</t>
  </si>
  <si>
    <t>Fenntarthatósági terv készítése</t>
  </si>
  <si>
    <t>Csapadékvíz elvezetés terveztetés</t>
  </si>
  <si>
    <t>Csányi iskola előtti parkoló tervezés, engedélyezés, kivitelezés</t>
  </si>
  <si>
    <t>Színpad lefedés</t>
  </si>
  <si>
    <t>Pályázati céltartalékok</t>
  </si>
  <si>
    <t xml:space="preserve"> - Műfűves pályához önrész</t>
  </si>
  <si>
    <t>Mintakert pályázat előző évről áthúzódó</t>
  </si>
  <si>
    <t>Közvilágítási lámpa elhelyezése a Május 1. úti garázsoknál és Aranyodon</t>
  </si>
  <si>
    <t xml:space="preserve"> - Egyéb céltartalék</t>
  </si>
  <si>
    <t>Általános fejlesztési tartalék</t>
  </si>
  <si>
    <t>Napköziotthonos Óvoda és Egységes Óvoda Bölcsőde</t>
  </si>
  <si>
    <t>Kisértékű tárgyi eszközök beszerzése</t>
  </si>
  <si>
    <t>Városi Könyvtár és Művelődési Felnőttképzési Központ</t>
  </si>
  <si>
    <t>Zalaszentgrót Gazdasági Ellátó Szervzet</t>
  </si>
  <si>
    <t>Tartalék</t>
  </si>
  <si>
    <t>Zalaszentgrót Városi Önkormányzat</t>
  </si>
  <si>
    <t>4/a sz. melléklet a 2015. évi költségvetésről szóló 3/2015 (II. 13.) sz. önkorm.rendelethez</t>
  </si>
  <si>
    <t>Maradvány felh.</t>
  </si>
  <si>
    <t>Felhalm.c.átvett pe. tám.</t>
  </si>
  <si>
    <t>augusztus</t>
  </si>
  <si>
    <t>szeptember</t>
  </si>
  <si>
    <t>november</t>
  </si>
  <si>
    <t>december</t>
  </si>
  <si>
    <t>Zalaszentgrót  Város  Önkormányzata  2021. évi előirányzat-felhasználási ütemterve</t>
  </si>
  <si>
    <t>8. melléklet a 2021. évi költségvetés módosításáról szóló 14/2021.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</si>
</sst>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sz val="9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9"/>
      <name val="Arial CE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Alignment="1"/>
    <xf numFmtId="0" fontId="7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/>
    <xf numFmtId="3" fontId="4" fillId="2" borderId="0" xfId="0" applyNumberFormat="1" applyFont="1" applyFill="1"/>
    <xf numFmtId="0" fontId="9" fillId="2" borderId="0" xfId="0" applyFont="1" applyFill="1" applyBorder="1"/>
    <xf numFmtId="0" fontId="5" fillId="2" borderId="0" xfId="0" applyFont="1" applyFill="1" applyAlignment="1">
      <alignment vertical="center" wrapText="1"/>
    </xf>
    <xf numFmtId="0" fontId="3" fillId="0" borderId="0" xfId="0" applyFont="1"/>
    <xf numFmtId="0" fontId="11" fillId="0" borderId="0" xfId="0" applyFont="1" applyAlignment="1">
      <alignment horizontal="center"/>
    </xf>
    <xf numFmtId="3" fontId="11" fillId="2" borderId="0" xfId="0" applyNumberFormat="1" applyFont="1" applyFill="1" applyBorder="1"/>
    <xf numFmtId="0" fontId="3" fillId="2" borderId="0" xfId="0" applyFont="1" applyFill="1"/>
    <xf numFmtId="0" fontId="12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6" fillId="2" borderId="1" xfId="0" applyNumberFormat="1" applyFont="1" applyFill="1" applyBorder="1"/>
    <xf numFmtId="0" fontId="12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8" fillId="0" borderId="0" xfId="0" applyFont="1" applyAlignment="1">
      <alignment horizontal="center"/>
    </xf>
    <xf numFmtId="0" fontId="17" fillId="0" borderId="3" xfId="0" applyFont="1" applyBorder="1"/>
    <xf numFmtId="0" fontId="12" fillId="0" borderId="1" xfId="0" applyFont="1" applyBorder="1"/>
    <xf numFmtId="0" fontId="17" fillId="0" borderId="2" xfId="0" applyFont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17" fillId="0" borderId="2" xfId="0" applyFont="1" applyBorder="1"/>
    <xf numFmtId="0" fontId="12" fillId="0" borderId="2" xfId="0" applyFont="1" applyBorder="1"/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/>
    <xf numFmtId="0" fontId="8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3" fontId="1" fillId="2" borderId="1" xfId="0" applyNumberFormat="1" applyFont="1" applyFill="1" applyBorder="1"/>
    <xf numFmtId="3" fontId="15" fillId="2" borderId="1" xfId="0" applyNumberFormat="1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3" fontId="0" fillId="2" borderId="1" xfId="0" applyNumberFormat="1" applyFont="1" applyFill="1" applyBorder="1"/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4" fillId="0" borderId="6" xfId="0" applyFont="1" applyBorder="1" applyAlignment="1">
      <alignment horizontal="right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/>
    <xf numFmtId="0" fontId="0" fillId="0" borderId="0" xfId="0" applyAlignment="1">
      <alignment horizontal="right" wrapText="1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BreakPreview" topLeftCell="C10" zoomScaleNormal="100" workbookViewId="0">
      <selection activeCell="C37" sqref="C37"/>
    </sheetView>
  </sheetViews>
  <sheetFormatPr defaultRowHeight="15" x14ac:dyDescent="0.2"/>
  <cols>
    <col min="1" max="1" width="21.7109375" style="1" customWidth="1"/>
    <col min="2" max="2" width="50.42578125" customWidth="1"/>
    <col min="3" max="3" width="11.7109375" customWidth="1"/>
    <col min="4" max="4" width="9.5703125" customWidth="1"/>
    <col min="5" max="5" width="10.42578125" customWidth="1"/>
  </cols>
  <sheetData>
    <row r="1" spans="1:5" ht="18.75" x14ac:dyDescent="0.3">
      <c r="A1" s="53" t="s">
        <v>63</v>
      </c>
      <c r="B1" s="54"/>
      <c r="C1" s="54"/>
      <c r="D1" s="54"/>
      <c r="E1" s="54"/>
    </row>
    <row r="2" spans="1:5" ht="32.25" customHeight="1" x14ac:dyDescent="0.35">
      <c r="A2" s="55" t="s">
        <v>36</v>
      </c>
      <c r="B2" s="55"/>
      <c r="C2" s="55"/>
      <c r="D2" s="55"/>
      <c r="E2" s="55"/>
    </row>
    <row r="3" spans="1:5" ht="21" customHeight="1" x14ac:dyDescent="0.35">
      <c r="A3" s="32"/>
      <c r="B3" s="24"/>
      <c r="C3" s="24"/>
      <c r="D3" s="24"/>
      <c r="E3" s="24"/>
    </row>
    <row r="4" spans="1:5" ht="15.75" x14ac:dyDescent="0.25">
      <c r="A4" s="56" t="s">
        <v>1</v>
      </c>
      <c r="B4" s="56"/>
      <c r="C4" s="56"/>
      <c r="D4" s="56"/>
      <c r="E4" s="56"/>
    </row>
    <row r="5" spans="1:5" ht="24.75" customHeight="1" x14ac:dyDescent="0.3">
      <c r="A5" s="33" t="s">
        <v>26</v>
      </c>
      <c r="B5" s="13" t="s">
        <v>27</v>
      </c>
      <c r="C5" s="13" t="s">
        <v>28</v>
      </c>
      <c r="D5" s="13" t="s">
        <v>29</v>
      </c>
      <c r="E5" s="13" t="s">
        <v>30</v>
      </c>
    </row>
    <row r="6" spans="1:5" ht="21.75" customHeight="1" x14ac:dyDescent="0.3">
      <c r="A6" s="47" t="s">
        <v>57</v>
      </c>
      <c r="B6" s="25" t="s">
        <v>37</v>
      </c>
      <c r="C6" s="22">
        <v>1500</v>
      </c>
      <c r="D6" s="22">
        <f>C6*0.27</f>
        <v>405</v>
      </c>
      <c r="E6" s="22">
        <f>C6+D6</f>
        <v>1905</v>
      </c>
    </row>
    <row r="7" spans="1:5" ht="21.75" customHeight="1" x14ac:dyDescent="0.3">
      <c r="A7" s="48"/>
      <c r="B7" s="25" t="s">
        <v>58</v>
      </c>
      <c r="C7" s="22">
        <v>240</v>
      </c>
      <c r="D7" s="22">
        <v>65</v>
      </c>
      <c r="E7" s="22">
        <v>305</v>
      </c>
    </row>
    <row r="8" spans="1:5" ht="23.25" customHeight="1" x14ac:dyDescent="0.3">
      <c r="A8" s="49"/>
      <c r="B8" s="26" t="s">
        <v>25</v>
      </c>
      <c r="C8" s="26">
        <f>SUM(C6:C7)</f>
        <v>1740</v>
      </c>
      <c r="D8" s="26">
        <f>SUM(D6:D7)</f>
        <v>470</v>
      </c>
      <c r="E8" s="26">
        <f>SUM(E6:E7)</f>
        <v>2210</v>
      </c>
    </row>
    <row r="9" spans="1:5" ht="33.75" customHeight="1" x14ac:dyDescent="0.3">
      <c r="A9" s="47" t="s">
        <v>59</v>
      </c>
      <c r="B9" s="35" t="s">
        <v>58</v>
      </c>
      <c r="C9" s="35">
        <v>279</v>
      </c>
      <c r="D9" s="35">
        <v>76</v>
      </c>
      <c r="E9" s="35">
        <v>355</v>
      </c>
    </row>
    <row r="10" spans="1:5" ht="28.5" customHeight="1" x14ac:dyDescent="0.3">
      <c r="A10" s="49"/>
      <c r="B10" s="26" t="s">
        <v>25</v>
      </c>
      <c r="C10" s="36">
        <f>SUM(C9)</f>
        <v>279</v>
      </c>
      <c r="D10" s="36">
        <f>SUM(D9)</f>
        <v>76</v>
      </c>
      <c r="E10" s="36">
        <f>SUM(E9)</f>
        <v>355</v>
      </c>
    </row>
    <row r="11" spans="1:5" ht="28.5" customHeight="1" x14ac:dyDescent="0.3">
      <c r="A11" s="57" t="s">
        <v>60</v>
      </c>
      <c r="B11" s="35" t="s">
        <v>58</v>
      </c>
      <c r="C11" s="35">
        <v>450</v>
      </c>
      <c r="D11" s="35">
        <v>122</v>
      </c>
      <c r="E11" s="35">
        <v>572</v>
      </c>
    </row>
    <row r="12" spans="1:5" ht="28.5" customHeight="1" x14ac:dyDescent="0.3">
      <c r="A12" s="58"/>
      <c r="B12" s="36" t="s">
        <v>25</v>
      </c>
      <c r="C12" s="36">
        <f>SUM(C11)</f>
        <v>450</v>
      </c>
      <c r="D12" s="36">
        <f>SUM(D11)</f>
        <v>122</v>
      </c>
      <c r="E12" s="36">
        <f>SUM(E11)</f>
        <v>572</v>
      </c>
    </row>
    <row r="13" spans="1:5" ht="19.5" customHeight="1" x14ac:dyDescent="0.3">
      <c r="A13" s="47" t="s">
        <v>2</v>
      </c>
      <c r="B13" s="27" t="s">
        <v>38</v>
      </c>
      <c r="C13" s="15">
        <v>1181</v>
      </c>
      <c r="D13" s="18">
        <f>C13*0.27</f>
        <v>318.87</v>
      </c>
      <c r="E13" s="18">
        <f>SUM(C13:D13)</f>
        <v>1499.87</v>
      </c>
    </row>
    <row r="14" spans="1:5" ht="21.75" customHeight="1" x14ac:dyDescent="0.3">
      <c r="A14" s="48"/>
      <c r="B14" s="27" t="s">
        <v>58</v>
      </c>
      <c r="C14" s="15">
        <v>394</v>
      </c>
      <c r="D14" s="18">
        <v>106</v>
      </c>
      <c r="E14" s="18">
        <v>500</v>
      </c>
    </row>
    <row r="15" spans="1:5" ht="19.5" customHeight="1" x14ac:dyDescent="0.3">
      <c r="A15" s="48"/>
      <c r="B15" s="27" t="s">
        <v>61</v>
      </c>
      <c r="C15" s="15">
        <v>2313</v>
      </c>
      <c r="D15" s="18"/>
      <c r="E15" s="18">
        <v>2313</v>
      </c>
    </row>
    <row r="16" spans="1:5" ht="20.25" customHeight="1" x14ac:dyDescent="0.3">
      <c r="A16" s="50"/>
      <c r="B16" s="21" t="s">
        <v>25</v>
      </c>
      <c r="C16" s="16">
        <f>SUM(C13:C15)</f>
        <v>3888</v>
      </c>
      <c r="D16" s="19">
        <f>SUM(D13:D15)</f>
        <v>424.87</v>
      </c>
      <c r="E16" s="19">
        <f>SUM(E13:E15)</f>
        <v>4312.87</v>
      </c>
    </row>
    <row r="17" spans="1:5" ht="18.75" customHeight="1" x14ac:dyDescent="0.2">
      <c r="A17" s="34"/>
      <c r="B17" s="28" t="s">
        <v>31</v>
      </c>
      <c r="C17" s="19">
        <f>SUM(C16,C12,C10,C8)</f>
        <v>6357</v>
      </c>
      <c r="D17" s="19">
        <f>SUM(D16,D12,D10,D8)</f>
        <v>1092.8699999999999</v>
      </c>
      <c r="E17" s="19">
        <f>SUM(E16,E12,E10,E8)</f>
        <v>7449.87</v>
      </c>
    </row>
    <row r="18" spans="1:5" ht="27" customHeight="1" x14ac:dyDescent="0.2">
      <c r="A18" s="47" t="s">
        <v>62</v>
      </c>
      <c r="B18" s="29" t="s">
        <v>53</v>
      </c>
      <c r="C18" s="17">
        <v>9113</v>
      </c>
      <c r="D18" s="18">
        <v>2461</v>
      </c>
      <c r="E18" s="18">
        <v>11574</v>
      </c>
    </row>
    <row r="19" spans="1:5" ht="24" customHeight="1" x14ac:dyDescent="0.2">
      <c r="A19" s="48"/>
      <c r="B19" s="29" t="s">
        <v>32</v>
      </c>
      <c r="C19" s="17">
        <v>3000</v>
      </c>
      <c r="D19" s="18">
        <f t="shared" ref="D19:D30" si="0">C19*0.27</f>
        <v>810</v>
      </c>
      <c r="E19" s="18">
        <f>SUM(C19:D19)</f>
        <v>3810</v>
      </c>
    </row>
    <row r="20" spans="1:5" ht="18.75" customHeight="1" x14ac:dyDescent="0.2">
      <c r="A20" s="48"/>
      <c r="B20" s="29" t="s">
        <v>39</v>
      </c>
      <c r="C20" s="17">
        <v>1300</v>
      </c>
      <c r="D20" s="18">
        <f t="shared" si="0"/>
        <v>351</v>
      </c>
      <c r="E20" s="18">
        <f t="shared" ref="E20:E30" si="1">SUM(C20:D20)</f>
        <v>1651</v>
      </c>
    </row>
    <row r="21" spans="1:5" ht="24.75" customHeight="1" x14ac:dyDescent="0.2">
      <c r="A21" s="48"/>
      <c r="B21" s="29" t="s">
        <v>40</v>
      </c>
      <c r="C21" s="17">
        <v>1575</v>
      </c>
      <c r="D21" s="18">
        <f t="shared" si="0"/>
        <v>425.25</v>
      </c>
      <c r="E21" s="18">
        <v>2000</v>
      </c>
    </row>
    <row r="22" spans="1:5" ht="24" customHeight="1" x14ac:dyDescent="0.2">
      <c r="A22" s="48"/>
      <c r="B22" s="29" t="s">
        <v>41</v>
      </c>
      <c r="C22" s="17">
        <v>1704</v>
      </c>
      <c r="D22" s="18">
        <f t="shared" si="0"/>
        <v>460.08000000000004</v>
      </c>
      <c r="E22" s="18">
        <v>2164</v>
      </c>
    </row>
    <row r="23" spans="1:5" ht="42.75" customHeight="1" x14ac:dyDescent="0.2">
      <c r="A23" s="48"/>
      <c r="B23" s="29" t="s">
        <v>42</v>
      </c>
      <c r="C23" s="17">
        <v>2000</v>
      </c>
      <c r="D23" s="18">
        <f t="shared" si="0"/>
        <v>540</v>
      </c>
      <c r="E23" s="18">
        <f t="shared" si="1"/>
        <v>2540</v>
      </c>
    </row>
    <row r="24" spans="1:5" ht="37.5" x14ac:dyDescent="0.2">
      <c r="A24" s="48"/>
      <c r="B24" s="29" t="s">
        <v>43</v>
      </c>
      <c r="C24" s="17">
        <v>1606</v>
      </c>
      <c r="D24" s="18">
        <f t="shared" si="0"/>
        <v>433.62</v>
      </c>
      <c r="E24" s="18">
        <f t="shared" si="1"/>
        <v>2039.62</v>
      </c>
    </row>
    <row r="25" spans="1:5" ht="41.25" customHeight="1" x14ac:dyDescent="0.2">
      <c r="A25" s="48"/>
      <c r="B25" s="30" t="s">
        <v>44</v>
      </c>
      <c r="C25" s="17">
        <v>10950</v>
      </c>
      <c r="D25" s="18">
        <f t="shared" si="0"/>
        <v>2956.5</v>
      </c>
      <c r="E25" s="18">
        <f t="shared" si="1"/>
        <v>13906.5</v>
      </c>
    </row>
    <row r="26" spans="1:5" ht="18.75" x14ac:dyDescent="0.2">
      <c r="A26" s="48"/>
      <c r="B26" s="29" t="s">
        <v>45</v>
      </c>
      <c r="C26" s="17">
        <v>822</v>
      </c>
      <c r="D26" s="18"/>
      <c r="E26" s="18">
        <v>822</v>
      </c>
    </row>
    <row r="27" spans="1:5" ht="18.75" x14ac:dyDescent="0.3">
      <c r="A27" s="48"/>
      <c r="B27" s="23" t="s">
        <v>46</v>
      </c>
      <c r="C27" s="17">
        <v>750</v>
      </c>
      <c r="D27" s="18">
        <f t="shared" si="0"/>
        <v>202.5</v>
      </c>
      <c r="E27" s="18">
        <f t="shared" si="1"/>
        <v>952.5</v>
      </c>
    </row>
    <row r="28" spans="1:5" ht="18.75" x14ac:dyDescent="0.2">
      <c r="A28" s="48"/>
      <c r="B28" s="31" t="s">
        <v>47</v>
      </c>
      <c r="C28" s="17">
        <v>300</v>
      </c>
      <c r="D28" s="18">
        <f t="shared" si="0"/>
        <v>81</v>
      </c>
      <c r="E28" s="18">
        <f t="shared" si="1"/>
        <v>381</v>
      </c>
    </row>
    <row r="29" spans="1:5" ht="37.5" x14ac:dyDescent="0.2">
      <c r="A29" s="51"/>
      <c r="B29" s="30" t="s">
        <v>54</v>
      </c>
      <c r="C29" s="17">
        <v>1000</v>
      </c>
      <c r="D29" s="18">
        <f t="shared" si="0"/>
        <v>270</v>
      </c>
      <c r="E29" s="18">
        <f t="shared" si="1"/>
        <v>1270</v>
      </c>
    </row>
    <row r="30" spans="1:5" ht="18.75" x14ac:dyDescent="0.2">
      <c r="A30" s="51"/>
      <c r="B30" s="29" t="s">
        <v>48</v>
      </c>
      <c r="C30" s="17">
        <v>5000</v>
      </c>
      <c r="D30" s="18">
        <f t="shared" si="0"/>
        <v>1350</v>
      </c>
      <c r="E30" s="18">
        <f t="shared" si="1"/>
        <v>6350</v>
      </c>
    </row>
    <row r="31" spans="1:5" ht="37.5" x14ac:dyDescent="0.2">
      <c r="A31" s="51"/>
      <c r="B31" s="29" t="s">
        <v>49</v>
      </c>
      <c r="C31" s="17">
        <v>5500</v>
      </c>
      <c r="D31" s="18">
        <f>C31*0.27</f>
        <v>1485</v>
      </c>
      <c r="E31" s="18">
        <f>SUM(C31:D31)</f>
        <v>6985</v>
      </c>
    </row>
    <row r="32" spans="1:5" ht="18.75" x14ac:dyDescent="0.2">
      <c r="A32" s="51"/>
      <c r="B32" s="29" t="s">
        <v>50</v>
      </c>
      <c r="C32" s="17">
        <v>1200</v>
      </c>
      <c r="D32" s="18">
        <f>C32*0.27</f>
        <v>324</v>
      </c>
      <c r="E32" s="18">
        <f>SUM(C32:D32)</f>
        <v>1524</v>
      </c>
    </row>
    <row r="33" spans="1:5" ht="18.75" x14ac:dyDescent="0.3">
      <c r="A33" s="51"/>
      <c r="B33" s="22" t="s">
        <v>51</v>
      </c>
      <c r="C33" s="14"/>
      <c r="D33" s="18"/>
      <c r="E33" s="18"/>
    </row>
    <row r="34" spans="1:5" ht="18.75" x14ac:dyDescent="0.2">
      <c r="A34" s="51"/>
      <c r="B34" s="29" t="s">
        <v>52</v>
      </c>
      <c r="C34" s="17">
        <v>7680</v>
      </c>
      <c r="D34" s="18">
        <f>C34*0.27</f>
        <v>2073.6000000000004</v>
      </c>
      <c r="E34" s="18">
        <f>SUM(C34:D34)</f>
        <v>9753.6</v>
      </c>
    </row>
    <row r="35" spans="1:5" ht="18.75" x14ac:dyDescent="0.2">
      <c r="A35" s="51"/>
      <c r="B35" s="29" t="s">
        <v>55</v>
      </c>
      <c r="C35" s="17">
        <v>37000</v>
      </c>
      <c r="D35" s="18"/>
      <c r="E35" s="18">
        <v>37000</v>
      </c>
    </row>
    <row r="36" spans="1:5" ht="18.75" x14ac:dyDescent="0.2">
      <c r="A36" s="51"/>
      <c r="B36" s="29" t="s">
        <v>56</v>
      </c>
      <c r="C36" s="17">
        <v>24043</v>
      </c>
      <c r="D36" s="18"/>
      <c r="E36" s="18">
        <v>24043</v>
      </c>
    </row>
    <row r="37" spans="1:5" ht="20.25" customHeight="1" x14ac:dyDescent="0.3">
      <c r="A37" s="51"/>
      <c r="B37" s="21" t="s">
        <v>25</v>
      </c>
      <c r="C37" s="19">
        <f>SUM(C18:C36)</f>
        <v>114543</v>
      </c>
      <c r="D37" s="19">
        <v>14225</v>
      </c>
      <c r="E37" s="19">
        <v>128768</v>
      </c>
    </row>
    <row r="38" spans="1:5" ht="18.75" x14ac:dyDescent="0.2">
      <c r="A38" s="52"/>
      <c r="B38" s="28" t="s">
        <v>33</v>
      </c>
      <c r="C38" s="19">
        <f>SUM(C37,C17)</f>
        <v>120900</v>
      </c>
      <c r="D38" s="19">
        <f>SUM(D37,D17)</f>
        <v>15317.869999999999</v>
      </c>
      <c r="E38" s="19">
        <f>SUM(E37,E17)</f>
        <v>136217.87</v>
      </c>
    </row>
  </sheetData>
  <mergeCells count="8">
    <mergeCell ref="A6:A8"/>
    <mergeCell ref="A13:A16"/>
    <mergeCell ref="A18:A38"/>
    <mergeCell ref="A1:E1"/>
    <mergeCell ref="A2:E2"/>
    <mergeCell ref="A4:E4"/>
    <mergeCell ref="A9:A10"/>
    <mergeCell ref="A11:A12"/>
  </mergeCells>
  <phoneticPr fontId="0" type="noConversion"/>
  <pageMargins left="0.55000000000000004" right="0.51" top="0.47" bottom="0.23" header="0.28999999999999998" footer="0.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8"/>
  <sheetViews>
    <sheetView tabSelected="1" view="pageBreakPreview" zoomScaleNormal="100" workbookViewId="0">
      <selection sqref="A1:N1"/>
    </sheetView>
  </sheetViews>
  <sheetFormatPr defaultRowHeight="12.75" x14ac:dyDescent="0.2"/>
  <cols>
    <col min="1" max="1" width="24.42578125" customWidth="1"/>
    <col min="2" max="8" width="9" style="9" customWidth="1"/>
    <col min="9" max="9" width="9.5703125" style="9" customWidth="1"/>
    <col min="10" max="10" width="10.7109375" style="9" customWidth="1"/>
    <col min="11" max="13" width="9.5703125" style="9" customWidth="1"/>
    <col min="14" max="14" width="12.28515625" style="9" customWidth="1"/>
    <col min="15" max="15" width="11.42578125" bestFit="1" customWidth="1"/>
  </cols>
  <sheetData>
    <row r="1" spans="1:15" ht="22.5" customHeight="1" x14ac:dyDescent="0.2">
      <c r="A1" s="62" t="s">
        <v>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2"/>
    </row>
    <row r="3" spans="1:15" ht="51.75" customHeight="1" x14ac:dyDescent="0.3">
      <c r="A3" s="59" t="s">
        <v>70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5" ht="21.75" customHeight="1" x14ac:dyDescent="0.25">
      <c r="A4" s="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ht="18.75" customHeight="1" x14ac:dyDescent="0.2">
      <c r="M5" s="60" t="s">
        <v>1</v>
      </c>
      <c r="N5" s="61"/>
    </row>
    <row r="6" spans="1:15" ht="12" customHeight="1" x14ac:dyDescent="0.2">
      <c r="M6" s="37"/>
      <c r="N6" s="38"/>
    </row>
    <row r="7" spans="1:15" s="4" customFormat="1" ht="15.75" x14ac:dyDescent="0.2">
      <c r="A7" s="39" t="s">
        <v>4</v>
      </c>
      <c r="B7" s="40" t="s">
        <v>5</v>
      </c>
      <c r="C7" s="40" t="s">
        <v>6</v>
      </c>
      <c r="D7" s="40" t="s">
        <v>7</v>
      </c>
      <c r="E7" s="40" t="s">
        <v>8</v>
      </c>
      <c r="F7" s="40" t="s">
        <v>9</v>
      </c>
      <c r="G7" s="40" t="s">
        <v>10</v>
      </c>
      <c r="H7" s="40" t="s">
        <v>11</v>
      </c>
      <c r="I7" s="40" t="s">
        <v>66</v>
      </c>
      <c r="J7" s="40" t="s">
        <v>67</v>
      </c>
      <c r="K7" s="40" t="s">
        <v>12</v>
      </c>
      <c r="L7" s="40" t="s">
        <v>68</v>
      </c>
      <c r="M7" s="40" t="s">
        <v>69</v>
      </c>
      <c r="N7" s="40" t="s">
        <v>13</v>
      </c>
    </row>
    <row r="8" spans="1:15" s="5" customFormat="1" ht="15" x14ac:dyDescent="0.2">
      <c r="A8" s="41" t="s">
        <v>14</v>
      </c>
      <c r="B8" s="42">
        <v>57300</v>
      </c>
      <c r="C8" s="42">
        <v>57300</v>
      </c>
      <c r="D8" s="42">
        <v>83300</v>
      </c>
      <c r="E8" s="42">
        <v>69300</v>
      </c>
      <c r="F8" s="42">
        <v>69300</v>
      </c>
      <c r="G8" s="42">
        <v>83300</v>
      </c>
      <c r="H8" s="42">
        <v>84681</v>
      </c>
      <c r="I8" s="42">
        <v>69300</v>
      </c>
      <c r="J8" s="42">
        <v>83300</v>
      </c>
      <c r="K8" s="42">
        <v>87736</v>
      </c>
      <c r="L8" s="42">
        <v>69300</v>
      </c>
      <c r="M8" s="42">
        <v>85840</v>
      </c>
      <c r="N8" s="43">
        <f>SUM(B8:M8)</f>
        <v>899957</v>
      </c>
    </row>
    <row r="9" spans="1:15" s="5" customFormat="1" ht="15" x14ac:dyDescent="0.2">
      <c r="A9" s="41" t="s">
        <v>65</v>
      </c>
      <c r="B9" s="20">
        <v>100</v>
      </c>
      <c r="C9" s="20">
        <v>100</v>
      </c>
      <c r="D9" s="20">
        <v>100</v>
      </c>
      <c r="E9" s="20">
        <v>100</v>
      </c>
      <c r="F9" s="20">
        <v>10750</v>
      </c>
      <c r="G9" s="20">
        <v>174000</v>
      </c>
      <c r="H9" s="20">
        <v>863</v>
      </c>
      <c r="I9" s="20">
        <v>100</v>
      </c>
      <c r="J9" s="20">
        <v>9348</v>
      </c>
      <c r="K9" s="20">
        <v>85100</v>
      </c>
      <c r="L9" s="20">
        <v>4100</v>
      </c>
      <c r="M9" s="20">
        <v>124446</v>
      </c>
      <c r="N9" s="43">
        <f t="shared" ref="N9:N16" si="0">SUM(B9:M9)</f>
        <v>409107</v>
      </c>
    </row>
    <row r="10" spans="1:15" s="5" customFormat="1" ht="15" x14ac:dyDescent="0.2">
      <c r="A10" s="41" t="s">
        <v>15</v>
      </c>
      <c r="B10" s="20"/>
      <c r="C10" s="20"/>
      <c r="D10" s="20">
        <v>80000</v>
      </c>
      <c r="E10" s="42">
        <v>4000</v>
      </c>
      <c r="F10" s="20">
        <v>22000</v>
      </c>
      <c r="G10" s="20"/>
      <c r="H10" s="20"/>
      <c r="I10" s="20"/>
      <c r="J10" s="20">
        <v>87000</v>
      </c>
      <c r="K10" s="20">
        <v>15100</v>
      </c>
      <c r="L10" s="20"/>
      <c r="M10" s="20"/>
      <c r="N10" s="43">
        <f t="shared" si="0"/>
        <v>208100</v>
      </c>
    </row>
    <row r="11" spans="1:15" s="5" customFormat="1" ht="15" x14ac:dyDescent="0.2">
      <c r="A11" s="41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43">
        <f t="shared" si="0"/>
        <v>0</v>
      </c>
    </row>
    <row r="12" spans="1:15" s="5" customFormat="1" ht="15" x14ac:dyDescent="0.2">
      <c r="A12" s="41" t="s">
        <v>17</v>
      </c>
      <c r="B12" s="20">
        <v>8850</v>
      </c>
      <c r="C12" s="20">
        <v>8850</v>
      </c>
      <c r="D12" s="20">
        <v>8500</v>
      </c>
      <c r="E12" s="20">
        <v>8800</v>
      </c>
      <c r="F12" s="20">
        <v>8800</v>
      </c>
      <c r="G12" s="20">
        <v>8900</v>
      </c>
      <c r="H12" s="20">
        <v>8800</v>
      </c>
      <c r="I12" s="20">
        <v>8600</v>
      </c>
      <c r="J12" s="20">
        <v>8750</v>
      </c>
      <c r="K12" s="20">
        <v>10050</v>
      </c>
      <c r="L12" s="20">
        <v>10050</v>
      </c>
      <c r="M12" s="20">
        <v>10368</v>
      </c>
      <c r="N12" s="43">
        <f t="shared" si="0"/>
        <v>109318</v>
      </c>
    </row>
    <row r="13" spans="1:15" s="5" customFormat="1" ht="15" x14ac:dyDescent="0.2">
      <c r="A13" s="41" t="s">
        <v>64</v>
      </c>
      <c r="B13" s="20">
        <v>95000</v>
      </c>
      <c r="C13" s="20">
        <v>35000</v>
      </c>
      <c r="D13" s="20">
        <v>35000</v>
      </c>
      <c r="E13" s="20">
        <v>107000</v>
      </c>
      <c r="F13" s="20">
        <v>30000</v>
      </c>
      <c r="G13" s="20">
        <v>55000</v>
      </c>
      <c r="H13" s="20"/>
      <c r="I13" s="20">
        <v>121160</v>
      </c>
      <c r="J13" s="20"/>
      <c r="K13" s="20"/>
      <c r="L13" s="20"/>
      <c r="M13" s="20"/>
      <c r="N13" s="43">
        <f t="shared" si="0"/>
        <v>478160</v>
      </c>
    </row>
    <row r="14" spans="1:15" s="5" customFormat="1" ht="15" x14ac:dyDescent="0.2">
      <c r="A14" s="41" t="s">
        <v>18</v>
      </c>
      <c r="B14" s="20">
        <v>40000</v>
      </c>
      <c r="C14" s="20">
        <v>40000</v>
      </c>
      <c r="D14" s="20">
        <v>40000</v>
      </c>
      <c r="E14" s="20">
        <v>42000</v>
      </c>
      <c r="F14" s="20">
        <v>42000</v>
      </c>
      <c r="G14" s="20">
        <v>42000</v>
      </c>
      <c r="H14" s="20">
        <v>42000</v>
      </c>
      <c r="I14" s="20">
        <v>42000</v>
      </c>
      <c r="J14" s="20">
        <v>42000</v>
      </c>
      <c r="K14" s="20">
        <v>42000</v>
      </c>
      <c r="L14" s="20">
        <v>39317</v>
      </c>
      <c r="M14" s="20">
        <v>28589</v>
      </c>
      <c r="N14" s="43">
        <f t="shared" si="0"/>
        <v>481906</v>
      </c>
    </row>
    <row r="15" spans="1:15" s="5" customFormat="1" ht="15" x14ac:dyDescent="0.2">
      <c r="A15" s="41" t="s">
        <v>34</v>
      </c>
      <c r="B15" s="20"/>
      <c r="C15" s="20"/>
      <c r="D15" s="20"/>
      <c r="E15" s="20"/>
      <c r="F15" s="20"/>
      <c r="G15" s="20"/>
      <c r="H15" s="20"/>
      <c r="I15" s="20"/>
      <c r="J15" s="20">
        <v>100000</v>
      </c>
      <c r="K15" s="20"/>
      <c r="L15" s="20"/>
      <c r="M15" s="20"/>
      <c r="N15" s="43">
        <f t="shared" si="0"/>
        <v>100000</v>
      </c>
    </row>
    <row r="16" spans="1:15" s="5" customFormat="1" ht="15.75" x14ac:dyDescent="0.25">
      <c r="A16" s="44" t="s">
        <v>19</v>
      </c>
      <c r="B16" s="43">
        <f>SUM(B8:B15)</f>
        <v>201250</v>
      </c>
      <c r="C16" s="43">
        <f t="shared" ref="C16:M16" si="1">SUM(C8:C15)</f>
        <v>141250</v>
      </c>
      <c r="D16" s="43">
        <f t="shared" si="1"/>
        <v>246900</v>
      </c>
      <c r="E16" s="43">
        <f t="shared" si="1"/>
        <v>231200</v>
      </c>
      <c r="F16" s="43">
        <f t="shared" si="1"/>
        <v>182850</v>
      </c>
      <c r="G16" s="43">
        <f t="shared" si="1"/>
        <v>363200</v>
      </c>
      <c r="H16" s="43">
        <f t="shared" si="1"/>
        <v>136344</v>
      </c>
      <c r="I16" s="43">
        <f t="shared" si="1"/>
        <v>241160</v>
      </c>
      <c r="J16" s="43">
        <f t="shared" si="1"/>
        <v>330398</v>
      </c>
      <c r="K16" s="43">
        <f t="shared" si="1"/>
        <v>239986</v>
      </c>
      <c r="L16" s="43">
        <f t="shared" si="1"/>
        <v>122767</v>
      </c>
      <c r="M16" s="43">
        <f t="shared" si="1"/>
        <v>249243</v>
      </c>
      <c r="N16" s="43">
        <f t="shared" si="0"/>
        <v>2686548</v>
      </c>
      <c r="O16" s="6"/>
    </row>
    <row r="17" spans="1:15" s="5" customFormat="1" ht="15.75" x14ac:dyDescent="0.25">
      <c r="A17" s="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5" s="5" customFormat="1" ht="15.75" x14ac:dyDescent="0.25">
      <c r="A18" s="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5" s="5" customFormat="1" ht="15" x14ac:dyDescent="0.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5" s="5" customFormat="1" ht="15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5" s="8" customFormat="1" ht="23.25" customHeight="1" x14ac:dyDescent="0.2">
      <c r="A21" s="45" t="s">
        <v>20</v>
      </c>
      <c r="B21" s="40" t="s">
        <v>5</v>
      </c>
      <c r="C21" s="40" t="s">
        <v>6</v>
      </c>
      <c r="D21" s="40" t="s">
        <v>7</v>
      </c>
      <c r="E21" s="40" t="s">
        <v>8</v>
      </c>
      <c r="F21" s="40" t="s">
        <v>9</v>
      </c>
      <c r="G21" s="40" t="s">
        <v>10</v>
      </c>
      <c r="H21" s="40" t="s">
        <v>11</v>
      </c>
      <c r="I21" s="40" t="s">
        <v>66</v>
      </c>
      <c r="J21" s="40" t="s">
        <v>67</v>
      </c>
      <c r="K21" s="40" t="s">
        <v>12</v>
      </c>
      <c r="L21" s="40" t="s">
        <v>68</v>
      </c>
      <c r="M21" s="40" t="s">
        <v>69</v>
      </c>
      <c r="N21" s="40" t="s">
        <v>13</v>
      </c>
    </row>
    <row r="22" spans="1:15" s="5" customFormat="1" ht="15" x14ac:dyDescent="0.2">
      <c r="A22" s="41" t="s">
        <v>21</v>
      </c>
      <c r="B22" s="42">
        <v>109475</v>
      </c>
      <c r="C22" s="42">
        <v>109475</v>
      </c>
      <c r="D22" s="42">
        <v>132415</v>
      </c>
      <c r="E22" s="42">
        <v>136969</v>
      </c>
      <c r="F22" s="46">
        <v>122475</v>
      </c>
      <c r="G22" s="42">
        <v>127175</v>
      </c>
      <c r="H22" s="42">
        <v>132415</v>
      </c>
      <c r="I22" s="42">
        <v>122475</v>
      </c>
      <c r="J22" s="42">
        <v>122475</v>
      </c>
      <c r="K22" s="42">
        <v>122475</v>
      </c>
      <c r="L22" s="42">
        <v>122475</v>
      </c>
      <c r="M22" s="42">
        <v>131828</v>
      </c>
      <c r="N22" s="43">
        <f t="shared" ref="N22:N27" si="2">SUM(B22:M22)</f>
        <v>1492127</v>
      </c>
    </row>
    <row r="23" spans="1:15" s="5" customFormat="1" ht="15" x14ac:dyDescent="0.2">
      <c r="A23" s="41" t="s">
        <v>0</v>
      </c>
      <c r="B23" s="20"/>
      <c r="C23" s="20"/>
      <c r="D23" s="20">
        <v>52306</v>
      </c>
      <c r="E23" s="20"/>
      <c r="F23" s="46">
        <v>5842</v>
      </c>
      <c r="G23" s="20">
        <v>6467</v>
      </c>
      <c r="H23" s="20">
        <v>2485</v>
      </c>
      <c r="I23" s="20">
        <v>26300</v>
      </c>
      <c r="J23" s="20">
        <v>8960</v>
      </c>
      <c r="K23" s="20">
        <v>8100</v>
      </c>
      <c r="L23" s="20"/>
      <c r="M23" s="20">
        <v>34968</v>
      </c>
      <c r="N23" s="43">
        <f t="shared" si="2"/>
        <v>145428</v>
      </c>
    </row>
    <row r="24" spans="1:15" s="5" customFormat="1" ht="15" x14ac:dyDescent="0.2">
      <c r="A24" s="41" t="s">
        <v>3</v>
      </c>
      <c r="B24" s="20"/>
      <c r="C24" s="20"/>
      <c r="D24" s="20">
        <v>400</v>
      </c>
      <c r="E24" s="20"/>
      <c r="F24" s="46">
        <v>12785</v>
      </c>
      <c r="G24" s="20">
        <v>40861</v>
      </c>
      <c r="H24" s="20">
        <v>10017</v>
      </c>
      <c r="I24" s="20">
        <v>155000</v>
      </c>
      <c r="J24" s="20"/>
      <c r="K24" s="20"/>
      <c r="L24" s="20">
        <v>232674</v>
      </c>
      <c r="M24" s="20">
        <v>31573</v>
      </c>
      <c r="N24" s="43">
        <f t="shared" si="2"/>
        <v>483310</v>
      </c>
    </row>
    <row r="25" spans="1:15" s="5" customFormat="1" ht="15" x14ac:dyDescent="0.2">
      <c r="A25" s="41" t="s">
        <v>22</v>
      </c>
      <c r="B25" s="20"/>
      <c r="C25" s="20"/>
      <c r="D25" s="20"/>
      <c r="E25" s="20">
        <v>1200</v>
      </c>
      <c r="F25" s="46">
        <v>56476</v>
      </c>
      <c r="G25" s="20">
        <v>500</v>
      </c>
      <c r="H25" s="20"/>
      <c r="I25" s="20"/>
      <c r="J25" s="20"/>
      <c r="K25" s="20">
        <v>2440</v>
      </c>
      <c r="L25" s="20"/>
      <c r="M25" s="20">
        <v>1510</v>
      </c>
      <c r="N25" s="43">
        <f t="shared" si="2"/>
        <v>62126</v>
      </c>
    </row>
    <row r="26" spans="1:15" s="5" customFormat="1" ht="15" x14ac:dyDescent="0.2">
      <c r="A26" s="41" t="s">
        <v>35</v>
      </c>
      <c r="B26" s="20">
        <v>40000</v>
      </c>
      <c r="C26" s="20">
        <v>40000</v>
      </c>
      <c r="D26" s="20">
        <v>40000</v>
      </c>
      <c r="E26" s="20">
        <v>42000</v>
      </c>
      <c r="F26" s="46">
        <v>42000</v>
      </c>
      <c r="G26" s="20">
        <v>42000</v>
      </c>
      <c r="H26" s="20">
        <v>42000</v>
      </c>
      <c r="I26" s="20">
        <v>42000</v>
      </c>
      <c r="J26" s="20">
        <v>42000</v>
      </c>
      <c r="K26" s="20">
        <v>42000</v>
      </c>
      <c r="L26" s="20">
        <v>39317</v>
      </c>
      <c r="M26" s="20">
        <v>28589</v>
      </c>
      <c r="N26" s="43">
        <f t="shared" si="2"/>
        <v>481906</v>
      </c>
    </row>
    <row r="27" spans="1:15" s="5" customFormat="1" ht="15" x14ac:dyDescent="0.2">
      <c r="A27" s="41" t="s">
        <v>23</v>
      </c>
      <c r="B27" s="20">
        <v>21651</v>
      </c>
      <c r="C27" s="20"/>
      <c r="D27" s="20"/>
      <c r="E27" s="20"/>
      <c r="F27" s="46"/>
      <c r="G27" s="20"/>
      <c r="H27" s="20"/>
      <c r="I27" s="20"/>
      <c r="J27" s="20"/>
      <c r="K27" s="20"/>
      <c r="L27" s="20"/>
      <c r="M27" s="20"/>
      <c r="N27" s="43">
        <f t="shared" si="2"/>
        <v>21651</v>
      </c>
    </row>
    <row r="28" spans="1:15" s="5" customFormat="1" ht="15.75" x14ac:dyDescent="0.25">
      <c r="A28" s="44" t="s">
        <v>24</v>
      </c>
      <c r="B28" s="43">
        <f>SUM(B22:B27)</f>
        <v>171126</v>
      </c>
      <c r="C28" s="43">
        <f t="shared" ref="C28:M28" si="3">SUM(C22:C27)</f>
        <v>149475</v>
      </c>
      <c r="D28" s="43">
        <f t="shared" si="3"/>
        <v>225121</v>
      </c>
      <c r="E28" s="43">
        <f t="shared" si="3"/>
        <v>180169</v>
      </c>
      <c r="F28" s="43">
        <f t="shared" si="3"/>
        <v>239578</v>
      </c>
      <c r="G28" s="43">
        <f t="shared" si="3"/>
        <v>217003</v>
      </c>
      <c r="H28" s="43">
        <f t="shared" si="3"/>
        <v>186917</v>
      </c>
      <c r="I28" s="43">
        <f t="shared" si="3"/>
        <v>345775</v>
      </c>
      <c r="J28" s="43">
        <f t="shared" si="3"/>
        <v>173435</v>
      </c>
      <c r="K28" s="43">
        <f t="shared" si="3"/>
        <v>175015</v>
      </c>
      <c r="L28" s="43">
        <f t="shared" si="3"/>
        <v>394466</v>
      </c>
      <c r="M28" s="43">
        <f t="shared" si="3"/>
        <v>228468</v>
      </c>
      <c r="N28" s="43">
        <f>SUM(N22:N27)</f>
        <v>2686548</v>
      </c>
      <c r="O28" s="6"/>
    </row>
  </sheetData>
  <mergeCells count="3">
    <mergeCell ref="A3:N3"/>
    <mergeCell ref="M5:N5"/>
    <mergeCell ref="A1:N1"/>
  </mergeCells>
  <phoneticPr fontId="0" type="noConversion"/>
  <pageMargins left="0.42" right="0.19685039370078741" top="0.42" bottom="0.35433070866141736" header="0.23622047244094491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4.a.mell.beruh.kiad.</vt:lpstr>
      <vt:lpstr>előir.felhaszn.ütemterv</vt:lpstr>
      <vt:lpstr>előir.felhaszn.ütemterv!Nyomtatási_terület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2020-02-10T12:48:26Z</cp:lastPrinted>
  <dcterms:created xsi:type="dcterms:W3CDTF">2003-02-06T08:26:35Z</dcterms:created>
  <dcterms:modified xsi:type="dcterms:W3CDTF">2021-05-21T09:29:29Z</dcterms:modified>
</cp:coreProperties>
</file>