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TÜLETI ANYAGOK\RENDELETEK\Formázás LOCLEXre történű újbóli betöltéshez\Acsád Zárszámadás 2020\"/>
    </mc:Choice>
  </mc:AlternateContent>
  <xr:revisionPtr revIDLastSave="0" documentId="8_{5F7BABF4-6548-4897-9A22-19127B397ECC}" xr6:coauthVersionLast="46" xr6:coauthVersionMax="46" xr10:uidLastSave="{00000000-0000-0000-0000-000000000000}"/>
  <bookViews>
    <workbookView xWindow="-120" yWindow="-120" windowWidth="29040" windowHeight="15840" firstSheet="18" activeTab="24"/>
  </bookViews>
  <sheets>
    <sheet name="kiemelt ei. önk." sheetId="1" r:id="rId1"/>
    <sheet name="kiadások önk" sheetId="2" r:id="rId2"/>
    <sheet name="kiadások egyszerűsített önkorm" sheetId="15" r:id="rId3"/>
    <sheet name="bevételek önk" sheetId="10" r:id="rId4"/>
    <sheet name="bevételek egyszerűsített önk" sheetId="43" r:id="rId5"/>
    <sheet name="létszám" sheetId="8" r:id="rId6"/>
    <sheet name="beruházások felújítások" sheetId="11" r:id="rId7"/>
    <sheet name="tartalékok" sheetId="12" r:id="rId8"/>
    <sheet name="stabilitási 1" sheetId="13" r:id="rId9"/>
    <sheet name="stabilitási 2" sheetId="14" r:id="rId10"/>
    <sheet name="EU projektek" sheetId="18" r:id="rId11"/>
    <sheet name="hitelek" sheetId="28" r:id="rId12"/>
    <sheet name="finanszírozás" sheetId="27" r:id="rId13"/>
    <sheet name="szociális kiadások" sheetId="29" r:id="rId14"/>
    <sheet name="átadott" sheetId="30" r:id="rId15"/>
    <sheet name="átvett" sheetId="31" r:id="rId16"/>
    <sheet name="helyi adók" sheetId="32" r:id="rId17"/>
    <sheet name="pénzmaradvány kimutatás" sheetId="48" r:id="rId18"/>
    <sheet name="eredménykimutatás önkorm" sheetId="49" r:id="rId19"/>
    <sheet name="vagyonmérleg önkorm" sheetId="50" r:id="rId20"/>
    <sheet name="MÉRLEG" sheetId="19" r:id="rId21"/>
    <sheet name="TÖBB ÉVES" sheetId="21" r:id="rId22"/>
    <sheet name="KÖZVETETT" sheetId="22" r:id="rId23"/>
    <sheet name="VAGYONKIMUTATÁS" sheetId="46" r:id="rId24"/>
    <sheet name="PÉNZESZKÖZ VÁLTOZÁS" sheetId="47" r:id="rId25"/>
  </sheets>
  <definedNames>
    <definedName name="foot_4_place" localSheetId="9">'stabilitási 2'!$A$18</definedName>
    <definedName name="foot_5_place" localSheetId="9">'stabilitási 2'!#REF!</definedName>
    <definedName name="foot_53_place" localSheetId="9">'stabilitási 2'!$A$63</definedName>
    <definedName name="_xlnm.Print_Area" localSheetId="14">átadott!$A$1:$E$116</definedName>
    <definedName name="_xlnm.Print_Area" localSheetId="15">átvett!$A$1:$E$116</definedName>
    <definedName name="_xlnm.Print_Area" localSheetId="6">'beruházások felújítások'!$A$1:$H$48</definedName>
    <definedName name="_xlnm.Print_Area" localSheetId="4">'bevételek egyszerűsített önk'!$A$1:$E$98</definedName>
    <definedName name="_xlnm.Print_Area" localSheetId="3">'bevételek önk'!$A$1:$N$99</definedName>
    <definedName name="_xlnm.Print_Area" localSheetId="18">'eredménykimutatás önkorm'!$A$1:$D$45</definedName>
    <definedName name="_xlnm.Print_Area" localSheetId="10">'EU projektek'!$A$1:$D$43</definedName>
    <definedName name="_xlnm.Print_Area" localSheetId="12">finanszírozás!$A$1:$E$31</definedName>
    <definedName name="_xlnm.Print_Area" localSheetId="16">'helyi adók'!$A$1:$E$33</definedName>
    <definedName name="_xlnm.Print_Area" localSheetId="11">hitelek!$A$1:$H$70</definedName>
    <definedName name="_xlnm.Print_Area" localSheetId="2">'kiadások egyszerűsített önkorm'!$A$1:$E$123</definedName>
    <definedName name="_xlnm.Print_Area" localSheetId="1">'kiadások önk'!$A$1:$N$124</definedName>
    <definedName name="_xlnm.Print_Area" localSheetId="0">'kiemelt ei. önk.'!$A$1:$A$26</definedName>
    <definedName name="_xlnm.Print_Area" localSheetId="22">KÖZVETETT!$A$2:$E$46</definedName>
    <definedName name="_xlnm.Print_Area" localSheetId="5">létszám!$A$1:$E$36</definedName>
    <definedName name="_xlnm.Print_Area" localSheetId="20">MÉRLEG!$A$1:$D$154</definedName>
    <definedName name="_xlnm.Print_Area" localSheetId="24">'PÉNZESZKÖZ VÁLTOZÁS'!$A$2:$B$25</definedName>
    <definedName name="_xlnm.Print_Area" localSheetId="17">'pénzmaradvány kimutatás'!$A$1:$E$26</definedName>
    <definedName name="_xlnm.Print_Area" localSheetId="8">'stabilitási 1'!$A$1:$M$49</definedName>
    <definedName name="_xlnm.Print_Area" localSheetId="9">'stabilitási 2'!$A$1:$H$38</definedName>
    <definedName name="_xlnm.Print_Area" localSheetId="13">'szociális kiadások'!$A$1:$E$39</definedName>
    <definedName name="_xlnm.Print_Area" localSheetId="7">tartalékok!$A$1:$J$17</definedName>
    <definedName name="_xlnm.Print_Area" localSheetId="21">'TÖBB ÉVES'!$A$2:$K$32</definedName>
    <definedName name="_xlnm.Print_Area" localSheetId="23">VAGYONKIMUTATÁS!$A$3:$D$178</definedName>
    <definedName name="_xlnm.Print_Area" localSheetId="19">'vagyonmérleg önkorm'!$A$1:$D$128</definedName>
    <definedName name="_pr232" localSheetId="22">KÖZVETETT!$A$11</definedName>
    <definedName name="_pr232" localSheetId="20">MÉRLEG!#REF!</definedName>
    <definedName name="_pr232" localSheetId="21">'TÖBB ÉVES'!$A$17</definedName>
    <definedName name="_pr233" localSheetId="22">KÖZVETETT!$A$16</definedName>
    <definedName name="_pr233" localSheetId="20">MÉRLEG!#REF!</definedName>
    <definedName name="_pr233" localSheetId="21">'TÖBB ÉVES'!$A$18</definedName>
    <definedName name="_pr234" localSheetId="22">KÖZVETETT!$A$35</definedName>
    <definedName name="_pr234" localSheetId="20">MÉRLEG!#REF!</definedName>
    <definedName name="_pr234" localSheetId="21">'TÖBB ÉVES'!$A$19</definedName>
    <definedName name="_pr235" localSheetId="22">KÖZVETETT!$A$40</definedName>
    <definedName name="_pr235" localSheetId="20">MÉRLEG!#REF!</definedName>
    <definedName name="_pr235" localSheetId="21">'TÖBB ÉVES'!$A$20</definedName>
    <definedName name="_pr236" localSheetId="22">KÖZVETETT!$A$45</definedName>
    <definedName name="_pr236" localSheetId="20">MÉRLEG!#REF!</definedName>
    <definedName name="_pr236" localSheetId="21">'TÖBB ÉVES'!$A$21</definedName>
    <definedName name="_pr312" localSheetId="22">KÖZVETETT!#REF!</definedName>
    <definedName name="_pr312" localSheetId="20">MÉRLEG!#REF!</definedName>
    <definedName name="_pr312" localSheetId="21">'TÖBB ÉVES'!$A$8</definedName>
    <definedName name="_pr313" localSheetId="22">KÖZVETETT!#REF!</definedName>
    <definedName name="_pr313" localSheetId="20">MÉRLEG!#REF!</definedName>
    <definedName name="_pr313" localSheetId="21">'TÖBB ÉVES'!$A$3</definedName>
    <definedName name="_pr314" localSheetId="22">KÖZVETETT!$A$3</definedName>
    <definedName name="_pr314" localSheetId="20">MÉRLEG!#REF!</definedName>
    <definedName name="_pr314" localSheetId="21">'TÖBB ÉVES'!$A$10</definedName>
    <definedName name="_pr315" localSheetId="22">KÖZVETETT!#REF!</definedName>
    <definedName name="_pr315" localSheetId="20">MÉRLEG!#REF!</definedName>
    <definedName name="_pr315" localSheetId="21">'TÖBB ÉVES'!$A$11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48" l="1"/>
  <c r="D39" i="19"/>
  <c r="E39" i="19"/>
  <c r="B91" i="50"/>
  <c r="B20" i="50"/>
  <c r="B16" i="50"/>
  <c r="B10" i="50"/>
  <c r="B34" i="49"/>
  <c r="B26" i="49"/>
  <c r="B22" i="49"/>
  <c r="B17" i="49"/>
  <c r="B9" i="49"/>
  <c r="C97" i="10"/>
  <c r="D97" i="10"/>
  <c r="E97" i="10"/>
  <c r="F97" i="10"/>
  <c r="G97" i="10"/>
  <c r="H97" i="10"/>
  <c r="I97" i="10"/>
  <c r="J97" i="10"/>
  <c r="K97" i="10"/>
  <c r="D14" i="10"/>
  <c r="E14" i="10"/>
  <c r="C14" i="10"/>
  <c r="N96" i="10"/>
  <c r="M96" i="10"/>
  <c r="L96" i="10"/>
  <c r="N94" i="10"/>
  <c r="M94" i="10"/>
  <c r="L94" i="10"/>
  <c r="N93" i="10"/>
  <c r="M93" i="10"/>
  <c r="L93" i="10"/>
  <c r="N92" i="10"/>
  <c r="N95" i="10"/>
  <c r="M92" i="10"/>
  <c r="L92" i="10"/>
  <c r="N91" i="10"/>
  <c r="M91" i="10"/>
  <c r="M95" i="10"/>
  <c r="L91" i="10"/>
  <c r="L95" i="10"/>
  <c r="N89" i="10"/>
  <c r="M89" i="10"/>
  <c r="L89" i="10"/>
  <c r="N88" i="10"/>
  <c r="M88" i="10"/>
  <c r="L88" i="10"/>
  <c r="N87" i="10"/>
  <c r="M87" i="10"/>
  <c r="L87" i="10"/>
  <c r="N86" i="10"/>
  <c r="M86" i="10"/>
  <c r="L86" i="10"/>
  <c r="M85" i="10"/>
  <c r="L85" i="10"/>
  <c r="M84" i="10"/>
  <c r="L84" i="10"/>
  <c r="L90" i="10"/>
  <c r="N83" i="10"/>
  <c r="M83" i="10"/>
  <c r="L83" i="10"/>
  <c r="N82" i="10"/>
  <c r="M82" i="10"/>
  <c r="L82" i="10"/>
  <c r="N78" i="10"/>
  <c r="M78" i="10"/>
  <c r="L78" i="10"/>
  <c r="N77" i="10"/>
  <c r="M77" i="10"/>
  <c r="L77" i="10"/>
  <c r="N76" i="10"/>
  <c r="M76" i="10"/>
  <c r="L76" i="10"/>
  <c r="N75" i="10"/>
  <c r="N79" i="10"/>
  <c r="M75" i="10"/>
  <c r="M79" i="10"/>
  <c r="L75" i="10"/>
  <c r="L79" i="10"/>
  <c r="L74" i="10"/>
  <c r="N73" i="10"/>
  <c r="M73" i="10"/>
  <c r="L73" i="10"/>
  <c r="N72" i="10"/>
  <c r="M72" i="10"/>
  <c r="L72" i="10"/>
  <c r="N71" i="10"/>
  <c r="N74" i="10"/>
  <c r="M71" i="10"/>
  <c r="M74" i="10"/>
  <c r="L71" i="10"/>
  <c r="N70" i="10"/>
  <c r="M70" i="10"/>
  <c r="L70" i="10"/>
  <c r="N69" i="10"/>
  <c r="M69" i="10"/>
  <c r="L69" i="10"/>
  <c r="N63" i="10"/>
  <c r="M63" i="10"/>
  <c r="L63" i="10"/>
  <c r="N61" i="10"/>
  <c r="M61" i="10"/>
  <c r="L61" i="10"/>
  <c r="N60" i="10"/>
  <c r="M60" i="10"/>
  <c r="L60" i="10"/>
  <c r="N59" i="10"/>
  <c r="M59" i="10"/>
  <c r="L59" i="10"/>
  <c r="N57" i="10"/>
  <c r="N62" i="10"/>
  <c r="M57" i="10"/>
  <c r="M62" i="10"/>
  <c r="L57" i="10"/>
  <c r="L62" i="10"/>
  <c r="L55" i="10"/>
  <c r="N54" i="10"/>
  <c r="N56" i="10"/>
  <c r="M54" i="10"/>
  <c r="M56" i="10"/>
  <c r="L54" i="10"/>
  <c r="N53" i="10"/>
  <c r="M53" i="10"/>
  <c r="L53" i="10"/>
  <c r="N52" i="10"/>
  <c r="M52" i="10"/>
  <c r="L52" i="10"/>
  <c r="L56" i="10"/>
  <c r="N49" i="10"/>
  <c r="M49" i="10"/>
  <c r="N47" i="10"/>
  <c r="M47" i="10"/>
  <c r="L47" i="10"/>
  <c r="N46" i="10"/>
  <c r="M46" i="10"/>
  <c r="L46" i="10"/>
  <c r="L49" i="10"/>
  <c r="N43" i="10"/>
  <c r="M43" i="10"/>
  <c r="L43" i="10"/>
  <c r="L42" i="10"/>
  <c r="N41" i="10"/>
  <c r="M41" i="10"/>
  <c r="L41" i="10"/>
  <c r="L40" i="10"/>
  <c r="L36" i="10"/>
  <c r="N35" i="10"/>
  <c r="N45" i="10"/>
  <c r="M35" i="10"/>
  <c r="M45" i="10"/>
  <c r="L35" i="10"/>
  <c r="L45" i="10"/>
  <c r="N32" i="10"/>
  <c r="M32" i="10"/>
  <c r="L32" i="10"/>
  <c r="N29" i="10"/>
  <c r="M29" i="10"/>
  <c r="L29" i="10"/>
  <c r="N25" i="10"/>
  <c r="M25" i="10"/>
  <c r="L25" i="10"/>
  <c r="N24" i="10"/>
  <c r="N34" i="10"/>
  <c r="M24" i="10"/>
  <c r="M34" i="10"/>
  <c r="L24" i="10"/>
  <c r="N23" i="10"/>
  <c r="M23" i="10"/>
  <c r="N22" i="10"/>
  <c r="M22" i="10"/>
  <c r="L22" i="10"/>
  <c r="L21" i="10"/>
  <c r="L23" i="10"/>
  <c r="L34" i="10"/>
  <c r="L19" i="10"/>
  <c r="N16" i="10"/>
  <c r="M16" i="10"/>
  <c r="L16" i="10"/>
  <c r="N15" i="10"/>
  <c r="M15" i="10"/>
  <c r="L15" i="10"/>
  <c r="N14" i="10"/>
  <c r="N20" i="10"/>
  <c r="N50" i="10"/>
  <c r="M14" i="10"/>
  <c r="M20" i="10"/>
  <c r="M50" i="10"/>
  <c r="L13" i="10"/>
  <c r="L12" i="10"/>
  <c r="L14" i="10"/>
  <c r="L20" i="10"/>
  <c r="L50" i="10"/>
  <c r="D123" i="2"/>
  <c r="E123" i="2"/>
  <c r="F123" i="2"/>
  <c r="G123" i="2"/>
  <c r="H123" i="2"/>
  <c r="I123" i="2"/>
  <c r="C123" i="2"/>
  <c r="D99" i="2"/>
  <c r="E99" i="2"/>
  <c r="F99" i="2"/>
  <c r="G99" i="2"/>
  <c r="H99" i="2"/>
  <c r="I99" i="2"/>
  <c r="C99" i="2"/>
  <c r="D98" i="2"/>
  <c r="E98" i="2"/>
  <c r="F98" i="2"/>
  <c r="C98" i="2"/>
  <c r="E50" i="2"/>
  <c r="D50" i="2"/>
  <c r="C75" i="2"/>
  <c r="E75" i="2"/>
  <c r="F75" i="2"/>
  <c r="G75" i="2"/>
  <c r="H75" i="2"/>
  <c r="I75" i="2"/>
  <c r="C51" i="2"/>
  <c r="D51" i="2"/>
  <c r="D75" i="2"/>
  <c r="E51" i="2"/>
  <c r="F51" i="2"/>
  <c r="G51" i="2"/>
  <c r="H51" i="2"/>
  <c r="G24" i="2"/>
  <c r="H24" i="2"/>
  <c r="F25" i="2"/>
  <c r="G25" i="2"/>
  <c r="H25" i="2"/>
  <c r="F24" i="2"/>
  <c r="C24" i="2"/>
  <c r="C25" i="2"/>
  <c r="E25" i="2"/>
  <c r="D25" i="2"/>
  <c r="E24" i="2"/>
  <c r="D24" i="2"/>
  <c r="C26" i="1"/>
  <c r="D24" i="1"/>
  <c r="D26" i="1"/>
  <c r="C24" i="1"/>
  <c r="B24" i="1"/>
  <c r="B26" i="1"/>
  <c r="C16" i="1"/>
  <c r="D14" i="1"/>
  <c r="D16" i="1"/>
  <c r="C14" i="1"/>
  <c r="B14" i="1"/>
  <c r="B16" i="1"/>
  <c r="L97" i="10"/>
  <c r="N97" i="10"/>
  <c r="N98" i="10"/>
  <c r="E98" i="10"/>
  <c r="M68" i="10"/>
  <c r="D68" i="10"/>
  <c r="M67" i="10"/>
  <c r="N67" i="10"/>
  <c r="N68" i="10"/>
  <c r="E68" i="10"/>
  <c r="M90" i="10"/>
  <c r="M97" i="10"/>
  <c r="M98" i="10"/>
  <c r="D98" i="10"/>
  <c r="L68" i="10"/>
  <c r="D23" i="22"/>
  <c r="D35" i="22"/>
  <c r="D22" i="49"/>
  <c r="C68" i="10"/>
  <c r="C50" i="10"/>
  <c r="H50" i="10"/>
  <c r="E50" i="10"/>
  <c r="G50" i="10"/>
  <c r="D50" i="10"/>
  <c r="C34" i="10"/>
  <c r="D34" i="10"/>
  <c r="E34" i="10"/>
  <c r="D145" i="46"/>
  <c r="B104" i="46"/>
  <c r="C63" i="46"/>
  <c r="C64" i="46"/>
  <c r="B64" i="46"/>
  <c r="C59" i="46"/>
  <c r="D59" i="46"/>
  <c r="D93" i="46"/>
  <c r="B63" i="46"/>
  <c r="B43" i="46"/>
  <c r="B44" i="46"/>
  <c r="C39" i="46"/>
  <c r="C62" i="46"/>
  <c r="D40" i="46"/>
  <c r="D63" i="46"/>
  <c r="D37" i="46"/>
  <c r="B36" i="46"/>
  <c r="B39" i="46"/>
  <c r="B62" i="46"/>
  <c r="B34" i="46"/>
  <c r="B29" i="46"/>
  <c r="C29" i="46"/>
  <c r="C93" i="46"/>
  <c r="C120" i="46"/>
  <c r="B120" i="46"/>
  <c r="C18" i="46"/>
  <c r="C34" i="46"/>
  <c r="C32" i="46"/>
  <c r="D53" i="19"/>
  <c r="C145" i="46"/>
  <c r="B145" i="46"/>
  <c r="D60" i="46"/>
  <c r="D49" i="13"/>
  <c r="C49" i="13"/>
  <c r="D32" i="13"/>
  <c r="C32" i="13"/>
  <c r="C128" i="46"/>
  <c r="D128" i="46"/>
  <c r="B128" i="46"/>
  <c r="D113" i="46"/>
  <c r="B113" i="46"/>
  <c r="D103" i="46"/>
  <c r="B103" i="46"/>
  <c r="E128" i="19"/>
  <c r="D128" i="19"/>
  <c r="D129" i="19"/>
  <c r="E35" i="22"/>
  <c r="C35" i="22"/>
  <c r="E150" i="19"/>
  <c r="D150" i="19"/>
  <c r="E139" i="19"/>
  <c r="D139" i="19"/>
  <c r="D145" i="19"/>
  <c r="E124" i="19"/>
  <c r="D124" i="19"/>
  <c r="E118" i="19"/>
  <c r="D118" i="19"/>
  <c r="E111" i="19"/>
  <c r="D111" i="19"/>
  <c r="E107" i="19"/>
  <c r="D107" i="19"/>
  <c r="E96" i="19"/>
  <c r="D96" i="19"/>
  <c r="E89" i="19"/>
  <c r="D89" i="19"/>
  <c r="E78" i="19"/>
  <c r="D78" i="19"/>
  <c r="E73" i="19"/>
  <c r="E80" i="19"/>
  <c r="D73" i="19"/>
  <c r="D80" i="19"/>
  <c r="E62" i="19"/>
  <c r="D62" i="19"/>
  <c r="E53" i="19"/>
  <c r="E48" i="19"/>
  <c r="D48" i="19"/>
  <c r="E25" i="19"/>
  <c r="D25" i="19"/>
  <c r="E16" i="19"/>
  <c r="D16" i="19"/>
  <c r="E9" i="19"/>
  <c r="D9" i="19"/>
  <c r="H13" i="28"/>
  <c r="H29" i="28"/>
  <c r="G13" i="28"/>
  <c r="G29" i="28"/>
  <c r="F13" i="28"/>
  <c r="F29" i="28"/>
  <c r="E13" i="28"/>
  <c r="E29" i="28"/>
  <c r="D13" i="28"/>
  <c r="D29" i="28"/>
  <c r="C13" i="28"/>
  <c r="C29" i="28"/>
  <c r="D34" i="18"/>
  <c r="C34" i="18"/>
  <c r="D42" i="18"/>
  <c r="C42" i="18"/>
  <c r="D20" i="18"/>
  <c r="D22" i="18"/>
  <c r="C20" i="18"/>
  <c r="C22" i="18"/>
  <c r="D14" i="18"/>
  <c r="C14" i="18"/>
  <c r="H61" i="28"/>
  <c r="G61" i="28"/>
  <c r="F61" i="28"/>
  <c r="E61" i="28"/>
  <c r="D61" i="28"/>
  <c r="C61" i="28"/>
  <c r="B20" i="18"/>
  <c r="B14" i="18"/>
  <c r="D91" i="50"/>
  <c r="D20" i="50"/>
  <c r="D16" i="50"/>
  <c r="D10" i="50"/>
  <c r="D34" i="49"/>
  <c r="D26" i="49"/>
  <c r="D17" i="49"/>
  <c r="D9" i="49"/>
  <c r="E20" i="48"/>
  <c r="E21" i="48"/>
  <c r="E22" i="48"/>
  <c r="E9" i="27"/>
  <c r="E30" i="27"/>
  <c r="D9" i="27"/>
  <c r="D30" i="27"/>
  <c r="C9" i="27"/>
  <c r="C30" i="27"/>
  <c r="E21" i="8"/>
  <c r="E29" i="27"/>
  <c r="D29" i="27"/>
  <c r="E28" i="27"/>
  <c r="D28" i="27"/>
  <c r="C29" i="27"/>
  <c r="C28" i="27"/>
  <c r="E40" i="19"/>
  <c r="D39" i="46"/>
  <c r="D62" i="46"/>
  <c r="B60" i="46"/>
  <c r="C44" i="46"/>
  <c r="C60" i="46"/>
  <c r="B59" i="46"/>
  <c r="B93" i="46"/>
  <c r="E129" i="19"/>
  <c r="E112" i="19"/>
  <c r="D112" i="19"/>
  <c r="D130" i="19"/>
  <c r="D153" i="19"/>
  <c r="E63" i="19"/>
  <c r="D63" i="19"/>
  <c r="D132" i="19"/>
  <c r="D40" i="19"/>
  <c r="L98" i="10"/>
  <c r="C98" i="10"/>
  <c r="E130" i="19"/>
  <c r="E153" i="19"/>
  <c r="E132" i="19"/>
  <c r="E131" i="19"/>
  <c r="E64" i="19"/>
  <c r="E81" i="19"/>
  <c r="D64" i="19"/>
  <c r="D81" i="19"/>
  <c r="D131" i="19"/>
</calcChain>
</file>

<file path=xl/comments1.xml><?xml version="1.0" encoding="utf-8"?>
<comments xmlns="http://schemas.openxmlformats.org/spreadsheetml/2006/main">
  <authors>
    <author>user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=4865000+5813858
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=4865000+5813858
</t>
        </r>
      </text>
    </comment>
  </commentList>
</comments>
</file>

<file path=xl/sharedStrings.xml><?xml version="1.0" encoding="utf-8"?>
<sst xmlns="http://schemas.openxmlformats.org/spreadsheetml/2006/main" count="2745" uniqueCount="1014">
  <si>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</si>
  <si>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</si>
  <si>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</si>
  <si>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</si>
  <si>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</si>
  <si>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</si>
  <si>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</si>
  <si>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</si>
  <si>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</si>
  <si>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</si>
  <si>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</si>
  <si>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</si>
  <si>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</si>
  <si>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</si>
  <si>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</si>
  <si>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</si>
  <si>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</si>
  <si>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</si>
  <si>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</si>
  <si>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</si>
  <si>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</si>
  <si>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</si>
  <si>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</si>
  <si>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</si>
  <si>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</si>
  <si>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</si>
  <si>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</si>
  <si>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</si>
  <si>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</si>
  <si>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</si>
  <si>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</si>
  <si>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</si>
  <si>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</si>
  <si>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</si>
  <si>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</si>
  <si>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</si>
  <si>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</si>
  <si>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A/III/1a        - ebből: tartós részesedések jegybankban</t>
  </si>
  <si>
    <t>A/III/1b        - ebből: tartós részesedések társulásban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</si>
  <si>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</si>
  <si>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</si>
  <si>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</si>
  <si>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</si>
  <si>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</si>
  <si>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</si>
  <si>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</si>
  <si>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</si>
  <si>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</si>
  <si>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</si>
  <si>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</si>
  <si>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</si>
  <si>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</si>
  <si>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</si>
  <si>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</si>
  <si>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</si>
  <si>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</si>
  <si>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</si>
  <si>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</si>
  <si>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</si>
  <si>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</si>
  <si>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</si>
  <si>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</si>
  <si>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</si>
  <si>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</si>
  <si>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</si>
  <si>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</si>
  <si>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</si>
  <si>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</si>
  <si>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</si>
  <si>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</si>
  <si>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</si>
  <si>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</si>
  <si>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</si>
  <si>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</si>
  <si>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</si>
  <si>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</si>
  <si>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</si>
  <si>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</si>
  <si>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</si>
  <si>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</si>
  <si>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</si>
  <si>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</si>
  <si>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</si>
  <si>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</si>
  <si>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</si>
  <si>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</si>
  <si>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</si>
  <si>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</si>
  <si>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</si>
  <si>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</si>
  <si>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</si>
  <si>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</si>
  <si>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H/I/6        Költségvetési évben esedékes kötelezettségek beruházásokra</t>
  </si>
  <si>
    <t>H/I/7        Költségvetési évben esedékes kötelezettségek felújításokra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</si>
  <si>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</si>
  <si>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</si>
  <si>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</si>
  <si>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</si>
  <si>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H/II/6        Költségvetési évet követően esedékes kötelezettségek beruházásokra</t>
  </si>
  <si>
    <t>H/II/7        Költségvetési évet követően esedékes kötelezettségek felújításokra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</si>
  <si>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</si>
  <si>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</si>
  <si>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</si>
  <si>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</si>
  <si>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</si>
  <si>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</si>
  <si>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</si>
  <si>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        Kötelezettség jellegű sajátos elszámolások (=H)/III/1+…+H)/III/7) (146=139+...+145)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</si>
  <si>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</si>
  <si>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</si>
  <si>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</si>
  <si>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</si>
  <si>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</si>
  <si>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</si>
  <si>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</si>
  <si>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</si>
  <si>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</si>
  <si>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</si>
  <si>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A/IV        Koncesszióba, vagyonkezelésbe adott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</si>
  <si>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</si>
  <si>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</si>
  <si>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        Készletek </t>
  </si>
  <si>
    <t xml:space="preserve">B/II        Értékpapírok </t>
  </si>
  <si>
    <t xml:space="preserve">B)        NEMZETI VAGYONBA TARTOZÓ FORGÓESZKÖZÖK </t>
  </si>
  <si>
    <t xml:space="preserve">C)        PÉNZESZKÖZÖK </t>
  </si>
  <si>
    <t>D/I        Költségvetési évben esedékes követelések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</si>
  <si>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</si>
  <si>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</si>
  <si>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</si>
  <si>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>D)        KÖVETELÉSEK</t>
  </si>
  <si>
    <t xml:space="preserve">F)        AKTÍV IDŐBELI ELHATÁROLÁSOK </t>
  </si>
  <si>
    <t xml:space="preserve">ESZKÖZÖK ÖSSZESEN </t>
  </si>
  <si>
    <t>G)        SAJÁT TŐKE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</si>
  <si>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</si>
  <si>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</si>
  <si>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</si>
  <si>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 xml:space="preserve">K)        PASSZÍV IDŐBELI ELHATÁROLÁSOK </t>
  </si>
  <si>
    <t>FORRÁSOK ÖSSZESEN</t>
  </si>
  <si>
    <t>ebből forgalomképtelen törzsvagyon</t>
  </si>
  <si>
    <t>ebből nemzetgazdasági szempontból kiemelt jelentőségű törzsvagyon</t>
  </si>
  <si>
    <t>ebből korlátozottan forgalomképes vagyon</t>
  </si>
  <si>
    <t xml:space="preserve">ebből üzleti vagyon </t>
  </si>
  <si>
    <t>értékcsökkenés/értékvesztés</t>
  </si>
  <si>
    <t>nettó-mérleg szerinti érték</t>
  </si>
  <si>
    <t>bruttó érték</t>
  </si>
  <si>
    <t>„0”-ra leírt eszközök</t>
  </si>
  <si>
    <t>használatban lévő kisértékű immateriális javak</t>
  </si>
  <si>
    <t>01-02. számlacsoportban nyilvántartott eszközök</t>
  </si>
  <si>
    <t xml:space="preserve">kulturális javak </t>
  </si>
  <si>
    <t xml:space="preserve">régészeti leletek </t>
  </si>
  <si>
    <t>függő követelések</t>
  </si>
  <si>
    <t>függő kötelezettségek</t>
  </si>
  <si>
    <t>biztos (jövőbeni) követelések</t>
  </si>
  <si>
    <t>használatban lévő kisértékű tárgyi eszközök</t>
  </si>
  <si>
    <t>használatban lévő kisértékű készletek</t>
  </si>
  <si>
    <t>32-33. számlák nyitó tárgyidőszaki egyenlege</t>
  </si>
  <si>
    <t>- 003. számla tárgyidőszaki egyenlege - 059163. számla tárgyidőszaki egyenlege</t>
  </si>
  <si>
    <t>+ 005. számla tárgyidőszaki egyenlege - 0981313., 0981323. és 098173. számla tárgyidőszaki egyenlege</t>
  </si>
  <si>
    <t>+/- 361., 363., 3651., 3652., 3653., 3654., 3656., 3657., 3658., 3659., 366., 3672., 3673., 3674., 3676., 3677., 3678. és 3679. számlák tárgyidőszaki forgalma</t>
  </si>
  <si>
    <t>+/- 3671. számlák tárgyidőszaki forgalma - a 36711. számlák 3513. és 3523. számlákkal szemben könyvelt tárgyidőszaki tartozik forgalma</t>
  </si>
  <si>
    <t>+ 3641. számla 42. számlacsoport számláival szemben könyvelt tárgyidőszaki követel forgalma</t>
  </si>
  <si>
    <t>+ 8434. számla 4211., 4213., 4216., 4217., 4221., 4223., 4226. és 4227. számlákkal szemben könyvelt tárgyidőszaki követel forgalma</t>
  </si>
  <si>
    <t>- 3642. számla 35. számlacsoport számláival szemben könyvelt tárgyidőszaki tartozik forgalma</t>
  </si>
  <si>
    <t>+/- 32-33. számlacsoport számláival szemben könyvelt 31., 3641., 3642., 413., 494., 8434., és 852. számlák tárgyidőszaki forgalma</t>
  </si>
  <si>
    <t>- 31. számlacsoport számláival szemben könyvelt 3514. számlák tárgyidőszaki forgalma</t>
  </si>
  <si>
    <t>32-33. számlák tárgyidőszaki záró egyenlege</t>
  </si>
  <si>
    <t>31. számlacsoport tárgyidőszaki nyitó egyenlege</t>
  </si>
  <si>
    <t>+/- 31. számlacsoport számláival szemben könyvelt 32.-33., 3514., 413., 494. és 852. számlákkal kapcsolatos tárgyidőszaki forgalma</t>
  </si>
  <si>
    <t>31. számlák tárgyidőszaki záró egyenlege</t>
  </si>
  <si>
    <t>helyi önkormányzat tulajdonában álló gazdálkodó szervezetek működéséből származó kötelezettségeket</t>
  </si>
  <si>
    <t xml:space="preserve">           Tartós részesedés: ………………. Kft.</t>
  </si>
  <si>
    <t xml:space="preserve">           Stb.</t>
  </si>
  <si>
    <t>A zárszámadási rendelettervezet előterjesztésekor a képviselő-testület részére tájékoztatásul az előterjesztlésben kell bemutatni-nem a rendelet része</t>
  </si>
  <si>
    <t>módosított ei. Működési célú</t>
  </si>
  <si>
    <t>módosított ei. Felhalmozási célú</t>
  </si>
  <si>
    <t>Teljesítés Működési célú</t>
  </si>
  <si>
    <t>Teljesítés Felhalmozási célú</t>
  </si>
  <si>
    <t>ebből adóelengedés</t>
  </si>
  <si>
    <t>ebből adókedvezmény</t>
  </si>
  <si>
    <t>teljesített bevétel</t>
  </si>
  <si>
    <t>elvárt bevétel</t>
  </si>
  <si>
    <t>ESZKÖZÖK</t>
  </si>
  <si>
    <t>Módosítások</t>
  </si>
  <si>
    <t xml:space="preserve">ESZKÖZÖK  </t>
  </si>
  <si>
    <t>A/IV        Koncesszióba, vagyonkezelésbe adott eszközök</t>
  </si>
  <si>
    <t>B/I        Készletek</t>
  </si>
  <si>
    <t>B)        NEMZETI VAGYONBA TARTOZÓ FORGÓESZKÖZÖK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</si>
  <si>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</si>
  <si>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</si>
  <si>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</si>
  <si>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</si>
  <si>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</si>
  <si>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</si>
  <si>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</si>
  <si>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</si>
  <si>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</si>
  <si>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</si>
  <si>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 xml:space="preserve">D/II/2        Költségvetési évet követően esedékes követelések felhalmozási célú támogatások bevételeire államháztartáson belülről </t>
  </si>
  <si>
    <t>F)        AKTÍV IDŐBELI ELHATÁROLÁSOK</t>
  </si>
  <si>
    <t xml:space="preserve">D)        KÖVETELÉSEK </t>
  </si>
  <si>
    <t xml:space="preserve">G)        SAJÁT TŐKE </t>
  </si>
  <si>
    <t xml:space="preserve">H/I/5        Költségvetési évben esedékes kötelezettségek egyéb működési célú kiadásokra 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</si>
  <si>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</si>
  <si>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</si>
  <si>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H/II/5        Költségvetési évet követően esedékes kötelezettségek egyéb működési célú kiadásokra 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</si>
  <si>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</si>
  <si>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</si>
  <si>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H/III        Kötelezettség jellegű sajátos elszámolások </t>
  </si>
  <si>
    <t>K)        PASSZÍV IDŐBELI ELHATÁROLÁSOK</t>
  </si>
  <si>
    <t xml:space="preserve">FORRÁSOK ÖSSZESEN </t>
  </si>
  <si>
    <t>ÖNKORMÁNYZAT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</si>
  <si>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</si>
  <si>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</si>
  <si>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</si>
  <si>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</si>
  <si>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</si>
  <si>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</si>
  <si>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</si>
  <si>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</si>
  <si>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</si>
  <si>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</si>
  <si>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</si>
  <si>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</si>
  <si>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</si>
  <si>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</si>
  <si>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</si>
  <si>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</si>
  <si>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</si>
  <si>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</si>
  <si>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</si>
  <si>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</si>
  <si>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</si>
  <si>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</si>
  <si>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</si>
  <si>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</si>
  <si>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</si>
  <si>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</si>
  <si>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</si>
  <si>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</si>
  <si>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</si>
  <si>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</si>
  <si>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</si>
  <si>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</si>
  <si>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</si>
  <si>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</si>
  <si>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</si>
  <si>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</si>
  <si>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E)        MÉRLEG SZERINTI EREDMÉNY (=±C±D) (41=±35±40)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</si>
  <si>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</si>
  <si>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</si>
  <si>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</si>
  <si>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</si>
  <si>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</si>
  <si>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</si>
  <si>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</si>
  <si>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</si>
  <si>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</si>
  <si>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</si>
  <si>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</si>
  <si>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</si>
  <si>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</si>
  <si>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</si>
  <si>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</si>
  <si>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</si>
  <si>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</si>
  <si>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</si>
  <si>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</si>
  <si>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</si>
  <si>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</si>
  <si>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</si>
  <si>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</si>
  <si>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</si>
  <si>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</si>
  <si>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</si>
  <si>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</si>
  <si>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</si>
  <si>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</si>
  <si>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</si>
  <si>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</si>
  <si>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</si>
  <si>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</si>
  <si>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</si>
  <si>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</si>
  <si>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</si>
  <si>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</si>
  <si>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</si>
  <si>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</si>
  <si>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</si>
  <si>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</si>
  <si>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</si>
  <si>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</si>
  <si>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</si>
  <si>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</si>
  <si>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</si>
  <si>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</si>
  <si>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</si>
  <si>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</si>
  <si>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</si>
  <si>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</si>
  <si>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</si>
  <si>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</si>
  <si>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</si>
  <si>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</si>
  <si>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</si>
  <si>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</si>
  <si>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</si>
  <si>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</si>
  <si>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</si>
  <si>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</si>
  <si>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</si>
  <si>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</si>
  <si>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</si>
  <si>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</si>
  <si>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</si>
  <si>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</si>
  <si>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</si>
  <si>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</si>
  <si>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</si>
  <si>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</si>
  <si>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</si>
  <si>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</si>
  <si>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</si>
  <si>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</si>
  <si>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</si>
  <si>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</si>
  <si>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</si>
  <si>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</si>
  <si>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</si>
  <si>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</si>
  <si>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</si>
  <si>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</si>
  <si>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</si>
  <si>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</si>
  <si>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</si>
  <si>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</si>
  <si>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</si>
  <si>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</si>
  <si>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</si>
  <si>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</si>
  <si>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</si>
  <si>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</si>
  <si>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</si>
  <si>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</si>
  <si>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</si>
  <si>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</si>
  <si>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</si>
  <si>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</si>
  <si>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</si>
  <si>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</si>
  <si>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</si>
  <si>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</si>
  <si>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</si>
  <si>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</si>
  <si>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</si>
  <si>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</si>
  <si>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</si>
  <si>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</si>
  <si>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</si>
  <si>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</si>
  <si>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</si>
  <si>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</si>
  <si>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</si>
  <si>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</si>
  <si>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</si>
  <si>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</si>
  <si>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</si>
  <si>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</si>
  <si>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</si>
  <si>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</si>
  <si>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</si>
  <si>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</si>
  <si>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</si>
  <si>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</si>
  <si>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</si>
  <si>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</si>
  <si>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</si>
  <si>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</si>
  <si>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</si>
  <si>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</si>
  <si>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</si>
  <si>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</si>
  <si>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</si>
  <si>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</si>
  <si>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</si>
  <si>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</si>
  <si>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</si>
  <si>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</si>
  <si>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</si>
  <si>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</si>
  <si>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</si>
  <si>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</si>
  <si>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</si>
  <si>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</si>
  <si>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</si>
  <si>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</si>
  <si>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</si>
  <si>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</si>
  <si>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</si>
  <si>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</si>
  <si>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</si>
  <si>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</si>
  <si>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</si>
  <si>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</si>
  <si>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</si>
  <si>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</si>
  <si>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</si>
  <si>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</si>
  <si>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</si>
  <si>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</si>
  <si>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</si>
  <si>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</si>
  <si>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</si>
  <si>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</si>
  <si>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</si>
  <si>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</si>
  <si>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</si>
  <si>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</si>
  <si>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</si>
  <si>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</si>
  <si>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</si>
  <si>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</si>
  <si>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</si>
  <si>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</si>
  <si>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</si>
  <si>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</si>
  <si>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</si>
  <si>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</si>
  <si>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</si>
  <si>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</si>
  <si>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</si>
  <si>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</si>
  <si>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</si>
  <si>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</si>
  <si>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</si>
  <si>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</si>
  <si>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</si>
  <si>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</si>
  <si>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</si>
  <si>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</si>
  <si>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</si>
  <si>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</si>
  <si>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</si>
  <si>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</si>
  <si>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</si>
  <si>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</si>
  <si>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</si>
  <si>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</si>
  <si>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</si>
  <si>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</si>
  <si>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</si>
  <si>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</si>
  <si>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</si>
  <si>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</si>
  <si>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</si>
  <si>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</si>
  <si>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</si>
  <si>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</si>
  <si>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</si>
  <si>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</si>
  <si>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</si>
  <si>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</si>
  <si>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</si>
  <si>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</si>
  <si>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</si>
  <si>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</si>
  <si>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</si>
  <si>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</si>
  <si>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</si>
  <si>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</si>
  <si>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</si>
  <si>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</si>
  <si>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</si>
  <si>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</si>
  <si>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</si>
  <si>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</si>
  <si>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</si>
  <si>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</si>
  <si>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</si>
  <si>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</si>
  <si>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</si>
  <si>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</si>
  <si>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</si>
  <si>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</si>
  <si>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</si>
  <si>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</si>
  <si>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</si>
  <si>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</si>
  <si>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</si>
  <si>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</si>
  <si>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</si>
  <si>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</si>
  <si>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</si>
  <si>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</si>
  <si>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</si>
  <si>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</si>
  <si>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</si>
  <si>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</si>
  <si>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</si>
  <si>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</si>
  <si>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</si>
  <si>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</si>
  <si>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</si>
  <si>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</si>
  <si>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</si>
  <si>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</si>
  <si>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</si>
  <si>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</si>
  <si>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</si>
  <si>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</si>
  <si>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</si>
  <si>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</si>
  <si>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</si>
  <si>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</si>
  <si>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</si>
  <si>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</si>
  <si>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</si>
  <si>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</si>
  <si>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</si>
  <si>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</si>
  <si>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</si>
  <si>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</si>
  <si>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</si>
  <si>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</si>
  <si>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</si>
  <si>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</si>
  <si>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</si>
  <si>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</si>
  <si>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</si>
  <si>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</si>
  <si>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</si>
  <si>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</si>
  <si>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</si>
  <si>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</si>
  <si>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</si>
  <si>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</si>
  <si>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</si>
  <si>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</si>
  <si>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</si>
  <si>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</si>
  <si>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</si>
  <si>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</si>
  <si>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</si>
  <si>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</si>
  <si>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</si>
  <si>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</si>
  <si>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</si>
  <si>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</si>
  <si>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</si>
  <si>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</si>
  <si>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</si>
  <si>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</si>
  <si>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</si>
  <si>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</si>
  <si>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</si>
  <si>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</si>
  <si>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</si>
  <si>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</si>
  <si>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</si>
  <si>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</si>
  <si>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</si>
  <si>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</si>
  <si>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</si>
  <si>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</si>
  <si>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</si>
  <si>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</si>
  <si>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</si>
  <si>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</si>
  <si>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</si>
  <si>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</si>
  <si>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</si>
  <si>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</si>
  <si>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</si>
  <si>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</si>
  <si>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</si>
  <si>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</si>
  <si>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</si>
  <si>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</si>
  <si>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</si>
  <si>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</si>
  <si>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</si>
  <si>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</si>
  <si>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</si>
  <si>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</si>
  <si>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</si>
  <si>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</si>
  <si>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</si>
  <si>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</si>
  <si>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</si>
  <si>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</si>
  <si>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</si>
  <si>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</si>
  <si>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</si>
  <si>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</si>
  <si>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</si>
  <si>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</si>
  <si>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</si>
  <si>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</si>
  <si>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</si>
  <si>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</si>
  <si>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</si>
  <si>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</si>
  <si>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</si>
  <si>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</si>
  <si>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</si>
  <si>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</si>
  <si>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</si>
  <si>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</si>
  <si>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</si>
  <si>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</si>
  <si>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</si>
  <si>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</si>
  <si>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</si>
  <si>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</si>
  <si>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</si>
  <si>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</si>
  <si>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</si>
  <si>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</si>
  <si>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</si>
  <si>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</si>
  <si>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</si>
  <si>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</si>
  <si>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</si>
  <si>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</si>
  <si>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</si>
  <si>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</si>
  <si>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</si>
  <si>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</si>
  <si>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</si>
  <si>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</si>
  <si>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</si>
  <si>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</si>
  <si>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</si>
  <si>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</si>
  <si>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</si>
  <si>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</si>
  <si>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</si>
  <si>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</si>
  <si>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</si>
  <si>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</si>
  <si>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</si>
  <si>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</si>
  <si>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</si>
  <si>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</si>
  <si>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</si>
  <si>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</si>
  <si>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</si>
  <si>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</si>
  <si>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</si>
  <si>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</si>
  <si>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</si>
  <si>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</si>
  <si>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</si>
  <si>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</si>
  <si>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</si>
  <si>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</si>
  <si>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</si>
  <si>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</si>
  <si>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</si>
  <si>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</si>
  <si>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</si>
  <si>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</si>
  <si>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</si>
  <si>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</si>
  <si>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</si>
  <si>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</si>
  <si>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</si>
  <si>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</si>
  <si>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</si>
  <si>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</si>
  <si>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</si>
  <si>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</si>
  <si>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</si>
  <si>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</si>
  <si>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</si>
  <si>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</si>
  <si>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</si>
  <si>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</si>
  <si>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</si>
  <si>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</si>
  <si>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</si>
  <si>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</si>
  <si>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</si>
  <si>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</si>
  <si>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</si>
  <si>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</si>
  <si>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</si>
  <si>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</si>
  <si>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</si>
  <si>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</si>
  <si>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</si>
  <si>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</si>
  <si>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</si>
  <si>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</si>
  <si>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</si>
  <si>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</si>
  <si>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</si>
  <si>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</si>
  <si>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</si>
  <si>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</si>
  <si>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</si>
  <si>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</si>
  <si>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</si>
  <si>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</si>
  <si>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</si>
  <si>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</si>
  <si>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</si>
  <si>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</si>
  <si>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</si>
  <si>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</si>
  <si>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</si>
  <si>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</si>
  <si>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</si>
  <si>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</si>
  <si>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</si>
  <si>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</si>
  <si>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</si>
  <si>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</si>
  <si>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</si>
  <si>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</si>
  <si>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</si>
  <si>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</si>
  <si>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</si>
  <si>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</si>
  <si>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</si>
  <si>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</si>
  <si>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</si>
  <si>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</si>
  <si>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</si>
  <si>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</si>
  <si>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</si>
  <si>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</si>
  <si>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</si>
  <si>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</si>
  <si>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</si>
  <si>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</si>
  <si>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</si>
  <si>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</si>
  <si>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</si>
  <si>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</si>
  <si>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</si>
  <si>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</si>
  <si>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</si>
  <si>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</si>
  <si>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</si>
  <si>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</si>
  <si>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</si>
  <si>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</si>
  <si>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</si>
  <si>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</si>
  <si>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</si>
  <si>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</si>
  <si>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</si>
  <si>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</si>
  <si>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</si>
  <si>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</si>
  <si>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</si>
  <si>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</si>
  <si>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</si>
  <si>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</si>
  <si>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</si>
  <si>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</si>
  <si>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</si>
  <si>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</si>
  <si>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</si>
  <si>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</si>
  <si>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</si>
  <si>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</si>
  <si>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</si>
  <si>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</si>
  <si>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</si>
  <si>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</si>
  <si>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</si>
  <si>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</si>
  <si>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</si>
  <si>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</si>
  <si>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</si>
  <si>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</si>
  <si>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</si>
  <si>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</si>
  <si>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</si>
  <si>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</si>
  <si>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</si>
  <si>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</si>
  <si>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</si>
  <si>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</si>
  <si>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</si>
  <si>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</si>
  <si>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</si>
  <si>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</si>
  <si>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</si>
  <si>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</si>
  <si>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</si>
  <si>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</si>
  <si>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</si>
  <si>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</si>
  <si>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</si>
  <si>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</si>
  <si>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</si>
  <si>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</si>
  <si>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</si>
  <si>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</si>
  <si>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</si>
  <si>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</si>
  <si>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</si>
  <si>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</si>
  <si>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</si>
  <si>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</si>
  <si>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</si>
  <si>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</si>
  <si>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</si>
  <si>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</si>
  <si>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</si>
  <si>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</si>
  <si>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</si>
  <si>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</si>
  <si>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</si>
  <si>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</si>
  <si>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</si>
  <si>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</si>
  <si>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</si>
  <si>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</si>
  <si>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</si>
  <si>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</si>
  <si>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</si>
  <si>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</si>
  <si>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</si>
  <si>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</si>
  <si>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</si>
  <si>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</si>
  <si>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</si>
  <si>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</si>
  <si>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</si>
  <si>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</si>
  <si>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</si>
  <si>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</si>
  <si>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</si>
  <si>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</si>
  <si>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</si>
  <si>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</si>
  <si>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</si>
  <si>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</si>
  <si>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</si>
  <si>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</si>
  <si>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</si>
  <si>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</si>
  <si>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</si>
  <si>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</si>
  <si>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</si>
  <si>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</si>
  <si>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</si>
  <si>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</si>
  <si>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</si>
  <si>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</si>
  <si>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</si>
  <si>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</si>
  <si>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</si>
  <si>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</si>
  <si>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</si>
  <si>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</si>
  <si>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2014.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</si>
  <si>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</si>
  <si>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</si>
  <si>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</si>
  <si>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</si>
  <si>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</si>
  <si>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</si>
  <si>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</si>
  <si>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</si>
  <si>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</si>
  <si>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</si>
  <si>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</si>
  <si>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</si>
  <si>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</si>
  <si>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</si>
  <si>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</si>
  <si>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</si>
  <si>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</si>
  <si>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</si>
  <si>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</si>
  <si>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</si>
  <si>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</si>
  <si>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</si>
  <si>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</si>
  <si>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</si>
  <si>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</si>
  <si>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</si>
  <si>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</si>
  <si>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</si>
  <si>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</si>
  <si>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</si>
  <si>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</si>
  <si>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</si>
  <si>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</si>
  <si>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</si>
  <si>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</si>
  <si>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</si>
  <si>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</si>
  <si>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</si>
  <si>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közvetett támogatás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</si>
  <si>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</si>
  <si>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</si>
  <si>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</si>
  <si>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</t>
  </si>
  <si>
    <t>ÖSSZESEN:</t>
  </si>
  <si>
    <t>eredeti ei.</t>
  </si>
  <si>
    <t>Társulás</t>
  </si>
  <si>
    <t>Mézeskalács Óvoda</t>
  </si>
  <si>
    <t xml:space="preserve">           Tartós részesedés: Soproni Vízmű Zrt.</t>
  </si>
  <si>
    <t xml:space="preserve">Kiadások </t>
  </si>
  <si>
    <t>Bevételek</t>
  </si>
  <si>
    <t xml:space="preserve">Bevételek </t>
  </si>
  <si>
    <t>gyakornok</t>
  </si>
  <si>
    <t>pedagógus I.</t>
  </si>
  <si>
    <t>pedagógus (magasabb) vezetői megbízással</t>
  </si>
  <si>
    <t xml:space="preserve">Általános- és céltartalékok </t>
  </si>
  <si>
    <t xml:space="preserve"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</t>
  </si>
  <si>
    <t xml:space="preserve">Az európai uniós forrásból finanszírozott támogatással megvalósuló programok, projektek kiadásai, bevételei, valamint a helyi önkormányzat ilyen projektekhez történő hozzájárulásai </t>
  </si>
  <si>
    <t xml:space="preserve">A költségvetési hiány külső finanszírozására vagy a költségvetési többlet felhasználására szolgáló finanszírozási bevételek és kiadások működési és felhalmozási cél szerinti tagolásban </t>
  </si>
  <si>
    <t xml:space="preserve">Lakosságnak juttatott támogatások, szociális, rászorultsági jellegű ellátások </t>
  </si>
  <si>
    <t xml:space="preserve">Támogatások, kölcsönök nyújtása és törlesztése </t>
  </si>
  <si>
    <t xml:space="preserve">Támogatások, kölcsönök bevételei </t>
  </si>
  <si>
    <t xml:space="preserve">Helyi adó és egyéb közhatalmi bevételek </t>
  </si>
  <si>
    <t xml:space="preserve">A helyi önkormányzat pénzmaradvány kimutatása </t>
  </si>
  <si>
    <t xml:space="preserve">A helyi önkormányzat eredménykimutatása </t>
  </si>
  <si>
    <t xml:space="preserve">A helyi önkormányzat mérlege </t>
  </si>
  <si>
    <t xml:space="preserve">A helyi önkormányzat költségvetési mérlege közgazdasági tagolásban </t>
  </si>
  <si>
    <t xml:space="preserve">A többéves kihatással járó döntések számszerűsítése évenkénti bontásban és összesítve </t>
  </si>
  <si>
    <t>NEMLEGES!</t>
  </si>
  <si>
    <t xml:space="preserve">A közvetett támogatások </t>
  </si>
  <si>
    <t xml:space="preserve">A pénzeszközök változása </t>
  </si>
  <si>
    <t xml:space="preserve">A helyi önkormányzat vagyonkimutatása </t>
  </si>
  <si>
    <t xml:space="preserve">Beruházások és felújítások </t>
  </si>
  <si>
    <t xml:space="preserve">A költségvetési év azon fejlesztései, amelyek megvalósításához a Gst. 3. § (1) bekezdése szerinti adósságot keletkeztető ügylet megkötése vált szükségessé </t>
  </si>
  <si>
    <t>Irányító szervi támogatások folyósítása</t>
  </si>
  <si>
    <t>09        Különféle egyéb eredményszemléletű bevételek</t>
  </si>
  <si>
    <t>08        Felhalmozási célú támogatások eredményszemléletű bevételei</t>
  </si>
  <si>
    <t>ACSÁD KÖZSÉG ÖNKORMÁNYZATA</t>
  </si>
  <si>
    <t>Forintban</t>
  </si>
  <si>
    <t>Eredeti ei</t>
  </si>
  <si>
    <t xml:space="preserve">Módosított </t>
  </si>
  <si>
    <t>Teljesítés</t>
  </si>
  <si>
    <t>áfa</t>
  </si>
  <si>
    <t>nettó</t>
  </si>
  <si>
    <t>ebből kiadási előirányzat fedezete-saját forrás</t>
  </si>
  <si>
    <t>ebből kiadási előirányzat fedezete-adósságot keletkeztető ügylet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</si>
  <si>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</si>
  <si>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</si>
  <si>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saját bevételek 2018.</t>
  </si>
  <si>
    <t>1.a helyi adóból és a települési adóból származó bevétel,</t>
  </si>
  <si>
    <t>5. bírság-, pótlék- és díjbevétel,</t>
  </si>
  <si>
    <t>6. a kezesség-, illetve garanciavállalással kapcsolatos megtérülés.</t>
  </si>
  <si>
    <t>saját bevételek 2020</t>
  </si>
  <si>
    <t>Módosított ei.</t>
  </si>
  <si>
    <t>családi támogatások</t>
  </si>
  <si>
    <t>települési támogatás</t>
  </si>
  <si>
    <t>Óvoda épület felújítás</t>
  </si>
  <si>
    <t>Talajterhelési díj</t>
  </si>
  <si>
    <t>késedelmi pótlék</t>
  </si>
  <si>
    <t>Az önkormányzatok előző évi elszámolásából származó kiadások</t>
  </si>
  <si>
    <t>K5021</t>
  </si>
  <si>
    <t>Biztosító által fizetett kártérítés</t>
  </si>
  <si>
    <t>Rendezési terv</t>
  </si>
  <si>
    <t>Szennyvíz beruházás</t>
  </si>
  <si>
    <t>Orvosi eszközök beszerzése</t>
  </si>
  <si>
    <t>Hivatali épület felújítás</t>
  </si>
  <si>
    <t>2021. évi kifizetés</t>
  </si>
  <si>
    <t>2022. évi kifizetés</t>
  </si>
  <si>
    <t>2023. évi kifizetés</t>
  </si>
  <si>
    <t>Acsád Község Önkormányzat 2020. évi zárszámadása</t>
  </si>
  <si>
    <t>saját bevételek 2020.</t>
  </si>
  <si>
    <t>Tárgyi időszak (2020. év)</t>
  </si>
  <si>
    <t>2020. évi eredeti ei.</t>
  </si>
  <si>
    <t>2020. évi módosított ei.</t>
  </si>
  <si>
    <t>2020. évi tény (teljesítés)</t>
  </si>
  <si>
    <t>Tárgyévi kifizetés (2020. évi ei.)</t>
  </si>
  <si>
    <t>Tárgyévi kifizetés (2020. évi mód. ei.)</t>
  </si>
  <si>
    <t>Tárgyévi kifizetés (2020. évi teljesítés)</t>
  </si>
  <si>
    <t xml:space="preserve">  </t>
  </si>
  <si>
    <t>B1131</t>
  </si>
  <si>
    <t>Települési önkormányzatok gyermekétkeztetési feladatainak támogatása</t>
  </si>
  <si>
    <t>B1132</t>
  </si>
  <si>
    <t>Informatikai eszközbeszerzés</t>
  </si>
  <si>
    <t>Hivatal épületének felújítása</t>
  </si>
  <si>
    <t>Óvoda felújítása</t>
  </si>
  <si>
    <t>bruttó</t>
  </si>
  <si>
    <t>fűkasza, fűnyíró traktor beszerzés</t>
  </si>
  <si>
    <t>Epson nyomtató</t>
  </si>
  <si>
    <t>Előző időszak (2019. év)</t>
  </si>
  <si>
    <t>2024. évi kifizetés</t>
  </si>
  <si>
    <t>1. sz. melléklet a 5/2021. (V.19.) önkormányzati rendelethez</t>
  </si>
  <si>
    <t>2. sz. melléklet a 5/2021. (V.19.) önkormányzati rendelethez</t>
  </si>
  <si>
    <t>ÖNKORMÁNYZAT                                                                      3. sz. melléklet a 5/2021. (V.19.) önkormányzati rendelethez</t>
  </si>
  <si>
    <t>4. sz. melléklet a 5/2021. (V.19.) önkormányzati rendelethez</t>
  </si>
  <si>
    <t xml:space="preserve">                                         5. sz. melléklet a 5/2021. (V.19.) önkormányzati rendelethez</t>
  </si>
  <si>
    <t>6. sz. melléklet a 5/2021. (V.19.) önkormányzati rendelethez</t>
  </si>
  <si>
    <t>7. sz. melléklet a 5/2021. (V.19.) önkormányzati rendelethez</t>
  </si>
  <si>
    <t xml:space="preserve">8. sz. melléklet a 5/2021. (V.19.) önkormányzati rendelethez						</t>
  </si>
  <si>
    <t>9. sz. melléklet a 5/2021. (V.19.) önkormányzati rendelethez</t>
  </si>
  <si>
    <t>10. sz. melléklet a 5/2021. (V.19.) önkormányzati rendelethez</t>
  </si>
  <si>
    <t xml:space="preserve">    ÖNKORMÁNYZAT                                 11. sz. melléklet a 5/2021. (V.19.) önkormányzati rendelethez</t>
  </si>
  <si>
    <t>12. sz. melléklet a 5/2021. (V.19.) önkormányzati rendelethez</t>
  </si>
  <si>
    <t xml:space="preserve">   13. sz. melléklet a 5/2021. (V.19.) önkormányzati rendelethez</t>
  </si>
  <si>
    <t xml:space="preserve">                            14. sz. melléklet a 5/2021. (V.19.) önkormányzati rendelethez</t>
  </si>
  <si>
    <t xml:space="preserve">                             15. sz. melléklet a 5/2021. (V.19.) önkormányzati rendelethez</t>
  </si>
  <si>
    <t xml:space="preserve">                    16. sz. melléklet a 5/2021. (V.19.) önkormányzati rendelethez</t>
  </si>
  <si>
    <t>17. sz. melléklet a 5/2021. (V.19.) önkormányzati rendelethez</t>
  </si>
  <si>
    <t>18. sz. melléklet a 5/2021. (V.19.) önkormányzati rendelethez</t>
  </si>
  <si>
    <t xml:space="preserve"> 19. sz. melléklet a 5/2021. (V.19.) önkormányzati rendelethez</t>
  </si>
  <si>
    <t xml:space="preserve">               20. sz. melléklet a 5/2021. (V.19.) önkormányzati rendelethez</t>
  </si>
  <si>
    <t xml:space="preserve">                                                     21. sz. melléklet a 5/2021. (V.19.) önkormányzati rendelethez</t>
  </si>
  <si>
    <t>22. sz. melléklet a 5/2021. (V.19.) önkormányzati rendelethez</t>
  </si>
  <si>
    <t xml:space="preserve">                                           23. sz. melléklet a 5/2021. (V.19.) önkormányzati rendelethez</t>
  </si>
  <si>
    <t>24. sz. melléklet a 5/2021. (V.19.) önkormányzati rendelethez</t>
  </si>
  <si>
    <t xml:space="preserve">                25. sz. melléklet a 5/2021. (V.19.)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</si>
</sst>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_F_t_-;\-* #,##0\ _F_t_-;_-* &quot;-&quot;\ _F_t_-;_-@_-"/>
    <numFmt numFmtId="174" formatCode="0__"/>
    <numFmt numFmtId="175" formatCode="\ ##########"/>
    <numFmt numFmtId="184" formatCode="#,##0\ _F_t"/>
  </numFmts>
  <fonts count="6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b/>
      <sz val="11"/>
      <color indexed="63"/>
      <name val="Bookman Old Style"/>
      <family val="1"/>
      <charset val="238"/>
    </font>
    <font>
      <b/>
      <sz val="10"/>
      <color indexed="10"/>
      <name val="Tahoma"/>
      <family val="2"/>
      <charset val="238"/>
    </font>
    <font>
      <b/>
      <i/>
      <u/>
      <sz val="12"/>
      <color indexed="8"/>
      <name val="Bookman Old Style"/>
      <family val="1"/>
      <charset val="238"/>
    </font>
    <font>
      <sz val="12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sz val="12"/>
      <color theme="1"/>
      <name val="Bookman Old Style"/>
      <family val="1"/>
      <charset val="238"/>
    </font>
    <font>
      <b/>
      <sz val="14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373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4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7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75" fontId="3" fillId="0" borderId="1" xfId="0" applyNumberFormat="1" applyFont="1" applyFill="1" applyBorder="1" applyAlignment="1">
      <alignment vertical="center"/>
    </xf>
    <xf numFmtId="174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24" fillId="0" borderId="1" xfId="0" applyFont="1" applyBorder="1"/>
    <xf numFmtId="0" fontId="26" fillId="0" borderId="1" xfId="0" applyFont="1" applyBorder="1"/>
    <xf numFmtId="0" fontId="27" fillId="0" borderId="1" xfId="0" applyFont="1" applyBorder="1"/>
    <xf numFmtId="0" fontId="30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75" fontId="10" fillId="0" borderId="1" xfId="0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8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33" fillId="0" borderId="1" xfId="0" applyFont="1" applyBorder="1" applyAlignment="1">
      <alignment wrapText="1"/>
    </xf>
    <xf numFmtId="0" fontId="34" fillId="0" borderId="1" xfId="0" applyFont="1" applyBorder="1"/>
    <xf numFmtId="0" fontId="34" fillId="0" borderId="1" xfId="0" applyFont="1" applyBorder="1" applyAlignment="1">
      <alignment wrapText="1"/>
    </xf>
    <xf numFmtId="0" fontId="35" fillId="0" borderId="0" xfId="1" applyFont="1" applyAlignment="1" applyProtection="1"/>
    <xf numFmtId="0" fontId="36" fillId="0" borderId="0" xfId="0" applyFont="1"/>
    <xf numFmtId="0" fontId="3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8" fillId="0" borderId="1" xfId="0" applyFont="1" applyBorder="1" applyAlignment="1">
      <alignment wrapText="1"/>
    </xf>
    <xf numFmtId="0" fontId="30" fillId="0" borderId="0" xfId="0" applyFont="1" applyAlignment="1">
      <alignment horizontal="center"/>
    </xf>
    <xf numFmtId="0" fontId="24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30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justify"/>
    </xf>
    <xf numFmtId="0" fontId="26" fillId="0" borderId="1" xfId="0" applyFont="1" applyBorder="1" applyAlignment="1">
      <alignment horizontal="justify"/>
    </xf>
    <xf numFmtId="0" fontId="40" fillId="0" borderId="1" xfId="0" applyFont="1" applyBorder="1" applyAlignment="1">
      <alignment horizontal="justify"/>
    </xf>
    <xf numFmtId="0" fontId="15" fillId="0" borderId="1" xfId="0" applyFont="1" applyFill="1" applyBorder="1" applyAlignment="1">
      <alignment horizontal="left" vertical="center"/>
    </xf>
    <xf numFmtId="0" fontId="38" fillId="0" borderId="1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41" fillId="0" borderId="0" xfId="0" applyFont="1"/>
    <xf numFmtId="0" fontId="27" fillId="0" borderId="0" xfId="0" applyFont="1" applyAlignment="1">
      <alignment horizontal="center"/>
    </xf>
    <xf numFmtId="0" fontId="42" fillId="0" borderId="0" xfId="0" applyFont="1" applyAlignment="1">
      <alignment horizontal="center" wrapText="1"/>
    </xf>
    <xf numFmtId="0" fontId="18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0" fontId="17" fillId="0" borderId="1" xfId="0" applyFont="1" applyFill="1" applyBorder="1"/>
    <xf numFmtId="3" fontId="17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0" fontId="0" fillId="0" borderId="0" xfId="0" applyFill="1"/>
    <xf numFmtId="0" fontId="43" fillId="0" borderId="0" xfId="0" applyFont="1"/>
    <xf numFmtId="0" fontId="44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43" fillId="0" borderId="1" xfId="0" applyFont="1" applyBorder="1" applyAlignment="1">
      <alignment wrapText="1"/>
    </xf>
    <xf numFmtId="0" fontId="4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0" fillId="4" borderId="1" xfId="0" applyFill="1" applyBorder="1"/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40" fillId="0" borderId="1" xfId="0" applyFont="1" applyBorder="1"/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8" fillId="4" borderId="1" xfId="0" applyFont="1" applyFill="1" applyBorder="1" applyAlignment="1">
      <alignment horizontal="left" vertical="top" wrapText="1"/>
    </xf>
    <xf numFmtId="3" fontId="6" fillId="4" borderId="1" xfId="0" applyNumberFormat="1" applyFont="1" applyFill="1" applyBorder="1" applyAlignment="1">
      <alignment horizontal="right" vertical="top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/>
    <xf numFmtId="0" fontId="39" fillId="0" borderId="1" xfId="0" applyFont="1" applyBorder="1"/>
    <xf numFmtId="0" fontId="39" fillId="0" borderId="1" xfId="0" applyFont="1" applyBorder="1" applyAlignment="1">
      <alignment horizontal="right"/>
    </xf>
    <xf numFmtId="0" fontId="46" fillId="0" borderId="1" xfId="0" applyFont="1" applyBorder="1" applyAlignment="1">
      <alignment wrapText="1"/>
    </xf>
    <xf numFmtId="0" fontId="47" fillId="0" borderId="0" xfId="0" applyFont="1"/>
    <xf numFmtId="0" fontId="47" fillId="0" borderId="0" xfId="0" applyFont="1" applyFill="1"/>
    <xf numFmtId="0" fontId="48" fillId="5" borderId="1" xfId="0" applyFont="1" applyFill="1" applyBorder="1"/>
    <xf numFmtId="0" fontId="10" fillId="5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175" fontId="5" fillId="6" borderId="1" xfId="0" applyNumberFormat="1" applyFont="1" applyFill="1" applyBorder="1" applyAlignment="1">
      <alignment vertical="center"/>
    </xf>
    <xf numFmtId="0" fontId="8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28" fillId="7" borderId="1" xfId="0" applyFont="1" applyFill="1" applyBorder="1"/>
    <xf numFmtId="0" fontId="5" fillId="7" borderId="1" xfId="0" applyFont="1" applyFill="1" applyBorder="1" applyAlignment="1">
      <alignment horizontal="left" vertical="center"/>
    </xf>
    <xf numFmtId="0" fontId="48" fillId="4" borderId="1" xfId="0" applyFont="1" applyFill="1" applyBorder="1"/>
    <xf numFmtId="175" fontId="10" fillId="4" borderId="1" xfId="0" applyNumberFormat="1" applyFont="1" applyFill="1" applyBorder="1" applyAlignment="1">
      <alignment vertical="center"/>
    </xf>
    <xf numFmtId="0" fontId="48" fillId="8" borderId="1" xfId="0" applyFont="1" applyFill="1" applyBorder="1"/>
    <xf numFmtId="175" fontId="10" fillId="8" borderId="1" xfId="0" applyNumberFormat="1" applyFont="1" applyFill="1" applyBorder="1" applyAlignment="1">
      <alignment vertical="center"/>
    </xf>
    <xf numFmtId="0" fontId="28" fillId="6" borderId="1" xfId="0" applyFont="1" applyFill="1" applyBorder="1"/>
    <xf numFmtId="0" fontId="10" fillId="4" borderId="1" xfId="0" applyFont="1" applyFill="1" applyBorder="1" applyAlignment="1">
      <alignment horizontal="left" vertical="center"/>
    </xf>
    <xf numFmtId="0" fontId="26" fillId="0" borderId="1" xfId="0" applyFont="1" applyBorder="1" applyAlignment="1">
      <alignment horizontal="center" wrapText="1"/>
    </xf>
    <xf numFmtId="0" fontId="26" fillId="6" borderId="1" xfId="0" applyFont="1" applyFill="1" applyBorder="1"/>
    <xf numFmtId="0" fontId="9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6" fillId="4" borderId="1" xfId="0" applyFont="1" applyFill="1" applyBorder="1"/>
    <xf numFmtId="0" fontId="6" fillId="4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24" fillId="0" borderId="0" xfId="0" applyFont="1" applyAlignment="1">
      <alignment horizontal="center" wrapText="1"/>
    </xf>
    <xf numFmtId="0" fontId="6" fillId="6" borderId="1" xfId="0" applyFont="1" applyFill="1" applyBorder="1" applyAlignment="1">
      <alignment horizontal="left" vertical="top" wrapText="1"/>
    </xf>
    <xf numFmtId="3" fontId="6" fillId="6" borderId="1" xfId="0" applyNumberFormat="1" applyFont="1" applyFill="1" applyBorder="1" applyAlignment="1">
      <alignment horizontal="right" vertical="top" wrapText="1"/>
    </xf>
    <xf numFmtId="0" fontId="9" fillId="4" borderId="1" xfId="0" applyFont="1" applyFill="1" applyBorder="1" applyAlignment="1">
      <alignment horizontal="left" vertical="top" wrapText="1"/>
    </xf>
    <xf numFmtId="0" fontId="10" fillId="0" borderId="1" xfId="0" applyFont="1" applyBorder="1"/>
    <xf numFmtId="3" fontId="7" fillId="0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/>
    <xf numFmtId="3" fontId="24" fillId="0" borderId="1" xfId="0" applyNumberFormat="1" applyFont="1" applyBorder="1"/>
    <xf numFmtId="3" fontId="3" fillId="0" borderId="1" xfId="0" applyNumberFormat="1" applyFont="1" applyBorder="1"/>
    <xf numFmtId="3" fontId="10" fillId="6" borderId="1" xfId="0" applyNumberFormat="1" applyFont="1" applyFill="1" applyBorder="1"/>
    <xf numFmtId="3" fontId="7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3" fontId="54" fillId="0" borderId="1" xfId="0" applyNumberFormat="1" applyFont="1" applyBorder="1"/>
    <xf numFmtId="3" fontId="0" fillId="0" borderId="1" xfId="0" applyNumberFormat="1" applyFont="1" applyBorder="1"/>
    <xf numFmtId="3" fontId="54" fillId="9" borderId="1" xfId="0" applyNumberFormat="1" applyFont="1" applyFill="1" applyBorder="1"/>
    <xf numFmtId="3" fontId="55" fillId="6" borderId="1" xfId="0" applyNumberFormat="1" applyFont="1" applyFill="1" applyBorder="1"/>
    <xf numFmtId="3" fontId="54" fillId="6" borderId="1" xfId="0" applyNumberFormat="1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5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3" fontId="54" fillId="4" borderId="1" xfId="0" applyNumberFormat="1" applyFont="1" applyFill="1" applyBorder="1"/>
    <xf numFmtId="0" fontId="4" fillId="0" borderId="1" xfId="0" applyFont="1" applyBorder="1"/>
    <xf numFmtId="0" fontId="3" fillId="0" borderId="1" xfId="0" applyFont="1" applyBorder="1"/>
    <xf numFmtId="3" fontId="4" fillId="0" borderId="1" xfId="0" applyNumberFormat="1" applyFont="1" applyBorder="1" applyAlignment="1">
      <alignment horizontal="right" wrapText="1"/>
    </xf>
    <xf numFmtId="3" fontId="38" fillId="0" borderId="1" xfId="0" applyNumberFormat="1" applyFont="1" applyBorder="1"/>
    <xf numFmtId="3" fontId="38" fillId="0" borderId="1" xfId="0" applyNumberFormat="1" applyFont="1" applyBorder="1" applyAlignment="1">
      <alignment horizontal="right" wrapText="1"/>
    </xf>
    <xf numFmtId="0" fontId="54" fillId="0" borderId="1" xfId="0" applyFont="1" applyBorder="1" applyAlignment="1">
      <alignment horizontal="right" vertical="center"/>
    </xf>
    <xf numFmtId="0" fontId="54" fillId="0" borderId="1" xfId="0" applyFont="1" applyBorder="1"/>
    <xf numFmtId="0" fontId="54" fillId="0" borderId="1" xfId="0" applyFont="1" applyBorder="1" applyAlignment="1">
      <alignment vertical="center"/>
    </xf>
    <xf numFmtId="3" fontId="6" fillId="4" borderId="1" xfId="0" applyNumberFormat="1" applyFont="1" applyFill="1" applyBorder="1" applyAlignment="1">
      <alignment horizontal="right" vertical="center" wrapText="1"/>
    </xf>
    <xf numFmtId="3" fontId="3" fillId="4" borderId="1" xfId="0" applyNumberFormat="1" applyFont="1" applyFill="1" applyBorder="1"/>
    <xf numFmtId="3" fontId="4" fillId="4" borderId="1" xfId="0" applyNumberFormat="1" applyFont="1" applyFill="1" applyBorder="1"/>
    <xf numFmtId="3" fontId="4" fillId="6" borderId="1" xfId="0" applyNumberFormat="1" applyFont="1" applyFill="1" applyBorder="1"/>
    <xf numFmtId="3" fontId="3" fillId="4" borderId="1" xfId="0" applyNumberFormat="1" applyFont="1" applyFill="1" applyBorder="1" applyAlignment="1">
      <alignment vertical="center"/>
    </xf>
    <xf numFmtId="3" fontId="3" fillId="6" borderId="1" xfId="0" applyNumberFormat="1" applyFont="1" applyFill="1" applyBorder="1"/>
    <xf numFmtId="3" fontId="7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10" fillId="0" borderId="1" xfId="0" applyNumberFormat="1" applyFont="1" applyBorder="1"/>
    <xf numFmtId="3" fontId="6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3" fillId="8" borderId="1" xfId="0" applyNumberFormat="1" applyFont="1" applyFill="1" applyBorder="1"/>
    <xf numFmtId="3" fontId="56" fillId="4" borderId="1" xfId="0" applyNumberFormat="1" applyFont="1" applyFill="1" applyBorder="1"/>
    <xf numFmtId="3" fontId="56" fillId="6" borderId="1" xfId="0" applyNumberFormat="1" applyFont="1" applyFill="1" applyBorder="1"/>
    <xf numFmtId="3" fontId="56" fillId="7" borderId="1" xfId="0" applyNumberFormat="1" applyFont="1" applyFill="1" applyBorder="1"/>
    <xf numFmtId="3" fontId="0" fillId="0" borderId="1" xfId="0" applyNumberFormat="1" applyBorder="1" applyAlignment="1">
      <alignment vertical="center"/>
    </xf>
    <xf numFmtId="3" fontId="54" fillId="0" borderId="1" xfId="0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horizontal="left" vertical="center" wrapText="1"/>
    </xf>
    <xf numFmtId="3" fontId="5" fillId="6" borderId="1" xfId="0" applyNumberFormat="1" applyFont="1" applyFill="1" applyBorder="1"/>
    <xf numFmtId="0" fontId="54" fillId="4" borderId="1" xfId="0" applyFont="1" applyFill="1" applyBorder="1"/>
    <xf numFmtId="0" fontId="54" fillId="8" borderId="1" xfId="0" applyFont="1" applyFill="1" applyBorder="1"/>
    <xf numFmtId="0" fontId="15" fillId="0" borderId="0" xfId="0" applyFont="1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/>
    <xf numFmtId="0" fontId="10" fillId="0" borderId="0" xfId="0" applyFont="1"/>
    <xf numFmtId="3" fontId="26" fillId="0" borderId="1" xfId="0" applyNumberFormat="1" applyFont="1" applyBorder="1"/>
    <xf numFmtId="3" fontId="0" fillId="0" borderId="1" xfId="0" applyNumberFormat="1" applyBorder="1" applyAlignment="1">
      <alignment horizontal="right" vertical="center"/>
    </xf>
    <xf numFmtId="0" fontId="3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57" fillId="0" borderId="1" xfId="0" applyNumberFormat="1" applyFont="1" applyBorder="1"/>
    <xf numFmtId="3" fontId="56" fillId="0" borderId="1" xfId="0" applyNumberFormat="1" applyFont="1" applyBorder="1"/>
    <xf numFmtId="3" fontId="6" fillId="6" borderId="1" xfId="0" applyNumberFormat="1" applyFont="1" applyFill="1" applyBorder="1" applyAlignment="1">
      <alignment horizontal="right" vertical="center"/>
    </xf>
    <xf numFmtId="0" fontId="5" fillId="7" borderId="1" xfId="0" applyFont="1" applyFill="1" applyBorder="1"/>
    <xf numFmtId="3" fontId="10" fillId="0" borderId="1" xfId="0" applyNumberFormat="1" applyFont="1" applyBorder="1" applyAlignment="1">
      <alignment vertical="center"/>
    </xf>
    <xf numFmtId="3" fontId="24" fillId="0" borderId="0" xfId="0" applyNumberFormat="1" applyFont="1"/>
    <xf numFmtId="3" fontId="39" fillId="0" borderId="1" xfId="0" applyNumberFormat="1" applyFont="1" applyBorder="1" applyAlignment="1">
      <alignment horizontal="right"/>
    </xf>
    <xf numFmtId="0" fontId="15" fillId="0" borderId="1" xfId="0" applyFont="1" applyBorder="1"/>
    <xf numFmtId="0" fontId="0" fillId="0" borderId="0" xfId="0" applyAlignment="1">
      <alignment horizontal="center" wrapText="1"/>
    </xf>
    <xf numFmtId="0" fontId="54" fillId="0" borderId="0" xfId="0" applyFont="1"/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 wrapText="1" shrinkToFit="1"/>
    </xf>
    <xf numFmtId="3" fontId="15" fillId="0" borderId="1" xfId="0" applyNumberFormat="1" applyFont="1" applyBorder="1"/>
    <xf numFmtId="0" fontId="4" fillId="0" borderId="1" xfId="0" applyFont="1" applyBorder="1" applyAlignment="1">
      <alignment wrapText="1"/>
    </xf>
    <xf numFmtId="3" fontId="58" fillId="0" borderId="1" xfId="0" applyNumberFormat="1" applyFont="1" applyBorder="1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3" fontId="0" fillId="0" borderId="0" xfId="0" applyNumberFormat="1" applyBorder="1"/>
    <xf numFmtId="0" fontId="10" fillId="10" borderId="1" xfId="0" applyFont="1" applyFill="1" applyBorder="1"/>
    <xf numFmtId="3" fontId="10" fillId="10" borderId="1" xfId="0" applyNumberFormat="1" applyFont="1" applyFill="1" applyBorder="1"/>
    <xf numFmtId="0" fontId="28" fillId="10" borderId="1" xfId="0" applyFont="1" applyFill="1" applyBorder="1"/>
    <xf numFmtId="0" fontId="29" fillId="10" borderId="1" xfId="0" applyFont="1" applyFill="1" applyBorder="1"/>
    <xf numFmtId="0" fontId="8" fillId="11" borderId="1" xfId="0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left" vertical="center" wrapText="1"/>
    </xf>
    <xf numFmtId="3" fontId="6" fillId="11" borderId="1" xfId="0" applyNumberFormat="1" applyFont="1" applyFill="1" applyBorder="1" applyAlignment="1">
      <alignment horizontal="right" vertical="center"/>
    </xf>
    <xf numFmtId="3" fontId="6" fillId="11" borderId="1" xfId="0" applyNumberFormat="1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left" vertical="center"/>
    </xf>
    <xf numFmtId="175" fontId="5" fillId="11" borderId="1" xfId="0" applyNumberFormat="1" applyFont="1" applyFill="1" applyBorder="1" applyAlignment="1">
      <alignment vertical="center"/>
    </xf>
    <xf numFmtId="3" fontId="10" fillId="11" borderId="1" xfId="0" applyNumberFormat="1" applyFont="1" applyFill="1" applyBorder="1"/>
    <xf numFmtId="0" fontId="48" fillId="12" borderId="1" xfId="0" applyFont="1" applyFill="1" applyBorder="1"/>
    <xf numFmtId="175" fontId="10" fillId="12" borderId="1" xfId="0" applyNumberFormat="1" applyFont="1" applyFill="1" applyBorder="1" applyAlignment="1">
      <alignment vertical="center"/>
    </xf>
    <xf numFmtId="3" fontId="39" fillId="12" borderId="1" xfId="0" applyNumberFormat="1" applyFont="1" applyFill="1" applyBorder="1"/>
    <xf numFmtId="3" fontId="10" fillId="12" borderId="1" xfId="0" applyNumberFormat="1" applyFont="1" applyFill="1" applyBorder="1"/>
    <xf numFmtId="184" fontId="0" fillId="0" borderId="1" xfId="0" applyNumberFormat="1" applyBorder="1" applyAlignment="1">
      <alignment horizontal="right"/>
    </xf>
    <xf numFmtId="3" fontId="55" fillId="10" borderId="1" xfId="0" applyNumberFormat="1" applyFont="1" applyFill="1" applyBorder="1"/>
    <xf numFmtId="0" fontId="8" fillId="10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/>
    </xf>
    <xf numFmtId="3" fontId="59" fillId="10" borderId="1" xfId="0" applyNumberFormat="1" applyFont="1" applyFill="1" applyBorder="1"/>
    <xf numFmtId="3" fontId="60" fillId="10" borderId="1" xfId="0" applyNumberFormat="1" applyFont="1" applyFill="1" applyBorder="1"/>
    <xf numFmtId="0" fontId="49" fillId="0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vertical="center" wrapText="1"/>
    </xf>
    <xf numFmtId="3" fontId="54" fillId="10" borderId="1" xfId="0" applyNumberFormat="1" applyFont="1" applyFill="1" applyBorder="1"/>
    <xf numFmtId="0" fontId="6" fillId="10" borderId="1" xfId="0" applyFont="1" applyFill="1" applyBorder="1" applyAlignment="1">
      <alignment horizontal="left" vertical="top" wrapText="1"/>
    </xf>
    <xf numFmtId="3" fontId="6" fillId="10" borderId="1" xfId="0" applyNumberFormat="1" applyFont="1" applyFill="1" applyBorder="1" applyAlignment="1">
      <alignment horizontal="right" vertical="top" wrapText="1"/>
    </xf>
    <xf numFmtId="3" fontId="56" fillId="10" borderId="1" xfId="0" applyNumberFormat="1" applyFont="1" applyFill="1" applyBorder="1"/>
    <xf numFmtId="3" fontId="3" fillId="10" borderId="1" xfId="0" applyNumberFormat="1" applyFont="1" applyFill="1" applyBorder="1"/>
    <xf numFmtId="184" fontId="15" fillId="0" borderId="1" xfId="0" applyNumberFormat="1" applyFont="1" applyBorder="1"/>
    <xf numFmtId="184" fontId="15" fillId="10" borderId="1" xfId="0" applyNumberFormat="1" applyFont="1" applyFill="1" applyBorder="1"/>
    <xf numFmtId="164" fontId="4" fillId="0" borderId="1" xfId="0" applyNumberFormat="1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vertical="center" wrapText="1"/>
    </xf>
    <xf numFmtId="164" fontId="3" fillId="10" borderId="1" xfId="0" applyNumberFormat="1" applyFont="1" applyFill="1" applyBorder="1" applyAlignment="1">
      <alignment horizontal="right" vertical="center" wrapText="1"/>
    </xf>
    <xf numFmtId="164" fontId="3" fillId="1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50" fillId="0" borderId="1" xfId="0" applyFont="1" applyBorder="1" applyAlignment="1">
      <alignment wrapText="1" shrinkToFit="1"/>
    </xf>
    <xf numFmtId="184" fontId="54" fillId="0" borderId="1" xfId="0" applyNumberFormat="1" applyFont="1" applyBorder="1" applyAlignment="1">
      <alignment horizontal="right"/>
    </xf>
    <xf numFmtId="0" fontId="58" fillId="0" borderId="0" xfId="0" applyFont="1"/>
    <xf numFmtId="184" fontId="15" fillId="0" borderId="1" xfId="0" applyNumberFormat="1" applyFont="1" applyBorder="1" applyAlignment="1">
      <alignment horizontal="right"/>
    </xf>
    <xf numFmtId="184" fontId="62" fillId="0" borderId="1" xfId="0" applyNumberFormat="1" applyFont="1" applyBorder="1" applyAlignment="1">
      <alignment horizontal="right"/>
    </xf>
    <xf numFmtId="184" fontId="10" fillId="0" borderId="1" xfId="0" applyNumberFormat="1" applyFont="1" applyBorder="1" applyAlignment="1">
      <alignment horizontal="right"/>
    </xf>
    <xf numFmtId="3" fontId="15" fillId="12" borderId="1" xfId="0" applyNumberFormat="1" applyFont="1" applyFill="1" applyBorder="1"/>
    <xf numFmtId="3" fontId="15" fillId="11" borderId="1" xfId="0" applyNumberFormat="1" applyFont="1" applyFill="1" applyBorder="1"/>
    <xf numFmtId="184" fontId="14" fillId="0" borderId="1" xfId="0" applyNumberFormat="1" applyFont="1" applyBorder="1" applyAlignment="1">
      <alignment horizontal="right" vertical="center" wrapText="1"/>
    </xf>
    <xf numFmtId="184" fontId="9" fillId="0" borderId="1" xfId="0" applyNumberFormat="1" applyFont="1" applyBorder="1" applyAlignment="1">
      <alignment horizontal="right" vertical="center" wrapText="1"/>
    </xf>
    <xf numFmtId="184" fontId="14" fillId="0" borderId="1" xfId="0" applyNumberFormat="1" applyFont="1" applyBorder="1" applyAlignment="1">
      <alignment horizontal="right" vertical="center"/>
    </xf>
    <xf numFmtId="184" fontId="9" fillId="0" borderId="1" xfId="0" applyNumberFormat="1" applyFont="1" applyBorder="1" applyAlignment="1">
      <alignment horizontal="right" vertical="center"/>
    </xf>
    <xf numFmtId="3" fontId="15" fillId="10" borderId="1" xfId="0" applyNumberFormat="1" applyFont="1" applyFill="1" applyBorder="1"/>
    <xf numFmtId="0" fontId="58" fillId="0" borderId="0" xfId="0" applyFont="1" applyBorder="1"/>
    <xf numFmtId="184" fontId="3" fillId="0" borderId="1" xfId="0" applyNumberFormat="1" applyFont="1" applyBorder="1" applyAlignment="1">
      <alignment horizontal="right"/>
    </xf>
    <xf numFmtId="0" fontId="48" fillId="13" borderId="1" xfId="0" applyFont="1" applyFill="1" applyBorder="1"/>
    <xf numFmtId="175" fontId="10" fillId="13" borderId="1" xfId="0" applyNumberFormat="1" applyFont="1" applyFill="1" applyBorder="1" applyAlignment="1">
      <alignment vertical="center"/>
    </xf>
    <xf numFmtId="3" fontId="10" fillId="13" borderId="1" xfId="0" applyNumberFormat="1" applyFont="1" applyFill="1" applyBorder="1"/>
    <xf numFmtId="3" fontId="39" fillId="13" borderId="1" xfId="0" applyNumberFormat="1" applyFont="1" applyFill="1" applyBorder="1"/>
    <xf numFmtId="0" fontId="5" fillId="13" borderId="1" xfId="0" applyFont="1" applyFill="1" applyBorder="1" applyAlignment="1">
      <alignment horizontal="left" vertical="center"/>
    </xf>
    <xf numFmtId="175" fontId="5" fillId="13" borderId="1" xfId="0" applyNumberFormat="1" applyFont="1" applyFill="1" applyBorder="1" applyAlignment="1">
      <alignment vertical="center"/>
    </xf>
    <xf numFmtId="0" fontId="8" fillId="13" borderId="1" xfId="0" applyFont="1" applyFill="1" applyBorder="1" applyAlignment="1">
      <alignment horizontal="left" vertical="center"/>
    </xf>
    <xf numFmtId="0" fontId="5" fillId="13" borderId="1" xfId="0" applyFont="1" applyFill="1" applyBorder="1" applyAlignment="1">
      <alignment horizontal="left" vertical="center" wrapText="1"/>
    </xf>
    <xf numFmtId="3" fontId="6" fillId="13" borderId="1" xfId="0" applyNumberFormat="1" applyFont="1" applyFill="1" applyBorder="1" applyAlignment="1">
      <alignment horizontal="right" vertical="center"/>
    </xf>
    <xf numFmtId="0" fontId="28" fillId="13" borderId="1" xfId="0" applyFont="1" applyFill="1" applyBorder="1"/>
    <xf numFmtId="0" fontId="29" fillId="13" borderId="1" xfId="0" applyFont="1" applyFill="1" applyBorder="1"/>
    <xf numFmtId="0" fontId="10" fillId="13" borderId="1" xfId="0" applyFont="1" applyFill="1" applyBorder="1" applyAlignment="1">
      <alignment horizontal="left" vertical="center"/>
    </xf>
    <xf numFmtId="3" fontId="54" fillId="13" borderId="1" xfId="0" applyNumberFormat="1" applyFont="1" applyFill="1" applyBorder="1"/>
    <xf numFmtId="0" fontId="0" fillId="13" borderId="1" xfId="0" applyFill="1" applyBorder="1"/>
    <xf numFmtId="184" fontId="0" fillId="13" borderId="1" xfId="0" applyNumberFormat="1" applyFill="1" applyBorder="1" applyAlignment="1">
      <alignment horizontal="right"/>
    </xf>
    <xf numFmtId="0" fontId="54" fillId="13" borderId="1" xfId="0" applyFont="1" applyFill="1" applyBorder="1"/>
    <xf numFmtId="184" fontId="54" fillId="13" borderId="1" xfId="0" applyNumberFormat="1" applyFont="1" applyFill="1" applyBorder="1" applyAlignment="1">
      <alignment horizontal="right"/>
    </xf>
    <xf numFmtId="0" fontId="8" fillId="13" borderId="1" xfId="0" applyFont="1" applyFill="1" applyBorder="1" applyAlignment="1">
      <alignment horizontal="left" vertical="center" wrapText="1"/>
    </xf>
    <xf numFmtId="3" fontId="55" fillId="13" borderId="1" xfId="0" applyNumberFormat="1" applyFont="1" applyFill="1" applyBorder="1"/>
    <xf numFmtId="0" fontId="28" fillId="14" borderId="1" xfId="0" applyFont="1" applyFill="1" applyBorder="1"/>
    <xf numFmtId="0" fontId="5" fillId="14" borderId="1" xfId="0" applyFont="1" applyFill="1" applyBorder="1" applyAlignment="1">
      <alignment horizontal="left" vertical="center"/>
    </xf>
    <xf numFmtId="3" fontId="56" fillId="14" borderId="1" xfId="0" applyNumberFormat="1" applyFont="1" applyFill="1" applyBorder="1"/>
    <xf numFmtId="0" fontId="0" fillId="14" borderId="1" xfId="0" applyFill="1" applyBorder="1"/>
    <xf numFmtId="184" fontId="0" fillId="14" borderId="1" xfId="0" applyNumberFormat="1" applyFill="1" applyBorder="1" applyAlignment="1">
      <alignment horizontal="right"/>
    </xf>
    <xf numFmtId="0" fontId="8" fillId="15" borderId="1" xfId="0" applyFont="1" applyFill="1" applyBorder="1" applyAlignment="1">
      <alignment horizontal="left" vertical="center"/>
    </xf>
    <xf numFmtId="0" fontId="5" fillId="15" borderId="1" xfId="0" applyFont="1" applyFill="1" applyBorder="1" applyAlignment="1">
      <alignment horizontal="left" vertical="center" wrapText="1"/>
    </xf>
    <xf numFmtId="3" fontId="54" fillId="15" borderId="1" xfId="0" applyNumberFormat="1" applyFont="1" applyFill="1" applyBorder="1"/>
    <xf numFmtId="3" fontId="55" fillId="15" borderId="1" xfId="0" applyNumberFormat="1" applyFont="1" applyFill="1" applyBorder="1"/>
    <xf numFmtId="0" fontId="55" fillId="15" borderId="1" xfId="0" applyFont="1" applyFill="1" applyBorder="1"/>
    <xf numFmtId="0" fontId="54" fillId="15" borderId="1" xfId="0" applyFont="1" applyFill="1" applyBorder="1"/>
    <xf numFmtId="184" fontId="54" fillId="15" borderId="1" xfId="0" applyNumberFormat="1" applyFont="1" applyFill="1" applyBorder="1" applyAlignment="1">
      <alignment horizontal="right"/>
    </xf>
    <xf numFmtId="0" fontId="5" fillId="15" borderId="1" xfId="0" applyFont="1" applyFill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right" indent="1"/>
    </xf>
    <xf numFmtId="0" fontId="30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8" fillId="0" borderId="2" xfId="0" applyFont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38" fillId="0" borderId="1" xfId="0" applyFont="1" applyFill="1" applyBorder="1" applyAlignment="1">
      <alignment horizontal="center" wrapText="1"/>
    </xf>
    <xf numFmtId="0" fontId="23" fillId="0" borderId="1" xfId="0" applyFont="1" applyBorder="1" applyAlignment="1"/>
    <xf numFmtId="0" fontId="3" fillId="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4" fillId="0" borderId="7" xfId="0" applyFont="1" applyBorder="1" applyAlignment="1">
      <alignment horizontal="right"/>
    </xf>
    <xf numFmtId="0" fontId="10" fillId="0" borderId="7" xfId="0" applyFont="1" applyBorder="1" applyAlignment="1">
      <alignment horizontal="left"/>
    </xf>
    <xf numFmtId="0" fontId="38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right"/>
    </xf>
    <xf numFmtId="0" fontId="1" fillId="0" borderId="8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center" wrapText="1"/>
    </xf>
    <xf numFmtId="0" fontId="0" fillId="0" borderId="6" xfId="0" applyBorder="1" applyAlignment="1"/>
    <xf numFmtId="0" fontId="38" fillId="0" borderId="2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0" fillId="0" borderId="4" xfId="0" applyBorder="1" applyAlignment="1">
      <alignment horizontal="center" wrapText="1"/>
    </xf>
    <xf numFmtId="0" fontId="54" fillId="0" borderId="0" xfId="0" applyFont="1" applyBorder="1" applyAlignment="1">
      <alignment horizontal="right"/>
    </xf>
    <xf numFmtId="0" fontId="54" fillId="0" borderId="7" xfId="0" applyFont="1" applyBorder="1" applyAlignment="1">
      <alignment horizontal="right" indent="2"/>
    </xf>
    <xf numFmtId="0" fontId="28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26" fillId="0" borderId="5" xfId="0" applyFont="1" applyBorder="1" applyAlignment="1"/>
    <xf numFmtId="0" fontId="3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7" xfId="0" applyFont="1" applyBorder="1" applyAlignment="1">
      <alignment horizontal="right" indent="1"/>
    </xf>
    <xf numFmtId="0" fontId="24" fillId="0" borderId="0" xfId="0" applyFont="1" applyAlignment="1">
      <alignment horizontal="center" wrapText="1"/>
    </xf>
    <xf numFmtId="0" fontId="27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55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10" fillId="0" borderId="7" xfId="0" applyFont="1" applyBorder="1" applyAlignment="1">
      <alignment horizontal="right" wrapText="1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njt.hu/cgi_bin/njt_doc.cgi?docid=139876.24347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>
      <selection activeCell="A3" sqref="A3:D3"/>
    </sheetView>
  </sheetViews>
  <sheetFormatPr defaultRowHeight="15" x14ac:dyDescent="0.25"/>
  <cols>
    <col min="1" max="1" width="85.5703125" customWidth="1"/>
    <col min="2" max="2" width="21" customWidth="1"/>
    <col min="3" max="3" width="19.5703125" customWidth="1"/>
    <col min="4" max="4" width="18.5703125" customWidth="1"/>
  </cols>
  <sheetData>
    <row r="1" spans="1:9" ht="18" customHeight="1" x14ac:dyDescent="0.25">
      <c r="A1" s="81" t="s">
        <v>968</v>
      </c>
    </row>
    <row r="2" spans="1:9" ht="50.25" customHeight="1" x14ac:dyDescent="0.25">
      <c r="A2" s="321" t="s">
        <v>721</v>
      </c>
      <c r="B2" s="321"/>
      <c r="C2" s="321"/>
      <c r="D2" s="321"/>
    </row>
    <row r="3" spans="1:9" x14ac:dyDescent="0.25">
      <c r="A3" s="320" t="s">
        <v>989</v>
      </c>
      <c r="B3" s="320"/>
      <c r="C3" s="320"/>
      <c r="D3" s="320"/>
    </row>
    <row r="4" spans="1:9" x14ac:dyDescent="0.25">
      <c r="A4" s="226" t="s">
        <v>936</v>
      </c>
      <c r="B4" s="227"/>
      <c r="D4" s="227" t="s">
        <v>937</v>
      </c>
      <c r="E4" s="4"/>
      <c r="F4" s="4"/>
      <c r="G4" s="4"/>
      <c r="H4" s="4"/>
      <c r="I4" s="4"/>
    </row>
    <row r="5" spans="1:9" ht="15" customHeight="1" x14ac:dyDescent="0.25">
      <c r="A5" s="173" t="s">
        <v>852</v>
      </c>
      <c r="B5" s="228" t="s">
        <v>938</v>
      </c>
      <c r="C5" s="229" t="s">
        <v>939</v>
      </c>
      <c r="D5" s="228" t="s">
        <v>940</v>
      </c>
      <c r="E5" s="4"/>
      <c r="F5" s="4"/>
      <c r="G5" s="4"/>
      <c r="H5" s="4"/>
      <c r="I5" s="4"/>
    </row>
    <row r="6" spans="1:9" x14ac:dyDescent="0.25">
      <c r="A6" s="224" t="s">
        <v>270</v>
      </c>
      <c r="B6" s="264">
        <v>8122760</v>
      </c>
      <c r="C6" s="264">
        <v>6334095</v>
      </c>
      <c r="D6" s="264">
        <v>6334695</v>
      </c>
      <c r="E6" s="4"/>
      <c r="F6" s="4"/>
      <c r="G6" s="4"/>
      <c r="H6" s="4"/>
      <c r="I6" s="4"/>
    </row>
    <row r="7" spans="1:9" x14ac:dyDescent="0.25">
      <c r="A7" s="224" t="s">
        <v>271</v>
      </c>
      <c r="B7" s="264">
        <v>1496483</v>
      </c>
      <c r="C7" s="264">
        <v>1025460</v>
      </c>
      <c r="D7" s="264">
        <v>1025460</v>
      </c>
      <c r="E7" s="4"/>
      <c r="F7" s="4"/>
      <c r="G7" s="4"/>
      <c r="H7" s="4"/>
      <c r="I7" s="4"/>
    </row>
    <row r="8" spans="1:9" x14ac:dyDescent="0.25">
      <c r="A8" s="224" t="s">
        <v>272</v>
      </c>
      <c r="B8" s="264">
        <v>6349459</v>
      </c>
      <c r="C8" s="264">
        <v>9826093</v>
      </c>
      <c r="D8" s="264">
        <v>7978068</v>
      </c>
      <c r="E8" s="4"/>
      <c r="F8" s="4"/>
      <c r="G8" s="4"/>
      <c r="H8" s="4"/>
      <c r="I8" s="4"/>
    </row>
    <row r="9" spans="1:9" x14ac:dyDescent="0.25">
      <c r="A9" s="224" t="s">
        <v>273</v>
      </c>
      <c r="B9" s="264">
        <v>4650008</v>
      </c>
      <c r="C9" s="264">
        <v>5599045</v>
      </c>
      <c r="D9" s="264">
        <v>5599045</v>
      </c>
      <c r="E9" s="4"/>
      <c r="F9" s="4"/>
      <c r="G9" s="4"/>
      <c r="H9" s="4"/>
      <c r="I9" s="4"/>
    </row>
    <row r="10" spans="1:9" x14ac:dyDescent="0.25">
      <c r="A10" s="224" t="s">
        <v>274</v>
      </c>
      <c r="B10" s="264">
        <v>24417889</v>
      </c>
      <c r="C10" s="264">
        <v>24697170</v>
      </c>
      <c r="D10" s="264">
        <v>24267250</v>
      </c>
      <c r="E10" s="4"/>
      <c r="F10" s="4"/>
      <c r="G10" s="4"/>
      <c r="H10" s="4"/>
      <c r="I10" s="4"/>
    </row>
    <row r="11" spans="1:9" x14ac:dyDescent="0.25">
      <c r="A11" s="224" t="s">
        <v>275</v>
      </c>
      <c r="B11" s="264">
        <v>23552370</v>
      </c>
      <c r="C11" s="264">
        <v>156735184</v>
      </c>
      <c r="D11" s="264">
        <v>144372863</v>
      </c>
      <c r="E11" s="4"/>
      <c r="F11" s="4"/>
      <c r="G11" s="4"/>
      <c r="H11" s="4"/>
      <c r="I11" s="4"/>
    </row>
    <row r="12" spans="1:9" x14ac:dyDescent="0.25">
      <c r="A12" s="224" t="s">
        <v>276</v>
      </c>
      <c r="B12" s="264">
        <v>2998000</v>
      </c>
      <c r="C12" s="264">
        <v>4031937</v>
      </c>
      <c r="D12" s="264">
        <v>3138059</v>
      </c>
      <c r="E12" s="4"/>
      <c r="F12" s="4"/>
      <c r="G12" s="4"/>
      <c r="H12" s="4"/>
      <c r="I12" s="4"/>
    </row>
    <row r="13" spans="1:9" x14ac:dyDescent="0.25">
      <c r="A13" s="224" t="s">
        <v>277</v>
      </c>
      <c r="B13" s="264"/>
      <c r="C13" s="264"/>
      <c r="D13" s="264"/>
      <c r="E13" s="4"/>
      <c r="F13" s="4"/>
      <c r="G13" s="4"/>
      <c r="H13" s="4"/>
      <c r="I13" s="4"/>
    </row>
    <row r="14" spans="1:9" x14ac:dyDescent="0.25">
      <c r="A14" s="150" t="s">
        <v>269</v>
      </c>
      <c r="B14" s="264">
        <f>SUM(B6:B13)</f>
        <v>71586969</v>
      </c>
      <c r="C14" s="264">
        <f>SUM(C6:C13)</f>
        <v>208248984</v>
      </c>
      <c r="D14" s="264">
        <f>SUM(D6:D13)</f>
        <v>192715440</v>
      </c>
      <c r="E14" s="4"/>
      <c r="F14" s="4"/>
      <c r="G14" s="4"/>
      <c r="H14" s="4"/>
      <c r="I14" s="4"/>
    </row>
    <row r="15" spans="1:9" x14ac:dyDescent="0.25">
      <c r="A15" s="150" t="s">
        <v>278</v>
      </c>
      <c r="B15" s="264">
        <v>1393159</v>
      </c>
      <c r="C15" s="264">
        <v>1393158</v>
      </c>
      <c r="D15" s="264">
        <v>1393158</v>
      </c>
      <c r="E15" s="4"/>
      <c r="F15" s="4"/>
      <c r="G15" s="4"/>
      <c r="H15" s="4"/>
      <c r="I15" s="4"/>
    </row>
    <row r="16" spans="1:9" x14ac:dyDescent="0.25">
      <c r="A16" s="236" t="s">
        <v>719</v>
      </c>
      <c r="B16" s="265">
        <f>SUM(B14:B15)</f>
        <v>72980128</v>
      </c>
      <c r="C16" s="265">
        <f>SUM(C14:C15)</f>
        <v>209642142</v>
      </c>
      <c r="D16" s="265">
        <f>SUM(D14:D15)</f>
        <v>194108598</v>
      </c>
      <c r="E16" s="4"/>
      <c r="F16" s="4"/>
      <c r="G16" s="4"/>
      <c r="H16" s="4"/>
      <c r="I16" s="4"/>
    </row>
    <row r="17" spans="1:9" x14ac:dyDescent="0.25">
      <c r="A17" s="224" t="s">
        <v>280</v>
      </c>
      <c r="B17" s="264">
        <v>36122913</v>
      </c>
      <c r="C17" s="264">
        <v>36833946</v>
      </c>
      <c r="D17" s="264">
        <v>36833946</v>
      </c>
      <c r="E17" s="4"/>
      <c r="F17" s="4"/>
      <c r="G17" s="4"/>
      <c r="H17" s="4"/>
      <c r="I17" s="4"/>
    </row>
    <row r="18" spans="1:9" x14ac:dyDescent="0.25">
      <c r="A18" s="224" t="s">
        <v>281</v>
      </c>
      <c r="B18" s="264"/>
      <c r="C18" s="264">
        <v>1727530</v>
      </c>
      <c r="D18" s="264">
        <v>1727530</v>
      </c>
      <c r="E18" s="4"/>
      <c r="F18" s="4"/>
      <c r="G18" s="4"/>
      <c r="H18" s="4"/>
      <c r="I18" s="4"/>
    </row>
    <row r="19" spans="1:9" x14ac:dyDescent="0.25">
      <c r="A19" s="224" t="s">
        <v>282</v>
      </c>
      <c r="B19" s="264">
        <v>5550000</v>
      </c>
      <c r="C19" s="264">
        <v>1452325</v>
      </c>
      <c r="D19" s="264">
        <v>1452325</v>
      </c>
      <c r="E19" s="4"/>
      <c r="F19" s="4"/>
      <c r="G19" s="4"/>
      <c r="H19" s="4"/>
      <c r="I19" s="4"/>
    </row>
    <row r="20" spans="1:9" x14ac:dyDescent="0.25">
      <c r="A20" s="224" t="s">
        <v>283</v>
      </c>
      <c r="B20" s="264">
        <v>1227200</v>
      </c>
      <c r="C20" s="264">
        <v>6538542</v>
      </c>
      <c r="D20" s="264">
        <v>6538542</v>
      </c>
      <c r="E20" s="4"/>
      <c r="F20" s="4"/>
      <c r="G20" s="4"/>
      <c r="H20" s="4"/>
      <c r="I20" s="4"/>
    </row>
    <row r="21" spans="1:9" x14ac:dyDescent="0.25">
      <c r="A21" s="224" t="s">
        <v>284</v>
      </c>
      <c r="B21" s="264">
        <v>1000000</v>
      </c>
      <c r="C21" s="264">
        <v>1250000</v>
      </c>
      <c r="D21" s="264">
        <v>1250000</v>
      </c>
      <c r="E21" s="4"/>
      <c r="F21" s="4"/>
      <c r="G21" s="4"/>
      <c r="H21" s="4"/>
      <c r="I21" s="4"/>
    </row>
    <row r="22" spans="1:9" x14ac:dyDescent="0.25">
      <c r="A22" s="224" t="s">
        <v>285</v>
      </c>
      <c r="B22" s="264">
        <v>300000</v>
      </c>
      <c r="C22" s="264"/>
      <c r="D22" s="264"/>
      <c r="E22" s="4"/>
      <c r="F22" s="4"/>
      <c r="G22" s="4"/>
      <c r="H22" s="4"/>
      <c r="I22" s="4"/>
    </row>
    <row r="23" spans="1:9" x14ac:dyDescent="0.25">
      <c r="A23" s="224" t="s">
        <v>286</v>
      </c>
      <c r="B23" s="264"/>
      <c r="C23" s="264">
        <v>133059784</v>
      </c>
      <c r="D23" s="264">
        <v>119058739</v>
      </c>
      <c r="E23" s="4"/>
      <c r="F23" s="4"/>
      <c r="G23" s="4"/>
      <c r="H23" s="4"/>
      <c r="I23" s="4"/>
    </row>
    <row r="24" spans="1:9" x14ac:dyDescent="0.25">
      <c r="A24" s="150" t="s">
        <v>279</v>
      </c>
      <c r="B24" s="264">
        <f>SUM(B17:B23)</f>
        <v>44200113</v>
      </c>
      <c r="C24" s="264">
        <f>SUM(C17:C23)</f>
        <v>180862127</v>
      </c>
      <c r="D24" s="264">
        <f>SUM(D17:D23)</f>
        <v>166861082</v>
      </c>
      <c r="E24" s="4"/>
      <c r="F24" s="4"/>
      <c r="G24" s="4"/>
      <c r="H24" s="4"/>
      <c r="I24" s="4"/>
    </row>
    <row r="25" spans="1:9" x14ac:dyDescent="0.25">
      <c r="A25" s="150" t="s">
        <v>287</v>
      </c>
      <c r="B25" s="264">
        <v>28780015</v>
      </c>
      <c r="C25" s="264">
        <v>28780015</v>
      </c>
      <c r="D25" s="264">
        <v>31177801</v>
      </c>
      <c r="E25" s="4"/>
      <c r="F25" s="4"/>
      <c r="G25" s="4"/>
      <c r="H25" s="4"/>
      <c r="I25" s="4"/>
    </row>
    <row r="26" spans="1:9" x14ac:dyDescent="0.25">
      <c r="A26" s="236" t="s">
        <v>720</v>
      </c>
      <c r="B26" s="265">
        <f>SUM(B24,B25)</f>
        <v>72980128</v>
      </c>
      <c r="C26" s="265">
        <f>SUM(C24,C25)</f>
        <v>209642142</v>
      </c>
      <c r="D26" s="265">
        <f>SUM(D24,D25)</f>
        <v>198038883</v>
      </c>
      <c r="E26" s="4"/>
      <c r="F26" s="4"/>
      <c r="G26" s="4"/>
      <c r="H26" s="4"/>
      <c r="I26" s="4"/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</sheetData>
  <mergeCells count="2">
    <mergeCell ref="A3:D3"/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workbookViewId="0">
      <selection activeCell="E4" sqref="E4:I4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322" t="s">
        <v>968</v>
      </c>
      <c r="B1" s="342"/>
      <c r="C1" s="342"/>
      <c r="D1" s="342"/>
      <c r="E1" s="342"/>
      <c r="F1" s="342"/>
      <c r="G1" s="342"/>
      <c r="H1" s="342"/>
    </row>
    <row r="2" spans="1:9" ht="82.5" customHeight="1" x14ac:dyDescent="0.25">
      <c r="A2" s="323" t="s">
        <v>915</v>
      </c>
      <c r="B2" s="321"/>
      <c r="C2" s="321"/>
      <c r="D2" s="321"/>
      <c r="E2" s="321"/>
      <c r="F2" s="321"/>
      <c r="G2" s="321"/>
      <c r="H2" s="321"/>
    </row>
    <row r="3" spans="1:9" ht="20.25" customHeight="1" x14ac:dyDescent="0.25">
      <c r="A3" s="61"/>
      <c r="B3" s="62"/>
      <c r="C3" s="62"/>
      <c r="D3" s="62"/>
      <c r="E3" s="62"/>
      <c r="F3" s="62"/>
      <c r="G3" s="62"/>
      <c r="H3" s="62"/>
    </row>
    <row r="4" spans="1:9" x14ac:dyDescent="0.25">
      <c r="A4" s="209" t="s">
        <v>210</v>
      </c>
      <c r="E4" s="339" t="s">
        <v>998</v>
      </c>
      <c r="F4" s="339"/>
      <c r="G4" s="339"/>
      <c r="H4" s="339"/>
      <c r="I4" s="339"/>
    </row>
    <row r="5" spans="1:9" ht="86.25" customHeight="1" x14ac:dyDescent="0.3">
      <c r="A5" s="2" t="s">
        <v>288</v>
      </c>
      <c r="B5" s="3" t="s">
        <v>289</v>
      </c>
      <c r="C5" s="56" t="s">
        <v>854</v>
      </c>
      <c r="D5" s="56" t="s">
        <v>855</v>
      </c>
      <c r="E5" s="56" t="s">
        <v>858</v>
      </c>
      <c r="F5" s="56" t="s">
        <v>859</v>
      </c>
      <c r="G5" s="56" t="s">
        <v>860</v>
      </c>
      <c r="H5" s="56" t="s">
        <v>861</v>
      </c>
      <c r="I5" s="56" t="s">
        <v>25</v>
      </c>
    </row>
    <row r="6" spans="1:9" x14ac:dyDescent="0.25">
      <c r="A6" s="20" t="s">
        <v>713</v>
      </c>
      <c r="B6" s="5" t="s">
        <v>553</v>
      </c>
      <c r="C6" s="40"/>
      <c r="D6" s="40"/>
      <c r="E6" s="57"/>
      <c r="F6" s="40"/>
      <c r="G6" s="40"/>
      <c r="H6" s="40"/>
      <c r="I6" s="40"/>
    </row>
    <row r="7" spans="1:9" x14ac:dyDescent="0.25">
      <c r="A7" s="48" t="s">
        <v>427</v>
      </c>
      <c r="B7" s="48" t="s">
        <v>553</v>
      </c>
      <c r="C7" s="40"/>
      <c r="D7" s="40"/>
      <c r="E7" s="40"/>
      <c r="F7" s="40"/>
      <c r="G7" s="40"/>
      <c r="H7" s="40"/>
      <c r="I7" s="40"/>
    </row>
    <row r="8" spans="1:9" ht="30" x14ac:dyDescent="0.25">
      <c r="A8" s="12" t="s">
        <v>554</v>
      </c>
      <c r="B8" s="5" t="s">
        <v>555</v>
      </c>
      <c r="C8" s="40"/>
      <c r="D8" s="40"/>
      <c r="E8" s="40"/>
      <c r="F8" s="40"/>
      <c r="G8" s="40"/>
      <c r="H8" s="40"/>
      <c r="I8" s="40"/>
    </row>
    <row r="9" spans="1:9" x14ac:dyDescent="0.25">
      <c r="A9" s="20" t="s">
        <v>760</v>
      </c>
      <c r="B9" s="5" t="s">
        <v>556</v>
      </c>
      <c r="C9" s="40"/>
      <c r="D9" s="40"/>
      <c r="E9" s="40"/>
      <c r="F9" s="40"/>
      <c r="G9" s="40"/>
      <c r="H9" s="40"/>
      <c r="I9" s="40"/>
    </row>
    <row r="10" spans="1:9" x14ac:dyDescent="0.25">
      <c r="A10" s="48" t="s">
        <v>427</v>
      </c>
      <c r="B10" s="48" t="s">
        <v>556</v>
      </c>
      <c r="C10" s="40"/>
      <c r="D10" s="40"/>
      <c r="E10" s="40"/>
      <c r="F10" s="40"/>
      <c r="G10" s="40"/>
      <c r="H10" s="40"/>
      <c r="I10" s="40"/>
    </row>
    <row r="11" spans="1:9" x14ac:dyDescent="0.25">
      <c r="A11" s="11" t="s">
        <v>733</v>
      </c>
      <c r="B11" s="7" t="s">
        <v>557</v>
      </c>
      <c r="C11" s="40"/>
      <c r="D11" s="40"/>
      <c r="E11" s="40"/>
      <c r="F11" s="40"/>
      <c r="G11" s="40"/>
      <c r="H11" s="40"/>
      <c r="I11" s="40"/>
    </row>
    <row r="12" spans="1:9" x14ac:dyDescent="0.25">
      <c r="A12" s="12" t="s">
        <v>761</v>
      </c>
      <c r="B12" s="5" t="s">
        <v>558</v>
      </c>
      <c r="C12" s="40"/>
      <c r="D12" s="40"/>
      <c r="E12" s="40"/>
      <c r="F12" s="40"/>
      <c r="G12" s="40"/>
      <c r="H12" s="40"/>
      <c r="I12" s="40"/>
    </row>
    <row r="13" spans="1:9" x14ac:dyDescent="0.25">
      <c r="A13" s="48" t="s">
        <v>435</v>
      </c>
      <c r="B13" s="48" t="s">
        <v>558</v>
      </c>
      <c r="C13" s="40"/>
      <c r="D13" s="40"/>
      <c r="E13" s="40"/>
      <c r="F13" s="40"/>
      <c r="G13" s="40"/>
      <c r="H13" s="40"/>
      <c r="I13" s="40"/>
    </row>
    <row r="14" spans="1:9" x14ac:dyDescent="0.25">
      <c r="A14" s="20" t="s">
        <v>559</v>
      </c>
      <c r="B14" s="5" t="s">
        <v>560</v>
      </c>
      <c r="C14" s="40"/>
      <c r="D14" s="40"/>
      <c r="E14" s="40"/>
      <c r="F14" s="40"/>
      <c r="G14" s="40"/>
      <c r="H14" s="40"/>
      <c r="I14" s="40"/>
    </row>
    <row r="15" spans="1:9" x14ac:dyDescent="0.25">
      <c r="A15" s="13" t="s">
        <v>762</v>
      </c>
      <c r="B15" s="5" t="s">
        <v>561</v>
      </c>
      <c r="C15" s="29"/>
      <c r="D15" s="29"/>
      <c r="E15" s="29"/>
      <c r="F15" s="29"/>
      <c r="G15" s="29"/>
      <c r="H15" s="29"/>
      <c r="I15" s="29"/>
    </row>
    <row r="16" spans="1:9" x14ac:dyDescent="0.25">
      <c r="A16" s="48" t="s">
        <v>436</v>
      </c>
      <c r="B16" s="48" t="s">
        <v>561</v>
      </c>
      <c r="C16" s="29"/>
      <c r="D16" s="29"/>
      <c r="E16" s="29"/>
      <c r="F16" s="29"/>
      <c r="G16" s="29"/>
      <c r="H16" s="29"/>
      <c r="I16" s="29"/>
    </row>
    <row r="17" spans="1:9" x14ac:dyDescent="0.25">
      <c r="A17" s="20" t="s">
        <v>562</v>
      </c>
      <c r="B17" s="5" t="s">
        <v>563</v>
      </c>
      <c r="C17" s="29"/>
      <c r="D17" s="29"/>
      <c r="E17" s="29"/>
      <c r="F17" s="29"/>
      <c r="G17" s="29"/>
      <c r="H17" s="29"/>
      <c r="I17" s="29"/>
    </row>
    <row r="18" spans="1:9" x14ac:dyDescent="0.25">
      <c r="A18" s="21" t="s">
        <v>734</v>
      </c>
      <c r="B18" s="7" t="s">
        <v>564</v>
      </c>
      <c r="C18" s="29"/>
      <c r="D18" s="29"/>
      <c r="E18" s="29"/>
      <c r="F18" s="29"/>
      <c r="G18" s="29"/>
      <c r="H18" s="29"/>
      <c r="I18" s="29"/>
    </row>
    <row r="19" spans="1:9" x14ac:dyDescent="0.25">
      <c r="A19" s="12" t="s">
        <v>579</v>
      </c>
      <c r="B19" s="5" t="s">
        <v>580</v>
      </c>
      <c r="C19" s="29"/>
      <c r="D19" s="29"/>
      <c r="E19" s="29"/>
      <c r="F19" s="29"/>
      <c r="G19" s="29"/>
      <c r="H19" s="29"/>
      <c r="I19" s="29"/>
    </row>
    <row r="20" spans="1:9" x14ac:dyDescent="0.25">
      <c r="A20" s="13" t="s">
        <v>581</v>
      </c>
      <c r="B20" s="5" t="s">
        <v>582</v>
      </c>
      <c r="C20" s="29"/>
      <c r="D20" s="29"/>
      <c r="E20" s="29"/>
      <c r="F20" s="29"/>
      <c r="G20" s="29"/>
      <c r="H20" s="29"/>
      <c r="I20" s="29"/>
    </row>
    <row r="21" spans="1:9" x14ac:dyDescent="0.25">
      <c r="A21" s="20" t="s">
        <v>583</v>
      </c>
      <c r="B21" s="5" t="s">
        <v>584</v>
      </c>
      <c r="C21" s="29"/>
      <c r="D21" s="29"/>
      <c r="E21" s="29"/>
      <c r="F21" s="29"/>
      <c r="G21" s="29"/>
      <c r="H21" s="29"/>
      <c r="I21" s="29"/>
    </row>
    <row r="22" spans="1:9" x14ac:dyDescent="0.25">
      <c r="A22" s="20" t="s">
        <v>718</v>
      </c>
      <c r="B22" s="5" t="s">
        <v>585</v>
      </c>
      <c r="C22" s="29"/>
      <c r="D22" s="29"/>
      <c r="E22" s="29"/>
      <c r="F22" s="29"/>
      <c r="G22" s="29"/>
      <c r="H22" s="29"/>
      <c r="I22" s="29"/>
    </row>
    <row r="23" spans="1:9" x14ac:dyDescent="0.25">
      <c r="A23" s="48" t="s">
        <v>461</v>
      </c>
      <c r="B23" s="48" t="s">
        <v>585</v>
      </c>
      <c r="C23" s="29"/>
      <c r="D23" s="29"/>
      <c r="E23" s="29"/>
      <c r="F23" s="29"/>
      <c r="G23" s="29"/>
      <c r="H23" s="29"/>
      <c r="I23" s="29"/>
    </row>
    <row r="24" spans="1:9" x14ac:dyDescent="0.25">
      <c r="A24" s="48" t="s">
        <v>462</v>
      </c>
      <c r="B24" s="48" t="s">
        <v>585</v>
      </c>
      <c r="C24" s="29"/>
      <c r="D24" s="29"/>
      <c r="E24" s="29"/>
      <c r="F24" s="29"/>
      <c r="G24" s="29"/>
      <c r="H24" s="29"/>
      <c r="I24" s="29"/>
    </row>
    <row r="25" spans="1:9" x14ac:dyDescent="0.25">
      <c r="A25" s="49" t="s">
        <v>463</v>
      </c>
      <c r="B25" s="49" t="s">
        <v>585</v>
      </c>
      <c r="C25" s="29"/>
      <c r="D25" s="29"/>
      <c r="E25" s="29"/>
      <c r="F25" s="29"/>
      <c r="G25" s="29"/>
      <c r="H25" s="29"/>
      <c r="I25" s="29"/>
    </row>
    <row r="26" spans="1:9" x14ac:dyDescent="0.25">
      <c r="A26" s="50" t="s">
        <v>737</v>
      </c>
      <c r="B26" s="39" t="s">
        <v>586</v>
      </c>
      <c r="C26" s="29"/>
      <c r="D26" s="29"/>
      <c r="E26" s="29"/>
      <c r="F26" s="29"/>
      <c r="G26" s="29"/>
      <c r="H26" s="29"/>
      <c r="I26" s="29"/>
    </row>
    <row r="27" spans="1:9" x14ac:dyDescent="0.25">
      <c r="A27" s="95"/>
      <c r="B27" s="96"/>
    </row>
    <row r="28" spans="1:9" ht="41.25" customHeight="1" x14ac:dyDescent="0.25">
      <c r="A28" s="2" t="s">
        <v>288</v>
      </c>
      <c r="B28" s="3" t="s">
        <v>289</v>
      </c>
      <c r="C28" s="3" t="s">
        <v>25</v>
      </c>
      <c r="D28" s="3" t="s">
        <v>947</v>
      </c>
      <c r="E28" s="161" t="s">
        <v>969</v>
      </c>
      <c r="F28" s="213" t="s">
        <v>951</v>
      </c>
    </row>
    <row r="29" spans="1:9" ht="31.5" x14ac:dyDescent="0.25">
      <c r="A29" s="97" t="s">
        <v>24</v>
      </c>
      <c r="B29" s="39"/>
      <c r="C29" s="29"/>
      <c r="D29" s="29"/>
      <c r="E29" s="29"/>
      <c r="F29" s="29"/>
    </row>
    <row r="30" spans="1:9" ht="15.75" x14ac:dyDescent="0.25">
      <c r="A30" s="98" t="s">
        <v>948</v>
      </c>
      <c r="B30" s="39"/>
      <c r="C30" s="162">
        <v>1035500</v>
      </c>
      <c r="D30" s="162">
        <v>1035700</v>
      </c>
      <c r="E30" s="162">
        <v>1035900</v>
      </c>
      <c r="F30" s="29">
        <v>1036100</v>
      </c>
    </row>
    <row r="31" spans="1:9" ht="31.5" x14ac:dyDescent="0.25">
      <c r="A31" s="98" t="s">
        <v>19</v>
      </c>
      <c r="B31" s="39"/>
      <c r="C31" s="162"/>
      <c r="D31" s="162"/>
      <c r="E31" s="162"/>
      <c r="F31" s="29"/>
    </row>
    <row r="32" spans="1:9" ht="15.75" x14ac:dyDescent="0.25">
      <c r="A32" s="98" t="s">
        <v>20</v>
      </c>
      <c r="B32" s="39"/>
      <c r="C32" s="162"/>
      <c r="D32" s="162"/>
      <c r="E32" s="162"/>
      <c r="F32" s="29"/>
    </row>
    <row r="33" spans="1:7" ht="31.5" x14ac:dyDescent="0.25">
      <c r="A33" s="98" t="s">
        <v>21</v>
      </c>
      <c r="B33" s="39"/>
      <c r="C33" s="162"/>
      <c r="D33" s="162"/>
      <c r="E33" s="162"/>
      <c r="F33" s="29"/>
    </row>
    <row r="34" spans="1:7" ht="15.75" x14ac:dyDescent="0.25">
      <c r="A34" s="98" t="s">
        <v>949</v>
      </c>
      <c r="B34" s="39"/>
      <c r="C34" s="162">
        <v>50032</v>
      </c>
      <c r="D34" s="162">
        <v>51000</v>
      </c>
      <c r="E34" s="162">
        <v>52000</v>
      </c>
      <c r="F34" s="29">
        <v>53000</v>
      </c>
    </row>
    <row r="35" spans="1:7" ht="15.75" x14ac:dyDescent="0.25">
      <c r="A35" s="98" t="s">
        <v>950</v>
      </c>
      <c r="B35" s="39"/>
      <c r="C35" s="162"/>
      <c r="D35" s="162"/>
      <c r="E35" s="162"/>
      <c r="F35" s="29"/>
    </row>
    <row r="36" spans="1:7" x14ac:dyDescent="0.25">
      <c r="A36" s="50" t="s">
        <v>903</v>
      </c>
      <c r="B36" s="39"/>
      <c r="C36" s="163">
        <v>1085532</v>
      </c>
      <c r="D36" s="163">
        <v>1086700</v>
      </c>
      <c r="E36" s="163">
        <v>1087900</v>
      </c>
      <c r="F36" s="29">
        <v>1089100</v>
      </c>
    </row>
    <row r="37" spans="1:7" x14ac:dyDescent="0.25">
      <c r="A37" s="95"/>
      <c r="B37" s="96"/>
    </row>
    <row r="38" spans="1:7" x14ac:dyDescent="0.25">
      <c r="A38" s="95"/>
      <c r="B38" s="96"/>
    </row>
    <row r="39" spans="1:7" x14ac:dyDescent="0.25">
      <c r="A39" s="95"/>
      <c r="B39" s="96"/>
    </row>
    <row r="40" spans="1:7" x14ac:dyDescent="0.25">
      <c r="A40" s="95"/>
      <c r="B40" s="96"/>
    </row>
    <row r="41" spans="1:7" x14ac:dyDescent="0.25">
      <c r="A41" s="95"/>
      <c r="B41" s="96"/>
    </row>
    <row r="42" spans="1:7" x14ac:dyDescent="0.25">
      <c r="A42" s="95"/>
      <c r="B42" s="96"/>
    </row>
    <row r="43" spans="1:7" x14ac:dyDescent="0.25">
      <c r="A43" s="95"/>
      <c r="B43" s="96"/>
    </row>
    <row r="44" spans="1:7" x14ac:dyDescent="0.25">
      <c r="A44" s="95"/>
      <c r="B44" s="96"/>
    </row>
    <row r="45" spans="1:7" x14ac:dyDescent="0.25">
      <c r="A45" s="95"/>
      <c r="B45" s="96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59" t="s">
        <v>862</v>
      </c>
      <c r="B48" s="4"/>
      <c r="C48" s="4"/>
      <c r="D48" s="4"/>
      <c r="E48" s="4"/>
      <c r="F48" s="4"/>
      <c r="G48" s="4"/>
    </row>
    <row r="49" spans="1:8" ht="15.75" x14ac:dyDescent="0.25">
      <c r="A49" s="60" t="s">
        <v>866</v>
      </c>
      <c r="B49" s="4"/>
      <c r="C49" s="4"/>
      <c r="D49" s="4"/>
      <c r="E49" s="4"/>
      <c r="F49" s="4"/>
      <c r="G49" s="4"/>
    </row>
    <row r="50" spans="1:8" ht="15.75" x14ac:dyDescent="0.25">
      <c r="A50" s="60" t="s">
        <v>867</v>
      </c>
      <c r="B50" s="4"/>
      <c r="C50" s="4"/>
      <c r="D50" s="4"/>
      <c r="E50" s="4"/>
      <c r="F50" s="4"/>
      <c r="G50" s="4"/>
    </row>
    <row r="51" spans="1:8" ht="15.75" x14ac:dyDescent="0.25">
      <c r="A51" s="60" t="s">
        <v>868</v>
      </c>
      <c r="B51" s="4"/>
      <c r="C51" s="4"/>
      <c r="D51" s="4"/>
      <c r="E51" s="4"/>
      <c r="F51" s="4"/>
      <c r="G51" s="4"/>
    </row>
    <row r="52" spans="1:8" ht="15.75" x14ac:dyDescent="0.25">
      <c r="A52" s="60" t="s">
        <v>869</v>
      </c>
      <c r="B52" s="4"/>
      <c r="C52" s="4"/>
      <c r="D52" s="4"/>
      <c r="E52" s="4"/>
      <c r="F52" s="4"/>
      <c r="G52" s="4"/>
    </row>
    <row r="53" spans="1:8" ht="15.75" x14ac:dyDescent="0.25">
      <c r="A53" s="60" t="s">
        <v>870</v>
      </c>
      <c r="B53" s="4"/>
      <c r="C53" s="4"/>
      <c r="D53" s="4"/>
      <c r="E53" s="4"/>
      <c r="F53" s="4"/>
      <c r="G53" s="4"/>
    </row>
    <row r="54" spans="1:8" x14ac:dyDescent="0.25">
      <c r="A54" s="59" t="s">
        <v>863</v>
      </c>
      <c r="B54" s="4"/>
      <c r="C54" s="4"/>
      <c r="D54" s="4"/>
      <c r="E54" s="4"/>
      <c r="F54" s="4"/>
      <c r="G54" s="4"/>
    </row>
    <row r="55" spans="1:8" x14ac:dyDescent="0.25">
      <c r="A55" s="4"/>
      <c r="B55" s="4"/>
      <c r="C55" s="4"/>
      <c r="D55" s="4"/>
      <c r="E55" s="4"/>
      <c r="F55" s="4"/>
      <c r="G55" s="4"/>
    </row>
    <row r="56" spans="1:8" ht="45.75" customHeight="1" x14ac:dyDescent="0.25">
      <c r="A56" s="356" t="s">
        <v>871</v>
      </c>
      <c r="B56" s="357"/>
      <c r="C56" s="357"/>
      <c r="D56" s="357"/>
      <c r="E56" s="357"/>
      <c r="F56" s="357"/>
      <c r="G56" s="357"/>
      <c r="H56" s="357"/>
    </row>
    <row r="59" spans="1:8" ht="15.75" x14ac:dyDescent="0.25">
      <c r="A59" s="51" t="s">
        <v>873</v>
      </c>
    </row>
    <row r="60" spans="1:8" ht="15.75" x14ac:dyDescent="0.25">
      <c r="A60" s="60" t="s">
        <v>874</v>
      </c>
    </row>
    <row r="61" spans="1:8" ht="15.75" x14ac:dyDescent="0.25">
      <c r="A61" s="60" t="s">
        <v>875</v>
      </c>
    </row>
    <row r="62" spans="1:8" ht="15.75" x14ac:dyDescent="0.25">
      <c r="A62" s="60" t="s">
        <v>876</v>
      </c>
    </row>
    <row r="63" spans="1:8" x14ac:dyDescent="0.25">
      <c r="A63" s="59" t="s">
        <v>872</v>
      </c>
    </row>
    <row r="64" spans="1:8" ht="15.75" x14ac:dyDescent="0.25">
      <c r="A64" s="60" t="s">
        <v>877</v>
      </c>
    </row>
    <row r="66" spans="1:1" ht="15.75" x14ac:dyDescent="0.25">
      <c r="A66" s="93" t="s">
        <v>16</v>
      </c>
    </row>
    <row r="67" spans="1:1" ht="15.75" x14ac:dyDescent="0.25">
      <c r="A67" s="93" t="s">
        <v>17</v>
      </c>
    </row>
    <row r="68" spans="1:1" ht="15.75" x14ac:dyDescent="0.25">
      <c r="A68" s="94" t="s">
        <v>18</v>
      </c>
    </row>
    <row r="69" spans="1:1" ht="15.75" x14ac:dyDescent="0.25">
      <c r="A69" s="94" t="s">
        <v>19</v>
      </c>
    </row>
    <row r="70" spans="1:1" ht="15.75" x14ac:dyDescent="0.25">
      <c r="A70" s="94" t="s">
        <v>20</v>
      </c>
    </row>
    <row r="71" spans="1:1" ht="15.75" x14ac:dyDescent="0.25">
      <c r="A71" s="94" t="s">
        <v>21</v>
      </c>
    </row>
    <row r="72" spans="1:1" ht="15.75" x14ac:dyDescent="0.25">
      <c r="A72" s="94" t="s">
        <v>22</v>
      </c>
    </row>
    <row r="73" spans="1:1" ht="15.75" x14ac:dyDescent="0.25">
      <c r="A73" s="94" t="s">
        <v>23</v>
      </c>
    </row>
  </sheetData>
  <mergeCells count="4">
    <mergeCell ref="A2:H2"/>
    <mergeCell ref="A56:H56"/>
    <mergeCell ref="A1:H1"/>
    <mergeCell ref="E4:I4"/>
  </mergeCells>
  <phoneticPr fontId="0" type="noConversion"/>
  <hyperlinks>
    <hyperlink ref="A18" r:id="rId1" location="foot4" display="http://njt.hu/cgi_bin/njt_doc.cgi?docid=142896.245143 - foot4"/>
    <hyperlink ref="A48" r:id="rId2" location="foot4" display="http://njt.hu/cgi_bin/njt_doc.cgi?docid=142896.245143 - foot4"/>
    <hyperlink ref="A54" r:id="rId3" location="foot5" display="http://njt.hu/cgi_bin/njt_doc.cgi?docid=142896.245143 - foot5"/>
    <hyperlink ref="A63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3" orientation="landscape" horizontalDpi="300" verticalDpi="300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workbookViewId="0">
      <selection activeCell="A4" sqref="A4:D4"/>
    </sheetView>
  </sheetViews>
  <sheetFormatPr defaultRowHeight="15" x14ac:dyDescent="0.25"/>
  <cols>
    <col min="1" max="1" width="83.28515625" customWidth="1"/>
    <col min="2" max="4" width="15.7109375" customWidth="1"/>
  </cols>
  <sheetData>
    <row r="1" spans="1:7" ht="27" customHeight="1" x14ac:dyDescent="0.25">
      <c r="A1" s="322" t="s">
        <v>968</v>
      </c>
      <c r="B1" s="342"/>
      <c r="C1" s="326"/>
      <c r="D1" s="326"/>
    </row>
    <row r="2" spans="1:7" ht="71.25" customHeight="1" x14ac:dyDescent="0.25">
      <c r="A2" s="323" t="s">
        <v>916</v>
      </c>
      <c r="B2" s="321"/>
      <c r="C2" s="358"/>
      <c r="D2" s="358"/>
      <c r="E2" s="66"/>
      <c r="F2" s="66"/>
      <c r="G2" s="66"/>
    </row>
    <row r="3" spans="1:7" ht="24" customHeight="1" x14ac:dyDescent="0.25">
      <c r="A3" s="63"/>
      <c r="B3" s="63"/>
      <c r="C3" s="359"/>
      <c r="D3" s="360"/>
      <c r="E3" s="66"/>
      <c r="F3" s="66"/>
      <c r="G3" s="66"/>
    </row>
    <row r="4" spans="1:7" ht="22.5" customHeight="1" x14ac:dyDescent="0.25">
      <c r="A4" s="340" t="s">
        <v>999</v>
      </c>
      <c r="B4" s="340"/>
      <c r="C4" s="340"/>
      <c r="D4" s="340"/>
    </row>
    <row r="5" spans="1:7" ht="30" x14ac:dyDescent="0.25">
      <c r="A5" s="113" t="s">
        <v>882</v>
      </c>
      <c r="B5" s="73" t="s">
        <v>904</v>
      </c>
      <c r="C5" s="73" t="s">
        <v>26</v>
      </c>
      <c r="D5" s="134" t="s">
        <v>27</v>
      </c>
    </row>
    <row r="6" spans="1:7" x14ac:dyDescent="0.25">
      <c r="A6" s="40" t="s">
        <v>270</v>
      </c>
      <c r="B6" s="156"/>
      <c r="C6" s="162"/>
      <c r="D6" s="162"/>
    </row>
    <row r="7" spans="1:7" x14ac:dyDescent="0.25">
      <c r="A7" s="67" t="s">
        <v>271</v>
      </c>
      <c r="B7" s="156"/>
      <c r="C7" s="162"/>
      <c r="D7" s="162"/>
    </row>
    <row r="8" spans="1:7" x14ac:dyDescent="0.25">
      <c r="A8" s="40" t="s">
        <v>272</v>
      </c>
      <c r="B8" s="156"/>
      <c r="C8" s="162"/>
      <c r="D8" s="162"/>
    </row>
    <row r="9" spans="1:7" x14ac:dyDescent="0.25">
      <c r="A9" s="40" t="s">
        <v>273</v>
      </c>
      <c r="B9" s="156"/>
      <c r="C9" s="162"/>
      <c r="D9" s="162"/>
    </row>
    <row r="10" spans="1:7" x14ac:dyDescent="0.25">
      <c r="A10" s="40" t="s">
        <v>274</v>
      </c>
      <c r="B10" s="156"/>
      <c r="C10" s="162"/>
      <c r="D10" s="162"/>
    </row>
    <row r="11" spans="1:7" x14ac:dyDescent="0.25">
      <c r="A11" s="40" t="s">
        <v>275</v>
      </c>
      <c r="B11" s="156"/>
      <c r="C11" s="162"/>
      <c r="D11" s="162"/>
    </row>
    <row r="12" spans="1:7" x14ac:dyDescent="0.25">
      <c r="A12" s="40" t="s">
        <v>276</v>
      </c>
      <c r="B12" s="156"/>
      <c r="C12" s="162"/>
      <c r="D12" s="162"/>
    </row>
    <row r="13" spans="1:7" x14ac:dyDescent="0.25">
      <c r="A13" s="40" t="s">
        <v>277</v>
      </c>
      <c r="B13" s="156"/>
      <c r="C13" s="162"/>
      <c r="D13" s="162"/>
    </row>
    <row r="14" spans="1:7" x14ac:dyDescent="0.25">
      <c r="A14" s="135" t="s">
        <v>890</v>
      </c>
      <c r="B14" s="158">
        <f>SUM(B12:B13)</f>
        <v>0</v>
      </c>
      <c r="C14" s="158">
        <f>SUM(C12:C13)</f>
        <v>0</v>
      </c>
      <c r="D14" s="158">
        <f>SUM(D12:D13)</f>
        <v>0</v>
      </c>
    </row>
    <row r="15" spans="1:7" ht="30" x14ac:dyDescent="0.25">
      <c r="A15" s="68" t="s">
        <v>883</v>
      </c>
      <c r="B15" s="156"/>
      <c r="C15" s="162"/>
      <c r="D15" s="162"/>
    </row>
    <row r="16" spans="1:7" ht="30" x14ac:dyDescent="0.25">
      <c r="A16" s="68" t="s">
        <v>884</v>
      </c>
      <c r="B16" s="156"/>
      <c r="C16" s="162"/>
      <c r="D16" s="162"/>
    </row>
    <row r="17" spans="1:4" x14ac:dyDescent="0.25">
      <c r="A17" s="69" t="s">
        <v>885</v>
      </c>
      <c r="B17" s="156"/>
      <c r="C17" s="162"/>
      <c r="D17" s="162"/>
    </row>
    <row r="18" spans="1:4" x14ac:dyDescent="0.25">
      <c r="A18" s="69" t="s">
        <v>886</v>
      </c>
      <c r="B18" s="156"/>
      <c r="C18" s="162"/>
      <c r="D18" s="162"/>
    </row>
    <row r="19" spans="1:4" x14ac:dyDescent="0.25">
      <c r="A19" s="40" t="s">
        <v>888</v>
      </c>
      <c r="B19" s="156"/>
      <c r="C19" s="162"/>
      <c r="D19" s="162"/>
    </row>
    <row r="20" spans="1:4" x14ac:dyDescent="0.25">
      <c r="A20" s="44" t="s">
        <v>887</v>
      </c>
      <c r="B20" s="192">
        <f>SUM(B16:B19)</f>
        <v>0</v>
      </c>
      <c r="C20" s="192">
        <f>SUM(C16:C19)</f>
        <v>0</v>
      </c>
      <c r="D20" s="192">
        <f>SUM(D16:D19)</f>
        <v>0</v>
      </c>
    </row>
    <row r="21" spans="1:4" ht="31.5" x14ac:dyDescent="0.25">
      <c r="A21" s="70" t="s">
        <v>889</v>
      </c>
      <c r="B21" s="201"/>
      <c r="C21" s="162"/>
      <c r="D21" s="162"/>
    </row>
    <row r="22" spans="1:4" ht="15.75" x14ac:dyDescent="0.25">
      <c r="A22" s="132" t="s">
        <v>763</v>
      </c>
      <c r="B22" s="202">
        <v>0</v>
      </c>
      <c r="C22" s="192">
        <f>SUM(C18:C21)</f>
        <v>0</v>
      </c>
      <c r="D22" s="192">
        <f>SUM(D18:D21)</f>
        <v>0</v>
      </c>
    </row>
    <row r="25" spans="1:4" ht="30" x14ac:dyDescent="0.25">
      <c r="A25" s="42" t="s">
        <v>882</v>
      </c>
      <c r="B25" s="73" t="s">
        <v>904</v>
      </c>
      <c r="C25" s="73" t="s">
        <v>26</v>
      </c>
      <c r="D25" s="134" t="s">
        <v>27</v>
      </c>
    </row>
    <row r="26" spans="1:4" x14ac:dyDescent="0.25">
      <c r="A26" s="40" t="s">
        <v>270</v>
      </c>
      <c r="B26" s="40"/>
      <c r="C26" s="29"/>
      <c r="D26" s="29"/>
    </row>
    <row r="27" spans="1:4" x14ac:dyDescent="0.25">
      <c r="A27" s="67" t="s">
        <v>271</v>
      </c>
      <c r="B27" s="40"/>
      <c r="C27" s="29"/>
      <c r="D27" s="29"/>
    </row>
    <row r="28" spans="1:4" x14ac:dyDescent="0.25">
      <c r="A28" s="40" t="s">
        <v>272</v>
      </c>
      <c r="B28" s="40"/>
      <c r="C28" s="29"/>
      <c r="D28" s="29"/>
    </row>
    <row r="29" spans="1:4" x14ac:dyDescent="0.25">
      <c r="A29" s="40" t="s">
        <v>273</v>
      </c>
      <c r="B29" s="40"/>
      <c r="C29" s="29"/>
      <c r="D29" s="29"/>
    </row>
    <row r="30" spans="1:4" x14ac:dyDescent="0.25">
      <c r="A30" s="40" t="s">
        <v>274</v>
      </c>
      <c r="B30" s="40"/>
      <c r="C30" s="29"/>
      <c r="D30" s="29"/>
    </row>
    <row r="31" spans="1:4" x14ac:dyDescent="0.25">
      <c r="A31" s="40" t="s">
        <v>275</v>
      </c>
      <c r="B31" s="40"/>
      <c r="C31" s="29"/>
      <c r="D31" s="29"/>
    </row>
    <row r="32" spans="1:4" x14ac:dyDescent="0.25">
      <c r="A32" s="40" t="s">
        <v>276</v>
      </c>
      <c r="B32" s="40"/>
      <c r="C32" s="29"/>
      <c r="D32" s="29"/>
    </row>
    <row r="33" spans="1:4" x14ac:dyDescent="0.25">
      <c r="A33" s="40" t="s">
        <v>277</v>
      </c>
      <c r="B33" s="40"/>
      <c r="C33" s="29"/>
      <c r="D33" s="29"/>
    </row>
    <row r="34" spans="1:4" ht="15.75" x14ac:dyDescent="0.25">
      <c r="A34" s="135" t="s">
        <v>890</v>
      </c>
      <c r="B34" s="202">
        <v>0</v>
      </c>
      <c r="C34" s="192">
        <f>SUM(C30:C33)</f>
        <v>0</v>
      </c>
      <c r="D34" s="192">
        <f>SUM(D30:D33)</f>
        <v>0</v>
      </c>
    </row>
    <row r="35" spans="1:4" ht="30" x14ac:dyDescent="0.25">
      <c r="A35" s="68" t="s">
        <v>883</v>
      </c>
      <c r="B35" s="40"/>
      <c r="C35" s="29"/>
      <c r="D35" s="29"/>
    </row>
    <row r="36" spans="1:4" ht="30" x14ac:dyDescent="0.25">
      <c r="A36" s="68" t="s">
        <v>884</v>
      </c>
      <c r="B36" s="40"/>
      <c r="C36" s="29"/>
      <c r="D36" s="29"/>
    </row>
    <row r="37" spans="1:4" x14ac:dyDescent="0.25">
      <c r="A37" s="69" t="s">
        <v>885</v>
      </c>
      <c r="B37" s="40"/>
      <c r="C37" s="29"/>
      <c r="D37" s="29"/>
    </row>
    <row r="38" spans="1:4" x14ac:dyDescent="0.25">
      <c r="A38" s="69" t="s">
        <v>886</v>
      </c>
      <c r="B38" s="40"/>
      <c r="C38" s="29"/>
      <c r="D38" s="29"/>
    </row>
    <row r="39" spans="1:4" x14ac:dyDescent="0.25">
      <c r="A39" s="40" t="s">
        <v>888</v>
      </c>
      <c r="B39" s="40"/>
      <c r="C39" s="29"/>
      <c r="D39" s="29"/>
    </row>
    <row r="40" spans="1:4" x14ac:dyDescent="0.25">
      <c r="A40" s="44" t="s">
        <v>887</v>
      </c>
      <c r="B40" s="40"/>
      <c r="C40" s="29"/>
      <c r="D40" s="29"/>
    </row>
    <row r="41" spans="1:4" ht="31.5" x14ac:dyDescent="0.25">
      <c r="A41" s="70" t="s">
        <v>889</v>
      </c>
      <c r="B41" s="22"/>
      <c r="C41" s="29"/>
      <c r="D41" s="29"/>
    </row>
    <row r="42" spans="1:4" ht="15.75" x14ac:dyDescent="0.25">
      <c r="A42" s="132" t="s">
        <v>763</v>
      </c>
      <c r="B42" s="202">
        <v>0</v>
      </c>
      <c r="C42" s="192">
        <f>SUM(C38:C41)</f>
        <v>0</v>
      </c>
      <c r="D42" s="192">
        <f>SUM(D38:D41)</f>
        <v>0</v>
      </c>
    </row>
  </sheetData>
  <mergeCells count="4">
    <mergeCell ref="A1:D1"/>
    <mergeCell ref="A2:D2"/>
    <mergeCell ref="A4:D4"/>
    <mergeCell ref="C3:D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workbookViewId="0">
      <selection activeCell="D4" sqref="D4:H4"/>
    </sheetView>
  </sheetViews>
  <sheetFormatPr defaultRowHeight="15" x14ac:dyDescent="0.25"/>
  <cols>
    <col min="1" max="1" width="64.5703125" customWidth="1"/>
    <col min="2" max="2" width="11" customWidth="1"/>
    <col min="3" max="8" width="14.140625" customWidth="1"/>
  </cols>
  <sheetData>
    <row r="1" spans="1:8" ht="22.5" customHeight="1" x14ac:dyDescent="0.25">
      <c r="A1" s="322" t="s">
        <v>968</v>
      </c>
      <c r="B1" s="324"/>
      <c r="C1" s="324"/>
      <c r="D1" s="324"/>
      <c r="E1" s="326"/>
      <c r="F1" s="326"/>
      <c r="G1" s="326"/>
      <c r="H1" s="326"/>
    </row>
    <row r="2" spans="1:8" ht="48.75" customHeight="1" x14ac:dyDescent="0.25">
      <c r="A2" s="323" t="s">
        <v>917</v>
      </c>
      <c r="B2" s="324"/>
      <c r="C2" s="324"/>
      <c r="D2" s="325"/>
      <c r="E2" s="326"/>
      <c r="F2" s="326"/>
      <c r="G2" s="326"/>
      <c r="H2" s="326"/>
    </row>
    <row r="3" spans="1:8" ht="21" customHeight="1" x14ac:dyDescent="0.25">
      <c r="A3" s="63"/>
      <c r="B3" s="64"/>
      <c r="C3" s="64"/>
    </row>
    <row r="4" spans="1:8" x14ac:dyDescent="0.25">
      <c r="A4" s="209" t="s">
        <v>210</v>
      </c>
      <c r="D4" s="339" t="s">
        <v>1000</v>
      </c>
      <c r="E4" s="339"/>
      <c r="F4" s="339"/>
      <c r="G4" s="339"/>
      <c r="H4" s="339"/>
    </row>
    <row r="5" spans="1:8" ht="51.75" x14ac:dyDescent="0.25">
      <c r="A5" s="41" t="s">
        <v>852</v>
      </c>
      <c r="B5" s="3" t="s">
        <v>289</v>
      </c>
      <c r="C5" s="101" t="s">
        <v>0</v>
      </c>
      <c r="D5" s="101" t="s">
        <v>1</v>
      </c>
      <c r="E5" s="101" t="s">
        <v>173</v>
      </c>
      <c r="F5" s="101" t="s">
        <v>174</v>
      </c>
      <c r="G5" s="101" t="s">
        <v>175</v>
      </c>
      <c r="H5" s="101" t="s">
        <v>176</v>
      </c>
    </row>
    <row r="6" spans="1:8" x14ac:dyDescent="0.25">
      <c r="A6" s="12" t="s">
        <v>641</v>
      </c>
      <c r="B6" s="5" t="s">
        <v>426</v>
      </c>
      <c r="C6" s="29"/>
      <c r="D6" s="29"/>
      <c r="E6" s="29"/>
      <c r="F6" s="29"/>
      <c r="G6" s="29"/>
      <c r="H6" s="29"/>
    </row>
    <row r="7" spans="1:8" x14ac:dyDescent="0.25">
      <c r="A7" s="18" t="s">
        <v>427</v>
      </c>
      <c r="B7" s="18" t="s">
        <v>426</v>
      </c>
      <c r="C7" s="29"/>
      <c r="D7" s="29"/>
      <c r="E7" s="29"/>
      <c r="F7" s="29"/>
      <c r="G7" s="29"/>
      <c r="H7" s="29"/>
    </row>
    <row r="8" spans="1:8" x14ac:dyDescent="0.25">
      <c r="A8" s="18" t="s">
        <v>428</v>
      </c>
      <c r="B8" s="18" t="s">
        <v>426</v>
      </c>
      <c r="C8" s="29"/>
      <c r="D8" s="29"/>
      <c r="E8" s="29"/>
      <c r="F8" s="29"/>
      <c r="G8" s="29"/>
      <c r="H8" s="29"/>
    </row>
    <row r="9" spans="1:8" ht="30" x14ac:dyDescent="0.25">
      <c r="A9" s="12" t="s">
        <v>429</v>
      </c>
      <c r="B9" s="5" t="s">
        <v>430</v>
      </c>
      <c r="C9" s="199"/>
      <c r="D9" s="199"/>
      <c r="E9" s="199"/>
      <c r="F9" s="199"/>
      <c r="G9" s="199"/>
      <c r="H9" s="199"/>
    </row>
    <row r="10" spans="1:8" x14ac:dyDescent="0.25">
      <c r="A10" s="12" t="s">
        <v>640</v>
      </c>
      <c r="B10" s="5" t="s">
        <v>431</v>
      </c>
      <c r="C10" s="162"/>
      <c r="D10" s="162"/>
      <c r="E10" s="162"/>
      <c r="F10" s="162"/>
      <c r="G10" s="162"/>
      <c r="H10" s="162"/>
    </row>
    <row r="11" spans="1:8" x14ac:dyDescent="0.25">
      <c r="A11" s="18" t="s">
        <v>427</v>
      </c>
      <c r="B11" s="18" t="s">
        <v>431</v>
      </c>
      <c r="C11" s="162"/>
      <c r="D11" s="162"/>
      <c r="E11" s="162"/>
      <c r="F11" s="162"/>
      <c r="G11" s="162"/>
      <c r="H11" s="162"/>
    </row>
    <row r="12" spans="1:8" x14ac:dyDescent="0.25">
      <c r="A12" s="18" t="s">
        <v>428</v>
      </c>
      <c r="B12" s="18" t="s">
        <v>432</v>
      </c>
      <c r="C12" s="162"/>
      <c r="D12" s="162"/>
      <c r="E12" s="162"/>
      <c r="F12" s="162"/>
      <c r="G12" s="162"/>
      <c r="H12" s="162"/>
    </row>
    <row r="13" spans="1:8" x14ac:dyDescent="0.25">
      <c r="A13" s="11" t="s">
        <v>639</v>
      </c>
      <c r="B13" s="7" t="s">
        <v>433</v>
      </c>
      <c r="C13" s="163">
        <f t="shared" ref="C13:H13" si="0">SUM(C9:C12)</f>
        <v>0</v>
      </c>
      <c r="D13" s="163">
        <f t="shared" si="0"/>
        <v>0</v>
      </c>
      <c r="E13" s="163">
        <f t="shared" si="0"/>
        <v>0</v>
      </c>
      <c r="F13" s="163">
        <f t="shared" si="0"/>
        <v>0</v>
      </c>
      <c r="G13" s="163">
        <f t="shared" si="0"/>
        <v>0</v>
      </c>
      <c r="H13" s="163">
        <f t="shared" si="0"/>
        <v>0</v>
      </c>
    </row>
    <row r="14" spans="1:8" x14ac:dyDescent="0.25">
      <c r="A14" s="20" t="s">
        <v>644</v>
      </c>
      <c r="B14" s="5" t="s">
        <v>434</v>
      </c>
      <c r="C14" s="29"/>
      <c r="D14" s="29"/>
      <c r="E14" s="29"/>
      <c r="F14" s="29"/>
      <c r="G14" s="29"/>
      <c r="H14" s="29"/>
    </row>
    <row r="15" spans="1:8" x14ac:dyDescent="0.25">
      <c r="A15" s="18" t="s">
        <v>435</v>
      </c>
      <c r="B15" s="18" t="s">
        <v>434</v>
      </c>
      <c r="C15" s="29"/>
      <c r="D15" s="29"/>
      <c r="E15" s="29"/>
      <c r="F15" s="29"/>
      <c r="G15" s="29"/>
      <c r="H15" s="29"/>
    </row>
    <row r="16" spans="1:8" x14ac:dyDescent="0.25">
      <c r="A16" s="18" t="s">
        <v>436</v>
      </c>
      <c r="B16" s="18" t="s">
        <v>434</v>
      </c>
      <c r="C16" s="29"/>
      <c r="D16" s="29"/>
      <c r="E16" s="29"/>
      <c r="F16" s="29"/>
      <c r="G16" s="29"/>
      <c r="H16" s="29"/>
    </row>
    <row r="17" spans="1:8" x14ac:dyDescent="0.25">
      <c r="A17" s="20" t="s">
        <v>645</v>
      </c>
      <c r="B17" s="5" t="s">
        <v>437</v>
      </c>
      <c r="C17" s="29"/>
      <c r="D17" s="29"/>
      <c r="E17" s="29"/>
      <c r="F17" s="29"/>
      <c r="G17" s="29"/>
      <c r="H17" s="29"/>
    </row>
    <row r="18" spans="1:8" x14ac:dyDescent="0.25">
      <c r="A18" s="18" t="s">
        <v>428</v>
      </c>
      <c r="B18" s="18" t="s">
        <v>437</v>
      </c>
      <c r="C18" s="29"/>
      <c r="D18" s="29"/>
      <c r="E18" s="29"/>
      <c r="F18" s="29"/>
      <c r="G18" s="29"/>
      <c r="H18" s="29"/>
    </row>
    <row r="19" spans="1:8" x14ac:dyDescent="0.25">
      <c r="A19" s="13" t="s">
        <v>438</v>
      </c>
      <c r="B19" s="5" t="s">
        <v>439</v>
      </c>
      <c r="C19" s="29"/>
      <c r="D19" s="29"/>
      <c r="E19" s="29"/>
      <c r="F19" s="29"/>
      <c r="G19" s="29"/>
      <c r="H19" s="29"/>
    </row>
    <row r="20" spans="1:8" x14ac:dyDescent="0.25">
      <c r="A20" s="13" t="s">
        <v>646</v>
      </c>
      <c r="B20" s="5" t="s">
        <v>440</v>
      </c>
      <c r="C20" s="29"/>
      <c r="D20" s="29"/>
      <c r="E20" s="29"/>
      <c r="F20" s="29"/>
      <c r="G20" s="29"/>
      <c r="H20" s="29"/>
    </row>
    <row r="21" spans="1:8" x14ac:dyDescent="0.25">
      <c r="A21" s="18" t="s">
        <v>436</v>
      </c>
      <c r="B21" s="18" t="s">
        <v>440</v>
      </c>
      <c r="C21" s="29"/>
      <c r="D21" s="29"/>
      <c r="E21" s="29"/>
      <c r="F21" s="29"/>
      <c r="G21" s="29"/>
      <c r="H21" s="29"/>
    </row>
    <row r="22" spans="1:8" x14ac:dyDescent="0.25">
      <c r="A22" s="18" t="s">
        <v>428</v>
      </c>
      <c r="B22" s="18" t="s">
        <v>440</v>
      </c>
      <c r="C22" s="29"/>
      <c r="D22" s="29"/>
      <c r="E22" s="29"/>
      <c r="F22" s="29"/>
      <c r="G22" s="29"/>
      <c r="H22" s="29"/>
    </row>
    <row r="23" spans="1:8" x14ac:dyDescent="0.25">
      <c r="A23" s="21" t="s">
        <v>642</v>
      </c>
      <c r="B23" s="7" t="s">
        <v>441</v>
      </c>
      <c r="C23" s="29"/>
      <c r="D23" s="29"/>
      <c r="E23" s="29"/>
      <c r="F23" s="29"/>
      <c r="G23" s="29"/>
      <c r="H23" s="29"/>
    </row>
    <row r="24" spans="1:8" x14ac:dyDescent="0.25">
      <c r="A24" s="20" t="s">
        <v>442</v>
      </c>
      <c r="B24" s="5" t="s">
        <v>443</v>
      </c>
      <c r="C24" s="29"/>
      <c r="D24" s="29"/>
      <c r="E24" s="29"/>
      <c r="F24" s="29"/>
      <c r="G24" s="29"/>
      <c r="H24" s="29"/>
    </row>
    <row r="25" spans="1:8" x14ac:dyDescent="0.25">
      <c r="A25" s="20" t="s">
        <v>444</v>
      </c>
      <c r="B25" s="5" t="s">
        <v>445</v>
      </c>
      <c r="C25" s="163">
        <v>1363516</v>
      </c>
      <c r="D25" s="163">
        <v>0</v>
      </c>
      <c r="E25" s="163">
        <v>1363516</v>
      </c>
      <c r="F25" s="163">
        <v>0</v>
      </c>
      <c r="G25" s="163">
        <v>1363516</v>
      </c>
      <c r="H25" s="163">
        <v>0</v>
      </c>
    </row>
    <row r="26" spans="1:8" x14ac:dyDescent="0.25">
      <c r="A26" s="20" t="s">
        <v>448</v>
      </c>
      <c r="B26" s="5" t="s">
        <v>449</v>
      </c>
      <c r="C26" s="29"/>
      <c r="D26" s="29"/>
      <c r="E26" s="29"/>
      <c r="F26" s="29"/>
      <c r="G26" s="29"/>
      <c r="H26" s="29"/>
    </row>
    <row r="27" spans="1:8" x14ac:dyDescent="0.25">
      <c r="A27" s="20" t="s">
        <v>450</v>
      </c>
      <c r="B27" s="5" t="s">
        <v>451</v>
      </c>
      <c r="C27" s="29"/>
      <c r="D27" s="29"/>
      <c r="E27" s="29"/>
      <c r="F27" s="29"/>
      <c r="G27" s="29"/>
      <c r="H27" s="29"/>
    </row>
    <row r="28" spans="1:8" x14ac:dyDescent="0.25">
      <c r="A28" s="20" t="s">
        <v>452</v>
      </c>
      <c r="B28" s="5" t="s">
        <v>453</v>
      </c>
      <c r="C28" s="29"/>
      <c r="D28" s="29"/>
      <c r="E28" s="29"/>
      <c r="F28" s="29"/>
      <c r="G28" s="29"/>
      <c r="H28" s="29"/>
    </row>
    <row r="29" spans="1:8" x14ac:dyDescent="0.25">
      <c r="A29" s="136" t="s">
        <v>643</v>
      </c>
      <c r="B29" s="137" t="s">
        <v>454</v>
      </c>
      <c r="C29" s="175">
        <f t="shared" ref="C29:H29" si="1">C13+C25</f>
        <v>1363516</v>
      </c>
      <c r="D29" s="175">
        <f t="shared" si="1"/>
        <v>0</v>
      </c>
      <c r="E29" s="175">
        <f t="shared" si="1"/>
        <v>1363516</v>
      </c>
      <c r="F29" s="175">
        <f t="shared" si="1"/>
        <v>0</v>
      </c>
      <c r="G29" s="175">
        <f t="shared" si="1"/>
        <v>1363516</v>
      </c>
      <c r="H29" s="175">
        <f t="shared" si="1"/>
        <v>0</v>
      </c>
    </row>
    <row r="30" spans="1:8" x14ac:dyDescent="0.25">
      <c r="A30" s="20" t="s">
        <v>455</v>
      </c>
      <c r="B30" s="5" t="s">
        <v>456</v>
      </c>
      <c r="C30" s="29"/>
      <c r="D30" s="29"/>
      <c r="E30" s="29"/>
      <c r="F30" s="29"/>
      <c r="G30" s="29"/>
      <c r="H30" s="29"/>
    </row>
    <row r="31" spans="1:8" x14ac:dyDescent="0.25">
      <c r="A31" s="12" t="s">
        <v>457</v>
      </c>
      <c r="B31" s="5" t="s">
        <v>458</v>
      </c>
      <c r="C31" s="29"/>
      <c r="D31" s="29"/>
      <c r="E31" s="29"/>
      <c r="F31" s="29"/>
      <c r="G31" s="29"/>
      <c r="H31" s="29"/>
    </row>
    <row r="32" spans="1:8" x14ac:dyDescent="0.25">
      <c r="A32" s="20" t="s">
        <v>647</v>
      </c>
      <c r="B32" s="5" t="s">
        <v>459</v>
      </c>
      <c r="C32" s="29"/>
      <c r="D32" s="29"/>
      <c r="E32" s="29"/>
      <c r="F32" s="29"/>
      <c r="G32" s="29"/>
      <c r="H32" s="29"/>
    </row>
    <row r="33" spans="1:8" x14ac:dyDescent="0.25">
      <c r="A33" s="18" t="s">
        <v>428</v>
      </c>
      <c r="B33" s="18" t="s">
        <v>459</v>
      </c>
      <c r="C33" s="29"/>
      <c r="D33" s="29"/>
      <c r="E33" s="29"/>
      <c r="F33" s="29"/>
      <c r="G33" s="29"/>
      <c r="H33" s="29"/>
    </row>
    <row r="34" spans="1:8" x14ac:dyDescent="0.25">
      <c r="A34" s="20" t="s">
        <v>648</v>
      </c>
      <c r="B34" s="5" t="s">
        <v>460</v>
      </c>
      <c r="C34" s="29"/>
      <c r="D34" s="29"/>
      <c r="E34" s="29"/>
      <c r="F34" s="29"/>
      <c r="G34" s="29"/>
      <c r="H34" s="29"/>
    </row>
    <row r="35" spans="1:8" x14ac:dyDescent="0.25">
      <c r="A35" s="18" t="s">
        <v>461</v>
      </c>
      <c r="B35" s="18" t="s">
        <v>460</v>
      </c>
      <c r="C35" s="29"/>
      <c r="D35" s="29"/>
      <c r="E35" s="29"/>
      <c r="F35" s="29"/>
      <c r="G35" s="29"/>
      <c r="H35" s="29"/>
    </row>
    <row r="36" spans="1:8" x14ac:dyDescent="0.25">
      <c r="A36" s="18" t="s">
        <v>462</v>
      </c>
      <c r="B36" s="18" t="s">
        <v>460</v>
      </c>
      <c r="C36" s="29"/>
      <c r="D36" s="29"/>
      <c r="E36" s="29"/>
      <c r="F36" s="29"/>
      <c r="G36" s="29"/>
      <c r="H36" s="29"/>
    </row>
    <row r="37" spans="1:8" x14ac:dyDescent="0.25">
      <c r="A37" s="18" t="s">
        <v>463</v>
      </c>
      <c r="B37" s="18" t="s">
        <v>460</v>
      </c>
      <c r="C37" s="29"/>
      <c r="D37" s="29"/>
      <c r="E37" s="29"/>
      <c r="F37" s="29"/>
      <c r="G37" s="29"/>
      <c r="H37" s="29"/>
    </row>
    <row r="38" spans="1:8" x14ac:dyDescent="0.25">
      <c r="A38" s="18" t="s">
        <v>428</v>
      </c>
      <c r="B38" s="18" t="s">
        <v>460</v>
      </c>
      <c r="C38" s="29"/>
      <c r="D38" s="29"/>
      <c r="E38" s="29"/>
      <c r="F38" s="29"/>
      <c r="G38" s="29"/>
      <c r="H38" s="29"/>
    </row>
    <row r="39" spans="1:8" x14ac:dyDescent="0.25">
      <c r="A39" s="136" t="s">
        <v>649</v>
      </c>
      <c r="B39" s="137" t="s">
        <v>464</v>
      </c>
      <c r="C39" s="203">
        <v>0</v>
      </c>
      <c r="D39" s="203">
        <v>0</v>
      </c>
      <c r="E39" s="203">
        <v>0</v>
      </c>
      <c r="F39" s="203">
        <v>0</v>
      </c>
      <c r="G39" s="203">
        <v>0</v>
      </c>
      <c r="H39" s="203">
        <v>0</v>
      </c>
    </row>
    <row r="42" spans="1:8" ht="51.75" x14ac:dyDescent="0.25">
      <c r="A42" s="41" t="s">
        <v>852</v>
      </c>
      <c r="B42" s="3" t="s">
        <v>289</v>
      </c>
      <c r="C42" s="101" t="s">
        <v>0</v>
      </c>
      <c r="D42" s="101" t="s">
        <v>1</v>
      </c>
      <c r="E42" s="101" t="s">
        <v>173</v>
      </c>
      <c r="F42" s="101" t="s">
        <v>174</v>
      </c>
      <c r="G42" s="101" t="s">
        <v>175</v>
      </c>
      <c r="H42" s="101" t="s">
        <v>176</v>
      </c>
    </row>
    <row r="43" spans="1:8" x14ac:dyDescent="0.25">
      <c r="A43" s="20" t="s">
        <v>713</v>
      </c>
      <c r="B43" s="5" t="s">
        <v>553</v>
      </c>
      <c r="C43" s="29"/>
      <c r="D43" s="29"/>
      <c r="E43" s="29"/>
      <c r="F43" s="29"/>
      <c r="G43" s="29"/>
      <c r="H43" s="29"/>
    </row>
    <row r="44" spans="1:8" x14ac:dyDescent="0.25">
      <c r="A44" s="48" t="s">
        <v>427</v>
      </c>
      <c r="B44" s="48" t="s">
        <v>553</v>
      </c>
      <c r="C44" s="29"/>
      <c r="D44" s="29"/>
      <c r="E44" s="29"/>
      <c r="F44" s="29"/>
      <c r="G44" s="29"/>
      <c r="H44" s="29"/>
    </row>
    <row r="45" spans="1:8" ht="30" x14ac:dyDescent="0.25">
      <c r="A45" s="12" t="s">
        <v>554</v>
      </c>
      <c r="B45" s="5" t="s">
        <v>555</v>
      </c>
      <c r="C45" s="29"/>
      <c r="D45" s="29"/>
      <c r="E45" s="29"/>
      <c r="F45" s="29"/>
      <c r="G45" s="29"/>
      <c r="H45" s="29"/>
    </row>
    <row r="46" spans="1:8" x14ac:dyDescent="0.25">
      <c r="A46" s="20" t="s">
        <v>760</v>
      </c>
      <c r="B46" s="5" t="s">
        <v>556</v>
      </c>
      <c r="C46" s="29"/>
      <c r="D46" s="29"/>
      <c r="E46" s="29"/>
      <c r="F46" s="29"/>
      <c r="G46" s="29"/>
      <c r="H46" s="29"/>
    </row>
    <row r="47" spans="1:8" x14ac:dyDescent="0.25">
      <c r="A47" s="48" t="s">
        <v>427</v>
      </c>
      <c r="B47" s="48" t="s">
        <v>556</v>
      </c>
      <c r="C47" s="29"/>
      <c r="D47" s="29"/>
      <c r="E47" s="29"/>
      <c r="F47" s="29"/>
      <c r="G47" s="29"/>
      <c r="H47" s="29"/>
    </row>
    <row r="48" spans="1:8" x14ac:dyDescent="0.25">
      <c r="A48" s="11" t="s">
        <v>733</v>
      </c>
      <c r="B48" s="7" t="s">
        <v>557</v>
      </c>
      <c r="C48" s="182">
        <v>0</v>
      </c>
      <c r="D48" s="182">
        <v>0</v>
      </c>
      <c r="E48" s="182">
        <v>0</v>
      </c>
      <c r="F48" s="182">
        <v>0</v>
      </c>
      <c r="G48" s="182">
        <v>0</v>
      </c>
      <c r="H48" s="182">
        <v>0</v>
      </c>
    </row>
    <row r="49" spans="1:8" x14ac:dyDescent="0.25">
      <c r="A49" s="12" t="s">
        <v>761</v>
      </c>
      <c r="B49" s="5" t="s">
        <v>558</v>
      </c>
      <c r="C49" s="29"/>
      <c r="D49" s="29"/>
      <c r="E49" s="29"/>
      <c r="F49" s="29"/>
      <c r="G49" s="29"/>
      <c r="H49" s="29"/>
    </row>
    <row r="50" spans="1:8" x14ac:dyDescent="0.25">
      <c r="A50" s="48" t="s">
        <v>435</v>
      </c>
      <c r="B50" s="48" t="s">
        <v>558</v>
      </c>
      <c r="C50" s="29"/>
      <c r="D50" s="29"/>
      <c r="E50" s="29"/>
      <c r="F50" s="29"/>
      <c r="G50" s="29"/>
      <c r="H50" s="29"/>
    </row>
    <row r="51" spans="1:8" x14ac:dyDescent="0.25">
      <c r="A51" s="20" t="s">
        <v>559</v>
      </c>
      <c r="B51" s="5" t="s">
        <v>560</v>
      </c>
      <c r="C51" s="29"/>
      <c r="D51" s="29"/>
      <c r="E51" s="29"/>
      <c r="F51" s="29"/>
      <c r="G51" s="29"/>
      <c r="H51" s="29"/>
    </row>
    <row r="52" spans="1:8" x14ac:dyDescent="0.25">
      <c r="A52" s="13" t="s">
        <v>762</v>
      </c>
      <c r="B52" s="5" t="s">
        <v>561</v>
      </c>
      <c r="C52" s="29"/>
      <c r="D52" s="29"/>
      <c r="E52" s="29"/>
      <c r="F52" s="29"/>
      <c r="G52" s="29"/>
      <c r="H52" s="29"/>
    </row>
    <row r="53" spans="1:8" x14ac:dyDescent="0.25">
      <c r="A53" s="48" t="s">
        <v>436</v>
      </c>
      <c r="B53" s="48" t="s">
        <v>561</v>
      </c>
      <c r="C53" s="29"/>
      <c r="D53" s="29"/>
      <c r="E53" s="29"/>
      <c r="F53" s="29"/>
      <c r="G53" s="29"/>
      <c r="H53" s="29"/>
    </row>
    <row r="54" spans="1:8" x14ac:dyDescent="0.25">
      <c r="A54" s="20" t="s">
        <v>562</v>
      </c>
      <c r="B54" s="5" t="s">
        <v>563</v>
      </c>
      <c r="C54" s="29"/>
      <c r="D54" s="29"/>
      <c r="E54" s="29"/>
      <c r="F54" s="29"/>
      <c r="G54" s="29"/>
      <c r="H54" s="29"/>
    </row>
    <row r="55" spans="1:8" x14ac:dyDescent="0.25">
      <c r="A55" s="21" t="s">
        <v>734</v>
      </c>
      <c r="B55" s="7" t="s">
        <v>564</v>
      </c>
      <c r="C55" s="29"/>
      <c r="D55" s="29"/>
      <c r="E55" s="29"/>
      <c r="F55" s="29"/>
      <c r="G55" s="29"/>
      <c r="H55" s="29"/>
    </row>
    <row r="56" spans="1:8" x14ac:dyDescent="0.25">
      <c r="A56" s="21" t="s">
        <v>568</v>
      </c>
      <c r="B56" s="7" t="s">
        <v>569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</row>
    <row r="57" spans="1:8" x14ac:dyDescent="0.25">
      <c r="A57" s="21" t="s">
        <v>570</v>
      </c>
      <c r="B57" s="7" t="s">
        <v>571</v>
      </c>
      <c r="C57" s="29"/>
      <c r="D57" s="29"/>
      <c r="E57" s="29"/>
      <c r="F57" s="29"/>
      <c r="G57" s="29"/>
      <c r="H57" s="29"/>
    </row>
    <row r="58" spans="1:8" x14ac:dyDescent="0.25">
      <c r="A58" s="21" t="s">
        <v>574</v>
      </c>
      <c r="B58" s="7" t="s">
        <v>575</v>
      </c>
      <c r="C58" s="29"/>
      <c r="D58" s="29"/>
      <c r="E58" s="29"/>
      <c r="F58" s="29"/>
      <c r="G58" s="29"/>
      <c r="H58" s="29"/>
    </row>
    <row r="59" spans="1:8" x14ac:dyDescent="0.25">
      <c r="A59" s="11" t="s">
        <v>878</v>
      </c>
      <c r="B59" s="7" t="s">
        <v>576</v>
      </c>
      <c r="C59" s="29"/>
      <c r="D59" s="29"/>
      <c r="E59" s="29"/>
      <c r="F59" s="29"/>
      <c r="G59" s="29"/>
      <c r="H59" s="29"/>
    </row>
    <row r="60" spans="1:8" x14ac:dyDescent="0.25">
      <c r="A60" s="15" t="s">
        <v>577</v>
      </c>
      <c r="B60" s="7" t="s">
        <v>576</v>
      </c>
      <c r="C60" s="29"/>
      <c r="D60" s="29"/>
      <c r="E60" s="29"/>
      <c r="F60" s="29"/>
      <c r="G60" s="29"/>
      <c r="H60" s="29"/>
    </row>
    <row r="61" spans="1:8" x14ac:dyDescent="0.25">
      <c r="A61" s="138" t="s">
        <v>736</v>
      </c>
      <c r="B61" s="139" t="s">
        <v>578</v>
      </c>
      <c r="C61" s="204">
        <f t="shared" ref="C61:H61" si="2">SUM(C56:C60)</f>
        <v>0</v>
      </c>
      <c r="D61" s="204">
        <f t="shared" si="2"/>
        <v>0</v>
      </c>
      <c r="E61" s="204">
        <f t="shared" si="2"/>
        <v>0</v>
      </c>
      <c r="F61" s="204">
        <f t="shared" si="2"/>
        <v>0</v>
      </c>
      <c r="G61" s="204">
        <f t="shared" si="2"/>
        <v>0</v>
      </c>
      <c r="H61" s="204">
        <f t="shared" si="2"/>
        <v>0</v>
      </c>
    </row>
    <row r="62" spans="1:8" x14ac:dyDescent="0.25">
      <c r="A62" s="12" t="s">
        <v>579</v>
      </c>
      <c r="B62" s="5" t="s">
        <v>580</v>
      </c>
      <c r="C62" s="29"/>
      <c r="D62" s="29"/>
      <c r="E62" s="29"/>
      <c r="F62" s="29"/>
      <c r="G62" s="29"/>
      <c r="H62" s="29"/>
    </row>
    <row r="63" spans="1:8" x14ac:dyDescent="0.25">
      <c r="A63" s="13" t="s">
        <v>581</v>
      </c>
      <c r="B63" s="5" t="s">
        <v>582</v>
      </c>
      <c r="C63" s="29"/>
      <c r="D63" s="29"/>
      <c r="E63" s="29"/>
      <c r="F63" s="29"/>
      <c r="G63" s="29"/>
      <c r="H63" s="29"/>
    </row>
    <row r="64" spans="1:8" x14ac:dyDescent="0.25">
      <c r="A64" s="20" t="s">
        <v>583</v>
      </c>
      <c r="B64" s="5" t="s">
        <v>584</v>
      </c>
      <c r="C64" s="29"/>
      <c r="D64" s="29"/>
      <c r="E64" s="29"/>
      <c r="F64" s="29"/>
      <c r="G64" s="29"/>
      <c r="H64" s="29"/>
    </row>
    <row r="65" spans="1:8" x14ac:dyDescent="0.25">
      <c r="A65" s="20" t="s">
        <v>718</v>
      </c>
      <c r="B65" s="5" t="s">
        <v>585</v>
      </c>
      <c r="C65" s="29"/>
      <c r="D65" s="29"/>
      <c r="E65" s="29"/>
      <c r="F65" s="29"/>
      <c r="G65" s="29"/>
      <c r="H65" s="29"/>
    </row>
    <row r="66" spans="1:8" x14ac:dyDescent="0.25">
      <c r="A66" s="48" t="s">
        <v>461</v>
      </c>
      <c r="B66" s="48" t="s">
        <v>585</v>
      </c>
      <c r="C66" s="29"/>
      <c r="D66" s="29"/>
      <c r="E66" s="29"/>
      <c r="F66" s="29"/>
      <c r="G66" s="29"/>
      <c r="H66" s="29"/>
    </row>
    <row r="67" spans="1:8" x14ac:dyDescent="0.25">
      <c r="A67" s="48" t="s">
        <v>462</v>
      </c>
      <c r="B67" s="48" t="s">
        <v>585</v>
      </c>
      <c r="C67" s="29"/>
      <c r="D67" s="29"/>
      <c r="E67" s="29"/>
      <c r="F67" s="29"/>
      <c r="G67" s="29"/>
      <c r="H67" s="29"/>
    </row>
    <row r="68" spans="1:8" x14ac:dyDescent="0.25">
      <c r="A68" s="49" t="s">
        <v>463</v>
      </c>
      <c r="B68" s="49" t="s">
        <v>585</v>
      </c>
      <c r="C68" s="29"/>
      <c r="D68" s="29"/>
      <c r="E68" s="29"/>
      <c r="F68" s="29"/>
      <c r="G68" s="29"/>
      <c r="H68" s="29"/>
    </row>
    <row r="69" spans="1:8" x14ac:dyDescent="0.25">
      <c r="A69" s="140" t="s">
        <v>737</v>
      </c>
      <c r="B69" s="139" t="s">
        <v>586</v>
      </c>
      <c r="C69" s="204">
        <v>0</v>
      </c>
      <c r="D69" s="204">
        <v>0</v>
      </c>
      <c r="E69" s="204">
        <v>0</v>
      </c>
      <c r="F69" s="204">
        <v>0</v>
      </c>
      <c r="G69" s="204">
        <v>0</v>
      </c>
      <c r="H69" s="204">
        <v>0</v>
      </c>
    </row>
  </sheetData>
  <mergeCells count="3">
    <mergeCell ref="A1:H1"/>
    <mergeCell ref="A2:H2"/>
    <mergeCell ref="D4:H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fitToHeight="2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workbookViewId="0">
      <selection activeCell="A4" sqref="A4:E4"/>
    </sheetView>
  </sheetViews>
  <sheetFormatPr defaultRowHeight="15" x14ac:dyDescent="0.25"/>
  <cols>
    <col min="1" max="1" width="69.28515625" customWidth="1"/>
    <col min="2" max="2" width="14.5703125" customWidth="1"/>
    <col min="3" max="3" width="16" customWidth="1"/>
    <col min="4" max="4" width="16.5703125" customWidth="1"/>
    <col min="5" max="5" width="14.42578125" customWidth="1"/>
  </cols>
  <sheetData>
    <row r="1" spans="1:5" ht="23.25" customHeight="1" x14ac:dyDescent="0.25">
      <c r="A1" s="322" t="s">
        <v>968</v>
      </c>
      <c r="B1" s="324"/>
      <c r="C1" s="324"/>
      <c r="D1" s="324"/>
      <c r="E1" s="324"/>
    </row>
    <row r="2" spans="1:5" ht="25.5" customHeight="1" x14ac:dyDescent="0.25">
      <c r="A2" s="361" t="s">
        <v>933</v>
      </c>
      <c r="B2" s="324"/>
      <c r="C2" s="324"/>
      <c r="D2" s="324"/>
      <c r="E2" s="324"/>
    </row>
    <row r="3" spans="1:5" ht="21.75" customHeight="1" x14ac:dyDescent="0.25">
      <c r="A3" s="79"/>
      <c r="B3" s="64"/>
      <c r="C3" s="64"/>
      <c r="D3" s="64"/>
      <c r="E3" s="64"/>
    </row>
    <row r="4" spans="1:5" ht="20.25" customHeight="1" x14ac:dyDescent="0.25">
      <c r="A4" s="345" t="s">
        <v>1001</v>
      </c>
      <c r="B4" s="345"/>
      <c r="C4" s="345"/>
      <c r="D4" s="345"/>
      <c r="E4" s="345"/>
    </row>
    <row r="5" spans="1:5" x14ac:dyDescent="0.25">
      <c r="A5" s="362" t="s">
        <v>852</v>
      </c>
      <c r="B5" s="337" t="s">
        <v>289</v>
      </c>
      <c r="C5" s="363" t="s">
        <v>901</v>
      </c>
      <c r="D5" s="364"/>
      <c r="E5" s="365"/>
    </row>
    <row r="6" spans="1:5" ht="30.75" customHeight="1" x14ac:dyDescent="0.25">
      <c r="A6" s="350"/>
      <c r="B6" s="338"/>
      <c r="C6" s="78" t="s">
        <v>904</v>
      </c>
      <c r="D6" s="101" t="s">
        <v>26</v>
      </c>
      <c r="E6" s="78" t="s">
        <v>27</v>
      </c>
    </row>
    <row r="7" spans="1:5" ht="30" x14ac:dyDescent="0.25">
      <c r="A7" s="68" t="s">
        <v>899</v>
      </c>
      <c r="B7" s="5" t="s">
        <v>447</v>
      </c>
      <c r="C7" s="199">
        <v>0</v>
      </c>
      <c r="D7" s="199">
        <v>0</v>
      </c>
      <c r="E7" s="199">
        <v>0</v>
      </c>
    </row>
    <row r="8" spans="1:5" ht="30" x14ac:dyDescent="0.25">
      <c r="A8" s="68" t="s">
        <v>900</v>
      </c>
      <c r="B8" s="5" t="s">
        <v>447</v>
      </c>
      <c r="C8" s="199"/>
      <c r="D8" s="199"/>
      <c r="E8" s="199"/>
    </row>
    <row r="9" spans="1:5" ht="18.75" customHeight="1" x14ac:dyDescent="0.25">
      <c r="A9" s="41" t="s">
        <v>903</v>
      </c>
      <c r="B9" s="41"/>
      <c r="C9" s="200">
        <f>SUM(C7:C8)</f>
        <v>0</v>
      </c>
      <c r="D9" s="200">
        <f>SUM(D7:D8)</f>
        <v>0</v>
      </c>
      <c r="E9" s="200">
        <f>SUM(E7:E8)</f>
        <v>0</v>
      </c>
    </row>
    <row r="12" spans="1:5" x14ac:dyDescent="0.25">
      <c r="A12" s="362" t="s">
        <v>852</v>
      </c>
      <c r="B12" s="337" t="s">
        <v>289</v>
      </c>
      <c r="C12" s="363" t="s">
        <v>901</v>
      </c>
      <c r="D12" s="364"/>
      <c r="E12" s="365"/>
    </row>
    <row r="13" spans="1:5" x14ac:dyDescent="0.25">
      <c r="A13" s="350"/>
      <c r="B13" s="338"/>
      <c r="C13" s="78" t="s">
        <v>904</v>
      </c>
      <c r="D13" s="101" t="s">
        <v>26</v>
      </c>
      <c r="E13" s="78" t="s">
        <v>27</v>
      </c>
    </row>
    <row r="14" spans="1:5" ht="30" x14ac:dyDescent="0.25">
      <c r="A14" s="68" t="s">
        <v>899</v>
      </c>
      <c r="B14" s="5" t="s">
        <v>447</v>
      </c>
      <c r="C14" s="29"/>
      <c r="D14" s="29"/>
      <c r="E14" s="29"/>
    </row>
    <row r="15" spans="1:5" ht="30" x14ac:dyDescent="0.25">
      <c r="A15" s="68" t="s">
        <v>900</v>
      </c>
      <c r="B15" s="5" t="s">
        <v>447</v>
      </c>
      <c r="C15" s="29"/>
      <c r="D15" s="29"/>
      <c r="E15" s="29"/>
    </row>
    <row r="16" spans="1:5" ht="21" customHeight="1" x14ac:dyDescent="0.25">
      <c r="A16" s="41" t="s">
        <v>903</v>
      </c>
      <c r="B16" s="41"/>
      <c r="C16" s="29"/>
      <c r="D16" s="29"/>
      <c r="E16" s="29"/>
    </row>
    <row r="19" spans="1:5" x14ac:dyDescent="0.25">
      <c r="A19" s="362" t="s">
        <v>852</v>
      </c>
      <c r="B19" s="337" t="s">
        <v>289</v>
      </c>
      <c r="C19" s="363" t="s">
        <v>901</v>
      </c>
      <c r="D19" s="364"/>
      <c r="E19" s="365"/>
    </row>
    <row r="20" spans="1:5" x14ac:dyDescent="0.25">
      <c r="A20" s="350"/>
      <c r="B20" s="338"/>
      <c r="C20" s="78" t="s">
        <v>904</v>
      </c>
      <c r="D20" s="101" t="s">
        <v>26</v>
      </c>
      <c r="E20" s="78" t="s">
        <v>27</v>
      </c>
    </row>
    <row r="21" spans="1:5" ht="30" x14ac:dyDescent="0.25">
      <c r="A21" s="68" t="s">
        <v>899</v>
      </c>
      <c r="B21" s="5" t="s">
        <v>447</v>
      </c>
      <c r="C21" s="29"/>
      <c r="D21" s="29"/>
      <c r="E21" s="29"/>
    </row>
    <row r="22" spans="1:5" ht="30" x14ac:dyDescent="0.25">
      <c r="A22" s="68" t="s">
        <v>900</v>
      </c>
      <c r="B22" s="5" t="s">
        <v>447</v>
      </c>
      <c r="C22" s="29"/>
      <c r="D22" s="29"/>
      <c r="E22" s="29"/>
    </row>
    <row r="23" spans="1:5" ht="22.5" customHeight="1" x14ac:dyDescent="0.25">
      <c r="A23" s="41" t="s">
        <v>903</v>
      </c>
      <c r="B23" s="41"/>
      <c r="C23" s="29"/>
      <c r="D23" s="29"/>
      <c r="E23" s="29"/>
    </row>
    <row r="26" spans="1:5" x14ac:dyDescent="0.25">
      <c r="A26" s="362" t="s">
        <v>852</v>
      </c>
      <c r="B26" s="337" t="s">
        <v>289</v>
      </c>
      <c r="C26" s="363" t="s">
        <v>881</v>
      </c>
      <c r="D26" s="364"/>
      <c r="E26" s="365"/>
    </row>
    <row r="27" spans="1:5" x14ac:dyDescent="0.25">
      <c r="A27" s="350"/>
      <c r="B27" s="338"/>
      <c r="C27" s="78" t="s">
        <v>904</v>
      </c>
      <c r="D27" s="101" t="s">
        <v>26</v>
      </c>
      <c r="E27" s="78" t="s">
        <v>27</v>
      </c>
    </row>
    <row r="28" spans="1:5" ht="30" x14ac:dyDescent="0.25">
      <c r="A28" s="68" t="s">
        <v>899</v>
      </c>
      <c r="B28" s="5" t="s">
        <v>447</v>
      </c>
      <c r="C28" s="210">
        <f t="shared" ref="C28:E30" si="0">SUM(C7+C14+C21)</f>
        <v>0</v>
      </c>
      <c r="D28" s="210">
        <f t="shared" si="0"/>
        <v>0</v>
      </c>
      <c r="E28" s="210">
        <f t="shared" si="0"/>
        <v>0</v>
      </c>
    </row>
    <row r="29" spans="1:5" ht="30" x14ac:dyDescent="0.25">
      <c r="A29" s="68" t="s">
        <v>900</v>
      </c>
      <c r="B29" s="5" t="s">
        <v>447</v>
      </c>
      <c r="C29" s="210">
        <f t="shared" si="0"/>
        <v>0</v>
      </c>
      <c r="D29" s="210">
        <f t="shared" si="0"/>
        <v>0</v>
      </c>
      <c r="E29" s="210">
        <f t="shared" si="0"/>
        <v>0</v>
      </c>
    </row>
    <row r="30" spans="1:5" ht="21" customHeight="1" x14ac:dyDescent="0.25">
      <c r="A30" s="41" t="s">
        <v>903</v>
      </c>
      <c r="B30" s="41"/>
      <c r="C30" s="210">
        <f t="shared" si="0"/>
        <v>0</v>
      </c>
      <c r="D30" s="210">
        <f t="shared" si="0"/>
        <v>0</v>
      </c>
      <c r="E30" s="210">
        <f t="shared" si="0"/>
        <v>0</v>
      </c>
    </row>
  </sheetData>
  <mergeCells count="15">
    <mergeCell ref="A26:A27"/>
    <mergeCell ref="B26:B27"/>
    <mergeCell ref="C26:E26"/>
    <mergeCell ref="A12:A13"/>
    <mergeCell ref="B12:B13"/>
    <mergeCell ref="C12:E12"/>
    <mergeCell ref="A19:A20"/>
    <mergeCell ref="B19:B20"/>
    <mergeCell ref="C19:E19"/>
    <mergeCell ref="A1:E1"/>
    <mergeCell ref="A2:E2"/>
    <mergeCell ref="A5:A6"/>
    <mergeCell ref="B5:B6"/>
    <mergeCell ref="C5:E5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workbookViewId="0">
      <selection activeCell="A4" sqref="A4:E4"/>
    </sheetView>
  </sheetViews>
  <sheetFormatPr defaultRowHeight="15" x14ac:dyDescent="0.25"/>
  <cols>
    <col min="1" max="1" width="82.42578125" customWidth="1"/>
    <col min="3" max="5" width="12.42578125" customWidth="1"/>
  </cols>
  <sheetData>
    <row r="1" spans="1:5" ht="28.5" customHeight="1" x14ac:dyDescent="0.25">
      <c r="A1" s="322" t="s">
        <v>968</v>
      </c>
      <c r="B1" s="342"/>
      <c r="C1" s="342"/>
      <c r="D1" s="326"/>
      <c r="E1" s="326"/>
    </row>
    <row r="2" spans="1:5" ht="27" customHeight="1" x14ac:dyDescent="0.25">
      <c r="A2" s="323" t="s">
        <v>918</v>
      </c>
      <c r="B2" s="321"/>
      <c r="C2" s="321"/>
      <c r="D2" s="326"/>
      <c r="E2" s="326"/>
    </row>
    <row r="3" spans="1:5" ht="18.75" customHeight="1" x14ac:dyDescent="0.3">
      <c r="A3" s="79"/>
      <c r="B3" s="82"/>
      <c r="C3" s="82"/>
    </row>
    <row r="4" spans="1:5" ht="23.25" customHeight="1" x14ac:dyDescent="0.25">
      <c r="A4" s="345" t="s">
        <v>1002</v>
      </c>
      <c r="B4" s="345"/>
      <c r="C4" s="345"/>
      <c r="D4" s="345"/>
      <c r="E4" s="345"/>
    </row>
    <row r="5" spans="1:5" ht="26.25" x14ac:dyDescent="0.25">
      <c r="A5" s="41" t="s">
        <v>852</v>
      </c>
      <c r="B5" s="3" t="s">
        <v>289</v>
      </c>
      <c r="C5" s="78" t="s">
        <v>938</v>
      </c>
      <c r="D5" s="101" t="s">
        <v>952</v>
      </c>
      <c r="E5" s="78" t="s">
        <v>940</v>
      </c>
    </row>
    <row r="6" spans="1:5" ht="15.75" x14ac:dyDescent="0.3">
      <c r="A6" s="176" t="s">
        <v>598</v>
      </c>
      <c r="B6" s="5" t="s">
        <v>368</v>
      </c>
      <c r="C6" s="155"/>
      <c r="D6" s="178">
        <v>568960</v>
      </c>
      <c r="E6" s="155">
        <v>568960</v>
      </c>
    </row>
    <row r="7" spans="1:5" x14ac:dyDescent="0.25">
      <c r="A7" s="177" t="s">
        <v>599</v>
      </c>
      <c r="B7" s="7" t="s">
        <v>368</v>
      </c>
      <c r="C7" s="179"/>
      <c r="D7" s="180"/>
      <c r="E7" s="179"/>
    </row>
    <row r="8" spans="1:5" x14ac:dyDescent="0.25">
      <c r="A8" s="12" t="s">
        <v>600</v>
      </c>
      <c r="B8" s="6" t="s">
        <v>368</v>
      </c>
      <c r="C8" s="162"/>
      <c r="D8" s="162"/>
      <c r="E8" s="162"/>
    </row>
    <row r="9" spans="1:5" x14ac:dyDescent="0.25">
      <c r="A9" s="12" t="s">
        <v>953</v>
      </c>
      <c r="B9" s="6" t="s">
        <v>366</v>
      </c>
      <c r="C9" s="162"/>
      <c r="D9" s="162"/>
      <c r="E9" s="162"/>
    </row>
    <row r="10" spans="1:5" x14ac:dyDescent="0.25">
      <c r="A10" s="12" t="s">
        <v>601</v>
      </c>
      <c r="B10" s="6" t="s">
        <v>368</v>
      </c>
      <c r="C10" s="162"/>
      <c r="D10" s="162"/>
      <c r="E10" s="162"/>
    </row>
    <row r="11" spans="1:5" x14ac:dyDescent="0.25">
      <c r="A11" s="12" t="s">
        <v>602</v>
      </c>
      <c r="B11" s="6" t="s">
        <v>368</v>
      </c>
      <c r="C11" s="162"/>
      <c r="D11" s="162"/>
      <c r="E11" s="162"/>
    </row>
    <row r="12" spans="1:5" x14ac:dyDescent="0.25">
      <c r="A12" s="13" t="s">
        <v>5</v>
      </c>
      <c r="B12" s="6" t="s">
        <v>368</v>
      </c>
      <c r="C12" s="162"/>
      <c r="D12" s="162"/>
      <c r="E12" s="162"/>
    </row>
    <row r="13" spans="1:5" x14ac:dyDescent="0.25">
      <c r="A13" s="13" t="s">
        <v>603</v>
      </c>
      <c r="B13" s="6" t="s">
        <v>369</v>
      </c>
      <c r="C13" s="162"/>
      <c r="D13" s="162"/>
      <c r="E13" s="162"/>
    </row>
    <row r="14" spans="1:5" x14ac:dyDescent="0.25">
      <c r="A14" s="15" t="s">
        <v>4</v>
      </c>
      <c r="B14" s="14" t="s">
        <v>369</v>
      </c>
      <c r="C14" s="163"/>
      <c r="D14" s="163"/>
      <c r="E14" s="163"/>
    </row>
    <row r="15" spans="1:5" x14ac:dyDescent="0.25">
      <c r="A15" s="12" t="s">
        <v>604</v>
      </c>
      <c r="B15" s="6" t="s">
        <v>370</v>
      </c>
      <c r="C15" s="162"/>
      <c r="D15" s="162"/>
      <c r="E15" s="162"/>
    </row>
    <row r="16" spans="1:5" x14ac:dyDescent="0.25">
      <c r="A16" s="16" t="s">
        <v>605</v>
      </c>
      <c r="B16" s="14" t="s">
        <v>370</v>
      </c>
      <c r="C16" s="163"/>
      <c r="D16" s="163"/>
      <c r="E16" s="163"/>
    </row>
    <row r="17" spans="1:5" x14ac:dyDescent="0.25">
      <c r="A17" s="12" t="s">
        <v>606</v>
      </c>
      <c r="B17" s="6" t="s">
        <v>370</v>
      </c>
      <c r="C17" s="162"/>
      <c r="D17" s="162"/>
      <c r="E17" s="162"/>
    </row>
    <row r="18" spans="1:5" x14ac:dyDescent="0.25">
      <c r="A18" s="12" t="s">
        <v>607</v>
      </c>
      <c r="B18" s="6" t="s">
        <v>370</v>
      </c>
      <c r="C18" s="162"/>
      <c r="D18" s="162"/>
      <c r="E18" s="162"/>
    </row>
    <row r="19" spans="1:5" x14ac:dyDescent="0.25">
      <c r="A19" s="13" t="s">
        <v>608</v>
      </c>
      <c r="B19" s="6" t="s">
        <v>370</v>
      </c>
      <c r="C19" s="162"/>
      <c r="D19" s="162"/>
      <c r="E19" s="162"/>
    </row>
    <row r="20" spans="1:5" ht="30" x14ac:dyDescent="0.25">
      <c r="A20" s="13" t="s">
        <v>609</v>
      </c>
      <c r="B20" s="6" t="s">
        <v>370</v>
      </c>
      <c r="C20" s="162"/>
      <c r="D20" s="162"/>
      <c r="E20" s="162"/>
    </row>
    <row r="21" spans="1:5" x14ac:dyDescent="0.25">
      <c r="A21" s="13" t="s">
        <v>3</v>
      </c>
      <c r="B21" s="6" t="s">
        <v>370</v>
      </c>
      <c r="C21" s="162"/>
      <c r="D21" s="162"/>
      <c r="E21" s="162"/>
    </row>
    <row r="22" spans="1:5" x14ac:dyDescent="0.25">
      <c r="A22" s="17" t="s">
        <v>610</v>
      </c>
      <c r="B22" s="6" t="s">
        <v>371</v>
      </c>
      <c r="C22" s="162"/>
      <c r="D22" s="162"/>
      <c r="E22" s="162"/>
    </row>
    <row r="23" spans="1:5" x14ac:dyDescent="0.25">
      <c r="A23" s="11" t="s">
        <v>611</v>
      </c>
      <c r="B23" s="14" t="s">
        <v>371</v>
      </c>
      <c r="C23" s="163"/>
      <c r="D23" s="163"/>
      <c r="E23" s="163"/>
    </row>
    <row r="24" spans="1:5" x14ac:dyDescent="0.25">
      <c r="A24" s="12" t="s">
        <v>2</v>
      </c>
      <c r="B24" s="6" t="s">
        <v>371</v>
      </c>
      <c r="C24" s="162"/>
      <c r="D24" s="162"/>
      <c r="E24" s="162"/>
    </row>
    <row r="25" spans="1:5" x14ac:dyDescent="0.25">
      <c r="A25" s="12" t="s">
        <v>612</v>
      </c>
      <c r="B25" s="6" t="s">
        <v>372</v>
      </c>
      <c r="C25" s="162"/>
      <c r="D25" s="162"/>
      <c r="E25" s="162"/>
    </row>
    <row r="26" spans="1:5" x14ac:dyDescent="0.25">
      <c r="A26" s="11" t="s">
        <v>613</v>
      </c>
      <c r="B26" s="8" t="s">
        <v>372</v>
      </c>
      <c r="C26" s="163"/>
      <c r="D26" s="163"/>
      <c r="E26" s="163"/>
    </row>
    <row r="27" spans="1:5" x14ac:dyDescent="0.25">
      <c r="A27" s="12" t="s">
        <v>614</v>
      </c>
      <c r="B27" s="6" t="s">
        <v>372</v>
      </c>
      <c r="C27" s="162">
        <v>3500000</v>
      </c>
      <c r="D27" s="162">
        <v>3310000</v>
      </c>
      <c r="E27" s="162">
        <v>3310000</v>
      </c>
    </row>
    <row r="28" spans="1:5" x14ac:dyDescent="0.25">
      <c r="A28" s="12" t="s">
        <v>615</v>
      </c>
      <c r="B28" s="6" t="s">
        <v>372</v>
      </c>
      <c r="C28" s="162"/>
      <c r="D28" s="162"/>
      <c r="E28" s="162"/>
    </row>
    <row r="29" spans="1:5" x14ac:dyDescent="0.25">
      <c r="A29" s="13" t="s">
        <v>616</v>
      </c>
      <c r="B29" s="6" t="s">
        <v>372</v>
      </c>
      <c r="C29" s="162">
        <v>1150008</v>
      </c>
      <c r="D29" s="162">
        <v>1720085</v>
      </c>
      <c r="E29" s="162">
        <v>1720085</v>
      </c>
    </row>
    <row r="30" spans="1:5" x14ac:dyDescent="0.25">
      <c r="A30" s="13" t="s">
        <v>954</v>
      </c>
      <c r="B30" s="6" t="s">
        <v>372</v>
      </c>
      <c r="C30" s="162"/>
      <c r="D30" s="162"/>
      <c r="E30" s="162"/>
    </row>
    <row r="31" spans="1:5" x14ac:dyDescent="0.25">
      <c r="A31" s="13" t="s">
        <v>617</v>
      </c>
      <c r="B31" s="6" t="s">
        <v>372</v>
      </c>
      <c r="C31" s="162"/>
      <c r="D31" s="162"/>
      <c r="E31" s="162"/>
    </row>
    <row r="32" spans="1:5" x14ac:dyDescent="0.25">
      <c r="A32" s="13" t="s">
        <v>618</v>
      </c>
      <c r="B32" s="6" t="s">
        <v>372</v>
      </c>
      <c r="C32" s="162"/>
      <c r="D32" s="162"/>
      <c r="E32" s="162"/>
    </row>
    <row r="33" spans="1:5" x14ac:dyDescent="0.25">
      <c r="A33" s="13" t="s">
        <v>619</v>
      </c>
      <c r="B33" s="6" t="s">
        <v>372</v>
      </c>
      <c r="C33" s="162"/>
      <c r="D33" s="162"/>
      <c r="E33" s="162"/>
    </row>
    <row r="34" spans="1:5" x14ac:dyDescent="0.25">
      <c r="A34" s="13" t="s">
        <v>620</v>
      </c>
      <c r="B34" s="6" t="s">
        <v>372</v>
      </c>
      <c r="C34" s="162"/>
      <c r="D34" s="162"/>
      <c r="E34" s="162"/>
    </row>
    <row r="35" spans="1:5" ht="30" x14ac:dyDescent="0.25">
      <c r="A35" s="13" t="s">
        <v>621</v>
      </c>
      <c r="B35" s="6" t="s">
        <v>372</v>
      </c>
      <c r="C35" s="162"/>
      <c r="D35" s="162"/>
      <c r="E35" s="162"/>
    </row>
    <row r="36" spans="1:5" ht="30" x14ac:dyDescent="0.25">
      <c r="A36" s="13" t="s">
        <v>622</v>
      </c>
      <c r="B36" s="6" t="s">
        <v>372</v>
      </c>
      <c r="C36" s="162"/>
      <c r="D36" s="162"/>
      <c r="E36" s="162"/>
    </row>
    <row r="37" spans="1:5" x14ac:dyDescent="0.25">
      <c r="A37" s="11" t="s">
        <v>623</v>
      </c>
      <c r="B37" s="14" t="s">
        <v>372</v>
      </c>
      <c r="C37" s="163">
        <v>4650008</v>
      </c>
      <c r="D37" s="163">
        <v>5599045</v>
      </c>
      <c r="E37" s="163">
        <v>5599045</v>
      </c>
    </row>
    <row r="38" spans="1:5" ht="15.75" x14ac:dyDescent="0.25">
      <c r="A38" s="258" t="s">
        <v>624</v>
      </c>
      <c r="B38" s="254" t="s">
        <v>373</v>
      </c>
      <c r="C38" s="259">
        <v>4650008</v>
      </c>
      <c r="D38" s="259">
        <v>5599045</v>
      </c>
      <c r="E38" s="259">
        <v>5599045</v>
      </c>
    </row>
  </sheetData>
  <mergeCells count="3">
    <mergeCell ref="A1:E1"/>
    <mergeCell ref="A2:E2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5"/>
  <sheetViews>
    <sheetView workbookViewId="0">
      <selection activeCell="A4" sqref="A4:E4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5" ht="27" customHeight="1" x14ac:dyDescent="0.25">
      <c r="A1" s="322" t="s">
        <v>968</v>
      </c>
      <c r="B1" s="342"/>
      <c r="C1" s="342"/>
      <c r="D1" s="326"/>
      <c r="E1" s="326"/>
    </row>
    <row r="2" spans="1:5" ht="27" customHeight="1" x14ac:dyDescent="0.25">
      <c r="A2" s="323" t="s">
        <v>919</v>
      </c>
      <c r="B2" s="324"/>
      <c r="C2" s="324"/>
      <c r="D2" s="326"/>
      <c r="E2" s="326"/>
    </row>
    <row r="3" spans="1:5" ht="19.5" customHeight="1" x14ac:dyDescent="0.25">
      <c r="A3" s="63"/>
      <c r="B3" s="64"/>
      <c r="C3" s="64"/>
    </row>
    <row r="4" spans="1:5" x14ac:dyDescent="0.25">
      <c r="A4" s="345" t="s">
        <v>1003</v>
      </c>
      <c r="B4" s="345"/>
      <c r="C4" s="345"/>
      <c r="D4" s="345"/>
      <c r="E4" s="345"/>
    </row>
    <row r="5" spans="1:5" ht="26.25" x14ac:dyDescent="0.25">
      <c r="A5" s="41" t="s">
        <v>852</v>
      </c>
      <c r="B5" s="3" t="s">
        <v>289</v>
      </c>
      <c r="C5" s="78" t="s">
        <v>904</v>
      </c>
      <c r="D5" s="101" t="s">
        <v>26</v>
      </c>
      <c r="E5" s="78" t="s">
        <v>27</v>
      </c>
    </row>
    <row r="6" spans="1:5" x14ac:dyDescent="0.25">
      <c r="A6" s="13" t="s">
        <v>797</v>
      </c>
      <c r="B6" s="6" t="s">
        <v>379</v>
      </c>
      <c r="C6" s="29"/>
      <c r="D6" s="29"/>
      <c r="E6" s="29"/>
    </row>
    <row r="7" spans="1:5" x14ac:dyDescent="0.25">
      <c r="A7" s="13" t="s">
        <v>798</v>
      </c>
      <c r="B7" s="6" t="s">
        <v>379</v>
      </c>
      <c r="C7" s="29"/>
      <c r="D7" s="29"/>
      <c r="E7" s="29"/>
    </row>
    <row r="8" spans="1:5" ht="30" x14ac:dyDescent="0.25">
      <c r="A8" s="13" t="s">
        <v>799</v>
      </c>
      <c r="B8" s="6" t="s">
        <v>379</v>
      </c>
      <c r="C8" s="29"/>
      <c r="D8" s="29"/>
      <c r="E8" s="29"/>
    </row>
    <row r="9" spans="1:5" x14ac:dyDescent="0.25">
      <c r="A9" s="13" t="s">
        <v>800</v>
      </c>
      <c r="B9" s="6" t="s">
        <v>379</v>
      </c>
      <c r="C9" s="29"/>
      <c r="D9" s="29"/>
      <c r="E9" s="29"/>
    </row>
    <row r="10" spans="1:5" x14ac:dyDescent="0.25">
      <c r="A10" s="13" t="s">
        <v>801</v>
      </c>
      <c r="B10" s="6" t="s">
        <v>379</v>
      </c>
      <c r="C10" s="29"/>
      <c r="D10" s="29"/>
      <c r="E10" s="29"/>
    </row>
    <row r="11" spans="1:5" x14ac:dyDescent="0.25">
      <c r="A11" s="13" t="s">
        <v>802</v>
      </c>
      <c r="B11" s="6" t="s">
        <v>379</v>
      </c>
      <c r="C11" s="29"/>
      <c r="D11" s="29"/>
      <c r="E11" s="29"/>
    </row>
    <row r="12" spans="1:5" x14ac:dyDescent="0.25">
      <c r="A12" s="13" t="s">
        <v>803</v>
      </c>
      <c r="B12" s="6" t="s">
        <v>379</v>
      </c>
      <c r="C12" s="29"/>
      <c r="D12" s="29"/>
      <c r="E12" s="29"/>
    </row>
    <row r="13" spans="1:5" x14ac:dyDescent="0.25">
      <c r="A13" s="13" t="s">
        <v>804</v>
      </c>
      <c r="B13" s="6" t="s">
        <v>379</v>
      </c>
      <c r="C13" s="29"/>
      <c r="D13" s="29"/>
      <c r="E13" s="29"/>
    </row>
    <row r="14" spans="1:5" x14ac:dyDescent="0.25">
      <c r="A14" s="13" t="s">
        <v>805</v>
      </c>
      <c r="B14" s="6" t="s">
        <v>379</v>
      </c>
      <c r="C14" s="29"/>
      <c r="D14" s="29"/>
      <c r="E14" s="29"/>
    </row>
    <row r="15" spans="1:5" x14ac:dyDescent="0.25">
      <c r="A15" s="13" t="s">
        <v>806</v>
      </c>
      <c r="B15" s="6" t="s">
        <v>379</v>
      </c>
      <c r="C15" s="29"/>
      <c r="D15" s="29"/>
      <c r="E15" s="29"/>
    </row>
    <row r="16" spans="1:5" ht="25.5" x14ac:dyDescent="0.25">
      <c r="A16" s="11" t="s">
        <v>625</v>
      </c>
      <c r="B16" s="8" t="s">
        <v>379</v>
      </c>
      <c r="C16" s="183"/>
      <c r="D16" s="183"/>
      <c r="E16" s="183"/>
    </row>
    <row r="17" spans="1:5" x14ac:dyDescent="0.25">
      <c r="A17" s="13" t="s">
        <v>797</v>
      </c>
      <c r="B17" s="6" t="s">
        <v>380</v>
      </c>
      <c r="C17" s="29"/>
      <c r="D17" s="29"/>
      <c r="E17" s="29"/>
    </row>
    <row r="18" spans="1:5" x14ac:dyDescent="0.25">
      <c r="A18" s="13" t="s">
        <v>798</v>
      </c>
      <c r="B18" s="6" t="s">
        <v>380</v>
      </c>
      <c r="C18" s="29"/>
      <c r="D18" s="29"/>
      <c r="E18" s="29"/>
    </row>
    <row r="19" spans="1:5" ht="30" x14ac:dyDescent="0.25">
      <c r="A19" s="13" t="s">
        <v>799</v>
      </c>
      <c r="B19" s="6" t="s">
        <v>380</v>
      </c>
      <c r="C19" s="29"/>
      <c r="D19" s="29"/>
      <c r="E19" s="29"/>
    </row>
    <row r="20" spans="1:5" x14ac:dyDescent="0.25">
      <c r="A20" s="13" t="s">
        <v>800</v>
      </c>
      <c r="B20" s="6" t="s">
        <v>380</v>
      </c>
      <c r="C20" s="29"/>
      <c r="D20" s="29"/>
      <c r="E20" s="29"/>
    </row>
    <row r="21" spans="1:5" x14ac:dyDescent="0.25">
      <c r="A21" s="13" t="s">
        <v>801</v>
      </c>
      <c r="B21" s="6" t="s">
        <v>380</v>
      </c>
      <c r="C21" s="29"/>
      <c r="D21" s="29"/>
      <c r="E21" s="29"/>
    </row>
    <row r="22" spans="1:5" x14ac:dyDescent="0.25">
      <c r="A22" s="13" t="s">
        <v>802</v>
      </c>
      <c r="B22" s="6" t="s">
        <v>380</v>
      </c>
      <c r="C22" s="29"/>
      <c r="D22" s="29"/>
      <c r="E22" s="29"/>
    </row>
    <row r="23" spans="1:5" x14ac:dyDescent="0.25">
      <c r="A23" s="13" t="s">
        <v>803</v>
      </c>
      <c r="B23" s="6" t="s">
        <v>380</v>
      </c>
      <c r="C23" s="29"/>
      <c r="D23" s="29"/>
      <c r="E23" s="29"/>
    </row>
    <row r="24" spans="1:5" x14ac:dyDescent="0.25">
      <c r="A24" s="13" t="s">
        <v>804</v>
      </c>
      <c r="B24" s="6" t="s">
        <v>380</v>
      </c>
      <c r="C24" s="29"/>
      <c r="D24" s="29"/>
      <c r="E24" s="29"/>
    </row>
    <row r="25" spans="1:5" x14ac:dyDescent="0.25">
      <c r="A25" s="13" t="s">
        <v>805</v>
      </c>
      <c r="B25" s="6" t="s">
        <v>380</v>
      </c>
      <c r="C25" s="29"/>
      <c r="D25" s="29"/>
      <c r="E25" s="29"/>
    </row>
    <row r="26" spans="1:5" x14ac:dyDescent="0.25">
      <c r="A26" s="13" t="s">
        <v>806</v>
      </c>
      <c r="B26" s="6" t="s">
        <v>380</v>
      </c>
      <c r="C26" s="29"/>
      <c r="D26" s="29"/>
      <c r="E26" s="29"/>
    </row>
    <row r="27" spans="1:5" ht="25.5" x14ac:dyDescent="0.25">
      <c r="A27" s="11" t="s">
        <v>626</v>
      </c>
      <c r="B27" s="8" t="s">
        <v>380</v>
      </c>
      <c r="C27" s="181"/>
      <c r="D27" s="181"/>
      <c r="E27" s="181"/>
    </row>
    <row r="28" spans="1:5" x14ac:dyDescent="0.25">
      <c r="A28" s="13" t="s">
        <v>797</v>
      </c>
      <c r="B28" s="6" t="s">
        <v>381</v>
      </c>
      <c r="C28" s="29">
        <v>180000</v>
      </c>
      <c r="D28" s="29">
        <v>1486716</v>
      </c>
      <c r="E28" s="29">
        <v>1486716</v>
      </c>
    </row>
    <row r="29" spans="1:5" x14ac:dyDescent="0.25">
      <c r="A29" s="13" t="s">
        <v>798</v>
      </c>
      <c r="B29" s="6" t="s">
        <v>381</v>
      </c>
      <c r="C29" s="29"/>
      <c r="D29" s="29"/>
      <c r="E29" s="29"/>
    </row>
    <row r="30" spans="1:5" ht="30" x14ac:dyDescent="0.25">
      <c r="A30" s="13" t="s">
        <v>799</v>
      </c>
      <c r="B30" s="6" t="s">
        <v>381</v>
      </c>
      <c r="C30" s="29"/>
      <c r="D30" s="29"/>
      <c r="E30" s="29"/>
    </row>
    <row r="31" spans="1:5" x14ac:dyDescent="0.25">
      <c r="A31" s="13" t="s">
        <v>800</v>
      </c>
      <c r="B31" s="6" t="s">
        <v>381</v>
      </c>
      <c r="C31" s="29"/>
      <c r="D31" s="29"/>
      <c r="E31" s="29"/>
    </row>
    <row r="32" spans="1:5" x14ac:dyDescent="0.25">
      <c r="A32" s="13" t="s">
        <v>801</v>
      </c>
      <c r="B32" s="6" t="s">
        <v>381</v>
      </c>
      <c r="C32" s="29"/>
      <c r="D32" s="29"/>
      <c r="E32" s="29"/>
    </row>
    <row r="33" spans="1:5" x14ac:dyDescent="0.25">
      <c r="A33" s="13" t="s">
        <v>802</v>
      </c>
      <c r="B33" s="6" t="s">
        <v>381</v>
      </c>
      <c r="C33" s="29"/>
      <c r="D33" s="29"/>
      <c r="E33" s="29"/>
    </row>
    <row r="34" spans="1:5" x14ac:dyDescent="0.25">
      <c r="A34" s="13" t="s">
        <v>803</v>
      </c>
      <c r="B34" s="6" t="s">
        <v>381</v>
      </c>
      <c r="C34" s="162">
        <v>3854349</v>
      </c>
      <c r="D34" s="162">
        <v>2421510</v>
      </c>
      <c r="E34" s="162">
        <v>2421510</v>
      </c>
    </row>
    <row r="35" spans="1:5" x14ac:dyDescent="0.25">
      <c r="A35" s="13" t="s">
        <v>804</v>
      </c>
      <c r="B35" s="6" t="s">
        <v>381</v>
      </c>
      <c r="C35" s="162">
        <v>25033731</v>
      </c>
      <c r="D35" s="162">
        <v>20291782</v>
      </c>
      <c r="E35" s="162">
        <v>20291782</v>
      </c>
    </row>
    <row r="36" spans="1:5" x14ac:dyDescent="0.25">
      <c r="A36" s="13" t="s">
        <v>805</v>
      </c>
      <c r="B36" s="6" t="s">
        <v>381</v>
      </c>
      <c r="C36" s="162"/>
      <c r="D36" s="162"/>
      <c r="E36" s="162"/>
    </row>
    <row r="37" spans="1:5" x14ac:dyDescent="0.25">
      <c r="A37" s="13" t="s">
        <v>806</v>
      </c>
      <c r="B37" s="6" t="s">
        <v>381</v>
      </c>
      <c r="C37" s="162"/>
      <c r="D37" s="162"/>
      <c r="E37" s="162"/>
    </row>
    <row r="38" spans="1:5" x14ac:dyDescent="0.25">
      <c r="A38" s="11" t="s">
        <v>627</v>
      </c>
      <c r="B38" s="8" t="s">
        <v>381</v>
      </c>
      <c r="C38" s="163">
        <v>29068080</v>
      </c>
      <c r="D38" s="163">
        <v>24200008</v>
      </c>
      <c r="E38" s="163">
        <v>24200008</v>
      </c>
    </row>
    <row r="39" spans="1:5" x14ac:dyDescent="0.25">
      <c r="A39" s="13" t="s">
        <v>807</v>
      </c>
      <c r="B39" s="5" t="s">
        <v>383</v>
      </c>
      <c r="C39" s="29"/>
      <c r="D39" s="29"/>
      <c r="E39" s="29"/>
    </row>
    <row r="40" spans="1:5" x14ac:dyDescent="0.25">
      <c r="A40" s="13" t="s">
        <v>808</v>
      </c>
      <c r="B40" s="5" t="s">
        <v>383</v>
      </c>
      <c r="C40" s="29"/>
      <c r="D40" s="29"/>
      <c r="E40" s="29"/>
    </row>
    <row r="41" spans="1:5" x14ac:dyDescent="0.25">
      <c r="A41" s="13" t="s">
        <v>809</v>
      </c>
      <c r="B41" s="5" t="s">
        <v>383</v>
      </c>
      <c r="C41" s="29"/>
      <c r="D41" s="29"/>
      <c r="E41" s="29"/>
    </row>
    <row r="42" spans="1:5" x14ac:dyDescent="0.25">
      <c r="A42" s="5" t="s">
        <v>810</v>
      </c>
      <c r="B42" s="5" t="s">
        <v>383</v>
      </c>
      <c r="C42" s="29"/>
      <c r="D42" s="29"/>
      <c r="E42" s="29"/>
    </row>
    <row r="43" spans="1:5" x14ac:dyDescent="0.25">
      <c r="A43" s="5" t="s">
        <v>811</v>
      </c>
      <c r="B43" s="5" t="s">
        <v>383</v>
      </c>
      <c r="C43" s="29"/>
      <c r="D43" s="29"/>
      <c r="E43" s="29"/>
    </row>
    <row r="44" spans="1:5" x14ac:dyDescent="0.25">
      <c r="A44" s="5" t="s">
        <v>812</v>
      </c>
      <c r="B44" s="5" t="s">
        <v>383</v>
      </c>
      <c r="C44" s="29"/>
      <c r="D44" s="29"/>
      <c r="E44" s="29"/>
    </row>
    <row r="45" spans="1:5" x14ac:dyDescent="0.25">
      <c r="A45" s="13" t="s">
        <v>813</v>
      </c>
      <c r="B45" s="5" t="s">
        <v>383</v>
      </c>
      <c r="C45" s="29"/>
      <c r="D45" s="29"/>
      <c r="E45" s="29"/>
    </row>
    <row r="46" spans="1:5" x14ac:dyDescent="0.25">
      <c r="A46" s="13" t="s">
        <v>814</v>
      </c>
      <c r="B46" s="5" t="s">
        <v>383</v>
      </c>
      <c r="C46" s="29"/>
      <c r="D46" s="29"/>
      <c r="E46" s="29"/>
    </row>
    <row r="47" spans="1:5" x14ac:dyDescent="0.25">
      <c r="A47" s="13" t="s">
        <v>815</v>
      </c>
      <c r="B47" s="5" t="s">
        <v>383</v>
      </c>
      <c r="C47" s="29"/>
      <c r="D47" s="29"/>
      <c r="E47" s="29"/>
    </row>
    <row r="48" spans="1:5" x14ac:dyDescent="0.25">
      <c r="A48" s="13" t="s">
        <v>816</v>
      </c>
      <c r="B48" s="5" t="s">
        <v>383</v>
      </c>
      <c r="C48" s="29"/>
      <c r="D48" s="29"/>
      <c r="E48" s="29"/>
    </row>
    <row r="49" spans="1:5" ht="25.5" x14ac:dyDescent="0.25">
      <c r="A49" s="11" t="s">
        <v>628</v>
      </c>
      <c r="B49" s="8" t="s">
        <v>383</v>
      </c>
      <c r="C49" s="183">
        <v>0</v>
      </c>
      <c r="D49" s="183">
        <v>0</v>
      </c>
      <c r="E49" s="183">
        <v>0</v>
      </c>
    </row>
    <row r="50" spans="1:5" x14ac:dyDescent="0.25">
      <c r="A50" s="13" t="s">
        <v>807</v>
      </c>
      <c r="B50" s="5" t="s">
        <v>388</v>
      </c>
      <c r="C50" s="29"/>
      <c r="D50" s="29"/>
      <c r="E50" s="29"/>
    </row>
    <row r="51" spans="1:5" x14ac:dyDescent="0.25">
      <c r="A51" s="13" t="s">
        <v>808</v>
      </c>
      <c r="B51" s="5" t="s">
        <v>388</v>
      </c>
      <c r="C51" s="162"/>
      <c r="D51" s="162">
        <v>50000</v>
      </c>
      <c r="E51" s="162">
        <v>50000</v>
      </c>
    </row>
    <row r="52" spans="1:5" x14ac:dyDescent="0.25">
      <c r="A52" s="13" t="s">
        <v>809</v>
      </c>
      <c r="B52" s="5" t="s">
        <v>388</v>
      </c>
      <c r="C52" s="162"/>
      <c r="D52" s="162"/>
      <c r="E52" s="162"/>
    </row>
    <row r="53" spans="1:5" x14ac:dyDescent="0.25">
      <c r="A53" s="5" t="s">
        <v>810</v>
      </c>
      <c r="B53" s="5" t="s">
        <v>388</v>
      </c>
      <c r="C53" s="162"/>
      <c r="D53" s="162"/>
      <c r="E53" s="162"/>
    </row>
    <row r="54" spans="1:5" x14ac:dyDescent="0.25">
      <c r="A54" s="5" t="s">
        <v>811</v>
      </c>
      <c r="B54" s="5" t="s">
        <v>388</v>
      </c>
      <c r="C54" s="162"/>
      <c r="D54" s="162"/>
      <c r="E54" s="162"/>
    </row>
    <row r="55" spans="1:5" x14ac:dyDescent="0.25">
      <c r="A55" s="5" t="s">
        <v>812</v>
      </c>
      <c r="B55" s="5" t="s">
        <v>388</v>
      </c>
      <c r="C55" s="162"/>
      <c r="D55" s="162"/>
      <c r="E55" s="162"/>
    </row>
    <row r="56" spans="1:5" x14ac:dyDescent="0.25">
      <c r="A56" s="13" t="s">
        <v>813</v>
      </c>
      <c r="B56" s="5" t="s">
        <v>388</v>
      </c>
      <c r="C56" s="162"/>
      <c r="D56" s="162"/>
      <c r="E56" s="162"/>
    </row>
    <row r="57" spans="1:5" x14ac:dyDescent="0.25">
      <c r="A57" s="13" t="s">
        <v>817</v>
      </c>
      <c r="B57" s="5" t="s">
        <v>388</v>
      </c>
      <c r="C57" s="162"/>
      <c r="D57" s="162"/>
      <c r="E57" s="162"/>
    </row>
    <row r="58" spans="1:5" x14ac:dyDescent="0.25">
      <c r="A58" s="13" t="s">
        <v>815</v>
      </c>
      <c r="B58" s="5" t="s">
        <v>388</v>
      </c>
      <c r="C58" s="162"/>
      <c r="D58" s="162"/>
      <c r="E58" s="162"/>
    </row>
    <row r="59" spans="1:5" x14ac:dyDescent="0.25">
      <c r="A59" s="13" t="s">
        <v>816</v>
      </c>
      <c r="B59" s="5" t="s">
        <v>388</v>
      </c>
      <c r="C59" s="162"/>
      <c r="D59" s="162"/>
      <c r="E59" s="162"/>
    </row>
    <row r="60" spans="1:5" x14ac:dyDescent="0.25">
      <c r="A60" s="15" t="s">
        <v>629</v>
      </c>
      <c r="B60" s="8" t="s">
        <v>388</v>
      </c>
      <c r="C60" s="163"/>
      <c r="D60" s="163">
        <v>50000</v>
      </c>
      <c r="E60" s="163">
        <v>50000</v>
      </c>
    </row>
    <row r="61" spans="1:5" x14ac:dyDescent="0.25">
      <c r="A61" s="13" t="s">
        <v>797</v>
      </c>
      <c r="B61" s="6" t="s">
        <v>416</v>
      </c>
      <c r="C61" s="29"/>
      <c r="D61" s="29"/>
      <c r="E61" s="29"/>
    </row>
    <row r="62" spans="1:5" x14ac:dyDescent="0.25">
      <c r="A62" s="13" t="s">
        <v>798</v>
      </c>
      <c r="B62" s="6" t="s">
        <v>416</v>
      </c>
      <c r="C62" s="29"/>
      <c r="D62" s="29"/>
      <c r="E62" s="29"/>
    </row>
    <row r="63" spans="1:5" ht="30" x14ac:dyDescent="0.25">
      <c r="A63" s="13" t="s">
        <v>799</v>
      </c>
      <c r="B63" s="6" t="s">
        <v>416</v>
      </c>
      <c r="C63" s="29"/>
      <c r="D63" s="29"/>
      <c r="E63" s="29"/>
    </row>
    <row r="64" spans="1:5" x14ac:dyDescent="0.25">
      <c r="A64" s="13" t="s">
        <v>800</v>
      </c>
      <c r="B64" s="6" t="s">
        <v>416</v>
      </c>
      <c r="C64" s="29"/>
      <c r="D64" s="29"/>
      <c r="E64" s="29"/>
    </row>
    <row r="65" spans="1:5" x14ac:dyDescent="0.25">
      <c r="A65" s="13" t="s">
        <v>801</v>
      </c>
      <c r="B65" s="6" t="s">
        <v>416</v>
      </c>
      <c r="C65" s="29"/>
      <c r="D65" s="29"/>
      <c r="E65" s="29"/>
    </row>
    <row r="66" spans="1:5" x14ac:dyDescent="0.25">
      <c r="A66" s="13" t="s">
        <v>802</v>
      </c>
      <c r="B66" s="6" t="s">
        <v>416</v>
      </c>
      <c r="C66" s="29"/>
      <c r="D66" s="29"/>
      <c r="E66" s="29"/>
    </row>
    <row r="67" spans="1:5" x14ac:dyDescent="0.25">
      <c r="A67" s="13" t="s">
        <v>803</v>
      </c>
      <c r="B67" s="6" t="s">
        <v>416</v>
      </c>
      <c r="C67" s="29"/>
      <c r="D67" s="29"/>
      <c r="E67" s="29"/>
    </row>
    <row r="68" spans="1:5" x14ac:dyDescent="0.25">
      <c r="A68" s="13" t="s">
        <v>804</v>
      </c>
      <c r="B68" s="6" t="s">
        <v>416</v>
      </c>
      <c r="C68" s="29"/>
      <c r="D68" s="29"/>
      <c r="E68" s="29"/>
    </row>
    <row r="69" spans="1:5" x14ac:dyDescent="0.25">
      <c r="A69" s="13" t="s">
        <v>805</v>
      </c>
      <c r="B69" s="6" t="s">
        <v>416</v>
      </c>
      <c r="C69" s="29"/>
      <c r="D69" s="29"/>
      <c r="E69" s="29"/>
    </row>
    <row r="70" spans="1:5" x14ac:dyDescent="0.25">
      <c r="A70" s="13" t="s">
        <v>806</v>
      </c>
      <c r="B70" s="6" t="s">
        <v>416</v>
      </c>
      <c r="C70" s="29"/>
      <c r="D70" s="29"/>
      <c r="E70" s="29"/>
    </row>
    <row r="71" spans="1:5" ht="25.5" x14ac:dyDescent="0.25">
      <c r="A71" s="11" t="s">
        <v>638</v>
      </c>
      <c r="B71" s="8" t="s">
        <v>416</v>
      </c>
      <c r="C71" s="183"/>
      <c r="D71" s="183"/>
      <c r="E71" s="183"/>
    </row>
    <row r="72" spans="1:5" x14ac:dyDescent="0.25">
      <c r="A72" s="13" t="s">
        <v>797</v>
      </c>
      <c r="B72" s="6" t="s">
        <v>417</v>
      </c>
      <c r="C72" s="29"/>
      <c r="D72" s="29"/>
      <c r="E72" s="29"/>
    </row>
    <row r="73" spans="1:5" x14ac:dyDescent="0.25">
      <c r="A73" s="13" t="s">
        <v>798</v>
      </c>
      <c r="B73" s="6" t="s">
        <v>417</v>
      </c>
      <c r="C73" s="29"/>
      <c r="D73" s="29"/>
      <c r="E73" s="29"/>
    </row>
    <row r="74" spans="1:5" ht="30" x14ac:dyDescent="0.25">
      <c r="A74" s="13" t="s">
        <v>799</v>
      </c>
      <c r="B74" s="6" t="s">
        <v>417</v>
      </c>
      <c r="C74" s="29"/>
      <c r="D74" s="29"/>
      <c r="E74" s="29"/>
    </row>
    <row r="75" spans="1:5" x14ac:dyDescent="0.25">
      <c r="A75" s="13" t="s">
        <v>800</v>
      </c>
      <c r="B75" s="6" t="s">
        <v>417</v>
      </c>
      <c r="C75" s="29"/>
      <c r="D75" s="29"/>
      <c r="E75" s="29"/>
    </row>
    <row r="76" spans="1:5" x14ac:dyDescent="0.25">
      <c r="A76" s="13" t="s">
        <v>801</v>
      </c>
      <c r="B76" s="6" t="s">
        <v>417</v>
      </c>
      <c r="C76" s="29"/>
      <c r="D76" s="29"/>
      <c r="E76" s="29"/>
    </row>
    <row r="77" spans="1:5" x14ac:dyDescent="0.25">
      <c r="A77" s="13" t="s">
        <v>802</v>
      </c>
      <c r="B77" s="6" t="s">
        <v>417</v>
      </c>
      <c r="C77" s="29"/>
      <c r="D77" s="29"/>
      <c r="E77" s="29"/>
    </row>
    <row r="78" spans="1:5" x14ac:dyDescent="0.25">
      <c r="A78" s="13" t="s">
        <v>803</v>
      </c>
      <c r="B78" s="6" t="s">
        <v>417</v>
      </c>
      <c r="C78" s="29"/>
      <c r="D78" s="29"/>
      <c r="E78" s="29"/>
    </row>
    <row r="79" spans="1:5" x14ac:dyDescent="0.25">
      <c r="A79" s="13" t="s">
        <v>804</v>
      </c>
      <c r="B79" s="6" t="s">
        <v>417</v>
      </c>
      <c r="C79" s="29"/>
      <c r="D79" s="29"/>
      <c r="E79" s="29"/>
    </row>
    <row r="80" spans="1:5" x14ac:dyDescent="0.25">
      <c r="A80" s="13" t="s">
        <v>805</v>
      </c>
      <c r="B80" s="6" t="s">
        <v>417</v>
      </c>
      <c r="C80" s="29"/>
      <c r="D80" s="29"/>
      <c r="E80" s="29"/>
    </row>
    <row r="81" spans="1:5" x14ac:dyDescent="0.25">
      <c r="A81" s="13" t="s">
        <v>806</v>
      </c>
      <c r="B81" s="6" t="s">
        <v>417</v>
      </c>
      <c r="C81" s="29"/>
      <c r="D81" s="29"/>
      <c r="E81" s="29"/>
    </row>
    <row r="82" spans="1:5" ht="25.5" x14ac:dyDescent="0.25">
      <c r="A82" s="11" t="s">
        <v>637</v>
      </c>
      <c r="B82" s="8" t="s">
        <v>417</v>
      </c>
      <c r="C82" s="183"/>
      <c r="D82" s="183"/>
      <c r="E82" s="183"/>
    </row>
    <row r="83" spans="1:5" x14ac:dyDescent="0.25">
      <c r="A83" s="13" t="s">
        <v>797</v>
      </c>
      <c r="B83" s="6" t="s">
        <v>418</v>
      </c>
      <c r="C83" s="29"/>
      <c r="D83" s="29"/>
      <c r="E83" s="29"/>
    </row>
    <row r="84" spans="1:5" x14ac:dyDescent="0.25">
      <c r="A84" s="13" t="s">
        <v>798</v>
      </c>
      <c r="B84" s="6" t="s">
        <v>418</v>
      </c>
      <c r="C84" s="29"/>
      <c r="D84" s="29"/>
      <c r="E84" s="29"/>
    </row>
    <row r="85" spans="1:5" ht="30" x14ac:dyDescent="0.25">
      <c r="A85" s="13" t="s">
        <v>799</v>
      </c>
      <c r="B85" s="6" t="s">
        <v>418</v>
      </c>
      <c r="C85" s="29"/>
      <c r="D85" s="29"/>
      <c r="E85" s="29"/>
    </row>
    <row r="86" spans="1:5" x14ac:dyDescent="0.25">
      <c r="A86" s="13" t="s">
        <v>800</v>
      </c>
      <c r="B86" s="6" t="s">
        <v>418</v>
      </c>
      <c r="C86" s="29"/>
      <c r="D86" s="29"/>
      <c r="E86" s="29"/>
    </row>
    <row r="87" spans="1:5" x14ac:dyDescent="0.25">
      <c r="A87" s="13" t="s">
        <v>801</v>
      </c>
      <c r="B87" s="6" t="s">
        <v>418</v>
      </c>
      <c r="C87" s="29"/>
      <c r="D87" s="29"/>
      <c r="E87" s="29"/>
    </row>
    <row r="88" spans="1:5" x14ac:dyDescent="0.25">
      <c r="A88" s="13" t="s">
        <v>802</v>
      </c>
      <c r="B88" s="6" t="s">
        <v>418</v>
      </c>
      <c r="C88" s="29"/>
      <c r="D88" s="29"/>
      <c r="E88" s="29"/>
    </row>
    <row r="89" spans="1:5" x14ac:dyDescent="0.25">
      <c r="A89" s="13" t="s">
        <v>803</v>
      </c>
      <c r="B89" s="6" t="s">
        <v>418</v>
      </c>
      <c r="C89" s="162"/>
      <c r="D89" s="162"/>
      <c r="E89" s="162"/>
    </row>
    <row r="90" spans="1:5" x14ac:dyDescent="0.25">
      <c r="A90" s="13" t="s">
        <v>804</v>
      </c>
      <c r="B90" s="6" t="s">
        <v>418</v>
      </c>
      <c r="C90" s="162"/>
      <c r="D90" s="162"/>
      <c r="E90" s="162"/>
    </row>
    <row r="91" spans="1:5" x14ac:dyDescent="0.25">
      <c r="A91" s="13" t="s">
        <v>805</v>
      </c>
      <c r="B91" s="6" t="s">
        <v>418</v>
      </c>
      <c r="C91" s="162"/>
      <c r="D91" s="162"/>
      <c r="E91" s="162"/>
    </row>
    <row r="92" spans="1:5" x14ac:dyDescent="0.25">
      <c r="A92" s="13" t="s">
        <v>806</v>
      </c>
      <c r="B92" s="6" t="s">
        <v>418</v>
      </c>
      <c r="C92" s="162"/>
      <c r="D92" s="162"/>
      <c r="E92" s="162"/>
    </row>
    <row r="93" spans="1:5" x14ac:dyDescent="0.25">
      <c r="A93" s="11" t="s">
        <v>636</v>
      </c>
      <c r="B93" s="8" t="s">
        <v>418</v>
      </c>
      <c r="C93" s="163"/>
      <c r="D93" s="163"/>
      <c r="E93" s="163"/>
    </row>
    <row r="94" spans="1:5" x14ac:dyDescent="0.25">
      <c r="A94" s="13" t="s">
        <v>807</v>
      </c>
      <c r="B94" s="5" t="s">
        <v>420</v>
      </c>
      <c r="C94" s="29"/>
      <c r="D94" s="29"/>
      <c r="E94" s="29"/>
    </row>
    <row r="95" spans="1:5" x14ac:dyDescent="0.25">
      <c r="A95" s="13" t="s">
        <v>808</v>
      </c>
      <c r="B95" s="6" t="s">
        <v>420</v>
      </c>
      <c r="C95" s="29"/>
      <c r="D95" s="29"/>
      <c r="E95" s="29"/>
    </row>
    <row r="96" spans="1:5" x14ac:dyDescent="0.25">
      <c r="A96" s="13" t="s">
        <v>809</v>
      </c>
      <c r="B96" s="5" t="s">
        <v>420</v>
      </c>
      <c r="C96" s="29"/>
      <c r="D96" s="29"/>
      <c r="E96" s="29"/>
    </row>
    <row r="97" spans="1:5" x14ac:dyDescent="0.25">
      <c r="A97" s="5" t="s">
        <v>810</v>
      </c>
      <c r="B97" s="6" t="s">
        <v>420</v>
      </c>
      <c r="C97" s="29"/>
      <c r="D97" s="29"/>
      <c r="E97" s="29"/>
    </row>
    <row r="98" spans="1:5" x14ac:dyDescent="0.25">
      <c r="A98" s="5" t="s">
        <v>811</v>
      </c>
      <c r="B98" s="5" t="s">
        <v>420</v>
      </c>
      <c r="C98" s="29"/>
      <c r="D98" s="29"/>
      <c r="E98" s="29"/>
    </row>
    <row r="99" spans="1:5" x14ac:dyDescent="0.25">
      <c r="A99" s="5" t="s">
        <v>812</v>
      </c>
      <c r="B99" s="6" t="s">
        <v>420</v>
      </c>
      <c r="C99" s="29"/>
      <c r="D99" s="29"/>
      <c r="E99" s="29"/>
    </row>
    <row r="100" spans="1:5" x14ac:dyDescent="0.25">
      <c r="A100" s="13" t="s">
        <v>813</v>
      </c>
      <c r="B100" s="5" t="s">
        <v>420</v>
      </c>
      <c r="C100" s="29"/>
      <c r="D100" s="29"/>
      <c r="E100" s="29"/>
    </row>
    <row r="101" spans="1:5" x14ac:dyDescent="0.25">
      <c r="A101" s="13" t="s">
        <v>817</v>
      </c>
      <c r="B101" s="6" t="s">
        <v>420</v>
      </c>
      <c r="C101" s="29"/>
      <c r="D101" s="29"/>
      <c r="E101" s="29"/>
    </row>
    <row r="102" spans="1:5" x14ac:dyDescent="0.25">
      <c r="A102" s="13" t="s">
        <v>815</v>
      </c>
      <c r="B102" s="5" t="s">
        <v>420</v>
      </c>
      <c r="C102" s="29"/>
      <c r="D102" s="29"/>
      <c r="E102" s="29"/>
    </row>
    <row r="103" spans="1:5" x14ac:dyDescent="0.25">
      <c r="A103" s="13" t="s">
        <v>816</v>
      </c>
      <c r="B103" s="6" t="s">
        <v>420</v>
      </c>
      <c r="C103" s="29"/>
      <c r="D103" s="29"/>
      <c r="E103" s="29"/>
    </row>
    <row r="104" spans="1:5" ht="25.5" x14ac:dyDescent="0.25">
      <c r="A104" s="11" t="s">
        <v>635</v>
      </c>
      <c r="B104" s="8" t="s">
        <v>420</v>
      </c>
      <c r="C104" s="183"/>
      <c r="D104" s="183"/>
      <c r="E104" s="183"/>
    </row>
    <row r="105" spans="1:5" x14ac:dyDescent="0.25">
      <c r="A105" s="13" t="s">
        <v>807</v>
      </c>
      <c r="B105" s="5" t="s">
        <v>423</v>
      </c>
      <c r="C105" s="29"/>
      <c r="D105" s="29"/>
      <c r="E105" s="29"/>
    </row>
    <row r="106" spans="1:5" x14ac:dyDescent="0.25">
      <c r="A106" s="13" t="s">
        <v>808</v>
      </c>
      <c r="B106" s="5" t="s">
        <v>423</v>
      </c>
      <c r="C106" s="29"/>
      <c r="D106" s="29"/>
      <c r="E106" s="29"/>
    </row>
    <row r="107" spans="1:5" x14ac:dyDescent="0.25">
      <c r="A107" s="13" t="s">
        <v>809</v>
      </c>
      <c r="B107" s="5" t="s">
        <v>423</v>
      </c>
      <c r="C107" s="29"/>
      <c r="D107" s="29"/>
      <c r="E107" s="29"/>
    </row>
    <row r="108" spans="1:5" x14ac:dyDescent="0.25">
      <c r="A108" s="5" t="s">
        <v>810</v>
      </c>
      <c r="B108" s="5" t="s">
        <v>423</v>
      </c>
      <c r="C108" s="29"/>
      <c r="D108" s="29"/>
      <c r="E108" s="29"/>
    </row>
    <row r="109" spans="1:5" x14ac:dyDescent="0.25">
      <c r="A109" s="5" t="s">
        <v>811</v>
      </c>
      <c r="B109" s="5" t="s">
        <v>423</v>
      </c>
      <c r="C109" s="29"/>
      <c r="D109" s="29"/>
      <c r="E109" s="29"/>
    </row>
    <row r="110" spans="1:5" x14ac:dyDescent="0.25">
      <c r="A110" s="5" t="s">
        <v>812</v>
      </c>
      <c r="B110" s="5" t="s">
        <v>423</v>
      </c>
      <c r="C110" s="29"/>
      <c r="D110" s="29"/>
      <c r="E110" s="29"/>
    </row>
    <row r="111" spans="1:5" x14ac:dyDescent="0.25">
      <c r="A111" s="13" t="s">
        <v>813</v>
      </c>
      <c r="B111" s="5" t="s">
        <v>423</v>
      </c>
      <c r="C111" s="29"/>
      <c r="D111" s="29"/>
      <c r="E111" s="29"/>
    </row>
    <row r="112" spans="1:5" x14ac:dyDescent="0.25">
      <c r="A112" s="13" t="s">
        <v>817</v>
      </c>
      <c r="B112" s="5" t="s">
        <v>423</v>
      </c>
      <c r="C112" s="29"/>
      <c r="D112" s="29"/>
      <c r="E112" s="29"/>
    </row>
    <row r="113" spans="1:5" x14ac:dyDescent="0.25">
      <c r="A113" s="13" t="s">
        <v>815</v>
      </c>
      <c r="B113" s="5" t="s">
        <v>423</v>
      </c>
      <c r="C113" s="29"/>
      <c r="D113" s="29"/>
      <c r="E113" s="29"/>
    </row>
    <row r="114" spans="1:5" x14ac:dyDescent="0.25">
      <c r="A114" s="13" t="s">
        <v>816</v>
      </c>
      <c r="B114" s="5" t="s">
        <v>423</v>
      </c>
      <c r="C114" s="29"/>
      <c r="D114" s="29"/>
      <c r="E114" s="29"/>
    </row>
    <row r="115" spans="1:5" x14ac:dyDescent="0.25">
      <c r="A115" s="15" t="s">
        <v>674</v>
      </c>
      <c r="B115" s="8" t="s">
        <v>423</v>
      </c>
      <c r="C115" s="182"/>
      <c r="D115" s="182"/>
      <c r="E115" s="182"/>
    </row>
  </sheetData>
  <mergeCells count="3">
    <mergeCell ref="A1:E1"/>
    <mergeCell ref="A2:E2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5"/>
  <sheetViews>
    <sheetView workbookViewId="0">
      <selection activeCell="A4" sqref="A4:E4"/>
    </sheetView>
  </sheetViews>
  <sheetFormatPr defaultRowHeight="15" x14ac:dyDescent="0.2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 ht="27" customHeight="1" x14ac:dyDescent="0.25">
      <c r="A1" s="322" t="s">
        <v>968</v>
      </c>
      <c r="B1" s="342"/>
      <c r="C1" s="342"/>
      <c r="D1" s="326"/>
      <c r="E1" s="326"/>
    </row>
    <row r="2" spans="1:5" ht="25.5" customHeight="1" x14ac:dyDescent="0.25">
      <c r="A2" s="323" t="s">
        <v>920</v>
      </c>
      <c r="B2" s="324"/>
      <c r="C2" s="324"/>
    </row>
    <row r="3" spans="1:5" ht="15.75" customHeight="1" x14ac:dyDescent="0.25">
      <c r="A3" s="63"/>
      <c r="B3" s="64"/>
      <c r="C3" s="64"/>
    </row>
    <row r="4" spans="1:5" ht="21" customHeight="1" x14ac:dyDescent="0.25">
      <c r="A4" s="366" t="s">
        <v>1004</v>
      </c>
      <c r="B4" s="366"/>
      <c r="C4" s="366"/>
      <c r="D4" s="366"/>
      <c r="E4" s="366"/>
    </row>
    <row r="5" spans="1:5" ht="26.25" x14ac:dyDescent="0.25">
      <c r="A5" s="41" t="s">
        <v>852</v>
      </c>
      <c r="B5" s="3" t="s">
        <v>289</v>
      </c>
      <c r="C5" s="78" t="s">
        <v>904</v>
      </c>
      <c r="D5" s="101" t="s">
        <v>26</v>
      </c>
      <c r="E5" s="78" t="s">
        <v>27</v>
      </c>
    </row>
    <row r="6" spans="1:5" x14ac:dyDescent="0.25">
      <c r="A6" s="13" t="s">
        <v>818</v>
      </c>
      <c r="B6" s="6" t="s">
        <v>484</v>
      </c>
      <c r="C6" s="29"/>
      <c r="D6" s="29"/>
      <c r="E6" s="29"/>
    </row>
    <row r="7" spans="1:5" x14ac:dyDescent="0.25">
      <c r="A7" s="13" t="s">
        <v>827</v>
      </c>
      <c r="B7" s="6" t="s">
        <v>484</v>
      </c>
      <c r="C7" s="29"/>
      <c r="D7" s="29"/>
      <c r="E7" s="29"/>
    </row>
    <row r="8" spans="1:5" ht="30" x14ac:dyDescent="0.25">
      <c r="A8" s="13" t="s">
        <v>828</v>
      </c>
      <c r="B8" s="6" t="s">
        <v>484</v>
      </c>
      <c r="C8" s="29"/>
      <c r="D8" s="29"/>
      <c r="E8" s="29"/>
    </row>
    <row r="9" spans="1:5" x14ac:dyDescent="0.25">
      <c r="A9" s="13" t="s">
        <v>826</v>
      </c>
      <c r="B9" s="6" t="s">
        <v>484</v>
      </c>
      <c r="C9" s="29"/>
      <c r="D9" s="29"/>
      <c r="E9" s="29"/>
    </row>
    <row r="10" spans="1:5" x14ac:dyDescent="0.25">
      <c r="A10" s="13" t="s">
        <v>825</v>
      </c>
      <c r="B10" s="6" t="s">
        <v>484</v>
      </c>
      <c r="C10" s="29"/>
      <c r="D10" s="29"/>
      <c r="E10" s="29"/>
    </row>
    <row r="11" spans="1:5" x14ac:dyDescent="0.25">
      <c r="A11" s="13" t="s">
        <v>824</v>
      </c>
      <c r="B11" s="6" t="s">
        <v>484</v>
      </c>
      <c r="C11" s="29"/>
      <c r="D11" s="29"/>
      <c r="E11" s="29"/>
    </row>
    <row r="12" spans="1:5" x14ac:dyDescent="0.25">
      <c r="A12" s="13" t="s">
        <v>819</v>
      </c>
      <c r="B12" s="6" t="s">
        <v>484</v>
      </c>
      <c r="C12" s="29"/>
      <c r="D12" s="29"/>
      <c r="E12" s="29"/>
    </row>
    <row r="13" spans="1:5" x14ac:dyDescent="0.25">
      <c r="A13" s="13" t="s">
        <v>820</v>
      </c>
      <c r="B13" s="6" t="s">
        <v>484</v>
      </c>
      <c r="C13" s="29"/>
      <c r="D13" s="29"/>
      <c r="E13" s="29"/>
    </row>
    <row r="14" spans="1:5" x14ac:dyDescent="0.25">
      <c r="A14" s="13" t="s">
        <v>821</v>
      </c>
      <c r="B14" s="6" t="s">
        <v>484</v>
      </c>
      <c r="C14" s="29"/>
      <c r="D14" s="29"/>
      <c r="E14" s="29"/>
    </row>
    <row r="15" spans="1:5" x14ac:dyDescent="0.25">
      <c r="A15" s="13" t="s">
        <v>822</v>
      </c>
      <c r="B15" s="6" t="s">
        <v>484</v>
      </c>
      <c r="C15" s="29"/>
      <c r="D15" s="29"/>
      <c r="E15" s="29"/>
    </row>
    <row r="16" spans="1:5" ht="25.5" x14ac:dyDescent="0.25">
      <c r="A16" s="7" t="s">
        <v>684</v>
      </c>
      <c r="B16" s="8" t="s">
        <v>484</v>
      </c>
      <c r="C16" s="183"/>
      <c r="D16" s="183"/>
      <c r="E16" s="183"/>
    </row>
    <row r="17" spans="1:5" x14ac:dyDescent="0.25">
      <c r="A17" s="13" t="s">
        <v>818</v>
      </c>
      <c r="B17" s="6" t="s">
        <v>485</v>
      </c>
      <c r="C17" s="29"/>
      <c r="D17" s="29"/>
      <c r="E17" s="29"/>
    </row>
    <row r="18" spans="1:5" x14ac:dyDescent="0.25">
      <c r="A18" s="13" t="s">
        <v>827</v>
      </c>
      <c r="B18" s="6" t="s">
        <v>485</v>
      </c>
      <c r="C18" s="29"/>
      <c r="D18" s="29"/>
      <c r="E18" s="29"/>
    </row>
    <row r="19" spans="1:5" ht="30" x14ac:dyDescent="0.25">
      <c r="A19" s="13" t="s">
        <v>828</v>
      </c>
      <c r="B19" s="6" t="s">
        <v>485</v>
      </c>
      <c r="C19" s="29"/>
      <c r="D19" s="29"/>
      <c r="E19" s="29"/>
    </row>
    <row r="20" spans="1:5" x14ac:dyDescent="0.25">
      <c r="A20" s="13" t="s">
        <v>826</v>
      </c>
      <c r="B20" s="6" t="s">
        <v>485</v>
      </c>
      <c r="C20" s="29"/>
      <c r="D20" s="29"/>
      <c r="E20" s="29"/>
    </row>
    <row r="21" spans="1:5" x14ac:dyDescent="0.25">
      <c r="A21" s="13" t="s">
        <v>825</v>
      </c>
      <c r="B21" s="6" t="s">
        <v>485</v>
      </c>
      <c r="C21" s="29"/>
      <c r="D21" s="29"/>
      <c r="E21" s="29"/>
    </row>
    <row r="22" spans="1:5" x14ac:dyDescent="0.25">
      <c r="A22" s="13" t="s">
        <v>824</v>
      </c>
      <c r="B22" s="6" t="s">
        <v>485</v>
      </c>
      <c r="C22" s="29"/>
      <c r="D22" s="29"/>
      <c r="E22" s="29"/>
    </row>
    <row r="23" spans="1:5" x14ac:dyDescent="0.25">
      <c r="A23" s="13" t="s">
        <v>819</v>
      </c>
      <c r="B23" s="6" t="s">
        <v>485</v>
      </c>
      <c r="C23" s="29"/>
      <c r="D23" s="29"/>
      <c r="E23" s="29"/>
    </row>
    <row r="24" spans="1:5" x14ac:dyDescent="0.25">
      <c r="A24" s="13" t="s">
        <v>820</v>
      </c>
      <c r="B24" s="6" t="s">
        <v>485</v>
      </c>
      <c r="C24" s="29"/>
      <c r="D24" s="29"/>
      <c r="E24" s="29"/>
    </row>
    <row r="25" spans="1:5" x14ac:dyDescent="0.25">
      <c r="A25" s="13" t="s">
        <v>821</v>
      </c>
      <c r="B25" s="6" t="s">
        <v>485</v>
      </c>
      <c r="C25" s="29"/>
      <c r="D25" s="29"/>
      <c r="E25" s="29"/>
    </row>
    <row r="26" spans="1:5" x14ac:dyDescent="0.25">
      <c r="A26" s="13" t="s">
        <v>822</v>
      </c>
      <c r="B26" s="6" t="s">
        <v>485</v>
      </c>
      <c r="C26" s="29"/>
      <c r="D26" s="29"/>
      <c r="E26" s="29"/>
    </row>
    <row r="27" spans="1:5" ht="25.5" x14ac:dyDescent="0.25">
      <c r="A27" s="7" t="s">
        <v>741</v>
      </c>
      <c r="B27" s="8" t="s">
        <v>485</v>
      </c>
      <c r="C27" s="183"/>
      <c r="D27" s="183"/>
      <c r="E27" s="183"/>
    </row>
    <row r="28" spans="1:5" x14ac:dyDescent="0.25">
      <c r="A28" s="13" t="s">
        <v>818</v>
      </c>
      <c r="B28" s="6" t="s">
        <v>486</v>
      </c>
      <c r="C28" s="162">
        <v>180000</v>
      </c>
      <c r="D28" s="162">
        <v>1486716</v>
      </c>
      <c r="E28" s="162">
        <v>1486716</v>
      </c>
    </row>
    <row r="29" spans="1:5" x14ac:dyDescent="0.25">
      <c r="A29" s="13" t="s">
        <v>827</v>
      </c>
      <c r="B29" s="6" t="s">
        <v>486</v>
      </c>
      <c r="C29" s="162"/>
      <c r="D29" s="162"/>
      <c r="E29" s="162"/>
    </row>
    <row r="30" spans="1:5" ht="30" x14ac:dyDescent="0.25">
      <c r="A30" s="13" t="s">
        <v>828</v>
      </c>
      <c r="B30" s="6" t="s">
        <v>486</v>
      </c>
      <c r="C30" s="162"/>
      <c r="D30" s="162"/>
      <c r="E30" s="162"/>
    </row>
    <row r="31" spans="1:5" x14ac:dyDescent="0.25">
      <c r="A31" s="13" t="s">
        <v>826</v>
      </c>
      <c r="B31" s="6" t="s">
        <v>486</v>
      </c>
      <c r="C31" s="162"/>
      <c r="D31" s="162"/>
      <c r="E31" s="162"/>
    </row>
    <row r="32" spans="1:5" x14ac:dyDescent="0.25">
      <c r="A32" s="13" t="s">
        <v>825</v>
      </c>
      <c r="B32" s="6" t="s">
        <v>486</v>
      </c>
      <c r="C32" s="162"/>
      <c r="D32" s="162"/>
      <c r="E32" s="162"/>
    </row>
    <row r="33" spans="1:5" x14ac:dyDescent="0.25">
      <c r="A33" s="13" t="s">
        <v>824</v>
      </c>
      <c r="B33" s="6" t="s">
        <v>486</v>
      </c>
      <c r="C33" s="162"/>
      <c r="D33" s="162"/>
      <c r="E33" s="162"/>
    </row>
    <row r="34" spans="1:5" x14ac:dyDescent="0.25">
      <c r="A34" s="13" t="s">
        <v>819</v>
      </c>
      <c r="B34" s="6" t="s">
        <v>486</v>
      </c>
      <c r="C34" s="162">
        <v>3854349</v>
      </c>
      <c r="D34" s="162">
        <v>2421510</v>
      </c>
      <c r="E34" s="162">
        <v>2421510</v>
      </c>
    </row>
    <row r="35" spans="1:5" x14ac:dyDescent="0.25">
      <c r="A35" s="13" t="s">
        <v>820</v>
      </c>
      <c r="B35" s="6" t="s">
        <v>486</v>
      </c>
      <c r="C35" s="162">
        <v>25033731</v>
      </c>
      <c r="D35" s="162">
        <v>20291782</v>
      </c>
      <c r="E35" s="162">
        <v>20291782</v>
      </c>
    </row>
    <row r="36" spans="1:5" x14ac:dyDescent="0.25">
      <c r="A36" s="13" t="s">
        <v>821</v>
      </c>
      <c r="B36" s="6" t="s">
        <v>486</v>
      </c>
      <c r="C36" s="162"/>
      <c r="D36" s="162"/>
      <c r="E36" s="162"/>
    </row>
    <row r="37" spans="1:5" x14ac:dyDescent="0.25">
      <c r="A37" s="13" t="s">
        <v>822</v>
      </c>
      <c r="B37" s="6" t="s">
        <v>486</v>
      </c>
      <c r="C37" s="162"/>
      <c r="D37" s="162"/>
      <c r="E37" s="162"/>
    </row>
    <row r="38" spans="1:5" x14ac:dyDescent="0.25">
      <c r="A38" s="7" t="s">
        <v>740</v>
      </c>
      <c r="B38" s="8" t="s">
        <v>486</v>
      </c>
      <c r="C38" s="163">
        <v>29068080</v>
      </c>
      <c r="D38" s="163">
        <v>24200008</v>
      </c>
      <c r="E38" s="163">
        <v>24200008</v>
      </c>
    </row>
    <row r="39" spans="1:5" x14ac:dyDescent="0.25">
      <c r="A39" s="13" t="s">
        <v>818</v>
      </c>
      <c r="B39" s="6" t="s">
        <v>492</v>
      </c>
      <c r="C39" s="162"/>
      <c r="D39" s="162"/>
      <c r="E39" s="162"/>
    </row>
    <row r="40" spans="1:5" x14ac:dyDescent="0.25">
      <c r="A40" s="13" t="s">
        <v>827</v>
      </c>
      <c r="B40" s="6" t="s">
        <v>492</v>
      </c>
      <c r="C40" s="162"/>
      <c r="D40" s="162"/>
      <c r="E40" s="162"/>
    </row>
    <row r="41" spans="1:5" ht="30" x14ac:dyDescent="0.25">
      <c r="A41" s="13" t="s">
        <v>828</v>
      </c>
      <c r="B41" s="6" t="s">
        <v>492</v>
      </c>
      <c r="C41" s="162"/>
      <c r="D41" s="162"/>
      <c r="E41" s="162"/>
    </row>
    <row r="42" spans="1:5" x14ac:dyDescent="0.25">
      <c r="A42" s="13" t="s">
        <v>826</v>
      </c>
      <c r="B42" s="6" t="s">
        <v>492</v>
      </c>
      <c r="C42" s="162"/>
      <c r="D42" s="162"/>
      <c r="E42" s="162"/>
    </row>
    <row r="43" spans="1:5" x14ac:dyDescent="0.25">
      <c r="A43" s="13" t="s">
        <v>825</v>
      </c>
      <c r="B43" s="6" t="s">
        <v>492</v>
      </c>
      <c r="C43" s="162"/>
      <c r="D43" s="162"/>
      <c r="E43" s="162"/>
    </row>
    <row r="44" spans="1:5" x14ac:dyDescent="0.25">
      <c r="A44" s="13" t="s">
        <v>824</v>
      </c>
      <c r="B44" s="6" t="s">
        <v>492</v>
      </c>
      <c r="C44" s="162"/>
      <c r="D44" s="162"/>
      <c r="E44" s="162"/>
    </row>
    <row r="45" spans="1:5" x14ac:dyDescent="0.25">
      <c r="A45" s="13" t="s">
        <v>819</v>
      </c>
      <c r="B45" s="6" t="s">
        <v>492</v>
      </c>
      <c r="C45" s="162"/>
      <c r="D45" s="162"/>
      <c r="E45" s="162"/>
    </row>
    <row r="46" spans="1:5" x14ac:dyDescent="0.25">
      <c r="A46" s="13" t="s">
        <v>820</v>
      </c>
      <c r="B46" s="6" t="s">
        <v>492</v>
      </c>
      <c r="C46" s="162"/>
      <c r="D46" s="162"/>
      <c r="E46" s="162"/>
    </row>
    <row r="47" spans="1:5" x14ac:dyDescent="0.25">
      <c r="A47" s="13" t="s">
        <v>821</v>
      </c>
      <c r="B47" s="6" t="s">
        <v>492</v>
      </c>
      <c r="C47" s="162"/>
      <c r="D47" s="162"/>
      <c r="E47" s="162"/>
    </row>
    <row r="48" spans="1:5" x14ac:dyDescent="0.25">
      <c r="A48" s="13" t="s">
        <v>822</v>
      </c>
      <c r="B48" s="6" t="s">
        <v>492</v>
      </c>
      <c r="C48" s="162"/>
      <c r="D48" s="162"/>
      <c r="E48" s="162"/>
    </row>
    <row r="49" spans="1:5" ht="25.5" x14ac:dyDescent="0.25">
      <c r="A49" s="7" t="s">
        <v>739</v>
      </c>
      <c r="B49" s="8" t="s">
        <v>492</v>
      </c>
      <c r="C49" s="200">
        <v>0</v>
      </c>
      <c r="D49" s="200">
        <v>0</v>
      </c>
      <c r="E49" s="200">
        <v>0</v>
      </c>
    </row>
    <row r="50" spans="1:5" x14ac:dyDescent="0.25">
      <c r="A50" s="13" t="s">
        <v>823</v>
      </c>
      <c r="B50" s="6" t="s">
        <v>493</v>
      </c>
      <c r="C50" s="162"/>
      <c r="D50" s="162"/>
      <c r="E50" s="162"/>
    </row>
    <row r="51" spans="1:5" x14ac:dyDescent="0.25">
      <c r="A51" s="13" t="s">
        <v>827</v>
      </c>
      <c r="B51" s="6" t="s">
        <v>493</v>
      </c>
      <c r="C51" s="162"/>
      <c r="D51" s="162"/>
      <c r="E51" s="162"/>
    </row>
    <row r="52" spans="1:5" ht="30" x14ac:dyDescent="0.25">
      <c r="A52" s="13" t="s">
        <v>828</v>
      </c>
      <c r="B52" s="6" t="s">
        <v>493</v>
      </c>
      <c r="C52" s="162"/>
      <c r="D52" s="162"/>
      <c r="E52" s="162"/>
    </row>
    <row r="53" spans="1:5" x14ac:dyDescent="0.25">
      <c r="A53" s="13" t="s">
        <v>826</v>
      </c>
      <c r="B53" s="6" t="s">
        <v>493</v>
      </c>
      <c r="C53" s="162"/>
      <c r="D53" s="162"/>
      <c r="E53" s="162"/>
    </row>
    <row r="54" spans="1:5" x14ac:dyDescent="0.25">
      <c r="A54" s="13" t="s">
        <v>825</v>
      </c>
      <c r="B54" s="6" t="s">
        <v>493</v>
      </c>
      <c r="C54" s="162"/>
      <c r="D54" s="162"/>
      <c r="E54" s="162"/>
    </row>
    <row r="55" spans="1:5" x14ac:dyDescent="0.25">
      <c r="A55" s="13" t="s">
        <v>824</v>
      </c>
      <c r="B55" s="6" t="s">
        <v>493</v>
      </c>
      <c r="C55" s="162"/>
      <c r="D55" s="162"/>
      <c r="E55" s="162"/>
    </row>
    <row r="56" spans="1:5" x14ac:dyDescent="0.25">
      <c r="A56" s="13" t="s">
        <v>819</v>
      </c>
      <c r="B56" s="6" t="s">
        <v>493</v>
      </c>
      <c r="C56" s="162"/>
      <c r="D56" s="162"/>
      <c r="E56" s="162"/>
    </row>
    <row r="57" spans="1:5" x14ac:dyDescent="0.25">
      <c r="A57" s="13" t="s">
        <v>820</v>
      </c>
      <c r="B57" s="6" t="s">
        <v>493</v>
      </c>
      <c r="C57" s="162"/>
      <c r="D57" s="162"/>
      <c r="E57" s="162"/>
    </row>
    <row r="58" spans="1:5" x14ac:dyDescent="0.25">
      <c r="A58" s="13" t="s">
        <v>821</v>
      </c>
      <c r="B58" s="6" t="s">
        <v>493</v>
      </c>
      <c r="C58" s="162"/>
      <c r="D58" s="162"/>
      <c r="E58" s="162"/>
    </row>
    <row r="59" spans="1:5" x14ac:dyDescent="0.25">
      <c r="A59" s="13" t="s">
        <v>822</v>
      </c>
      <c r="B59" s="6" t="s">
        <v>493</v>
      </c>
      <c r="C59" s="162"/>
      <c r="D59" s="162"/>
      <c r="E59" s="162"/>
    </row>
    <row r="60" spans="1:5" ht="25.5" x14ac:dyDescent="0.25">
      <c r="A60" s="7" t="s">
        <v>742</v>
      </c>
      <c r="B60" s="8" t="s">
        <v>493</v>
      </c>
      <c r="C60" s="200"/>
      <c r="D60" s="200"/>
      <c r="E60" s="200"/>
    </row>
    <row r="61" spans="1:5" x14ac:dyDescent="0.25">
      <c r="A61" s="13" t="s">
        <v>818</v>
      </c>
      <c r="B61" s="6" t="s">
        <v>494</v>
      </c>
      <c r="C61" s="162"/>
      <c r="D61" s="162"/>
      <c r="E61" s="162"/>
    </row>
    <row r="62" spans="1:5" x14ac:dyDescent="0.25">
      <c r="A62" s="13" t="s">
        <v>827</v>
      </c>
      <c r="B62" s="6" t="s">
        <v>494</v>
      </c>
      <c r="C62" s="162"/>
      <c r="D62" s="162"/>
      <c r="E62" s="162"/>
    </row>
    <row r="63" spans="1:5" ht="30" x14ac:dyDescent="0.25">
      <c r="A63" s="13" t="s">
        <v>828</v>
      </c>
      <c r="B63" s="6" t="s">
        <v>494</v>
      </c>
      <c r="C63" s="162"/>
      <c r="D63" s="162"/>
      <c r="E63" s="162"/>
    </row>
    <row r="64" spans="1:5" x14ac:dyDescent="0.25">
      <c r="A64" s="13" t="s">
        <v>826</v>
      </c>
      <c r="B64" s="6" t="s">
        <v>494</v>
      </c>
      <c r="C64" s="162"/>
      <c r="D64" s="162"/>
      <c r="E64" s="162"/>
    </row>
    <row r="65" spans="1:5" x14ac:dyDescent="0.25">
      <c r="A65" s="13" t="s">
        <v>825</v>
      </c>
      <c r="B65" s="6" t="s">
        <v>494</v>
      </c>
      <c r="C65" s="162"/>
      <c r="D65" s="162"/>
      <c r="E65" s="162"/>
    </row>
    <row r="66" spans="1:5" x14ac:dyDescent="0.25">
      <c r="A66" s="13" t="s">
        <v>824</v>
      </c>
      <c r="B66" s="6" t="s">
        <v>494</v>
      </c>
      <c r="C66" s="162"/>
      <c r="D66" s="162"/>
      <c r="E66" s="162"/>
    </row>
    <row r="67" spans="1:5" x14ac:dyDescent="0.25">
      <c r="A67" s="13" t="s">
        <v>819</v>
      </c>
      <c r="B67" s="6" t="s">
        <v>494</v>
      </c>
      <c r="C67" s="162"/>
      <c r="D67" s="162"/>
      <c r="E67" s="162"/>
    </row>
    <row r="68" spans="1:5" x14ac:dyDescent="0.25">
      <c r="A68" s="13" t="s">
        <v>820</v>
      </c>
      <c r="B68" s="6" t="s">
        <v>494</v>
      </c>
      <c r="C68" s="162"/>
      <c r="D68" s="162"/>
      <c r="E68" s="162"/>
    </row>
    <row r="69" spans="1:5" x14ac:dyDescent="0.25">
      <c r="A69" s="13" t="s">
        <v>821</v>
      </c>
      <c r="B69" s="6" t="s">
        <v>494</v>
      </c>
      <c r="C69" s="162"/>
      <c r="D69" s="162"/>
      <c r="E69" s="162"/>
    </row>
    <row r="70" spans="1:5" x14ac:dyDescent="0.25">
      <c r="A70" s="13" t="s">
        <v>822</v>
      </c>
      <c r="B70" s="6" t="s">
        <v>494</v>
      </c>
      <c r="C70" s="162"/>
      <c r="D70" s="162"/>
      <c r="E70" s="162"/>
    </row>
    <row r="71" spans="1:5" x14ac:dyDescent="0.25">
      <c r="A71" s="7" t="s">
        <v>689</v>
      </c>
      <c r="B71" s="8" t="s">
        <v>494</v>
      </c>
      <c r="C71" s="163"/>
      <c r="D71" s="163"/>
      <c r="E71" s="163"/>
    </row>
    <row r="72" spans="1:5" x14ac:dyDescent="0.25">
      <c r="A72" s="13" t="s">
        <v>829</v>
      </c>
      <c r="B72" s="5" t="s">
        <v>544</v>
      </c>
      <c r="C72" s="162"/>
      <c r="D72" s="162"/>
      <c r="E72" s="162"/>
    </row>
    <row r="73" spans="1:5" x14ac:dyDescent="0.25">
      <c r="A73" s="13" t="s">
        <v>830</v>
      </c>
      <c r="B73" s="5" t="s">
        <v>544</v>
      </c>
      <c r="C73" s="162"/>
      <c r="D73" s="162"/>
      <c r="E73" s="162"/>
    </row>
    <row r="74" spans="1:5" x14ac:dyDescent="0.25">
      <c r="A74" s="13" t="s">
        <v>838</v>
      </c>
      <c r="B74" s="5" t="s">
        <v>544</v>
      </c>
      <c r="C74" s="162"/>
      <c r="D74" s="162"/>
      <c r="E74" s="162"/>
    </row>
    <row r="75" spans="1:5" x14ac:dyDescent="0.25">
      <c r="A75" s="5" t="s">
        <v>837</v>
      </c>
      <c r="B75" s="5" t="s">
        <v>544</v>
      </c>
      <c r="C75" s="162"/>
      <c r="D75" s="162"/>
      <c r="E75" s="162"/>
    </row>
    <row r="76" spans="1:5" x14ac:dyDescent="0.25">
      <c r="A76" s="5" t="s">
        <v>836</v>
      </c>
      <c r="B76" s="5" t="s">
        <v>544</v>
      </c>
      <c r="C76" s="162"/>
      <c r="D76" s="162"/>
      <c r="E76" s="162"/>
    </row>
    <row r="77" spans="1:5" x14ac:dyDescent="0.25">
      <c r="A77" s="5" t="s">
        <v>835</v>
      </c>
      <c r="B77" s="5" t="s">
        <v>544</v>
      </c>
      <c r="C77" s="162"/>
      <c r="D77" s="162"/>
      <c r="E77" s="162"/>
    </row>
    <row r="78" spans="1:5" x14ac:dyDescent="0.25">
      <c r="A78" s="13" t="s">
        <v>834</v>
      </c>
      <c r="B78" s="5" t="s">
        <v>544</v>
      </c>
      <c r="C78" s="162"/>
      <c r="D78" s="162"/>
      <c r="E78" s="162"/>
    </row>
    <row r="79" spans="1:5" x14ac:dyDescent="0.25">
      <c r="A79" s="13" t="s">
        <v>839</v>
      </c>
      <c r="B79" s="5" t="s">
        <v>544</v>
      </c>
      <c r="C79" s="162"/>
      <c r="D79" s="162"/>
      <c r="E79" s="162"/>
    </row>
    <row r="80" spans="1:5" x14ac:dyDescent="0.25">
      <c r="A80" s="13" t="s">
        <v>831</v>
      </c>
      <c r="B80" s="5" t="s">
        <v>544</v>
      </c>
      <c r="C80" s="162"/>
      <c r="D80" s="162"/>
      <c r="E80" s="162"/>
    </row>
    <row r="81" spans="1:5" x14ac:dyDescent="0.25">
      <c r="A81" s="13" t="s">
        <v>832</v>
      </c>
      <c r="B81" s="5" t="s">
        <v>544</v>
      </c>
      <c r="C81" s="162"/>
      <c r="D81" s="162"/>
      <c r="E81" s="162"/>
    </row>
    <row r="82" spans="1:5" ht="25.5" x14ac:dyDescent="0.25">
      <c r="A82" s="7" t="s">
        <v>756</v>
      </c>
      <c r="B82" s="8" t="s">
        <v>544</v>
      </c>
      <c r="C82" s="200"/>
      <c r="D82" s="200"/>
      <c r="E82" s="200"/>
    </row>
    <row r="83" spans="1:5" x14ac:dyDescent="0.25">
      <c r="A83" s="13" t="s">
        <v>829</v>
      </c>
      <c r="B83" s="5" t="s">
        <v>545</v>
      </c>
      <c r="C83" s="162"/>
      <c r="D83" s="162"/>
      <c r="E83" s="162"/>
    </row>
    <row r="84" spans="1:5" x14ac:dyDescent="0.25">
      <c r="A84" s="13" t="s">
        <v>830</v>
      </c>
      <c r="B84" s="5" t="s">
        <v>545</v>
      </c>
      <c r="C84" s="162"/>
      <c r="D84" s="162"/>
      <c r="E84" s="162"/>
    </row>
    <row r="85" spans="1:5" x14ac:dyDescent="0.25">
      <c r="A85" s="13" t="s">
        <v>838</v>
      </c>
      <c r="B85" s="5" t="s">
        <v>545</v>
      </c>
      <c r="C85" s="162"/>
      <c r="D85" s="162"/>
      <c r="E85" s="162"/>
    </row>
    <row r="86" spans="1:5" x14ac:dyDescent="0.25">
      <c r="A86" s="5" t="s">
        <v>837</v>
      </c>
      <c r="B86" s="5" t="s">
        <v>545</v>
      </c>
      <c r="C86" s="162"/>
      <c r="D86" s="162"/>
      <c r="E86" s="162"/>
    </row>
    <row r="87" spans="1:5" x14ac:dyDescent="0.25">
      <c r="A87" s="5" t="s">
        <v>836</v>
      </c>
      <c r="B87" s="5" t="s">
        <v>545</v>
      </c>
      <c r="C87" s="162"/>
      <c r="D87" s="162"/>
      <c r="E87" s="162"/>
    </row>
    <row r="88" spans="1:5" x14ac:dyDescent="0.25">
      <c r="A88" s="5" t="s">
        <v>835</v>
      </c>
      <c r="B88" s="5" t="s">
        <v>545</v>
      </c>
      <c r="C88" s="162"/>
      <c r="D88" s="162"/>
      <c r="E88" s="162"/>
    </row>
    <row r="89" spans="1:5" x14ac:dyDescent="0.25">
      <c r="A89" s="13" t="s">
        <v>834</v>
      </c>
      <c r="B89" s="5" t="s">
        <v>545</v>
      </c>
      <c r="C89" s="162"/>
      <c r="D89" s="162"/>
      <c r="E89" s="162"/>
    </row>
    <row r="90" spans="1:5" x14ac:dyDescent="0.25">
      <c r="A90" s="13" t="s">
        <v>833</v>
      </c>
      <c r="B90" s="5" t="s">
        <v>545</v>
      </c>
      <c r="C90" s="162"/>
      <c r="D90" s="162"/>
      <c r="E90" s="162"/>
    </row>
    <row r="91" spans="1:5" x14ac:dyDescent="0.25">
      <c r="A91" s="13" t="s">
        <v>831</v>
      </c>
      <c r="B91" s="5" t="s">
        <v>545</v>
      </c>
      <c r="C91" s="162"/>
      <c r="D91" s="162"/>
      <c r="E91" s="162"/>
    </row>
    <row r="92" spans="1:5" x14ac:dyDescent="0.25">
      <c r="A92" s="13" t="s">
        <v>832</v>
      </c>
      <c r="B92" s="5" t="s">
        <v>545</v>
      </c>
      <c r="C92" s="162"/>
      <c r="D92" s="162"/>
      <c r="E92" s="162"/>
    </row>
    <row r="93" spans="1:5" x14ac:dyDescent="0.25">
      <c r="A93" s="15" t="s">
        <v>757</v>
      </c>
      <c r="B93" s="8" t="s">
        <v>545</v>
      </c>
      <c r="C93" s="163"/>
      <c r="D93" s="163"/>
      <c r="E93" s="163"/>
    </row>
    <row r="94" spans="1:5" x14ac:dyDescent="0.25">
      <c r="A94" s="13" t="s">
        <v>829</v>
      </c>
      <c r="B94" s="5" t="s">
        <v>549</v>
      </c>
      <c r="C94" s="162"/>
      <c r="D94" s="162"/>
      <c r="E94" s="162"/>
    </row>
    <row r="95" spans="1:5" x14ac:dyDescent="0.25">
      <c r="A95" s="13" t="s">
        <v>830</v>
      </c>
      <c r="B95" s="5" t="s">
        <v>549</v>
      </c>
      <c r="C95" s="162"/>
      <c r="D95" s="162"/>
      <c r="E95" s="162"/>
    </row>
    <row r="96" spans="1:5" x14ac:dyDescent="0.25">
      <c r="A96" s="13" t="s">
        <v>838</v>
      </c>
      <c r="B96" s="5" t="s">
        <v>549</v>
      </c>
      <c r="C96" s="162"/>
      <c r="D96" s="162"/>
      <c r="E96" s="162"/>
    </row>
    <row r="97" spans="1:5" x14ac:dyDescent="0.25">
      <c r="A97" s="5" t="s">
        <v>837</v>
      </c>
      <c r="B97" s="5" t="s">
        <v>549</v>
      </c>
      <c r="C97" s="162"/>
      <c r="D97" s="162"/>
      <c r="E97" s="162"/>
    </row>
    <row r="98" spans="1:5" x14ac:dyDescent="0.25">
      <c r="A98" s="5" t="s">
        <v>836</v>
      </c>
      <c r="B98" s="5" t="s">
        <v>549</v>
      </c>
      <c r="C98" s="162"/>
      <c r="D98" s="162"/>
      <c r="E98" s="162"/>
    </row>
    <row r="99" spans="1:5" x14ac:dyDescent="0.25">
      <c r="A99" s="5" t="s">
        <v>835</v>
      </c>
      <c r="B99" s="5" t="s">
        <v>549</v>
      </c>
      <c r="C99" s="162"/>
      <c r="D99" s="162"/>
      <c r="E99" s="162"/>
    </row>
    <row r="100" spans="1:5" x14ac:dyDescent="0.25">
      <c r="A100" s="13" t="s">
        <v>834</v>
      </c>
      <c r="B100" s="5" t="s">
        <v>549</v>
      </c>
      <c r="C100" s="162"/>
      <c r="D100" s="162"/>
      <c r="E100" s="162"/>
    </row>
    <row r="101" spans="1:5" x14ac:dyDescent="0.25">
      <c r="A101" s="13" t="s">
        <v>839</v>
      </c>
      <c r="B101" s="5" t="s">
        <v>549</v>
      </c>
      <c r="C101" s="162"/>
      <c r="D101" s="162"/>
      <c r="E101" s="162"/>
    </row>
    <row r="102" spans="1:5" x14ac:dyDescent="0.25">
      <c r="A102" s="13" t="s">
        <v>831</v>
      </c>
      <c r="B102" s="5" t="s">
        <v>549</v>
      </c>
      <c r="C102" s="162"/>
      <c r="D102" s="162"/>
      <c r="E102" s="162"/>
    </row>
    <row r="103" spans="1:5" x14ac:dyDescent="0.25">
      <c r="A103" s="13" t="s">
        <v>832</v>
      </c>
      <c r="B103" s="5" t="s">
        <v>549</v>
      </c>
      <c r="C103" s="162"/>
      <c r="D103" s="162"/>
      <c r="E103" s="162"/>
    </row>
    <row r="104" spans="1:5" ht="25.5" x14ac:dyDescent="0.25">
      <c r="A104" s="7" t="s">
        <v>758</v>
      </c>
      <c r="B104" s="8" t="s">
        <v>549</v>
      </c>
      <c r="C104" s="200"/>
      <c r="D104" s="200"/>
      <c r="E104" s="200"/>
    </row>
    <row r="105" spans="1:5" x14ac:dyDescent="0.25">
      <c r="A105" s="13" t="s">
        <v>829</v>
      </c>
      <c r="B105" s="5" t="s">
        <v>550</v>
      </c>
      <c r="C105" s="162"/>
      <c r="D105" s="162"/>
      <c r="E105" s="162"/>
    </row>
    <row r="106" spans="1:5" x14ac:dyDescent="0.25">
      <c r="A106" s="13" t="s">
        <v>830</v>
      </c>
      <c r="B106" s="5" t="s">
        <v>550</v>
      </c>
      <c r="C106" s="162"/>
      <c r="D106" s="162"/>
      <c r="E106" s="162"/>
    </row>
    <row r="107" spans="1:5" x14ac:dyDescent="0.25">
      <c r="A107" s="13" t="s">
        <v>838</v>
      </c>
      <c r="B107" s="5" t="s">
        <v>550</v>
      </c>
      <c r="C107" s="162"/>
      <c r="D107" s="162"/>
      <c r="E107" s="162"/>
    </row>
    <row r="108" spans="1:5" x14ac:dyDescent="0.25">
      <c r="A108" s="5" t="s">
        <v>837</v>
      </c>
      <c r="B108" s="5" t="s">
        <v>550</v>
      </c>
      <c r="C108" s="162"/>
      <c r="D108" s="162"/>
      <c r="E108" s="162"/>
    </row>
    <row r="109" spans="1:5" x14ac:dyDescent="0.25">
      <c r="A109" s="5" t="s">
        <v>836</v>
      </c>
      <c r="B109" s="5" t="s">
        <v>550</v>
      </c>
      <c r="C109" s="162"/>
      <c r="D109" s="162"/>
      <c r="E109" s="162"/>
    </row>
    <row r="110" spans="1:5" x14ac:dyDescent="0.25">
      <c r="A110" s="5" t="s">
        <v>835</v>
      </c>
      <c r="B110" s="5" t="s">
        <v>550</v>
      </c>
      <c r="C110" s="162"/>
      <c r="D110" s="162"/>
      <c r="E110" s="162"/>
    </row>
    <row r="111" spans="1:5" x14ac:dyDescent="0.25">
      <c r="A111" s="13" t="s">
        <v>834</v>
      </c>
      <c r="B111" s="5" t="s">
        <v>550</v>
      </c>
      <c r="C111" s="162"/>
      <c r="D111" s="162"/>
      <c r="E111" s="162"/>
    </row>
    <row r="112" spans="1:5" x14ac:dyDescent="0.25">
      <c r="A112" s="13" t="s">
        <v>833</v>
      </c>
      <c r="B112" s="5" t="s">
        <v>550</v>
      </c>
      <c r="C112" s="162"/>
      <c r="D112" s="162"/>
      <c r="E112" s="162"/>
    </row>
    <row r="113" spans="1:5" x14ac:dyDescent="0.25">
      <c r="A113" s="13" t="s">
        <v>831</v>
      </c>
      <c r="B113" s="5" t="s">
        <v>550</v>
      </c>
      <c r="C113" s="162"/>
      <c r="D113" s="162"/>
      <c r="E113" s="162"/>
    </row>
    <row r="114" spans="1:5" x14ac:dyDescent="0.25">
      <c r="A114" s="13" t="s">
        <v>832</v>
      </c>
      <c r="B114" s="5" t="s">
        <v>550</v>
      </c>
      <c r="C114" s="162"/>
      <c r="D114" s="162"/>
      <c r="E114" s="162"/>
    </row>
    <row r="115" spans="1:5" x14ac:dyDescent="0.25">
      <c r="A115" s="15" t="s">
        <v>759</v>
      </c>
      <c r="B115" s="8" t="s">
        <v>550</v>
      </c>
      <c r="C115" s="163"/>
      <c r="D115" s="163"/>
      <c r="E115" s="163"/>
    </row>
  </sheetData>
  <mergeCells count="3">
    <mergeCell ref="A2:C2"/>
    <mergeCell ref="A1:E1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2" fitToHeight="2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workbookViewId="0">
      <selection activeCell="A3" sqref="A3:E3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ht="24" customHeight="1" x14ac:dyDescent="0.25">
      <c r="A1" s="322" t="s">
        <v>968</v>
      </c>
      <c r="B1" s="342"/>
      <c r="C1" s="342"/>
      <c r="D1" s="326"/>
      <c r="E1" s="326"/>
    </row>
    <row r="2" spans="1:5" ht="26.25" customHeight="1" x14ac:dyDescent="0.25">
      <c r="A2" s="323" t="s">
        <v>921</v>
      </c>
      <c r="B2" s="324"/>
      <c r="C2" s="324"/>
      <c r="D2" s="326"/>
      <c r="E2" s="326"/>
    </row>
    <row r="3" spans="1:5" x14ac:dyDescent="0.25">
      <c r="A3" s="339" t="s">
        <v>1005</v>
      </c>
      <c r="B3" s="339"/>
      <c r="C3" s="339"/>
      <c r="D3" s="339"/>
      <c r="E3" s="339"/>
    </row>
    <row r="4" spans="1:5" ht="26.25" x14ac:dyDescent="0.25">
      <c r="A4" s="41" t="s">
        <v>852</v>
      </c>
      <c r="B4" s="3" t="s">
        <v>289</v>
      </c>
      <c r="C4" s="78" t="s">
        <v>904</v>
      </c>
      <c r="D4" s="101" t="s">
        <v>26</v>
      </c>
      <c r="E4" s="78" t="s">
        <v>27</v>
      </c>
    </row>
    <row r="5" spans="1:5" x14ac:dyDescent="0.25">
      <c r="A5" s="5" t="s">
        <v>743</v>
      </c>
      <c r="B5" s="5" t="s">
        <v>501</v>
      </c>
      <c r="C5" s="29"/>
      <c r="D5" s="29"/>
      <c r="E5" s="29"/>
    </row>
    <row r="6" spans="1:5" x14ac:dyDescent="0.25">
      <c r="A6" s="5" t="s">
        <v>744</v>
      </c>
      <c r="B6" s="5" t="s">
        <v>501</v>
      </c>
      <c r="C6" s="162"/>
      <c r="D6" s="162"/>
      <c r="E6" s="162"/>
    </row>
    <row r="7" spans="1:5" x14ac:dyDescent="0.25">
      <c r="A7" s="5" t="s">
        <v>745</v>
      </c>
      <c r="B7" s="5" t="s">
        <v>501</v>
      </c>
      <c r="C7" s="162">
        <v>1300000</v>
      </c>
      <c r="D7" s="162">
        <v>1308469</v>
      </c>
      <c r="E7" s="162">
        <v>1308469</v>
      </c>
    </row>
    <row r="8" spans="1:5" x14ac:dyDescent="0.25">
      <c r="A8" s="5" t="s">
        <v>746</v>
      </c>
      <c r="B8" s="5" t="s">
        <v>501</v>
      </c>
      <c r="C8" s="162"/>
      <c r="D8" s="162"/>
      <c r="E8" s="162"/>
    </row>
    <row r="9" spans="1:5" x14ac:dyDescent="0.25">
      <c r="A9" s="7" t="s">
        <v>694</v>
      </c>
      <c r="B9" s="8" t="s">
        <v>501</v>
      </c>
      <c r="C9" s="163">
        <v>1300000</v>
      </c>
      <c r="D9" s="163">
        <v>1308469</v>
      </c>
      <c r="E9" s="163">
        <v>1308469</v>
      </c>
    </row>
    <row r="10" spans="1:5" x14ac:dyDescent="0.25">
      <c r="A10" s="5" t="s">
        <v>695</v>
      </c>
      <c r="B10" s="6" t="s">
        <v>502</v>
      </c>
      <c r="C10" s="162">
        <v>0</v>
      </c>
      <c r="D10" s="162">
        <v>0</v>
      </c>
      <c r="E10" s="162">
        <v>0</v>
      </c>
    </row>
    <row r="11" spans="1:5" ht="27" x14ac:dyDescent="0.25">
      <c r="A11" s="48" t="s">
        <v>503</v>
      </c>
      <c r="B11" s="48" t="s">
        <v>502</v>
      </c>
      <c r="C11" s="162">
        <v>0</v>
      </c>
      <c r="D11" s="162">
        <v>0</v>
      </c>
      <c r="E11" s="162">
        <v>0</v>
      </c>
    </row>
    <row r="12" spans="1:5" ht="27" x14ac:dyDescent="0.25">
      <c r="A12" s="48" t="s">
        <v>504</v>
      </c>
      <c r="B12" s="48" t="s">
        <v>502</v>
      </c>
      <c r="C12" s="162"/>
      <c r="D12" s="162"/>
      <c r="E12" s="162"/>
    </row>
    <row r="13" spans="1:5" x14ac:dyDescent="0.25">
      <c r="A13" s="5" t="s">
        <v>697</v>
      </c>
      <c r="B13" s="6" t="s">
        <v>508</v>
      </c>
      <c r="C13" s="162">
        <v>4200000</v>
      </c>
      <c r="D13" s="162">
        <v>7007</v>
      </c>
      <c r="E13" s="162">
        <v>7007</v>
      </c>
    </row>
    <row r="14" spans="1:5" ht="27" x14ac:dyDescent="0.25">
      <c r="A14" s="48" t="s">
        <v>509</v>
      </c>
      <c r="B14" s="48" t="s">
        <v>508</v>
      </c>
      <c r="C14" s="162">
        <v>6300000</v>
      </c>
      <c r="D14" s="162">
        <v>10500000</v>
      </c>
      <c r="E14" s="162"/>
    </row>
    <row r="15" spans="1:5" ht="27" x14ac:dyDescent="0.25">
      <c r="A15" s="48" t="s">
        <v>510</v>
      </c>
      <c r="B15" s="48" t="s">
        <v>508</v>
      </c>
      <c r="C15" s="162">
        <v>4200000</v>
      </c>
      <c r="D15" s="162">
        <v>7007</v>
      </c>
      <c r="E15" s="162">
        <v>7007</v>
      </c>
    </row>
    <row r="16" spans="1:5" x14ac:dyDescent="0.25">
      <c r="A16" s="48" t="s">
        <v>511</v>
      </c>
      <c r="B16" s="48" t="s">
        <v>508</v>
      </c>
      <c r="C16" s="162"/>
      <c r="D16" s="162"/>
      <c r="E16" s="162"/>
    </row>
    <row r="17" spans="1:5" x14ac:dyDescent="0.25">
      <c r="A17" s="48" t="s">
        <v>512</v>
      </c>
      <c r="B17" s="48" t="s">
        <v>508</v>
      </c>
      <c r="C17" s="162"/>
      <c r="D17" s="162"/>
      <c r="E17" s="162"/>
    </row>
    <row r="18" spans="1:5" x14ac:dyDescent="0.25">
      <c r="A18" s="5" t="s">
        <v>747</v>
      </c>
      <c r="B18" s="6" t="s">
        <v>513</v>
      </c>
      <c r="C18" s="162">
        <v>0</v>
      </c>
      <c r="D18" s="162">
        <v>0</v>
      </c>
      <c r="E18" s="162">
        <v>0</v>
      </c>
    </row>
    <row r="19" spans="1:5" x14ac:dyDescent="0.25">
      <c r="A19" s="48" t="s">
        <v>514</v>
      </c>
      <c r="B19" s="48" t="s">
        <v>513</v>
      </c>
      <c r="C19" s="162"/>
      <c r="D19" s="162"/>
      <c r="E19" s="162"/>
    </row>
    <row r="20" spans="1:5" x14ac:dyDescent="0.25">
      <c r="A20" s="48" t="s">
        <v>515</v>
      </c>
      <c r="B20" s="48" t="s">
        <v>513</v>
      </c>
      <c r="C20" s="162">
        <v>0</v>
      </c>
      <c r="D20" s="162">
        <v>0</v>
      </c>
      <c r="E20" s="162">
        <v>0</v>
      </c>
    </row>
    <row r="21" spans="1:5" x14ac:dyDescent="0.25">
      <c r="A21" s="7" t="s">
        <v>726</v>
      </c>
      <c r="B21" s="8" t="s">
        <v>516</v>
      </c>
      <c r="C21" s="163">
        <v>4200000</v>
      </c>
      <c r="D21" s="163">
        <v>7007</v>
      </c>
      <c r="E21" s="163">
        <v>7007</v>
      </c>
    </row>
    <row r="22" spans="1:5" x14ac:dyDescent="0.25">
      <c r="A22" s="5" t="s">
        <v>748</v>
      </c>
      <c r="B22" s="5" t="s">
        <v>517</v>
      </c>
      <c r="C22" s="162"/>
      <c r="D22" s="162"/>
      <c r="E22" s="162"/>
    </row>
    <row r="23" spans="1:5" x14ac:dyDescent="0.25">
      <c r="A23" s="5" t="s">
        <v>749</v>
      </c>
      <c r="B23" s="5" t="s">
        <v>517</v>
      </c>
      <c r="C23" s="162">
        <v>30000</v>
      </c>
      <c r="D23" s="162">
        <v>16000</v>
      </c>
      <c r="E23" s="162">
        <v>16000</v>
      </c>
    </row>
    <row r="24" spans="1:5" x14ac:dyDescent="0.25">
      <c r="A24" s="5" t="s">
        <v>956</v>
      </c>
      <c r="B24" s="5" t="s">
        <v>517</v>
      </c>
      <c r="C24" s="162">
        <v>20000</v>
      </c>
      <c r="D24" s="162">
        <v>104841</v>
      </c>
      <c r="E24" s="162">
        <v>104841</v>
      </c>
    </row>
    <row r="25" spans="1:5" x14ac:dyDescent="0.25">
      <c r="A25" s="5" t="s">
        <v>957</v>
      </c>
      <c r="B25" s="5" t="s">
        <v>517</v>
      </c>
      <c r="C25" s="162"/>
      <c r="D25" s="162"/>
      <c r="E25" s="162"/>
    </row>
    <row r="26" spans="1:5" x14ac:dyDescent="0.25">
      <c r="A26" s="5" t="s">
        <v>750</v>
      </c>
      <c r="B26" s="5" t="s">
        <v>517</v>
      </c>
      <c r="C26" s="162"/>
      <c r="D26" s="162"/>
      <c r="E26" s="162"/>
    </row>
    <row r="27" spans="1:5" x14ac:dyDescent="0.25">
      <c r="A27" s="5" t="s">
        <v>751</v>
      </c>
      <c r="B27" s="5" t="s">
        <v>517</v>
      </c>
      <c r="C27" s="162"/>
      <c r="D27" s="162"/>
      <c r="E27" s="162"/>
    </row>
    <row r="28" spans="1:5" x14ac:dyDescent="0.25">
      <c r="A28" s="5" t="s">
        <v>752</v>
      </c>
      <c r="B28" s="5" t="s">
        <v>517</v>
      </c>
      <c r="C28" s="162"/>
      <c r="D28" s="162"/>
      <c r="E28" s="162"/>
    </row>
    <row r="29" spans="1:5" x14ac:dyDescent="0.25">
      <c r="A29" s="5" t="s">
        <v>753</v>
      </c>
      <c r="B29" s="5" t="s">
        <v>517</v>
      </c>
      <c r="C29" s="162"/>
      <c r="D29" s="162"/>
      <c r="E29" s="162"/>
    </row>
    <row r="30" spans="1:5" ht="45" x14ac:dyDescent="0.25">
      <c r="A30" s="5" t="s">
        <v>754</v>
      </c>
      <c r="B30" s="5" t="s">
        <v>517</v>
      </c>
      <c r="C30" s="211"/>
      <c r="D30" s="211"/>
      <c r="E30" s="211"/>
    </row>
    <row r="31" spans="1:5" x14ac:dyDescent="0.25">
      <c r="A31" s="5" t="s">
        <v>755</v>
      </c>
      <c r="B31" s="5" t="s">
        <v>517</v>
      </c>
      <c r="C31" s="162"/>
      <c r="D31" s="162"/>
      <c r="E31" s="162"/>
    </row>
    <row r="32" spans="1:5" x14ac:dyDescent="0.25">
      <c r="A32" s="7" t="s">
        <v>699</v>
      </c>
      <c r="B32" s="8" t="s">
        <v>517</v>
      </c>
      <c r="C32" s="163">
        <v>50000</v>
      </c>
      <c r="D32" s="163">
        <v>120841</v>
      </c>
      <c r="E32" s="163">
        <v>120841</v>
      </c>
    </row>
  </sheetData>
  <mergeCells count="3">
    <mergeCell ref="A1:E1"/>
    <mergeCell ref="A2:E2"/>
    <mergeCell ref="A3:E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fitToHeight="2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workbookViewId="0">
      <selection activeCell="A4" sqref="A4:E4"/>
    </sheetView>
  </sheetViews>
  <sheetFormatPr defaultRowHeight="15" x14ac:dyDescent="0.25"/>
  <cols>
    <col min="1" max="1" width="67.140625" customWidth="1"/>
    <col min="2" max="2" width="16.28515625" customWidth="1"/>
    <col min="3" max="3" width="15.85546875" customWidth="1"/>
    <col min="4" max="4" width="17.28515625" customWidth="1"/>
    <col min="5" max="5" width="14.7109375" customWidth="1"/>
  </cols>
  <sheetData>
    <row r="1" spans="1:6" ht="27.75" customHeight="1" x14ac:dyDescent="0.25">
      <c r="A1" s="368" t="s">
        <v>968</v>
      </c>
      <c r="B1" s="367"/>
      <c r="C1" s="367"/>
      <c r="D1" s="367"/>
      <c r="E1" s="326"/>
    </row>
    <row r="2" spans="1:6" ht="23.25" customHeight="1" x14ac:dyDescent="0.25">
      <c r="A2" s="323" t="s">
        <v>922</v>
      </c>
      <c r="B2" s="367"/>
      <c r="C2" s="367"/>
      <c r="D2" s="367"/>
      <c r="E2" s="326"/>
    </row>
    <row r="4" spans="1:6" x14ac:dyDescent="0.25">
      <c r="A4" s="339" t="s">
        <v>1006</v>
      </c>
      <c r="B4" s="339"/>
      <c r="C4" s="339"/>
      <c r="D4" s="339"/>
      <c r="E4" s="339"/>
    </row>
    <row r="5" spans="1:6" ht="26.25" x14ac:dyDescent="0.25">
      <c r="A5" s="78" t="s">
        <v>852</v>
      </c>
      <c r="B5" s="161" t="s">
        <v>267</v>
      </c>
      <c r="C5" s="214" t="s">
        <v>906</v>
      </c>
      <c r="D5" s="213" t="s">
        <v>905</v>
      </c>
      <c r="E5" s="215" t="s">
        <v>10</v>
      </c>
      <c r="F5" s="4"/>
    </row>
    <row r="6" spans="1:6" ht="15.75" x14ac:dyDescent="0.3">
      <c r="A6" s="105" t="s">
        <v>248</v>
      </c>
      <c r="B6" s="106">
        <v>166867840</v>
      </c>
      <c r="C6" s="155"/>
      <c r="D6" s="155"/>
      <c r="E6" s="106">
        <v>166867840</v>
      </c>
      <c r="F6" s="4"/>
    </row>
    <row r="7" spans="1:6" ht="15.75" x14ac:dyDescent="0.3">
      <c r="A7" s="105" t="s">
        <v>249</v>
      </c>
      <c r="B7" s="106">
        <v>192721598</v>
      </c>
      <c r="C7" s="155"/>
      <c r="D7" s="155"/>
      <c r="E7" s="106">
        <v>192721598</v>
      </c>
      <c r="F7" s="4"/>
    </row>
    <row r="8" spans="1:6" x14ac:dyDescent="0.25">
      <c r="A8" s="108" t="s">
        <v>250</v>
      </c>
      <c r="B8" s="109">
        <v>-25853758</v>
      </c>
      <c r="C8" s="157"/>
      <c r="D8" s="157"/>
      <c r="E8" s="109">
        <v>-25853758</v>
      </c>
      <c r="F8" s="4"/>
    </row>
    <row r="9" spans="1:6" ht="15.75" x14ac:dyDescent="0.3">
      <c r="A9" s="105" t="s">
        <v>251</v>
      </c>
      <c r="B9" s="106">
        <v>31990951</v>
      </c>
      <c r="C9" s="155"/>
      <c r="D9" s="155"/>
      <c r="E9" s="106">
        <v>31990951</v>
      </c>
      <c r="F9" s="4"/>
    </row>
    <row r="10" spans="1:6" ht="15.75" x14ac:dyDescent="0.3">
      <c r="A10" s="105" t="s">
        <v>252</v>
      </c>
      <c r="B10" s="106">
        <v>1393158</v>
      </c>
      <c r="C10" s="155"/>
      <c r="D10" s="155"/>
      <c r="E10" s="106">
        <v>1393158</v>
      </c>
      <c r="F10" s="4"/>
    </row>
    <row r="11" spans="1:6" x14ac:dyDescent="0.25">
      <c r="A11" s="108" t="s">
        <v>253</v>
      </c>
      <c r="B11" s="109">
        <v>30597793</v>
      </c>
      <c r="C11" s="157"/>
      <c r="D11" s="157"/>
      <c r="E11" s="109">
        <v>30597793</v>
      </c>
      <c r="F11" s="4"/>
    </row>
    <row r="12" spans="1:6" x14ac:dyDescent="0.25">
      <c r="A12" s="143" t="s">
        <v>254</v>
      </c>
      <c r="B12" s="111">
        <v>4744035</v>
      </c>
      <c r="C12" s="185"/>
      <c r="D12" s="185"/>
      <c r="E12" s="111">
        <v>4744035</v>
      </c>
      <c r="F12" s="4"/>
    </row>
    <row r="13" spans="1:6" ht="15.75" x14ac:dyDescent="0.3">
      <c r="A13" s="105" t="s">
        <v>255</v>
      </c>
      <c r="B13" s="106"/>
      <c r="C13" s="155"/>
      <c r="D13" s="155"/>
      <c r="E13" s="157"/>
      <c r="F13" s="4"/>
    </row>
    <row r="14" spans="1:6" ht="15.75" x14ac:dyDescent="0.3">
      <c r="A14" s="105" t="s">
        <v>256</v>
      </c>
      <c r="B14" s="106"/>
      <c r="C14" s="155"/>
      <c r="D14" s="155"/>
      <c r="E14" s="157"/>
      <c r="F14" s="4"/>
    </row>
    <row r="15" spans="1:6" ht="25.5" x14ac:dyDescent="0.3">
      <c r="A15" s="108" t="s">
        <v>257</v>
      </c>
      <c r="B15" s="109"/>
      <c r="C15" s="155"/>
      <c r="D15" s="155"/>
      <c r="E15" s="157"/>
      <c r="F15" s="4"/>
    </row>
    <row r="16" spans="1:6" ht="15.75" x14ac:dyDescent="0.3">
      <c r="A16" s="105" t="s">
        <v>258</v>
      </c>
      <c r="B16" s="106"/>
      <c r="C16" s="155"/>
      <c r="D16" s="155"/>
      <c r="E16" s="157"/>
      <c r="F16" s="4"/>
    </row>
    <row r="17" spans="1:6" ht="15.75" x14ac:dyDescent="0.3">
      <c r="A17" s="105" t="s">
        <v>259</v>
      </c>
      <c r="B17" s="106"/>
      <c r="C17" s="155"/>
      <c r="D17" s="155"/>
      <c r="E17" s="157"/>
      <c r="F17" s="4"/>
    </row>
    <row r="18" spans="1:6" ht="25.5" x14ac:dyDescent="0.3">
      <c r="A18" s="108" t="s">
        <v>260</v>
      </c>
      <c r="B18" s="109"/>
      <c r="C18" s="155"/>
      <c r="D18" s="155"/>
      <c r="E18" s="157"/>
      <c r="F18" s="4"/>
    </row>
    <row r="19" spans="1:6" ht="15.75" x14ac:dyDescent="0.3">
      <c r="A19" s="147" t="s">
        <v>261</v>
      </c>
      <c r="B19" s="148"/>
      <c r="C19" s="187"/>
      <c r="D19" s="187"/>
      <c r="E19" s="189"/>
      <c r="F19" s="4"/>
    </row>
    <row r="20" spans="1:6" x14ac:dyDescent="0.25">
      <c r="A20" s="108" t="s">
        <v>262</v>
      </c>
      <c r="B20" s="109">
        <v>4744035</v>
      </c>
      <c r="C20" s="157"/>
      <c r="D20" s="157"/>
      <c r="E20" s="157">
        <f>SUM(B20:D20)</f>
        <v>4744035</v>
      </c>
      <c r="F20" s="4"/>
    </row>
    <row r="21" spans="1:6" ht="25.5" x14ac:dyDescent="0.25">
      <c r="A21" s="143" t="s">
        <v>263</v>
      </c>
      <c r="B21" s="184">
        <v>1393158</v>
      </c>
      <c r="C21" s="188">
        <v>0</v>
      </c>
      <c r="D21" s="188">
        <v>0</v>
      </c>
      <c r="E21" s="188">
        <f>SUM(B21:D21)</f>
        <v>1393158</v>
      </c>
      <c r="F21" s="4"/>
    </row>
    <row r="22" spans="1:6" x14ac:dyDescent="0.25">
      <c r="A22" s="143" t="s">
        <v>264</v>
      </c>
      <c r="B22" s="111">
        <f>B20-B21</f>
        <v>3350877</v>
      </c>
      <c r="C22" s="185"/>
      <c r="D22" s="185"/>
      <c r="E22" s="185">
        <f>SUM(B22:D22)</f>
        <v>3350877</v>
      </c>
      <c r="F22" s="4"/>
    </row>
    <row r="23" spans="1:6" ht="25.5" x14ac:dyDescent="0.3">
      <c r="A23" s="147" t="s">
        <v>265</v>
      </c>
      <c r="B23" s="148"/>
      <c r="C23" s="187"/>
      <c r="D23" s="187"/>
      <c r="E23" s="189"/>
      <c r="F23" s="4"/>
    </row>
    <row r="24" spans="1:6" ht="25.5" x14ac:dyDescent="0.3">
      <c r="A24" s="147" t="s">
        <v>266</v>
      </c>
      <c r="B24" s="148"/>
      <c r="C24" s="187"/>
      <c r="D24" s="187"/>
      <c r="E24" s="189"/>
      <c r="F24" s="4"/>
    </row>
    <row r="25" spans="1:6" ht="27" customHeight="1" x14ac:dyDescent="0.3">
      <c r="A25" s="149" t="s">
        <v>268</v>
      </c>
      <c r="B25" s="186"/>
      <c r="C25" s="186"/>
      <c r="D25" s="186"/>
      <c r="E25" s="185"/>
      <c r="F25" s="4"/>
    </row>
    <row r="26" spans="1:6" x14ac:dyDescent="0.25">
      <c r="A26" s="4"/>
      <c r="B26" s="4"/>
      <c r="C26" s="4"/>
      <c r="D26" s="4"/>
      <c r="E26" s="4"/>
      <c r="F26" s="4"/>
    </row>
    <row r="27" spans="1:6" x14ac:dyDescent="0.25">
      <c r="A27" s="4"/>
      <c r="B27" s="4"/>
      <c r="C27" s="4"/>
      <c r="D27" s="4"/>
      <c r="E27" s="4"/>
      <c r="F27" s="4"/>
    </row>
    <row r="28" spans="1:6" x14ac:dyDescent="0.25">
      <c r="A28" s="4"/>
      <c r="B28" s="4"/>
      <c r="C28" s="4"/>
      <c r="D28" s="4"/>
      <c r="E28" s="4"/>
      <c r="F28" s="4"/>
    </row>
    <row r="29" spans="1:6" x14ac:dyDescent="0.25">
      <c r="A29" s="4"/>
      <c r="B29" s="4"/>
      <c r="C29" s="4"/>
      <c r="D29" s="4"/>
      <c r="E29" s="4"/>
      <c r="F29" s="4"/>
    </row>
    <row r="30" spans="1:6" x14ac:dyDescent="0.25">
      <c r="A30" s="4"/>
      <c r="B30" s="4"/>
      <c r="C30" s="4"/>
      <c r="D30" s="4"/>
      <c r="E30" s="4"/>
      <c r="F30" s="4"/>
    </row>
    <row r="31" spans="1:6" x14ac:dyDescent="0.25">
      <c r="A31" s="4"/>
      <c r="B31" s="4"/>
      <c r="C31" s="4"/>
      <c r="D31" s="4"/>
      <c r="E31" s="4"/>
      <c r="F31" s="4"/>
    </row>
    <row r="32" spans="1:6" x14ac:dyDescent="0.25">
      <c r="A32" s="4"/>
      <c r="B32" s="4"/>
      <c r="C32" s="4"/>
      <c r="D32" s="4"/>
      <c r="E32" s="4"/>
      <c r="F32" s="4"/>
    </row>
    <row r="33" spans="1:6" x14ac:dyDescent="0.25">
      <c r="A33" s="4"/>
      <c r="B33" s="4"/>
      <c r="C33" s="4"/>
      <c r="D33" s="4"/>
      <c r="E33" s="4"/>
      <c r="F33" s="4"/>
    </row>
    <row r="34" spans="1:6" x14ac:dyDescent="0.25">
      <c r="A34" s="4"/>
      <c r="B34" s="4"/>
      <c r="C34" s="4"/>
      <c r="D34" s="4"/>
      <c r="E34" s="4"/>
      <c r="F34" s="4"/>
    </row>
    <row r="35" spans="1:6" x14ac:dyDescent="0.25">
      <c r="A35" s="4"/>
      <c r="B35" s="4"/>
      <c r="C35" s="4"/>
      <c r="D35" s="4"/>
      <c r="E35" s="4"/>
      <c r="F35" s="4"/>
    </row>
    <row r="36" spans="1:6" x14ac:dyDescent="0.25">
      <c r="A36" s="4"/>
      <c r="B36" s="4"/>
      <c r="C36" s="4"/>
      <c r="D36" s="4"/>
      <c r="E36" s="4"/>
      <c r="F36" s="4"/>
    </row>
    <row r="37" spans="1:6" x14ac:dyDescent="0.25">
      <c r="A37" s="4"/>
      <c r="B37" s="4"/>
      <c r="C37" s="4"/>
      <c r="D37" s="4"/>
      <c r="E37" s="4"/>
      <c r="F37" s="4"/>
    </row>
    <row r="38" spans="1:6" x14ac:dyDescent="0.25">
      <c r="A38" s="4"/>
      <c r="B38" s="4"/>
      <c r="C38" s="4"/>
      <c r="D38" s="4"/>
      <c r="E38" s="4"/>
      <c r="F38" s="4"/>
    </row>
    <row r="39" spans="1:6" x14ac:dyDescent="0.25">
      <c r="A39" s="4"/>
      <c r="B39" s="4"/>
      <c r="C39" s="4"/>
      <c r="D39" s="4"/>
      <c r="E39" s="4"/>
      <c r="F39" s="4"/>
    </row>
    <row r="40" spans="1:6" x14ac:dyDescent="0.25">
      <c r="A40" s="4"/>
      <c r="B40" s="4"/>
      <c r="C40" s="4"/>
      <c r="D40" s="4"/>
      <c r="E40" s="4"/>
      <c r="F40" s="4"/>
    </row>
    <row r="41" spans="1:6" x14ac:dyDescent="0.25">
      <c r="A41" s="4"/>
      <c r="B41" s="4"/>
      <c r="C41" s="4"/>
      <c r="D41" s="4"/>
      <c r="E41" s="4"/>
      <c r="F41" s="4"/>
    </row>
    <row r="42" spans="1:6" x14ac:dyDescent="0.25">
      <c r="A42" s="4"/>
      <c r="B42" s="4"/>
      <c r="C42" s="4"/>
      <c r="D42" s="4"/>
      <c r="E42" s="4"/>
      <c r="F42" s="4"/>
    </row>
    <row r="43" spans="1:6" x14ac:dyDescent="0.25">
      <c r="A43" s="4"/>
      <c r="B43" s="4"/>
      <c r="C43" s="4"/>
      <c r="D43" s="4"/>
      <c r="E43" s="4"/>
      <c r="F43" s="4"/>
    </row>
    <row r="44" spans="1:6" x14ac:dyDescent="0.25">
      <c r="A44" s="4"/>
      <c r="B44" s="4"/>
      <c r="C44" s="4"/>
      <c r="D44" s="4"/>
      <c r="E44" s="4"/>
      <c r="F44" s="4"/>
    </row>
    <row r="45" spans="1:6" x14ac:dyDescent="0.25">
      <c r="A45" s="4"/>
      <c r="B45" s="4"/>
      <c r="C45" s="4"/>
      <c r="D45" s="4"/>
      <c r="E45" s="4"/>
      <c r="F45" s="4"/>
    </row>
    <row r="46" spans="1:6" x14ac:dyDescent="0.25">
      <c r="A46" s="4"/>
      <c r="B46" s="4"/>
      <c r="C46" s="4"/>
      <c r="D46" s="4"/>
      <c r="E46" s="4"/>
      <c r="F46" s="4"/>
    </row>
    <row r="47" spans="1:6" x14ac:dyDescent="0.25">
      <c r="A47" s="4"/>
      <c r="B47" s="4"/>
      <c r="C47" s="4"/>
      <c r="D47" s="4"/>
      <c r="E47" s="4"/>
      <c r="F47" s="4"/>
    </row>
    <row r="48" spans="1:6" x14ac:dyDescent="0.25">
      <c r="A48" s="4"/>
      <c r="B48" s="4"/>
      <c r="C48" s="4"/>
      <c r="D48" s="4"/>
      <c r="E48" s="4"/>
      <c r="F48" s="4"/>
    </row>
    <row r="49" spans="1:6" x14ac:dyDescent="0.25">
      <c r="A49" s="4"/>
      <c r="B49" s="4"/>
      <c r="C49" s="4"/>
      <c r="D49" s="4"/>
      <c r="E49" s="4"/>
      <c r="F49" s="4"/>
    </row>
    <row r="50" spans="1:6" x14ac:dyDescent="0.25">
      <c r="A50" s="4"/>
      <c r="B50" s="4"/>
      <c r="C50" s="4"/>
      <c r="D50" s="4"/>
      <c r="E50" s="4"/>
      <c r="F50" s="4"/>
    </row>
    <row r="51" spans="1:6" x14ac:dyDescent="0.25">
      <c r="A51" s="4"/>
      <c r="B51" s="4"/>
      <c r="C51" s="4"/>
      <c r="D51" s="4"/>
      <c r="E51" s="4"/>
      <c r="F51" s="4"/>
    </row>
    <row r="52" spans="1:6" x14ac:dyDescent="0.25">
      <c r="A52" s="4"/>
      <c r="B52" s="4"/>
      <c r="C52" s="4"/>
      <c r="D52" s="4"/>
      <c r="E52" s="4"/>
      <c r="F52" s="4"/>
    </row>
    <row r="53" spans="1:6" x14ac:dyDescent="0.25">
      <c r="A53" s="4"/>
      <c r="B53" s="4"/>
      <c r="C53" s="4"/>
      <c r="D53" s="4"/>
      <c r="E53" s="4"/>
      <c r="F53" s="4"/>
    </row>
    <row r="54" spans="1:6" x14ac:dyDescent="0.25">
      <c r="A54" s="4"/>
      <c r="B54" s="4"/>
      <c r="C54" s="4"/>
      <c r="D54" s="4"/>
      <c r="E54" s="4"/>
      <c r="F54" s="4"/>
    </row>
    <row r="55" spans="1:6" x14ac:dyDescent="0.25">
      <c r="A55" s="4"/>
      <c r="B55" s="4"/>
      <c r="C55" s="4"/>
      <c r="D55" s="4"/>
      <c r="E55" s="4"/>
      <c r="F55" s="4"/>
    </row>
    <row r="56" spans="1:6" x14ac:dyDescent="0.25">
      <c r="A56" s="4"/>
      <c r="B56" s="4"/>
      <c r="C56" s="4"/>
      <c r="D56" s="4"/>
      <c r="E56" s="4"/>
      <c r="F56" s="4"/>
    </row>
    <row r="57" spans="1:6" x14ac:dyDescent="0.25">
      <c r="A57" s="4"/>
      <c r="B57" s="4"/>
      <c r="C57" s="4"/>
      <c r="D57" s="4"/>
      <c r="E57" s="4"/>
      <c r="F57" s="4"/>
    </row>
    <row r="58" spans="1:6" x14ac:dyDescent="0.25">
      <c r="A58" s="4"/>
      <c r="B58" s="4"/>
      <c r="C58" s="4"/>
      <c r="D58" s="4"/>
      <c r="E58" s="4"/>
      <c r="F58" s="4"/>
    </row>
    <row r="59" spans="1:6" x14ac:dyDescent="0.25">
      <c r="A59" s="4"/>
      <c r="B59" s="4"/>
      <c r="C59" s="4"/>
      <c r="D59" s="4"/>
      <c r="E59" s="4"/>
      <c r="F59" s="4"/>
    </row>
    <row r="60" spans="1:6" x14ac:dyDescent="0.25">
      <c r="A60" s="4"/>
      <c r="B60" s="4"/>
      <c r="C60" s="4"/>
      <c r="D60" s="4"/>
      <c r="E60" s="4"/>
      <c r="F60" s="4"/>
    </row>
    <row r="61" spans="1:6" x14ac:dyDescent="0.25">
      <c r="A61" s="4"/>
      <c r="B61" s="4"/>
      <c r="C61" s="4"/>
      <c r="D61" s="4"/>
      <c r="E61" s="4"/>
      <c r="F61" s="4"/>
    </row>
    <row r="62" spans="1:6" x14ac:dyDescent="0.25">
      <c r="A62" s="4"/>
      <c r="B62" s="4"/>
      <c r="C62" s="4"/>
      <c r="D62" s="4"/>
      <c r="E62" s="4"/>
      <c r="F62" s="4"/>
    </row>
    <row r="63" spans="1:6" x14ac:dyDescent="0.25">
      <c r="A63" s="4"/>
      <c r="B63" s="4"/>
      <c r="C63" s="4"/>
      <c r="D63" s="4"/>
      <c r="E63" s="4"/>
      <c r="F63" s="4"/>
    </row>
    <row r="64" spans="1:6" x14ac:dyDescent="0.25">
      <c r="A64" s="4"/>
      <c r="B64" s="4"/>
      <c r="C64" s="4"/>
      <c r="D64" s="4"/>
      <c r="E64" s="4"/>
      <c r="F64" s="4"/>
    </row>
    <row r="65" spans="1:6" x14ac:dyDescent="0.25">
      <c r="A65" s="4"/>
      <c r="B65" s="4"/>
      <c r="C65" s="4"/>
      <c r="D65" s="4"/>
      <c r="E65" s="4"/>
      <c r="F65" s="4"/>
    </row>
    <row r="66" spans="1:6" x14ac:dyDescent="0.25">
      <c r="A66" s="4"/>
      <c r="B66" s="4"/>
      <c r="C66" s="4"/>
      <c r="D66" s="4"/>
      <c r="E66" s="4"/>
      <c r="F66" s="4"/>
    </row>
    <row r="67" spans="1:6" x14ac:dyDescent="0.25">
      <c r="A67" s="4"/>
      <c r="B67" s="4"/>
      <c r="C67" s="4"/>
      <c r="D67" s="4"/>
      <c r="E67" s="4"/>
      <c r="F67" s="4"/>
    </row>
    <row r="68" spans="1:6" x14ac:dyDescent="0.25">
      <c r="A68" s="4"/>
      <c r="B68" s="4"/>
      <c r="C68" s="4"/>
      <c r="D68" s="4"/>
      <c r="E68" s="4"/>
      <c r="F68" s="4"/>
    </row>
    <row r="69" spans="1:6" x14ac:dyDescent="0.25">
      <c r="A69" s="4"/>
      <c r="B69" s="4"/>
      <c r="C69" s="4"/>
      <c r="D69" s="4"/>
      <c r="E69" s="4"/>
      <c r="F69" s="4"/>
    </row>
    <row r="70" spans="1:6" x14ac:dyDescent="0.25">
      <c r="A70" s="4"/>
      <c r="B70" s="4"/>
      <c r="C70" s="4"/>
      <c r="D70" s="4"/>
      <c r="E70" s="4"/>
      <c r="F70" s="4"/>
    </row>
    <row r="71" spans="1:6" x14ac:dyDescent="0.25">
      <c r="A71" s="4"/>
      <c r="B71" s="4"/>
      <c r="C71" s="4"/>
      <c r="D71" s="4"/>
      <c r="E71" s="4"/>
      <c r="F71" s="4"/>
    </row>
    <row r="72" spans="1:6" x14ac:dyDescent="0.25">
      <c r="A72" s="4"/>
      <c r="B72" s="4"/>
      <c r="C72" s="4"/>
      <c r="D72" s="4"/>
      <c r="E72" s="4"/>
      <c r="F72" s="4"/>
    </row>
    <row r="73" spans="1:6" x14ac:dyDescent="0.25">
      <c r="A73" s="4"/>
      <c r="B73" s="4"/>
      <c r="C73" s="4"/>
      <c r="D73" s="4"/>
      <c r="E73" s="4"/>
      <c r="F73" s="4"/>
    </row>
    <row r="74" spans="1:6" x14ac:dyDescent="0.25">
      <c r="A74" s="4"/>
      <c r="B74" s="4"/>
      <c r="C74" s="4"/>
      <c r="D74" s="4"/>
      <c r="E74" s="4"/>
      <c r="F74" s="4"/>
    </row>
    <row r="75" spans="1:6" x14ac:dyDescent="0.25">
      <c r="A75" s="4"/>
      <c r="B75" s="4"/>
      <c r="C75" s="4"/>
      <c r="D75" s="4"/>
      <c r="E75" s="4"/>
      <c r="F75" s="4"/>
    </row>
    <row r="76" spans="1:6" x14ac:dyDescent="0.25">
      <c r="A76" s="4"/>
      <c r="B76" s="4"/>
      <c r="C76" s="4"/>
      <c r="D76" s="4"/>
      <c r="E76" s="4"/>
      <c r="F76" s="4"/>
    </row>
    <row r="77" spans="1:6" x14ac:dyDescent="0.25">
      <c r="A77" s="4"/>
      <c r="B77" s="4"/>
      <c r="C77" s="4"/>
      <c r="D77" s="4"/>
      <c r="E77" s="4"/>
      <c r="F77" s="4"/>
    </row>
    <row r="78" spans="1:6" x14ac:dyDescent="0.25">
      <c r="A78" s="4"/>
      <c r="B78" s="4"/>
      <c r="C78" s="4"/>
      <c r="D78" s="4"/>
      <c r="E78" s="4"/>
      <c r="F78" s="4"/>
    </row>
    <row r="79" spans="1:6" x14ac:dyDescent="0.25">
      <c r="A79" s="4"/>
      <c r="B79" s="4"/>
      <c r="C79" s="4"/>
      <c r="D79" s="4"/>
      <c r="E79" s="4"/>
      <c r="F79" s="4"/>
    </row>
    <row r="80" spans="1:6" x14ac:dyDescent="0.25">
      <c r="A80" s="4"/>
      <c r="B80" s="4"/>
      <c r="C80" s="4"/>
      <c r="D80" s="4"/>
      <c r="E80" s="4"/>
      <c r="F80" s="4"/>
    </row>
  </sheetData>
  <mergeCells count="3">
    <mergeCell ref="A2:E2"/>
    <mergeCell ref="A1:E1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workbookViewId="0">
      <selection activeCell="A4" sqref="A4:D4"/>
    </sheetView>
  </sheetViews>
  <sheetFormatPr defaultRowHeight="15" x14ac:dyDescent="0.25"/>
  <cols>
    <col min="1" max="1" width="65" customWidth="1"/>
    <col min="2" max="2" width="14.28515625" customWidth="1"/>
    <col min="3" max="3" width="14.42578125" customWidth="1"/>
    <col min="4" max="4" width="14.28515625" customWidth="1"/>
  </cols>
  <sheetData>
    <row r="1" spans="1:4" ht="21" customHeight="1" x14ac:dyDescent="0.25">
      <c r="A1" s="368" t="s">
        <v>968</v>
      </c>
      <c r="B1" s="367"/>
      <c r="C1" s="367"/>
      <c r="D1" s="367"/>
    </row>
    <row r="2" spans="1:4" ht="21" customHeight="1" x14ac:dyDescent="0.25">
      <c r="A2" s="323" t="s">
        <v>923</v>
      </c>
      <c r="B2" s="367"/>
      <c r="C2" s="367"/>
      <c r="D2" s="367"/>
    </row>
    <row r="3" spans="1:4" ht="18" x14ac:dyDescent="0.25">
      <c r="A3" s="63"/>
      <c r="B3" s="146"/>
      <c r="C3" s="146"/>
      <c r="D3" s="146"/>
    </row>
    <row r="4" spans="1:4" x14ac:dyDescent="0.25">
      <c r="A4" s="345" t="s">
        <v>1007</v>
      </c>
      <c r="B4" s="345"/>
      <c r="C4" s="345"/>
      <c r="D4" s="345"/>
    </row>
    <row r="5" spans="1:4" ht="38.25" x14ac:dyDescent="0.25">
      <c r="A5" s="41" t="s">
        <v>852</v>
      </c>
      <c r="B5" s="145" t="s">
        <v>987</v>
      </c>
      <c r="C5" s="168" t="s">
        <v>182</v>
      </c>
      <c r="D5" s="145" t="s">
        <v>970</v>
      </c>
    </row>
    <row r="6" spans="1:4" x14ac:dyDescent="0.25">
      <c r="A6" s="105" t="s">
        <v>211</v>
      </c>
      <c r="B6" s="190">
        <v>6784991</v>
      </c>
      <c r="C6" s="106"/>
      <c r="D6" s="190">
        <v>2510014</v>
      </c>
    </row>
    <row r="7" spans="1:4" ht="30" x14ac:dyDescent="0.25">
      <c r="A7" s="105" t="s">
        <v>212</v>
      </c>
      <c r="B7" s="190">
        <v>1182000</v>
      </c>
      <c r="C7" s="106"/>
      <c r="D7" s="190">
        <v>1526797</v>
      </c>
    </row>
    <row r="8" spans="1:4" x14ac:dyDescent="0.25">
      <c r="A8" s="105" t="s">
        <v>213</v>
      </c>
      <c r="B8" s="190">
        <v>360000</v>
      </c>
      <c r="C8" s="106"/>
      <c r="D8" s="190">
        <v>4589000</v>
      </c>
    </row>
    <row r="9" spans="1:4" ht="25.5" x14ac:dyDescent="0.25">
      <c r="A9" s="108" t="s">
        <v>214</v>
      </c>
      <c r="B9" s="191">
        <f>SUM(B6:B8)</f>
        <v>8326991</v>
      </c>
      <c r="C9" s="109"/>
      <c r="D9" s="191">
        <f>SUM(D6:D8)</f>
        <v>8625811</v>
      </c>
    </row>
    <row r="10" spans="1:4" x14ac:dyDescent="0.25">
      <c r="A10" s="105" t="s">
        <v>215</v>
      </c>
      <c r="B10" s="190"/>
      <c r="C10" s="106"/>
      <c r="D10" s="190"/>
    </row>
    <row r="11" spans="1:4" x14ac:dyDescent="0.25">
      <c r="A11" s="105" t="s">
        <v>216</v>
      </c>
      <c r="B11" s="190"/>
      <c r="C11" s="106"/>
      <c r="D11" s="190"/>
    </row>
    <row r="12" spans="1:4" ht="25.5" x14ac:dyDescent="0.25">
      <c r="A12" s="108" t="s">
        <v>217</v>
      </c>
      <c r="B12" s="191">
        <v>0</v>
      </c>
      <c r="C12" s="109"/>
      <c r="D12" s="191">
        <v>0</v>
      </c>
    </row>
    <row r="13" spans="1:4" ht="30" x14ac:dyDescent="0.25">
      <c r="A13" s="105" t="s">
        <v>218</v>
      </c>
      <c r="B13" s="190">
        <v>40293647</v>
      </c>
      <c r="C13" s="106"/>
      <c r="D13" s="190">
        <v>36323412</v>
      </c>
    </row>
    <row r="14" spans="1:4" ht="30" x14ac:dyDescent="0.25">
      <c r="A14" s="105" t="s">
        <v>219</v>
      </c>
      <c r="B14" s="190">
        <v>4121726</v>
      </c>
      <c r="C14" s="106"/>
      <c r="D14" s="190">
        <v>510534</v>
      </c>
    </row>
    <row r="15" spans="1:4" ht="30" x14ac:dyDescent="0.25">
      <c r="A15" s="105" t="s">
        <v>935</v>
      </c>
      <c r="B15" s="190">
        <v>358816898</v>
      </c>
      <c r="C15" s="106"/>
      <c r="D15" s="190">
        <v>120786269</v>
      </c>
    </row>
    <row r="16" spans="1:4" x14ac:dyDescent="0.25">
      <c r="A16" s="105" t="s">
        <v>934</v>
      </c>
      <c r="B16" s="190">
        <v>712020</v>
      </c>
      <c r="C16" s="106"/>
      <c r="D16" s="190">
        <v>1962956</v>
      </c>
    </row>
    <row r="17" spans="1:4" ht="25.5" x14ac:dyDescent="0.25">
      <c r="A17" s="108" t="s">
        <v>220</v>
      </c>
      <c r="B17" s="191">
        <f>SUM(B13:B16)</f>
        <v>403944291</v>
      </c>
      <c r="C17" s="109"/>
      <c r="D17" s="191">
        <f>SUM(D13:D16)</f>
        <v>159583171</v>
      </c>
    </row>
    <row r="18" spans="1:4" x14ac:dyDescent="0.25">
      <c r="A18" s="105" t="s">
        <v>221</v>
      </c>
      <c r="B18" s="190">
        <v>1643859</v>
      </c>
      <c r="C18" s="106"/>
      <c r="D18" s="190">
        <v>1044811</v>
      </c>
    </row>
    <row r="19" spans="1:4" x14ac:dyDescent="0.25">
      <c r="A19" s="105" t="s">
        <v>222</v>
      </c>
      <c r="B19" s="190">
        <v>6273956</v>
      </c>
      <c r="C19" s="106"/>
      <c r="D19" s="190">
        <v>5137265</v>
      </c>
    </row>
    <row r="20" spans="1:4" x14ac:dyDescent="0.25">
      <c r="A20" s="105" t="s">
        <v>223</v>
      </c>
      <c r="B20" s="190"/>
      <c r="C20" s="106"/>
      <c r="D20" s="190"/>
    </row>
    <row r="21" spans="1:4" x14ac:dyDescent="0.25">
      <c r="A21" s="105" t="s">
        <v>224</v>
      </c>
      <c r="B21" s="190">
        <v>0</v>
      </c>
      <c r="C21" s="106"/>
      <c r="D21" s="190">
        <v>326858</v>
      </c>
    </row>
    <row r="22" spans="1:4" ht="25.5" x14ac:dyDescent="0.25">
      <c r="A22" s="108" t="s">
        <v>225</v>
      </c>
      <c r="B22" s="191">
        <f>SUM(B18:B21)</f>
        <v>7917815</v>
      </c>
      <c r="C22" s="109"/>
      <c r="D22" s="191">
        <f>SUM(D18:D21)</f>
        <v>6508934</v>
      </c>
    </row>
    <row r="23" spans="1:4" x14ac:dyDescent="0.25">
      <c r="A23" s="105" t="s">
        <v>226</v>
      </c>
      <c r="B23" s="190">
        <v>4133676</v>
      </c>
      <c r="C23" s="106"/>
      <c r="D23" s="190">
        <v>3376699</v>
      </c>
    </row>
    <row r="24" spans="1:4" x14ac:dyDescent="0.25">
      <c r="A24" s="105" t="s">
        <v>227</v>
      </c>
      <c r="B24" s="190">
        <v>4600327</v>
      </c>
      <c r="C24" s="106"/>
      <c r="D24" s="190">
        <v>2661753</v>
      </c>
    </row>
    <row r="25" spans="1:4" x14ac:dyDescent="0.25">
      <c r="A25" s="105" t="s">
        <v>228</v>
      </c>
      <c r="B25" s="190">
        <v>1519254</v>
      </c>
      <c r="C25" s="106"/>
      <c r="D25" s="190">
        <v>969307</v>
      </c>
    </row>
    <row r="26" spans="1:4" ht="25.5" x14ac:dyDescent="0.25">
      <c r="A26" s="108" t="s">
        <v>229</v>
      </c>
      <c r="B26" s="191">
        <f>SUM(B23:B25)</f>
        <v>10253257</v>
      </c>
      <c r="C26" s="109"/>
      <c r="D26" s="191">
        <f>SUM(D23:D25)</f>
        <v>7007759</v>
      </c>
    </row>
    <row r="27" spans="1:4" x14ac:dyDescent="0.25">
      <c r="A27" s="108" t="s">
        <v>230</v>
      </c>
      <c r="B27" s="191">
        <v>5809420</v>
      </c>
      <c r="C27" s="109"/>
      <c r="D27" s="191">
        <v>17447795</v>
      </c>
    </row>
    <row r="28" spans="1:4" x14ac:dyDescent="0.25">
      <c r="A28" s="108" t="s">
        <v>231</v>
      </c>
      <c r="B28" s="191">
        <v>111935911</v>
      </c>
      <c r="C28" s="109"/>
      <c r="D28" s="191">
        <v>30637121</v>
      </c>
    </row>
    <row r="29" spans="1:4" ht="25.5" x14ac:dyDescent="0.25">
      <c r="A29" s="108" t="s">
        <v>232</v>
      </c>
      <c r="B29" s="191">
        <v>276354878</v>
      </c>
      <c r="C29" s="109"/>
      <c r="D29" s="191">
        <v>106607373</v>
      </c>
    </row>
    <row r="30" spans="1:4" x14ac:dyDescent="0.25">
      <c r="A30" s="105" t="s">
        <v>233</v>
      </c>
      <c r="B30" s="190">
        <v>0</v>
      </c>
      <c r="C30" s="106"/>
      <c r="D30" s="190">
        <v>0</v>
      </c>
    </row>
    <row r="31" spans="1:4" ht="30" x14ac:dyDescent="0.25">
      <c r="A31" s="105" t="s">
        <v>234</v>
      </c>
      <c r="B31" s="190">
        <v>36</v>
      </c>
      <c r="C31" s="106"/>
      <c r="D31" s="190">
        <v>26</v>
      </c>
    </row>
    <row r="32" spans="1:4" ht="30" x14ac:dyDescent="0.25">
      <c r="A32" s="105" t="s">
        <v>235</v>
      </c>
      <c r="B32" s="190"/>
      <c r="C32" s="106"/>
      <c r="D32" s="190"/>
    </row>
    <row r="33" spans="1:4" x14ac:dyDescent="0.25">
      <c r="A33" s="105" t="s">
        <v>236</v>
      </c>
      <c r="B33" s="190"/>
      <c r="C33" s="106"/>
      <c r="D33" s="190"/>
    </row>
    <row r="34" spans="1:4" ht="25.5" x14ac:dyDescent="0.25">
      <c r="A34" s="108" t="s">
        <v>237</v>
      </c>
      <c r="B34" s="191">
        <f>SUM(B30:B33)</f>
        <v>36</v>
      </c>
      <c r="C34" s="109"/>
      <c r="D34" s="191">
        <f>SUM(D30:D33)</f>
        <v>26</v>
      </c>
    </row>
    <row r="35" spans="1:4" x14ac:dyDescent="0.25">
      <c r="A35" s="105" t="s">
        <v>238</v>
      </c>
      <c r="B35" s="190">
        <v>0</v>
      </c>
      <c r="C35" s="106"/>
      <c r="D35" s="190">
        <v>0</v>
      </c>
    </row>
    <row r="36" spans="1:4" x14ac:dyDescent="0.25">
      <c r="A36" s="105" t="s">
        <v>239</v>
      </c>
      <c r="B36" s="190"/>
      <c r="C36" s="106"/>
      <c r="D36" s="190"/>
    </row>
    <row r="37" spans="1:4" x14ac:dyDescent="0.25">
      <c r="A37" s="105" t="s">
        <v>240</v>
      </c>
      <c r="B37" s="190"/>
      <c r="C37" s="106"/>
      <c r="D37" s="190"/>
    </row>
    <row r="38" spans="1:4" x14ac:dyDescent="0.25">
      <c r="A38" s="105" t="s">
        <v>241</v>
      </c>
      <c r="B38" s="190"/>
      <c r="C38" s="106"/>
      <c r="D38" s="190"/>
    </row>
    <row r="39" spans="1:4" ht="25.5" x14ac:dyDescent="0.25">
      <c r="A39" s="108" t="s">
        <v>242</v>
      </c>
      <c r="B39" s="191">
        <v>0</v>
      </c>
      <c r="C39" s="109"/>
      <c r="D39" s="191">
        <v>0</v>
      </c>
    </row>
    <row r="40" spans="1:4" ht="25.5" x14ac:dyDescent="0.25">
      <c r="A40" s="108" t="s">
        <v>243</v>
      </c>
      <c r="B40" s="191">
        <v>36</v>
      </c>
      <c r="C40" s="109"/>
      <c r="D40" s="191">
        <v>26</v>
      </c>
    </row>
    <row r="41" spans="1:4" x14ac:dyDescent="0.25">
      <c r="A41" s="108" t="s">
        <v>244</v>
      </c>
      <c r="B41" s="191">
        <v>0</v>
      </c>
      <c r="C41" s="109"/>
      <c r="D41" s="191">
        <v>0</v>
      </c>
    </row>
    <row r="42" spans="1:4" ht="30" x14ac:dyDescent="0.25">
      <c r="A42" s="105" t="s">
        <v>245</v>
      </c>
      <c r="B42" s="190">
        <v>0</v>
      </c>
      <c r="C42" s="106"/>
      <c r="D42" s="190">
        <v>0</v>
      </c>
    </row>
    <row r="43" spans="1:4" x14ac:dyDescent="0.25">
      <c r="A43" s="105" t="s">
        <v>246</v>
      </c>
      <c r="B43" s="190">
        <v>0</v>
      </c>
      <c r="C43" s="106"/>
      <c r="D43" s="190">
        <v>0</v>
      </c>
    </row>
    <row r="44" spans="1:4" x14ac:dyDescent="0.25">
      <c r="A44" s="108" t="s">
        <v>247</v>
      </c>
      <c r="B44" s="191">
        <v>276354914</v>
      </c>
      <c r="C44" s="109"/>
      <c r="D44" s="191">
        <v>106607399</v>
      </c>
    </row>
    <row r="45" spans="1:4" x14ac:dyDescent="0.25">
      <c r="A45" s="4"/>
      <c r="B45" s="4"/>
      <c r="C45" s="4"/>
      <c r="D45" s="4"/>
    </row>
  </sheetData>
  <mergeCells count="3">
    <mergeCell ref="A1:D1"/>
    <mergeCell ref="A2:D2"/>
    <mergeCell ref="A4:D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72"/>
  <sheetViews>
    <sheetView topLeftCell="C1" workbookViewId="0">
      <selection activeCell="H4" sqref="H4:N4"/>
    </sheetView>
  </sheetViews>
  <sheetFormatPr defaultRowHeight="15" x14ac:dyDescent="0.25"/>
  <cols>
    <col min="1" max="1" width="83.42578125" customWidth="1"/>
    <col min="3" max="4" width="15.7109375" customWidth="1"/>
    <col min="5" max="5" width="15.85546875" customWidth="1"/>
    <col min="6" max="6" width="14.140625" customWidth="1"/>
    <col min="7" max="11" width="14.5703125" style="273" customWidth="1"/>
    <col min="12" max="13" width="15.7109375" customWidth="1"/>
    <col min="14" max="14" width="15.85546875" customWidth="1"/>
  </cols>
  <sheetData>
    <row r="1" spans="1:14" ht="21" customHeight="1" x14ac:dyDescent="0.25">
      <c r="A1" s="322" t="s">
        <v>968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</row>
    <row r="2" spans="1:14" ht="18.75" customHeight="1" x14ac:dyDescent="0.25">
      <c r="A2" s="323" t="s">
        <v>908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5"/>
      <c r="M2" s="326"/>
      <c r="N2" s="326"/>
    </row>
    <row r="3" spans="1:14" ht="18" x14ac:dyDescent="0.25">
      <c r="A3" s="43"/>
    </row>
    <row r="4" spans="1:14" x14ac:dyDescent="0.25">
      <c r="A4" s="209" t="s">
        <v>210</v>
      </c>
      <c r="H4" s="339" t="s">
        <v>990</v>
      </c>
      <c r="I4" s="339"/>
      <c r="J4" s="339"/>
      <c r="K4" s="339"/>
      <c r="L4" s="339"/>
      <c r="M4" s="339"/>
      <c r="N4" s="339"/>
    </row>
    <row r="5" spans="1:14" ht="25.5" customHeight="1" x14ac:dyDescent="0.25">
      <c r="A5" s="335" t="s">
        <v>288</v>
      </c>
      <c r="B5" s="337" t="s">
        <v>289</v>
      </c>
      <c r="C5" s="327" t="s">
        <v>794</v>
      </c>
      <c r="D5" s="328"/>
      <c r="E5" s="329"/>
      <c r="F5" s="327" t="s">
        <v>795</v>
      </c>
      <c r="G5" s="328"/>
      <c r="H5" s="329"/>
      <c r="I5" s="330" t="s">
        <v>796</v>
      </c>
      <c r="J5" s="331"/>
      <c r="K5" s="332"/>
      <c r="L5" s="333" t="s">
        <v>902</v>
      </c>
      <c r="M5" s="334"/>
      <c r="N5" s="334"/>
    </row>
    <row r="6" spans="1:14" ht="25.5" x14ac:dyDescent="0.25">
      <c r="A6" s="336"/>
      <c r="B6" s="338"/>
      <c r="C6" s="3" t="s">
        <v>904</v>
      </c>
      <c r="D6" s="3" t="s">
        <v>26</v>
      </c>
      <c r="E6" s="101" t="s">
        <v>27</v>
      </c>
      <c r="F6" s="3" t="s">
        <v>904</v>
      </c>
      <c r="G6" s="3" t="s">
        <v>26</v>
      </c>
      <c r="H6" s="214" t="s">
        <v>27</v>
      </c>
      <c r="I6" s="3" t="s">
        <v>904</v>
      </c>
      <c r="J6" s="3" t="s">
        <v>26</v>
      </c>
      <c r="K6" s="214" t="s">
        <v>27</v>
      </c>
      <c r="L6" s="3" t="s">
        <v>904</v>
      </c>
      <c r="M6" s="3" t="s">
        <v>26</v>
      </c>
      <c r="N6" s="101" t="s">
        <v>27</v>
      </c>
    </row>
    <row r="7" spans="1:14" x14ac:dyDescent="0.25">
      <c r="A7" s="30" t="s">
        <v>290</v>
      </c>
      <c r="B7" s="31" t="s">
        <v>291</v>
      </c>
      <c r="C7" s="230">
        <v>3971160</v>
      </c>
      <c r="D7" s="230">
        <v>3367441</v>
      </c>
      <c r="E7" s="230">
        <v>3367441</v>
      </c>
      <c r="F7" s="156"/>
      <c r="G7" s="230"/>
      <c r="H7" s="230"/>
      <c r="I7" s="274"/>
      <c r="J7" s="230"/>
      <c r="K7" s="230"/>
      <c r="L7" s="230">
        <v>3971160</v>
      </c>
      <c r="M7" s="230">
        <v>3367441</v>
      </c>
      <c r="N7" s="230">
        <v>3367441</v>
      </c>
    </row>
    <row r="8" spans="1:14" x14ac:dyDescent="0.25">
      <c r="A8" s="30" t="s">
        <v>292</v>
      </c>
      <c r="B8" s="32" t="s">
        <v>293</v>
      </c>
      <c r="C8" s="230"/>
      <c r="D8" s="230"/>
      <c r="E8" s="230"/>
      <c r="F8" s="156"/>
      <c r="G8" s="230"/>
      <c r="H8" s="230"/>
      <c r="I8" s="274"/>
      <c r="J8" s="230"/>
      <c r="K8" s="230"/>
      <c r="L8" s="230"/>
      <c r="M8" s="230"/>
      <c r="N8" s="230"/>
    </row>
    <row r="9" spans="1:14" x14ac:dyDescent="0.25">
      <c r="A9" s="30" t="s">
        <v>294</v>
      </c>
      <c r="B9" s="32" t="s">
        <v>295</v>
      </c>
      <c r="C9" s="230"/>
      <c r="D9" s="230">
        <v>75188</v>
      </c>
      <c r="E9" s="230">
        <v>75188</v>
      </c>
      <c r="F9" s="156"/>
      <c r="G9" s="230"/>
      <c r="H9" s="230"/>
      <c r="I9" s="274"/>
      <c r="J9" s="230"/>
      <c r="K9" s="230"/>
      <c r="L9" s="230"/>
      <c r="M9" s="230">
        <v>75188</v>
      </c>
      <c r="N9" s="230">
        <v>75188</v>
      </c>
    </row>
    <row r="10" spans="1:14" x14ac:dyDescent="0.25">
      <c r="A10" s="33" t="s">
        <v>296</v>
      </c>
      <c r="B10" s="32" t="s">
        <v>297</v>
      </c>
      <c r="C10" s="230"/>
      <c r="D10" s="230"/>
      <c r="E10" s="230"/>
      <c r="F10" s="156"/>
      <c r="G10" s="230"/>
      <c r="H10" s="230"/>
      <c r="I10" s="274"/>
      <c r="J10" s="230"/>
      <c r="K10" s="230"/>
      <c r="L10" s="230"/>
      <c r="M10" s="230"/>
      <c r="N10" s="230"/>
    </row>
    <row r="11" spans="1:14" x14ac:dyDescent="0.25">
      <c r="A11" s="33" t="s">
        <v>298</v>
      </c>
      <c r="B11" s="32" t="s">
        <v>299</v>
      </c>
      <c r="C11" s="230"/>
      <c r="D11" s="230"/>
      <c r="E11" s="230"/>
      <c r="F11" s="156"/>
      <c r="G11" s="230"/>
      <c r="H11" s="230"/>
      <c r="I11" s="274"/>
      <c r="J11" s="230"/>
      <c r="K11" s="230"/>
      <c r="L11" s="230"/>
      <c r="M11" s="230"/>
      <c r="N11" s="230"/>
    </row>
    <row r="12" spans="1:14" x14ac:dyDescent="0.25">
      <c r="A12" s="33" t="s">
        <v>300</v>
      </c>
      <c r="B12" s="32" t="s">
        <v>301</v>
      </c>
      <c r="C12" s="230"/>
      <c r="D12" s="230"/>
      <c r="E12" s="230"/>
      <c r="F12" s="156"/>
      <c r="G12" s="230"/>
      <c r="H12" s="230"/>
      <c r="I12" s="274"/>
      <c r="J12" s="230"/>
      <c r="K12" s="230"/>
      <c r="L12" s="230"/>
      <c r="M12" s="230"/>
      <c r="N12" s="230"/>
    </row>
    <row r="13" spans="1:14" x14ac:dyDescent="0.25">
      <c r="A13" s="33" t="s">
        <v>302</v>
      </c>
      <c r="B13" s="32" t="s">
        <v>303</v>
      </c>
      <c r="C13" s="230"/>
      <c r="D13" s="230"/>
      <c r="E13" s="230"/>
      <c r="F13" s="156"/>
      <c r="G13" s="230"/>
      <c r="H13" s="230"/>
      <c r="I13" s="274"/>
      <c r="J13" s="230"/>
      <c r="K13" s="230"/>
      <c r="L13" s="230"/>
      <c r="M13" s="230"/>
      <c r="N13" s="230"/>
    </row>
    <row r="14" spans="1:14" x14ac:dyDescent="0.25">
      <c r="A14" s="33" t="s">
        <v>304</v>
      </c>
      <c r="B14" s="32" t="s">
        <v>305</v>
      </c>
      <c r="C14" s="230"/>
      <c r="D14" s="230"/>
      <c r="E14" s="230"/>
      <c r="F14" s="156"/>
      <c r="G14" s="230"/>
      <c r="H14" s="230"/>
      <c r="I14" s="274"/>
      <c r="J14" s="230"/>
      <c r="K14" s="230"/>
      <c r="L14" s="230"/>
      <c r="M14" s="230"/>
      <c r="N14" s="230"/>
    </row>
    <row r="15" spans="1:14" x14ac:dyDescent="0.25">
      <c r="A15" s="5" t="s">
        <v>306</v>
      </c>
      <c r="B15" s="32" t="s">
        <v>307</v>
      </c>
      <c r="C15" s="230"/>
      <c r="D15" s="230"/>
      <c r="E15" s="230"/>
      <c r="F15" s="156"/>
      <c r="G15" s="230"/>
      <c r="H15" s="230"/>
      <c r="I15" s="274"/>
      <c r="J15" s="230"/>
      <c r="K15" s="230"/>
      <c r="L15" s="230"/>
      <c r="M15" s="230"/>
      <c r="N15" s="230"/>
    </row>
    <row r="16" spans="1:14" x14ac:dyDescent="0.25">
      <c r="A16" s="5" t="s">
        <v>308</v>
      </c>
      <c r="B16" s="32" t="s">
        <v>309</v>
      </c>
      <c r="C16" s="230"/>
      <c r="D16" s="230"/>
      <c r="E16" s="230"/>
      <c r="F16" s="156"/>
      <c r="G16" s="230"/>
      <c r="H16" s="230"/>
      <c r="I16" s="274"/>
      <c r="J16" s="230"/>
      <c r="K16" s="230"/>
      <c r="L16" s="230"/>
      <c r="M16" s="230"/>
      <c r="N16" s="230"/>
    </row>
    <row r="17" spans="1:14" x14ac:dyDescent="0.25">
      <c r="A17" s="5" t="s">
        <v>310</v>
      </c>
      <c r="B17" s="32" t="s">
        <v>311</v>
      </c>
      <c r="C17" s="230"/>
      <c r="D17" s="230"/>
      <c r="E17" s="230"/>
      <c r="F17" s="156"/>
      <c r="G17" s="230"/>
      <c r="H17" s="230"/>
      <c r="I17" s="274"/>
      <c r="J17" s="230"/>
      <c r="K17" s="230"/>
      <c r="L17" s="230"/>
      <c r="M17" s="230"/>
      <c r="N17" s="230"/>
    </row>
    <row r="18" spans="1:14" x14ac:dyDescent="0.25">
      <c r="A18" s="5" t="s">
        <v>312</v>
      </c>
      <c r="B18" s="32" t="s">
        <v>313</v>
      </c>
      <c r="C18" s="230"/>
      <c r="D18" s="230"/>
      <c r="E18" s="230"/>
      <c r="F18" s="156"/>
      <c r="G18" s="230"/>
      <c r="H18" s="230"/>
      <c r="I18" s="274"/>
      <c r="J18" s="230"/>
      <c r="K18" s="230"/>
      <c r="L18" s="230"/>
      <c r="M18" s="230"/>
      <c r="N18" s="230"/>
    </row>
    <row r="19" spans="1:14" x14ac:dyDescent="0.25">
      <c r="A19" s="5" t="s">
        <v>650</v>
      </c>
      <c r="B19" s="32" t="s">
        <v>314</v>
      </c>
      <c r="C19" s="230"/>
      <c r="D19" s="230"/>
      <c r="E19" s="230"/>
      <c r="F19" s="156"/>
      <c r="G19" s="230"/>
      <c r="H19" s="230"/>
      <c r="I19" s="274"/>
      <c r="J19" s="230"/>
      <c r="K19" s="230"/>
      <c r="L19" s="230"/>
      <c r="M19" s="230"/>
      <c r="N19" s="230"/>
    </row>
    <row r="20" spans="1:14" x14ac:dyDescent="0.25">
      <c r="A20" s="34" t="s">
        <v>590</v>
      </c>
      <c r="B20" s="35" t="s">
        <v>315</v>
      </c>
      <c r="C20" s="192">
        <v>3971160</v>
      </c>
      <c r="D20" s="192">
        <v>3442629</v>
      </c>
      <c r="E20" s="192">
        <v>3442629</v>
      </c>
      <c r="F20" s="156">
        <v>0</v>
      </c>
      <c r="G20" s="230"/>
      <c r="H20" s="230"/>
      <c r="I20" s="274">
        <v>0</v>
      </c>
      <c r="J20" s="230"/>
      <c r="K20" s="230"/>
      <c r="L20" s="192">
        <v>3971160</v>
      </c>
      <c r="M20" s="192">
        <v>3442629</v>
      </c>
      <c r="N20" s="192">
        <v>3442629</v>
      </c>
    </row>
    <row r="21" spans="1:14" x14ac:dyDescent="0.25">
      <c r="A21" s="5" t="s">
        <v>316</v>
      </c>
      <c r="B21" s="32" t="s">
        <v>317</v>
      </c>
      <c r="C21" s="230">
        <v>2522300</v>
      </c>
      <c r="D21" s="230">
        <v>1693861</v>
      </c>
      <c r="E21" s="230">
        <v>1693861</v>
      </c>
      <c r="F21" s="156">
        <v>0</v>
      </c>
      <c r="G21" s="230"/>
      <c r="H21" s="230"/>
      <c r="I21" s="274">
        <v>229300</v>
      </c>
      <c r="J21" s="230"/>
      <c r="K21" s="230"/>
      <c r="L21" s="230">
        <v>2751600</v>
      </c>
      <c r="M21" s="230">
        <v>1693861</v>
      </c>
      <c r="N21" s="230">
        <v>1693861</v>
      </c>
    </row>
    <row r="22" spans="1:14" ht="33.75" customHeight="1" x14ac:dyDescent="0.25">
      <c r="A22" s="5" t="s">
        <v>318</v>
      </c>
      <c r="B22" s="32" t="s">
        <v>319</v>
      </c>
      <c r="C22" s="230">
        <v>900000</v>
      </c>
      <c r="D22" s="230">
        <v>800000</v>
      </c>
      <c r="E22" s="230">
        <v>800000</v>
      </c>
      <c r="F22" s="156"/>
      <c r="G22" s="230"/>
      <c r="H22" s="230"/>
      <c r="I22" s="274"/>
      <c r="J22" s="230"/>
      <c r="K22" s="230"/>
      <c r="L22" s="230">
        <v>900000</v>
      </c>
      <c r="M22" s="230">
        <v>800000</v>
      </c>
      <c r="N22" s="230">
        <v>800000</v>
      </c>
    </row>
    <row r="23" spans="1:14" x14ac:dyDescent="0.25">
      <c r="A23" s="6" t="s">
        <v>320</v>
      </c>
      <c r="B23" s="32" t="s">
        <v>321</v>
      </c>
      <c r="C23" s="230"/>
      <c r="D23" s="230">
        <v>326220</v>
      </c>
      <c r="E23" s="230">
        <v>326220</v>
      </c>
      <c r="F23" s="156">
        <v>500000</v>
      </c>
      <c r="G23" s="230">
        <v>71385</v>
      </c>
      <c r="H23" s="230">
        <v>71385</v>
      </c>
      <c r="I23" s="274"/>
      <c r="J23" s="230"/>
      <c r="K23" s="230"/>
      <c r="L23" s="230">
        <v>500000</v>
      </c>
      <c r="M23" s="230">
        <v>397605</v>
      </c>
      <c r="N23" s="230">
        <v>397605</v>
      </c>
    </row>
    <row r="24" spans="1:14" x14ac:dyDescent="0.25">
      <c r="A24" s="7" t="s">
        <v>591</v>
      </c>
      <c r="B24" s="35" t="s">
        <v>322</v>
      </c>
      <c r="C24" s="192">
        <f t="shared" ref="C24:H24" si="0">SUM(C21:C23)</f>
        <v>3422300</v>
      </c>
      <c r="D24" s="192">
        <f t="shared" si="0"/>
        <v>2820081</v>
      </c>
      <c r="E24" s="192">
        <f t="shared" si="0"/>
        <v>2820081</v>
      </c>
      <c r="F24" s="192">
        <f t="shared" si="0"/>
        <v>500000</v>
      </c>
      <c r="G24" s="192">
        <f t="shared" si="0"/>
        <v>71385</v>
      </c>
      <c r="H24" s="192">
        <f t="shared" si="0"/>
        <v>71385</v>
      </c>
      <c r="I24" s="275">
        <v>229300</v>
      </c>
      <c r="J24" s="230"/>
      <c r="K24" s="230"/>
      <c r="L24" s="192">
        <v>4151600</v>
      </c>
      <c r="M24" s="192">
        <v>2891466</v>
      </c>
      <c r="N24" s="192">
        <v>2891466</v>
      </c>
    </row>
    <row r="25" spans="1:14" x14ac:dyDescent="0.25">
      <c r="A25" s="46" t="s">
        <v>680</v>
      </c>
      <c r="B25" s="47" t="s">
        <v>323</v>
      </c>
      <c r="C25" s="192">
        <f t="shared" ref="C25:H25" si="1">C20+C24</f>
        <v>7393460</v>
      </c>
      <c r="D25" s="192">
        <f t="shared" si="1"/>
        <v>6262710</v>
      </c>
      <c r="E25" s="192">
        <f t="shared" si="1"/>
        <v>6262710</v>
      </c>
      <c r="F25" s="192">
        <f t="shared" si="1"/>
        <v>500000</v>
      </c>
      <c r="G25" s="192">
        <f t="shared" si="1"/>
        <v>71385</v>
      </c>
      <c r="H25" s="192">
        <f t="shared" si="1"/>
        <v>71385</v>
      </c>
      <c r="I25" s="276">
        <v>229300</v>
      </c>
      <c r="J25" s="230"/>
      <c r="K25" s="230"/>
      <c r="L25" s="192">
        <v>8122760</v>
      </c>
      <c r="M25" s="192">
        <v>6334095</v>
      </c>
      <c r="N25" s="192">
        <v>6334095</v>
      </c>
    </row>
    <row r="26" spans="1:14" x14ac:dyDescent="0.25">
      <c r="A26" s="39" t="s">
        <v>651</v>
      </c>
      <c r="B26" s="47" t="s">
        <v>324</v>
      </c>
      <c r="C26" s="192">
        <v>1296769</v>
      </c>
      <c r="D26" s="192">
        <v>1025460</v>
      </c>
      <c r="E26" s="192">
        <v>1025460</v>
      </c>
      <c r="F26" s="192">
        <v>155000</v>
      </c>
      <c r="G26" s="230"/>
      <c r="H26" s="230"/>
      <c r="I26" s="276">
        <v>44713.5</v>
      </c>
      <c r="J26" s="230"/>
      <c r="K26" s="230"/>
      <c r="L26" s="192">
        <v>1496483</v>
      </c>
      <c r="M26" s="192">
        <v>1025460</v>
      </c>
      <c r="N26" s="192">
        <v>1025460</v>
      </c>
    </row>
    <row r="27" spans="1:14" x14ac:dyDescent="0.25">
      <c r="A27" s="5" t="s">
        <v>325</v>
      </c>
      <c r="B27" s="32" t="s">
        <v>326</v>
      </c>
      <c r="C27" s="230"/>
      <c r="D27" s="230"/>
      <c r="E27" s="230"/>
      <c r="F27" s="156"/>
      <c r="G27" s="230"/>
      <c r="H27" s="230"/>
      <c r="I27" s="274"/>
      <c r="J27" s="230"/>
      <c r="K27" s="230"/>
      <c r="L27" s="230"/>
      <c r="M27" s="230"/>
      <c r="N27" s="230"/>
    </row>
    <row r="28" spans="1:14" x14ac:dyDescent="0.25">
      <c r="A28" s="5" t="s">
        <v>327</v>
      </c>
      <c r="B28" s="32" t="s">
        <v>328</v>
      </c>
      <c r="C28" s="230">
        <v>1116750</v>
      </c>
      <c r="D28" s="230">
        <v>165306</v>
      </c>
      <c r="E28" s="230">
        <v>149577</v>
      </c>
      <c r="F28" s="156"/>
      <c r="G28" s="230">
        <v>895234</v>
      </c>
      <c r="H28" s="230">
        <v>895234</v>
      </c>
      <c r="I28" s="274">
        <v>75000</v>
      </c>
      <c r="J28" s="230"/>
      <c r="K28" s="230"/>
      <c r="L28" s="230">
        <v>1191750</v>
      </c>
      <c r="M28" s="230">
        <v>1060540</v>
      </c>
      <c r="N28" s="230">
        <v>1044811</v>
      </c>
    </row>
    <row r="29" spans="1:14" x14ac:dyDescent="0.25">
      <c r="A29" s="5" t="s">
        <v>329</v>
      </c>
      <c r="B29" s="32" t="s">
        <v>330</v>
      </c>
      <c r="C29" s="230"/>
      <c r="D29" s="230"/>
      <c r="E29" s="230"/>
      <c r="F29" s="156"/>
      <c r="G29" s="230"/>
      <c r="H29" s="230"/>
      <c r="I29" s="274"/>
      <c r="J29" s="230"/>
      <c r="K29" s="230"/>
      <c r="L29" s="230"/>
      <c r="M29" s="230"/>
      <c r="N29" s="230"/>
    </row>
    <row r="30" spans="1:14" x14ac:dyDescent="0.25">
      <c r="A30" s="7" t="s">
        <v>592</v>
      </c>
      <c r="B30" s="35" t="s">
        <v>331</v>
      </c>
      <c r="C30" s="192">
        <v>1116750</v>
      </c>
      <c r="D30" s="192">
        <v>165306</v>
      </c>
      <c r="E30" s="192">
        <v>149577</v>
      </c>
      <c r="F30" s="156">
        <v>0</v>
      </c>
      <c r="G30" s="230">
        <v>895234</v>
      </c>
      <c r="H30" s="230">
        <v>895234</v>
      </c>
      <c r="I30" s="274">
        <v>75000</v>
      </c>
      <c r="J30" s="230"/>
      <c r="K30" s="230"/>
      <c r="L30" s="192">
        <v>1191750</v>
      </c>
      <c r="M30" s="192">
        <v>1060540</v>
      </c>
      <c r="N30" s="192">
        <v>1044811</v>
      </c>
    </row>
    <row r="31" spans="1:14" x14ac:dyDescent="0.25">
      <c r="A31" s="5" t="s">
        <v>332</v>
      </c>
      <c r="B31" s="32" t="s">
        <v>333</v>
      </c>
      <c r="C31" s="230">
        <v>205000</v>
      </c>
      <c r="D31" s="230">
        <v>205000</v>
      </c>
      <c r="E31" s="230">
        <v>137061</v>
      </c>
      <c r="F31" s="156"/>
      <c r="G31" s="230"/>
      <c r="H31" s="230"/>
      <c r="I31" s="274"/>
      <c r="J31" s="230"/>
      <c r="K31" s="230"/>
      <c r="L31" s="230">
        <v>205000</v>
      </c>
      <c r="M31" s="230">
        <v>205000</v>
      </c>
      <c r="N31" s="230">
        <v>137061</v>
      </c>
    </row>
    <row r="32" spans="1:14" x14ac:dyDescent="0.25">
      <c r="A32" s="5" t="s">
        <v>334</v>
      </c>
      <c r="B32" s="32" t="s">
        <v>335</v>
      </c>
      <c r="C32" s="230">
        <v>115000</v>
      </c>
      <c r="D32" s="230">
        <v>165278</v>
      </c>
      <c r="E32" s="230">
        <v>165278</v>
      </c>
      <c r="F32" s="156"/>
      <c r="G32" s="230"/>
      <c r="H32" s="230"/>
      <c r="I32" s="274"/>
      <c r="J32" s="230"/>
      <c r="K32" s="230"/>
      <c r="L32" s="230">
        <v>115000</v>
      </c>
      <c r="M32" s="230">
        <v>165278</v>
      </c>
      <c r="N32" s="230">
        <v>165278</v>
      </c>
    </row>
    <row r="33" spans="1:14" ht="15" customHeight="1" x14ac:dyDescent="0.25">
      <c r="A33" s="7" t="s">
        <v>681</v>
      </c>
      <c r="B33" s="35" t="s">
        <v>336</v>
      </c>
      <c r="C33" s="192">
        <v>320000</v>
      </c>
      <c r="D33" s="192">
        <v>370278</v>
      </c>
      <c r="E33" s="192">
        <v>302339</v>
      </c>
      <c r="F33" s="156">
        <v>0</v>
      </c>
      <c r="G33" s="230"/>
      <c r="H33" s="230"/>
      <c r="I33" s="274">
        <v>0</v>
      </c>
      <c r="J33" s="230"/>
      <c r="K33" s="230"/>
      <c r="L33" s="192">
        <v>320000</v>
      </c>
      <c r="M33" s="192">
        <v>370278</v>
      </c>
      <c r="N33" s="192">
        <v>302339</v>
      </c>
    </row>
    <row r="34" spans="1:14" x14ac:dyDescent="0.25">
      <c r="A34" s="5" t="s">
        <v>337</v>
      </c>
      <c r="B34" s="32" t="s">
        <v>338</v>
      </c>
      <c r="C34" s="230">
        <v>2300000</v>
      </c>
      <c r="D34" s="230">
        <v>2549171</v>
      </c>
      <c r="E34" s="230">
        <v>2549171</v>
      </c>
      <c r="F34" s="156"/>
      <c r="G34" s="230"/>
      <c r="H34" s="230"/>
      <c r="I34" s="274"/>
      <c r="J34" s="230"/>
      <c r="K34" s="230"/>
      <c r="L34" s="230">
        <v>2300000</v>
      </c>
      <c r="M34" s="230">
        <v>2549171</v>
      </c>
      <c r="N34" s="230">
        <v>2549171</v>
      </c>
    </row>
    <row r="35" spans="1:14" x14ac:dyDescent="0.25">
      <c r="A35" s="5" t="s">
        <v>339</v>
      </c>
      <c r="B35" s="32" t="s">
        <v>340</v>
      </c>
      <c r="C35" s="230"/>
      <c r="D35" s="230">
        <v>0</v>
      </c>
      <c r="E35" s="230">
        <v>0</v>
      </c>
      <c r="F35" s="156"/>
      <c r="G35" s="230"/>
      <c r="H35" s="230"/>
      <c r="I35" s="274"/>
      <c r="J35" s="230"/>
      <c r="K35" s="230"/>
      <c r="L35" s="230"/>
      <c r="M35" s="230">
        <v>0</v>
      </c>
      <c r="N35" s="230">
        <v>0</v>
      </c>
    </row>
    <row r="36" spans="1:14" x14ac:dyDescent="0.25">
      <c r="A36" s="5" t="s">
        <v>652</v>
      </c>
      <c r="B36" s="32" t="s">
        <v>341</v>
      </c>
      <c r="C36" s="230">
        <v>26772</v>
      </c>
      <c r="D36" s="230">
        <v>26772</v>
      </c>
      <c r="E36" s="230">
        <v>25984</v>
      </c>
      <c r="F36" s="156"/>
      <c r="G36" s="230"/>
      <c r="H36" s="230"/>
      <c r="I36" s="274"/>
      <c r="J36" s="230"/>
      <c r="K36" s="230"/>
      <c r="L36" s="230">
        <v>26772</v>
      </c>
      <c r="M36" s="230">
        <v>26772</v>
      </c>
      <c r="N36" s="230">
        <v>25984</v>
      </c>
    </row>
    <row r="37" spans="1:14" x14ac:dyDescent="0.25">
      <c r="A37" s="5" t="s">
        <v>342</v>
      </c>
      <c r="B37" s="32" t="s">
        <v>343</v>
      </c>
      <c r="C37" s="230">
        <v>250000</v>
      </c>
      <c r="D37" s="230">
        <v>331388</v>
      </c>
      <c r="E37" s="230">
        <v>331388</v>
      </c>
      <c r="F37" s="156"/>
      <c r="G37" s="230"/>
      <c r="H37" s="230"/>
      <c r="I37" s="274"/>
      <c r="J37" s="230"/>
      <c r="K37" s="230"/>
      <c r="L37" s="230">
        <v>250000</v>
      </c>
      <c r="M37" s="230">
        <v>331388</v>
      </c>
      <c r="N37" s="230">
        <v>331388</v>
      </c>
    </row>
    <row r="38" spans="1:14" x14ac:dyDescent="0.25">
      <c r="A38" s="10" t="s">
        <v>653</v>
      </c>
      <c r="B38" s="32" t="s">
        <v>344</v>
      </c>
      <c r="C38" s="230"/>
      <c r="D38" s="230">
        <v>334683</v>
      </c>
      <c r="E38" s="230">
        <v>326858</v>
      </c>
      <c r="F38" s="156"/>
      <c r="G38" s="230"/>
      <c r="H38" s="230"/>
      <c r="I38" s="274"/>
      <c r="J38" s="230"/>
      <c r="K38" s="230"/>
      <c r="L38" s="230"/>
      <c r="M38" s="230">
        <v>334683</v>
      </c>
      <c r="N38" s="230">
        <v>326858</v>
      </c>
    </row>
    <row r="39" spans="1:14" x14ac:dyDescent="0.25">
      <c r="A39" s="6" t="s">
        <v>345</v>
      </c>
      <c r="B39" s="32" t="s">
        <v>346</v>
      </c>
      <c r="C39" s="230">
        <v>0</v>
      </c>
      <c r="D39" s="230">
        <v>113300</v>
      </c>
      <c r="E39" s="230">
        <v>113300</v>
      </c>
      <c r="F39" s="156"/>
      <c r="G39" s="230"/>
      <c r="H39" s="230"/>
      <c r="I39" s="274"/>
      <c r="J39" s="230"/>
      <c r="K39" s="230"/>
      <c r="L39" s="230">
        <v>0</v>
      </c>
      <c r="M39" s="230">
        <v>113300</v>
      </c>
      <c r="N39" s="230">
        <v>113300</v>
      </c>
    </row>
    <row r="40" spans="1:14" x14ac:dyDescent="0.25">
      <c r="A40" s="5" t="s">
        <v>654</v>
      </c>
      <c r="B40" s="32" t="s">
        <v>347</v>
      </c>
      <c r="C40" s="230">
        <v>1200000</v>
      </c>
      <c r="D40" s="230">
        <v>2656541</v>
      </c>
      <c r="E40" s="230">
        <v>1768819</v>
      </c>
      <c r="F40" s="156"/>
      <c r="G40" s="230"/>
      <c r="H40" s="230"/>
      <c r="I40" s="274"/>
      <c r="J40" s="230"/>
      <c r="K40" s="230"/>
      <c r="L40" s="230">
        <v>1200000</v>
      </c>
      <c r="M40" s="230">
        <v>2656541</v>
      </c>
      <c r="N40" s="230">
        <v>1768819</v>
      </c>
    </row>
    <row r="41" spans="1:14" x14ac:dyDescent="0.25">
      <c r="A41" s="7" t="s">
        <v>593</v>
      </c>
      <c r="B41" s="35" t="s">
        <v>348</v>
      </c>
      <c r="C41" s="192">
        <v>3776772</v>
      </c>
      <c r="D41" s="192">
        <v>6011855</v>
      </c>
      <c r="E41" s="192">
        <v>5115520</v>
      </c>
      <c r="F41" s="156">
        <v>0</v>
      </c>
      <c r="G41" s="230"/>
      <c r="H41" s="230"/>
      <c r="I41" s="274">
        <v>0</v>
      </c>
      <c r="J41" s="230"/>
      <c r="K41" s="230"/>
      <c r="L41" s="192">
        <v>3776772</v>
      </c>
      <c r="M41" s="192">
        <v>6011855</v>
      </c>
      <c r="N41" s="192">
        <v>5115520</v>
      </c>
    </row>
    <row r="42" spans="1:14" x14ac:dyDescent="0.25">
      <c r="A42" s="5" t="s">
        <v>349</v>
      </c>
      <c r="B42" s="32" t="s">
        <v>350</v>
      </c>
      <c r="C42" s="230"/>
      <c r="D42" s="230"/>
      <c r="E42" s="230"/>
      <c r="F42" s="156"/>
      <c r="G42" s="230"/>
      <c r="H42" s="230"/>
      <c r="I42" s="274"/>
      <c r="J42" s="230"/>
      <c r="K42" s="230"/>
      <c r="L42" s="230"/>
      <c r="M42" s="230"/>
      <c r="N42" s="230"/>
    </row>
    <row r="43" spans="1:14" x14ac:dyDescent="0.25">
      <c r="A43" s="5" t="s">
        <v>351</v>
      </c>
      <c r="B43" s="32" t="s">
        <v>352</v>
      </c>
      <c r="C43" s="230">
        <v>50000</v>
      </c>
      <c r="D43" s="230"/>
      <c r="E43" s="230"/>
      <c r="F43" s="156"/>
      <c r="G43" s="230"/>
      <c r="H43" s="230"/>
      <c r="I43" s="274"/>
      <c r="J43" s="230"/>
      <c r="K43" s="230"/>
      <c r="L43" s="230">
        <v>50000</v>
      </c>
      <c r="M43" s="230"/>
      <c r="N43" s="230"/>
    </row>
    <row r="44" spans="1:14" x14ac:dyDescent="0.25">
      <c r="A44" s="7" t="s">
        <v>594</v>
      </c>
      <c r="B44" s="35" t="s">
        <v>353</v>
      </c>
      <c r="C44" s="192">
        <v>50000</v>
      </c>
      <c r="D44" s="192">
        <v>0</v>
      </c>
      <c r="E44" s="192"/>
      <c r="F44" s="156"/>
      <c r="G44" s="230"/>
      <c r="H44" s="230"/>
      <c r="I44" s="274">
        <v>0</v>
      </c>
      <c r="J44" s="230"/>
      <c r="K44" s="230"/>
      <c r="L44" s="192">
        <v>50000</v>
      </c>
      <c r="M44" s="192">
        <v>0</v>
      </c>
      <c r="N44" s="192"/>
    </row>
    <row r="45" spans="1:14" x14ac:dyDescent="0.25">
      <c r="A45" s="5" t="s">
        <v>354</v>
      </c>
      <c r="B45" s="32" t="s">
        <v>355</v>
      </c>
      <c r="C45" s="230">
        <v>933937</v>
      </c>
      <c r="D45" s="230">
        <v>2014989</v>
      </c>
      <c r="E45" s="230">
        <v>1161384</v>
      </c>
      <c r="F45" s="156"/>
      <c r="G45" s="230">
        <v>241713</v>
      </c>
      <c r="H45" s="230">
        <v>241713</v>
      </c>
      <c r="I45" s="274">
        <v>27000</v>
      </c>
      <c r="J45" s="230"/>
      <c r="K45" s="230"/>
      <c r="L45" s="230">
        <v>960937</v>
      </c>
      <c r="M45" s="230">
        <v>2256702</v>
      </c>
      <c r="N45" s="230">
        <v>1403097</v>
      </c>
    </row>
    <row r="46" spans="1:14" x14ac:dyDescent="0.25">
      <c r="A46" s="5" t="s">
        <v>356</v>
      </c>
      <c r="B46" s="32" t="s">
        <v>357</v>
      </c>
      <c r="C46" s="230"/>
      <c r="D46" s="230"/>
      <c r="E46" s="230"/>
      <c r="F46" s="156"/>
      <c r="G46" s="230"/>
      <c r="H46" s="230"/>
      <c r="I46" s="274"/>
      <c r="J46" s="230"/>
      <c r="K46" s="230"/>
      <c r="L46" s="230"/>
      <c r="M46" s="230"/>
      <c r="N46" s="230"/>
    </row>
    <row r="47" spans="1:14" x14ac:dyDescent="0.25">
      <c r="A47" s="5" t="s">
        <v>655</v>
      </c>
      <c r="B47" s="32" t="s">
        <v>358</v>
      </c>
      <c r="C47" s="230">
        <v>0</v>
      </c>
      <c r="D47" s="230">
        <v>0</v>
      </c>
      <c r="E47" s="230">
        <v>0</v>
      </c>
      <c r="F47" s="156"/>
      <c r="G47" s="230"/>
      <c r="H47" s="230"/>
      <c r="I47" s="274"/>
      <c r="J47" s="230"/>
      <c r="K47" s="230"/>
      <c r="L47" s="230">
        <v>0</v>
      </c>
      <c r="M47" s="230">
        <v>0</v>
      </c>
      <c r="N47" s="230">
        <v>0</v>
      </c>
    </row>
    <row r="48" spans="1:14" x14ac:dyDescent="0.25">
      <c r="A48" s="5" t="s">
        <v>656</v>
      </c>
      <c r="B48" s="32" t="s">
        <v>359</v>
      </c>
      <c r="C48" s="230">
        <v>0</v>
      </c>
      <c r="D48" s="230">
        <v>0</v>
      </c>
      <c r="E48" s="230">
        <v>0</v>
      </c>
      <c r="F48" s="156"/>
      <c r="G48" s="230"/>
      <c r="H48" s="230"/>
      <c r="I48" s="274"/>
      <c r="J48" s="230"/>
      <c r="K48" s="230"/>
      <c r="L48" s="230">
        <v>0</v>
      </c>
      <c r="M48" s="230">
        <v>0</v>
      </c>
      <c r="N48" s="230">
        <v>0</v>
      </c>
    </row>
    <row r="49" spans="1:14" x14ac:dyDescent="0.25">
      <c r="A49" s="5" t="s">
        <v>360</v>
      </c>
      <c r="B49" s="32" t="s">
        <v>361</v>
      </c>
      <c r="C49" s="230">
        <v>50000</v>
      </c>
      <c r="D49" s="230">
        <v>126718</v>
      </c>
      <c r="E49" s="230">
        <v>112301</v>
      </c>
      <c r="F49" s="156"/>
      <c r="G49" s="230"/>
      <c r="H49" s="230"/>
      <c r="I49" s="274"/>
      <c r="J49" s="230"/>
      <c r="K49" s="230"/>
      <c r="L49" s="230">
        <v>50000</v>
      </c>
      <c r="M49" s="230">
        <v>126718</v>
      </c>
      <c r="N49" s="230">
        <v>112301</v>
      </c>
    </row>
    <row r="50" spans="1:14" x14ac:dyDescent="0.25">
      <c r="A50" s="7" t="s">
        <v>595</v>
      </c>
      <c r="B50" s="35" t="s">
        <v>362</v>
      </c>
      <c r="C50" s="192">
        <v>983937</v>
      </c>
      <c r="D50" s="192">
        <f>SUM(D45:D49)</f>
        <v>2141707</v>
      </c>
      <c r="E50" s="192">
        <f>SUM(E45:E49)</f>
        <v>1273685</v>
      </c>
      <c r="F50" s="156">
        <v>0</v>
      </c>
      <c r="G50" s="230">
        <v>241713</v>
      </c>
      <c r="H50" s="230">
        <v>241713</v>
      </c>
      <c r="I50" s="274">
        <v>27000</v>
      </c>
      <c r="J50" s="230"/>
      <c r="K50" s="230"/>
      <c r="L50" s="192">
        <v>1010937</v>
      </c>
      <c r="M50" s="192">
        <v>2383420</v>
      </c>
      <c r="N50" s="192">
        <v>1515398</v>
      </c>
    </row>
    <row r="51" spans="1:14" x14ac:dyDescent="0.25">
      <c r="A51" s="39" t="s">
        <v>596</v>
      </c>
      <c r="B51" s="47" t="s">
        <v>363</v>
      </c>
      <c r="C51" s="192">
        <f t="shared" ref="C51:H51" si="2">C50+C44+C41+C33+C30</f>
        <v>6247459</v>
      </c>
      <c r="D51" s="192">
        <f t="shared" si="2"/>
        <v>8689146</v>
      </c>
      <c r="E51" s="192">
        <f t="shared" si="2"/>
        <v>6841121</v>
      </c>
      <c r="F51" s="192">
        <f t="shared" si="2"/>
        <v>0</v>
      </c>
      <c r="G51" s="192">
        <f t="shared" si="2"/>
        <v>1136947</v>
      </c>
      <c r="H51" s="192">
        <f t="shared" si="2"/>
        <v>1136947</v>
      </c>
      <c r="I51" s="276">
        <v>102000</v>
      </c>
      <c r="J51" s="230"/>
      <c r="K51" s="230"/>
      <c r="L51" s="192">
        <v>6349459</v>
      </c>
      <c r="M51" s="192">
        <v>9826093</v>
      </c>
      <c r="N51" s="192">
        <v>7978068</v>
      </c>
    </row>
    <row r="52" spans="1:14" x14ac:dyDescent="0.25">
      <c r="A52" s="13" t="s">
        <v>364</v>
      </c>
      <c r="B52" s="32" t="s">
        <v>365</v>
      </c>
      <c r="C52" s="230"/>
      <c r="D52" s="230"/>
      <c r="E52" s="230"/>
      <c r="F52" s="156"/>
      <c r="G52" s="230"/>
      <c r="H52" s="230"/>
      <c r="I52" s="274"/>
      <c r="J52" s="230"/>
      <c r="K52" s="230"/>
      <c r="L52" s="230"/>
      <c r="M52" s="230"/>
      <c r="N52" s="230"/>
    </row>
    <row r="53" spans="1:14" x14ac:dyDescent="0.25">
      <c r="A53" s="13" t="s">
        <v>597</v>
      </c>
      <c r="B53" s="32" t="s">
        <v>366</v>
      </c>
      <c r="C53" s="230"/>
      <c r="D53" s="230"/>
      <c r="E53" s="230"/>
      <c r="F53" s="156"/>
      <c r="G53" s="230"/>
      <c r="H53" s="230"/>
      <c r="I53" s="274"/>
      <c r="J53" s="230"/>
      <c r="K53" s="230"/>
      <c r="L53" s="230"/>
      <c r="M53" s="230"/>
      <c r="N53" s="230"/>
    </row>
    <row r="54" spans="1:14" x14ac:dyDescent="0.25">
      <c r="A54" s="17" t="s">
        <v>657</v>
      </c>
      <c r="B54" s="32" t="s">
        <v>367</v>
      </c>
      <c r="C54" s="230"/>
      <c r="D54" s="230"/>
      <c r="E54" s="230"/>
      <c r="F54" s="156"/>
      <c r="G54" s="230"/>
      <c r="H54" s="230"/>
      <c r="I54" s="274"/>
      <c r="J54" s="230"/>
      <c r="K54" s="230"/>
      <c r="L54" s="230"/>
      <c r="M54" s="230"/>
      <c r="N54" s="230"/>
    </row>
    <row r="55" spans="1:14" x14ac:dyDescent="0.25">
      <c r="A55" s="17" t="s">
        <v>658</v>
      </c>
      <c r="B55" s="32" t="s">
        <v>368</v>
      </c>
      <c r="C55" s="230"/>
      <c r="D55" s="230"/>
      <c r="E55" s="230"/>
      <c r="F55" s="156"/>
      <c r="G55" s="230"/>
      <c r="H55" s="230"/>
      <c r="I55" s="274"/>
      <c r="J55" s="230"/>
      <c r="K55" s="230"/>
      <c r="L55" s="230"/>
      <c r="M55" s="230"/>
      <c r="N55" s="230"/>
    </row>
    <row r="56" spans="1:14" x14ac:dyDescent="0.25">
      <c r="A56" s="17" t="s">
        <v>659</v>
      </c>
      <c r="B56" s="32" t="s">
        <v>369</v>
      </c>
      <c r="C56" s="230"/>
      <c r="D56" s="230"/>
      <c r="E56" s="230"/>
      <c r="F56" s="156"/>
      <c r="G56" s="230"/>
      <c r="H56" s="230"/>
      <c r="I56" s="274"/>
      <c r="J56" s="230"/>
      <c r="K56" s="230"/>
      <c r="L56" s="230"/>
      <c r="M56" s="230"/>
      <c r="N56" s="230"/>
    </row>
    <row r="57" spans="1:14" x14ac:dyDescent="0.25">
      <c r="A57" s="13" t="s">
        <v>660</v>
      </c>
      <c r="B57" s="32" t="s">
        <v>370</v>
      </c>
      <c r="C57" s="230"/>
      <c r="D57" s="230"/>
      <c r="E57" s="230"/>
      <c r="F57" s="156"/>
      <c r="G57" s="230"/>
      <c r="H57" s="230"/>
      <c r="I57" s="274"/>
      <c r="J57" s="230"/>
      <c r="K57" s="230"/>
      <c r="L57" s="230"/>
      <c r="M57" s="230"/>
      <c r="N57" s="230"/>
    </row>
    <row r="58" spans="1:14" x14ac:dyDescent="0.25">
      <c r="A58" s="13" t="s">
        <v>661</v>
      </c>
      <c r="B58" s="32" t="s">
        <v>371</v>
      </c>
      <c r="C58" s="230"/>
      <c r="D58" s="230"/>
      <c r="E58" s="230"/>
      <c r="F58" s="156"/>
      <c r="G58" s="230"/>
      <c r="H58" s="230"/>
      <c r="I58" s="274"/>
      <c r="J58" s="230"/>
      <c r="K58" s="230"/>
      <c r="L58" s="230"/>
      <c r="M58" s="230"/>
      <c r="N58" s="230"/>
    </row>
    <row r="59" spans="1:14" x14ac:dyDescent="0.25">
      <c r="A59" s="13" t="s">
        <v>662</v>
      </c>
      <c r="B59" s="32" t="s">
        <v>372</v>
      </c>
      <c r="C59" s="230">
        <v>4650008</v>
      </c>
      <c r="D59" s="230">
        <v>5599045</v>
      </c>
      <c r="E59" s="230">
        <v>5599045</v>
      </c>
      <c r="F59" s="156"/>
      <c r="G59" s="230"/>
      <c r="H59" s="230"/>
      <c r="I59" s="274"/>
      <c r="J59" s="230"/>
      <c r="K59" s="230"/>
      <c r="L59" s="230">
        <v>4650008</v>
      </c>
      <c r="M59" s="230">
        <v>5599045</v>
      </c>
      <c r="N59" s="230">
        <v>5599045</v>
      </c>
    </row>
    <row r="60" spans="1:14" x14ac:dyDescent="0.25">
      <c r="A60" s="44" t="s">
        <v>624</v>
      </c>
      <c r="B60" s="47" t="s">
        <v>373</v>
      </c>
      <c r="C60" s="192">
        <v>4650008</v>
      </c>
      <c r="D60" s="192">
        <v>5599045</v>
      </c>
      <c r="E60" s="192">
        <v>5599045</v>
      </c>
      <c r="F60" s="156">
        <v>0</v>
      </c>
      <c r="G60" s="230"/>
      <c r="H60" s="230"/>
      <c r="I60" s="274">
        <v>0</v>
      </c>
      <c r="J60" s="230"/>
      <c r="K60" s="230"/>
      <c r="L60" s="192">
        <v>4650008</v>
      </c>
      <c r="M60" s="192">
        <v>5599045</v>
      </c>
      <c r="N60" s="192">
        <v>5599045</v>
      </c>
    </row>
    <row r="61" spans="1:14" x14ac:dyDescent="0.25">
      <c r="A61" s="12" t="s">
        <v>663</v>
      </c>
      <c r="B61" s="32" t="s">
        <v>374</v>
      </c>
      <c r="C61" s="230"/>
      <c r="D61" s="230">
        <v>24000</v>
      </c>
      <c r="E61" s="230">
        <v>24000</v>
      </c>
      <c r="F61" s="156"/>
      <c r="G61" s="230"/>
      <c r="H61" s="230"/>
      <c r="I61" s="274"/>
      <c r="J61" s="230"/>
      <c r="K61" s="230"/>
      <c r="L61" s="230"/>
      <c r="M61" s="230">
        <v>24000</v>
      </c>
      <c r="N61" s="230">
        <v>24000</v>
      </c>
    </row>
    <row r="62" spans="1:14" x14ac:dyDescent="0.25">
      <c r="A62" s="12" t="s">
        <v>375</v>
      </c>
      <c r="B62" s="32" t="s">
        <v>376</v>
      </c>
      <c r="C62" s="230"/>
      <c r="D62" s="230"/>
      <c r="E62" s="230"/>
      <c r="F62" s="156"/>
      <c r="G62" s="230"/>
      <c r="H62" s="230"/>
      <c r="I62" s="274"/>
      <c r="J62" s="230"/>
      <c r="K62" s="230"/>
      <c r="L62" s="230"/>
      <c r="M62" s="230"/>
      <c r="N62" s="230"/>
    </row>
    <row r="63" spans="1:14" ht="30" x14ac:dyDescent="0.25">
      <c r="A63" s="12" t="s">
        <v>377</v>
      </c>
      <c r="B63" s="32" t="s">
        <v>378</v>
      </c>
      <c r="C63" s="230"/>
      <c r="D63" s="230"/>
      <c r="E63" s="230"/>
      <c r="F63" s="156"/>
      <c r="G63" s="230"/>
      <c r="H63" s="230"/>
      <c r="I63" s="274"/>
      <c r="J63" s="230"/>
      <c r="K63" s="230"/>
      <c r="L63" s="230"/>
      <c r="M63" s="230"/>
      <c r="N63" s="230"/>
    </row>
    <row r="64" spans="1:14" ht="30" x14ac:dyDescent="0.25">
      <c r="A64" s="12" t="s">
        <v>625</v>
      </c>
      <c r="B64" s="32" t="s">
        <v>379</v>
      </c>
      <c r="C64" s="230"/>
      <c r="D64" s="230"/>
      <c r="E64" s="230"/>
      <c r="F64" s="156"/>
      <c r="G64" s="230"/>
      <c r="H64" s="230"/>
      <c r="I64" s="274"/>
      <c r="J64" s="230"/>
      <c r="K64" s="230"/>
      <c r="L64" s="230"/>
      <c r="M64" s="230"/>
      <c r="N64" s="230"/>
    </row>
    <row r="65" spans="1:14" ht="30" x14ac:dyDescent="0.25">
      <c r="A65" s="12" t="s">
        <v>664</v>
      </c>
      <c r="B65" s="32" t="s">
        <v>380</v>
      </c>
      <c r="C65" s="230"/>
      <c r="D65" s="230"/>
      <c r="E65" s="230"/>
      <c r="F65" s="156"/>
      <c r="G65" s="230"/>
      <c r="H65" s="230"/>
      <c r="I65" s="274"/>
      <c r="J65" s="230"/>
      <c r="K65" s="230"/>
      <c r="L65" s="230"/>
      <c r="M65" s="230"/>
      <c r="N65" s="230"/>
    </row>
    <row r="66" spans="1:14" x14ac:dyDescent="0.25">
      <c r="A66" s="12" t="s">
        <v>627</v>
      </c>
      <c r="B66" s="32" t="s">
        <v>381</v>
      </c>
      <c r="C66" s="230">
        <v>23617889</v>
      </c>
      <c r="D66" s="230">
        <v>24612838</v>
      </c>
      <c r="E66" s="230">
        <v>24200008</v>
      </c>
      <c r="F66" s="156"/>
      <c r="G66" s="230"/>
      <c r="H66" s="230"/>
      <c r="I66" s="274"/>
      <c r="J66" s="230"/>
      <c r="K66" s="230"/>
      <c r="L66" s="230">
        <v>23617889</v>
      </c>
      <c r="M66" s="230">
        <v>24612838</v>
      </c>
      <c r="N66" s="230">
        <v>24200008</v>
      </c>
    </row>
    <row r="67" spans="1:14" ht="30" x14ac:dyDescent="0.25">
      <c r="A67" s="12" t="s">
        <v>665</v>
      </c>
      <c r="B67" s="32" t="s">
        <v>382</v>
      </c>
      <c r="C67" s="230"/>
      <c r="D67" s="230"/>
      <c r="E67" s="230"/>
      <c r="F67" s="156"/>
      <c r="G67" s="230"/>
      <c r="H67" s="230"/>
      <c r="I67" s="274"/>
      <c r="J67" s="230"/>
      <c r="K67" s="230"/>
      <c r="L67" s="230"/>
      <c r="M67" s="230"/>
      <c r="N67" s="230"/>
    </row>
    <row r="68" spans="1:14" ht="30" x14ac:dyDescent="0.25">
      <c r="A68" s="12" t="s">
        <v>666</v>
      </c>
      <c r="B68" s="32" t="s">
        <v>383</v>
      </c>
      <c r="C68" s="230"/>
      <c r="D68" s="230">
        <v>50000</v>
      </c>
      <c r="E68" s="230">
        <v>50000</v>
      </c>
      <c r="F68" s="156"/>
      <c r="G68" s="230"/>
      <c r="H68" s="230"/>
      <c r="I68" s="274"/>
      <c r="J68" s="230"/>
      <c r="K68" s="230"/>
      <c r="L68" s="230"/>
      <c r="M68" s="230">
        <v>50000</v>
      </c>
      <c r="N68" s="230">
        <v>50000</v>
      </c>
    </row>
    <row r="69" spans="1:14" x14ac:dyDescent="0.25">
      <c r="A69" s="12" t="s">
        <v>384</v>
      </c>
      <c r="B69" s="32" t="s">
        <v>385</v>
      </c>
      <c r="C69" s="230"/>
      <c r="D69" s="230"/>
      <c r="E69" s="230"/>
      <c r="F69" s="156"/>
      <c r="G69" s="230"/>
      <c r="H69" s="230"/>
      <c r="I69" s="274"/>
      <c r="J69" s="230"/>
      <c r="K69" s="230"/>
      <c r="L69" s="230"/>
      <c r="M69" s="230"/>
      <c r="N69" s="230"/>
    </row>
    <row r="70" spans="1:14" x14ac:dyDescent="0.25">
      <c r="A70" s="20" t="s">
        <v>386</v>
      </c>
      <c r="B70" s="32" t="s">
        <v>387</v>
      </c>
      <c r="C70" s="230"/>
      <c r="D70" s="230"/>
      <c r="E70" s="230"/>
      <c r="F70" s="156"/>
      <c r="G70" s="230"/>
      <c r="H70" s="230"/>
      <c r="I70" s="274"/>
      <c r="J70" s="230"/>
      <c r="K70" s="230"/>
      <c r="L70" s="230"/>
      <c r="M70" s="230"/>
      <c r="N70" s="230"/>
    </row>
    <row r="71" spans="1:14" x14ac:dyDescent="0.25">
      <c r="A71" s="12" t="s">
        <v>667</v>
      </c>
      <c r="B71" s="32" t="s">
        <v>388</v>
      </c>
      <c r="C71" s="230"/>
      <c r="D71" s="230"/>
      <c r="E71" s="230"/>
      <c r="F71" s="156"/>
      <c r="G71" s="230"/>
      <c r="H71" s="230"/>
      <c r="I71" s="274"/>
      <c r="J71" s="230"/>
      <c r="K71" s="230"/>
      <c r="L71" s="230"/>
      <c r="M71" s="230"/>
      <c r="N71" s="230"/>
    </row>
    <row r="72" spans="1:14" x14ac:dyDescent="0.25">
      <c r="A72" s="20" t="s">
        <v>848</v>
      </c>
      <c r="B72" s="32" t="s">
        <v>389</v>
      </c>
      <c r="C72" s="230"/>
      <c r="D72" s="230">
        <v>10332</v>
      </c>
      <c r="E72" s="230"/>
      <c r="F72" s="156"/>
      <c r="G72" s="230"/>
      <c r="H72" s="230"/>
      <c r="I72" s="274"/>
      <c r="J72" s="230"/>
      <c r="K72" s="230"/>
      <c r="L72" s="230"/>
      <c r="M72" s="230">
        <v>10332</v>
      </c>
      <c r="N72" s="230"/>
    </row>
    <row r="73" spans="1:14" x14ac:dyDescent="0.25">
      <c r="A73" s="20" t="s">
        <v>849</v>
      </c>
      <c r="B73" s="32" t="s">
        <v>389</v>
      </c>
      <c r="C73" s="230">
        <v>800000</v>
      </c>
      <c r="D73" s="230">
        <v>0</v>
      </c>
      <c r="E73" s="230">
        <v>0</v>
      </c>
      <c r="F73" s="156"/>
      <c r="G73" s="230"/>
      <c r="H73" s="230"/>
      <c r="I73" s="274"/>
      <c r="J73" s="230"/>
      <c r="K73" s="230"/>
      <c r="L73" s="230">
        <v>800000</v>
      </c>
      <c r="M73" s="230">
        <v>0</v>
      </c>
      <c r="N73" s="230">
        <v>0</v>
      </c>
    </row>
    <row r="74" spans="1:14" x14ac:dyDescent="0.25">
      <c r="A74" s="44" t="s">
        <v>630</v>
      </c>
      <c r="B74" s="47" t="s">
        <v>390</v>
      </c>
      <c r="C74" s="192">
        <v>24417889</v>
      </c>
      <c r="D74" s="192">
        <v>24697170</v>
      </c>
      <c r="E74" s="192">
        <v>24274008</v>
      </c>
      <c r="F74" s="156">
        <v>0</v>
      </c>
      <c r="G74" s="230"/>
      <c r="H74" s="230"/>
      <c r="I74" s="274">
        <v>0</v>
      </c>
      <c r="J74" s="230"/>
      <c r="K74" s="230"/>
      <c r="L74" s="192">
        <v>24417889</v>
      </c>
      <c r="M74" s="192">
        <v>24697170</v>
      </c>
      <c r="N74" s="192">
        <v>24274008</v>
      </c>
    </row>
    <row r="75" spans="1:14" ht="15.75" x14ac:dyDescent="0.25">
      <c r="A75" s="247" t="s">
        <v>793</v>
      </c>
      <c r="B75" s="248"/>
      <c r="C75" s="285">
        <f t="shared" ref="C75:H75" si="3">C74+C60+C51+C26+C25</f>
        <v>44005585</v>
      </c>
      <c r="D75" s="285">
        <f t="shared" si="3"/>
        <v>46273531</v>
      </c>
      <c r="E75" s="285">
        <f t="shared" si="3"/>
        <v>44002344</v>
      </c>
      <c r="F75" s="285">
        <f t="shared" si="3"/>
        <v>655000</v>
      </c>
      <c r="G75" s="285">
        <f t="shared" si="3"/>
        <v>1208332</v>
      </c>
      <c r="H75" s="285">
        <f t="shared" si="3"/>
        <v>1208332</v>
      </c>
      <c r="I75" s="285">
        <f>I74+I60+I51+I26+I25</f>
        <v>376013.5</v>
      </c>
      <c r="J75" s="277"/>
      <c r="K75" s="277"/>
      <c r="L75" s="250">
        <v>45036599</v>
      </c>
      <c r="M75" s="250">
        <v>47481863</v>
      </c>
      <c r="N75" s="250">
        <v>45210676</v>
      </c>
    </row>
    <row r="76" spans="1:14" x14ac:dyDescent="0.25">
      <c r="A76" s="36" t="s">
        <v>391</v>
      </c>
      <c r="B76" s="32" t="s">
        <v>392</v>
      </c>
      <c r="C76" s="230"/>
      <c r="D76" s="230"/>
      <c r="E76" s="230"/>
      <c r="F76" s="156"/>
      <c r="G76" s="230"/>
      <c r="H76" s="230"/>
      <c r="I76" s="274"/>
      <c r="J76" s="230"/>
      <c r="K76" s="230"/>
      <c r="L76" s="230"/>
      <c r="M76" s="230"/>
      <c r="N76" s="230"/>
    </row>
    <row r="77" spans="1:14" x14ac:dyDescent="0.25">
      <c r="A77" s="36" t="s">
        <v>668</v>
      </c>
      <c r="B77" s="32" t="s">
        <v>393</v>
      </c>
      <c r="C77" s="230">
        <v>17197300</v>
      </c>
      <c r="D77" s="230">
        <v>152485737</v>
      </c>
      <c r="E77" s="230">
        <v>140899310</v>
      </c>
      <c r="F77" s="156"/>
      <c r="G77" s="230"/>
      <c r="H77" s="230"/>
      <c r="I77" s="274"/>
      <c r="J77" s="230"/>
      <c r="K77" s="230"/>
      <c r="L77" s="230">
        <v>17197300</v>
      </c>
      <c r="M77" s="230">
        <v>152485737</v>
      </c>
      <c r="N77" s="230">
        <v>140899310</v>
      </c>
    </row>
    <row r="78" spans="1:14" x14ac:dyDescent="0.25">
      <c r="A78" s="36" t="s">
        <v>394</v>
      </c>
      <c r="B78" s="32" t="s">
        <v>395</v>
      </c>
      <c r="C78" s="230"/>
      <c r="D78" s="230"/>
      <c r="E78" s="230"/>
      <c r="F78" s="156"/>
      <c r="G78" s="230"/>
      <c r="H78" s="230"/>
      <c r="I78" s="274"/>
      <c r="J78" s="230"/>
      <c r="K78" s="230"/>
      <c r="L78" s="230"/>
      <c r="M78" s="230"/>
      <c r="N78" s="230"/>
    </row>
    <row r="79" spans="1:14" x14ac:dyDescent="0.25">
      <c r="A79" s="36" t="s">
        <v>396</v>
      </c>
      <c r="B79" s="32" t="s">
        <v>397</v>
      </c>
      <c r="C79" s="230">
        <v>1347873</v>
      </c>
      <c r="D79" s="230">
        <v>2736054</v>
      </c>
      <c r="E79" s="230">
        <v>2736054</v>
      </c>
      <c r="F79" s="156"/>
      <c r="G79" s="230"/>
      <c r="H79" s="230"/>
      <c r="I79" s="274"/>
      <c r="J79" s="230"/>
      <c r="K79" s="230"/>
      <c r="L79" s="230">
        <v>1347873</v>
      </c>
      <c r="M79" s="230">
        <v>2736054</v>
      </c>
      <c r="N79" s="230">
        <v>2736054</v>
      </c>
    </row>
    <row r="80" spans="1:14" x14ac:dyDescent="0.25">
      <c r="A80" s="6" t="s">
        <v>398</v>
      </c>
      <c r="B80" s="32" t="s">
        <v>399</v>
      </c>
      <c r="C80" s="230"/>
      <c r="D80" s="230"/>
      <c r="E80" s="230"/>
      <c r="F80" s="156"/>
      <c r="G80" s="230"/>
      <c r="H80" s="230"/>
      <c r="I80" s="274"/>
      <c r="J80" s="230"/>
      <c r="K80" s="230"/>
      <c r="L80" s="230"/>
      <c r="M80" s="230"/>
      <c r="N80" s="230"/>
    </row>
    <row r="81" spans="1:14" x14ac:dyDescent="0.25">
      <c r="A81" s="6" t="s">
        <v>400</v>
      </c>
      <c r="B81" s="32" t="s">
        <v>401</v>
      </c>
      <c r="C81" s="230"/>
      <c r="D81" s="230"/>
      <c r="E81" s="230"/>
      <c r="F81" s="156"/>
      <c r="G81" s="230"/>
      <c r="H81" s="230"/>
      <c r="I81" s="274"/>
      <c r="J81" s="230"/>
      <c r="K81" s="230"/>
      <c r="L81" s="230"/>
      <c r="M81" s="230"/>
      <c r="N81" s="230"/>
    </row>
    <row r="82" spans="1:14" x14ac:dyDescent="0.25">
      <c r="A82" s="6" t="s">
        <v>402</v>
      </c>
      <c r="B82" s="32" t="s">
        <v>403</v>
      </c>
      <c r="C82" s="230">
        <v>5007197</v>
      </c>
      <c r="D82" s="230">
        <v>1513393</v>
      </c>
      <c r="E82" s="230">
        <v>737499</v>
      </c>
      <c r="F82" s="156"/>
      <c r="G82" s="230"/>
      <c r="H82" s="230"/>
      <c r="I82" s="274"/>
      <c r="J82" s="230"/>
      <c r="K82" s="230"/>
      <c r="L82" s="230">
        <v>5007197</v>
      </c>
      <c r="M82" s="230">
        <v>1513393</v>
      </c>
      <c r="N82" s="230">
        <v>737499</v>
      </c>
    </row>
    <row r="83" spans="1:14" x14ac:dyDescent="0.25">
      <c r="A83" s="45" t="s">
        <v>632</v>
      </c>
      <c r="B83" s="47" t="s">
        <v>404</v>
      </c>
      <c r="C83" s="192">
        <v>23552370</v>
      </c>
      <c r="D83" s="192">
        <v>156735184</v>
      </c>
      <c r="E83" s="192">
        <v>144372863</v>
      </c>
      <c r="F83" s="156"/>
      <c r="G83" s="230"/>
      <c r="H83" s="230"/>
      <c r="I83" s="274">
        <v>0</v>
      </c>
      <c r="J83" s="230"/>
      <c r="K83" s="230"/>
      <c r="L83" s="192">
        <v>23552370</v>
      </c>
      <c r="M83" s="192">
        <v>156735184</v>
      </c>
      <c r="N83" s="192">
        <v>144372863</v>
      </c>
    </row>
    <row r="84" spans="1:14" x14ac:dyDescent="0.25">
      <c r="A84" s="13" t="s">
        <v>405</v>
      </c>
      <c r="B84" s="32" t="s">
        <v>406</v>
      </c>
      <c r="C84" s="230">
        <v>2360630</v>
      </c>
      <c r="D84" s="230">
        <v>3891878</v>
      </c>
      <c r="E84" s="230">
        <v>2998000</v>
      </c>
      <c r="F84" s="156"/>
      <c r="G84" s="230"/>
      <c r="H84" s="230"/>
      <c r="I84" s="274"/>
      <c r="J84" s="230"/>
      <c r="K84" s="230"/>
      <c r="L84" s="230">
        <v>2360630</v>
      </c>
      <c r="M84" s="230">
        <v>3891878</v>
      </c>
      <c r="N84" s="230">
        <v>2998000</v>
      </c>
    </row>
    <row r="85" spans="1:14" x14ac:dyDescent="0.25">
      <c r="A85" s="13" t="s">
        <v>407</v>
      </c>
      <c r="B85" s="32" t="s">
        <v>408</v>
      </c>
      <c r="C85" s="230"/>
      <c r="D85" s="230"/>
      <c r="E85" s="230"/>
      <c r="F85" s="156"/>
      <c r="G85" s="230"/>
      <c r="H85" s="230"/>
      <c r="I85" s="274"/>
      <c r="J85" s="230"/>
      <c r="K85" s="230"/>
      <c r="L85" s="230"/>
      <c r="M85" s="230"/>
      <c r="N85" s="230"/>
    </row>
    <row r="86" spans="1:14" x14ac:dyDescent="0.25">
      <c r="A86" s="13" t="s">
        <v>409</v>
      </c>
      <c r="B86" s="32" t="s">
        <v>410</v>
      </c>
      <c r="C86" s="230"/>
      <c r="D86" s="230"/>
      <c r="E86" s="230"/>
      <c r="F86" s="156"/>
      <c r="G86" s="230"/>
      <c r="H86" s="230"/>
      <c r="I86" s="274"/>
      <c r="J86" s="230"/>
      <c r="K86" s="230"/>
      <c r="L86" s="230"/>
      <c r="M86" s="230"/>
      <c r="N86" s="230"/>
    </row>
    <row r="87" spans="1:14" x14ac:dyDescent="0.25">
      <c r="A87" s="13" t="s">
        <v>411</v>
      </c>
      <c r="B87" s="32" t="s">
        <v>412</v>
      </c>
      <c r="C87" s="230">
        <v>637370</v>
      </c>
      <c r="D87" s="230">
        <v>140059</v>
      </c>
      <c r="E87" s="230">
        <v>140059</v>
      </c>
      <c r="F87" s="156"/>
      <c r="G87" s="230"/>
      <c r="H87" s="230"/>
      <c r="I87" s="274"/>
      <c r="J87" s="230"/>
      <c r="K87" s="230"/>
      <c r="L87" s="230">
        <v>637370</v>
      </c>
      <c r="M87" s="230">
        <v>140059</v>
      </c>
      <c r="N87" s="230">
        <v>140059</v>
      </c>
    </row>
    <row r="88" spans="1:14" x14ac:dyDescent="0.25">
      <c r="A88" s="44" t="s">
        <v>633</v>
      </c>
      <c r="B88" s="47" t="s">
        <v>413</v>
      </c>
      <c r="C88" s="192">
        <v>2998000</v>
      </c>
      <c r="D88" s="192">
        <v>4031937</v>
      </c>
      <c r="E88" s="192">
        <v>3138059</v>
      </c>
      <c r="F88" s="156"/>
      <c r="G88" s="230"/>
      <c r="H88" s="230"/>
      <c r="I88" s="274">
        <v>0</v>
      </c>
      <c r="J88" s="230"/>
      <c r="K88" s="230"/>
      <c r="L88" s="192">
        <v>2998000</v>
      </c>
      <c r="M88" s="192">
        <v>4031937</v>
      </c>
      <c r="N88" s="192">
        <v>3138059</v>
      </c>
    </row>
    <row r="89" spans="1:14" ht="30" x14ac:dyDescent="0.25">
      <c r="A89" s="13" t="s">
        <v>414</v>
      </c>
      <c r="B89" s="32" t="s">
        <v>415</v>
      </c>
      <c r="C89" s="230"/>
      <c r="D89" s="230"/>
      <c r="E89" s="230"/>
      <c r="F89" s="156"/>
      <c r="G89" s="230"/>
      <c r="H89" s="230"/>
      <c r="I89" s="274"/>
      <c r="J89" s="230"/>
      <c r="K89" s="230"/>
      <c r="L89" s="230"/>
      <c r="M89" s="230"/>
      <c r="N89" s="230"/>
    </row>
    <row r="90" spans="1:14" ht="30" x14ac:dyDescent="0.25">
      <c r="A90" s="13" t="s">
        <v>669</v>
      </c>
      <c r="B90" s="32" t="s">
        <v>416</v>
      </c>
      <c r="C90" s="230"/>
      <c r="D90" s="230"/>
      <c r="E90" s="230"/>
      <c r="F90" s="156"/>
      <c r="G90" s="230"/>
      <c r="H90" s="230"/>
      <c r="I90" s="274"/>
      <c r="J90" s="230"/>
      <c r="K90" s="230"/>
      <c r="L90" s="230"/>
      <c r="M90" s="230"/>
      <c r="N90" s="230"/>
    </row>
    <row r="91" spans="1:14" ht="30" x14ac:dyDescent="0.25">
      <c r="A91" s="13" t="s">
        <v>670</v>
      </c>
      <c r="B91" s="32" t="s">
        <v>417</v>
      </c>
      <c r="C91" s="230"/>
      <c r="D91" s="230"/>
      <c r="E91" s="230"/>
      <c r="F91" s="156"/>
      <c r="G91" s="230"/>
      <c r="H91" s="230"/>
      <c r="I91" s="274"/>
      <c r="J91" s="230"/>
      <c r="K91" s="230"/>
      <c r="L91" s="230"/>
      <c r="M91" s="230"/>
      <c r="N91" s="230"/>
    </row>
    <row r="92" spans="1:14" x14ac:dyDescent="0.25">
      <c r="A92" s="13" t="s">
        <v>671</v>
      </c>
      <c r="B92" s="32" t="s">
        <v>418</v>
      </c>
      <c r="C92" s="230"/>
      <c r="D92" s="230"/>
      <c r="E92" s="230"/>
      <c r="F92" s="156"/>
      <c r="G92" s="230"/>
      <c r="H92" s="230"/>
      <c r="I92" s="274"/>
      <c r="J92" s="230"/>
      <c r="K92" s="230"/>
      <c r="L92" s="230"/>
      <c r="M92" s="230"/>
      <c r="N92" s="230"/>
    </row>
    <row r="93" spans="1:14" ht="30" x14ac:dyDescent="0.25">
      <c r="A93" s="13" t="s">
        <v>672</v>
      </c>
      <c r="B93" s="32" t="s">
        <v>419</v>
      </c>
      <c r="C93" s="230"/>
      <c r="D93" s="230"/>
      <c r="E93" s="230"/>
      <c r="F93" s="156"/>
      <c r="G93" s="230"/>
      <c r="H93" s="230"/>
      <c r="I93" s="274"/>
      <c r="J93" s="230"/>
      <c r="K93" s="230"/>
      <c r="L93" s="230"/>
      <c r="M93" s="230"/>
      <c r="N93" s="230"/>
    </row>
    <row r="94" spans="1:14" ht="30" x14ac:dyDescent="0.25">
      <c r="A94" s="13" t="s">
        <v>673</v>
      </c>
      <c r="B94" s="32" t="s">
        <v>420</v>
      </c>
      <c r="C94" s="230"/>
      <c r="D94" s="230"/>
      <c r="E94" s="230"/>
      <c r="F94" s="156"/>
      <c r="G94" s="230"/>
      <c r="H94" s="230"/>
      <c r="I94" s="274"/>
      <c r="J94" s="230"/>
      <c r="K94" s="230"/>
      <c r="L94" s="230"/>
      <c r="M94" s="230"/>
      <c r="N94" s="230"/>
    </row>
    <row r="95" spans="1:14" x14ac:dyDescent="0.25">
      <c r="A95" s="13" t="s">
        <v>421</v>
      </c>
      <c r="B95" s="32" t="s">
        <v>422</v>
      </c>
      <c r="C95" s="230"/>
      <c r="D95" s="230"/>
      <c r="E95" s="230"/>
      <c r="F95" s="156"/>
      <c r="G95" s="230"/>
      <c r="H95" s="230"/>
      <c r="I95" s="274"/>
      <c r="J95" s="230"/>
      <c r="K95" s="230"/>
      <c r="L95" s="230"/>
      <c r="M95" s="230"/>
      <c r="N95" s="230"/>
    </row>
    <row r="96" spans="1:14" x14ac:dyDescent="0.25">
      <c r="A96" s="13" t="s">
        <v>674</v>
      </c>
      <c r="B96" s="32" t="s">
        <v>423</v>
      </c>
      <c r="C96" s="230"/>
      <c r="D96" s="230"/>
      <c r="E96" s="230"/>
      <c r="F96" s="156"/>
      <c r="G96" s="230"/>
      <c r="H96" s="230"/>
      <c r="I96" s="274"/>
      <c r="J96" s="230"/>
      <c r="K96" s="230"/>
      <c r="L96" s="230"/>
      <c r="M96" s="230"/>
      <c r="N96" s="230"/>
    </row>
    <row r="97" spans="1:31" x14ac:dyDescent="0.25">
      <c r="A97" s="44" t="s">
        <v>634</v>
      </c>
      <c r="B97" s="47" t="s">
        <v>424</v>
      </c>
      <c r="C97" s="192">
        <v>0</v>
      </c>
      <c r="D97" s="192">
        <v>0</v>
      </c>
      <c r="E97" s="192">
        <v>0</v>
      </c>
      <c r="F97" s="156"/>
      <c r="G97" s="230"/>
      <c r="H97" s="230"/>
      <c r="I97" s="274">
        <v>0</v>
      </c>
      <c r="J97" s="230"/>
      <c r="K97" s="230"/>
      <c r="L97" s="192">
        <v>0</v>
      </c>
      <c r="M97" s="192">
        <v>0</v>
      </c>
      <c r="N97" s="192">
        <v>0</v>
      </c>
    </row>
    <row r="98" spans="1:31" ht="15.75" x14ac:dyDescent="0.25">
      <c r="A98" s="247" t="s">
        <v>792</v>
      </c>
      <c r="B98" s="248"/>
      <c r="C98" s="249">
        <f>C83+C88+C97</f>
        <v>26550370</v>
      </c>
      <c r="D98" s="249">
        <f>D83+D88+D97</f>
        <v>160767121</v>
      </c>
      <c r="E98" s="249">
        <f>E83+E88+E97</f>
        <v>147510922</v>
      </c>
      <c r="F98" s="249">
        <f>F83+F88+F97</f>
        <v>0</v>
      </c>
      <c r="G98" s="277"/>
      <c r="H98" s="277"/>
      <c r="I98" s="274">
        <v>0</v>
      </c>
      <c r="J98" s="277"/>
      <c r="K98" s="277"/>
      <c r="L98" s="249">
        <v>26550370</v>
      </c>
      <c r="M98" s="249">
        <v>160767121</v>
      </c>
      <c r="N98" s="249">
        <v>147510922</v>
      </c>
    </row>
    <row r="99" spans="1:31" ht="15.75" x14ac:dyDescent="0.25">
      <c r="A99" s="244" t="s">
        <v>682</v>
      </c>
      <c r="B99" s="245" t="s">
        <v>425</v>
      </c>
      <c r="C99" s="246">
        <f>C98+C75</f>
        <v>70555955</v>
      </c>
      <c r="D99" s="246">
        <f t="shared" ref="D99:I99" si="4">D98+D75</f>
        <v>207040652</v>
      </c>
      <c r="E99" s="246">
        <f t="shared" si="4"/>
        <v>191513266</v>
      </c>
      <c r="F99" s="246">
        <f t="shared" si="4"/>
        <v>655000</v>
      </c>
      <c r="G99" s="246">
        <f t="shared" si="4"/>
        <v>1208332</v>
      </c>
      <c r="H99" s="246">
        <f t="shared" si="4"/>
        <v>1208332</v>
      </c>
      <c r="I99" s="246">
        <f t="shared" si="4"/>
        <v>376013.5</v>
      </c>
      <c r="J99" s="278"/>
      <c r="K99" s="278"/>
      <c r="L99" s="246">
        <v>71586969</v>
      </c>
      <c r="M99" s="246">
        <v>208248984</v>
      </c>
      <c r="N99" s="246">
        <v>192721598</v>
      </c>
    </row>
    <row r="100" spans="1:31" x14ac:dyDescent="0.25">
      <c r="A100" s="13" t="s">
        <v>675</v>
      </c>
      <c r="B100" s="5" t="s">
        <v>426</v>
      </c>
      <c r="C100" s="194"/>
      <c r="D100" s="194"/>
      <c r="E100" s="194"/>
      <c r="F100" s="159"/>
      <c r="G100" s="159"/>
      <c r="H100" s="159"/>
      <c r="I100" s="279"/>
      <c r="J100" s="159"/>
      <c r="K100" s="159"/>
      <c r="L100" s="194"/>
      <c r="M100" s="194"/>
      <c r="N100" s="19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5"/>
      <c r="AE100" s="25"/>
    </row>
    <row r="101" spans="1:31" x14ac:dyDescent="0.25">
      <c r="A101" s="13" t="s">
        <v>429</v>
      </c>
      <c r="B101" s="5" t="s">
        <v>430</v>
      </c>
      <c r="C101" s="194">
        <v>0</v>
      </c>
      <c r="D101" s="194">
        <v>0</v>
      </c>
      <c r="E101" s="194">
        <v>0</v>
      </c>
      <c r="F101" s="159"/>
      <c r="G101" s="159"/>
      <c r="H101" s="159"/>
      <c r="I101" s="279"/>
      <c r="J101" s="159"/>
      <c r="K101" s="159"/>
      <c r="L101" s="194">
        <v>0</v>
      </c>
      <c r="M101" s="194">
        <v>0</v>
      </c>
      <c r="N101" s="194">
        <v>0</v>
      </c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5"/>
      <c r="AE101" s="25"/>
    </row>
    <row r="102" spans="1:31" x14ac:dyDescent="0.25">
      <c r="A102" s="13" t="s">
        <v>676</v>
      </c>
      <c r="B102" s="5" t="s">
        <v>431</v>
      </c>
      <c r="C102" s="194">
        <v>0</v>
      </c>
      <c r="D102" s="194">
        <v>0</v>
      </c>
      <c r="E102" s="194">
        <v>0</v>
      </c>
      <c r="F102" s="159"/>
      <c r="G102" s="159"/>
      <c r="H102" s="159"/>
      <c r="I102" s="279"/>
      <c r="J102" s="159"/>
      <c r="K102" s="159"/>
      <c r="L102" s="194">
        <v>0</v>
      </c>
      <c r="M102" s="194">
        <v>0</v>
      </c>
      <c r="N102" s="194">
        <v>0</v>
      </c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5"/>
      <c r="AE102" s="25"/>
    </row>
    <row r="103" spans="1:31" x14ac:dyDescent="0.25">
      <c r="A103" s="15" t="s">
        <v>639</v>
      </c>
      <c r="B103" s="7" t="s">
        <v>433</v>
      </c>
      <c r="C103" s="193">
        <v>0</v>
      </c>
      <c r="D103" s="193">
        <v>0</v>
      </c>
      <c r="E103" s="193">
        <v>0</v>
      </c>
      <c r="F103" s="160"/>
      <c r="G103" s="160"/>
      <c r="H103" s="160"/>
      <c r="I103" s="280">
        <v>0</v>
      </c>
      <c r="J103" s="160"/>
      <c r="K103" s="160"/>
      <c r="L103" s="193">
        <v>0</v>
      </c>
      <c r="M103" s="193">
        <v>0</v>
      </c>
      <c r="N103" s="193">
        <v>0</v>
      </c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5"/>
      <c r="AE103" s="25"/>
    </row>
    <row r="104" spans="1:31" x14ac:dyDescent="0.25">
      <c r="A104" s="37" t="s">
        <v>677</v>
      </c>
      <c r="B104" s="5" t="s">
        <v>434</v>
      </c>
      <c r="C104" s="153"/>
      <c r="D104" s="153"/>
      <c r="E104" s="153"/>
      <c r="F104" s="151"/>
      <c r="G104" s="151"/>
      <c r="H104" s="151"/>
      <c r="I104" s="281"/>
      <c r="J104" s="151"/>
      <c r="K104" s="151"/>
      <c r="L104" s="153"/>
      <c r="M104" s="153"/>
      <c r="N104" s="153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5"/>
      <c r="AE104" s="25"/>
    </row>
    <row r="105" spans="1:31" x14ac:dyDescent="0.25">
      <c r="A105" s="37" t="s">
        <v>645</v>
      </c>
      <c r="B105" s="5" t="s">
        <v>437</v>
      </c>
      <c r="C105" s="153"/>
      <c r="D105" s="153"/>
      <c r="E105" s="153"/>
      <c r="F105" s="151"/>
      <c r="G105" s="151"/>
      <c r="H105" s="151"/>
      <c r="I105" s="281"/>
      <c r="J105" s="151"/>
      <c r="K105" s="151"/>
      <c r="L105" s="153"/>
      <c r="M105" s="153"/>
      <c r="N105" s="153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5"/>
      <c r="AE105" s="25"/>
    </row>
    <row r="106" spans="1:31" x14ac:dyDescent="0.25">
      <c r="A106" s="13" t="s">
        <v>438</v>
      </c>
      <c r="B106" s="5" t="s">
        <v>439</v>
      </c>
      <c r="C106" s="194"/>
      <c r="D106" s="194"/>
      <c r="E106" s="194"/>
      <c r="F106" s="159"/>
      <c r="G106" s="159"/>
      <c r="H106" s="159"/>
      <c r="I106" s="279"/>
      <c r="J106" s="159"/>
      <c r="K106" s="159"/>
      <c r="L106" s="194"/>
      <c r="M106" s="194"/>
      <c r="N106" s="19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5"/>
      <c r="AE106" s="25"/>
    </row>
    <row r="107" spans="1:31" x14ac:dyDescent="0.25">
      <c r="A107" s="13" t="s">
        <v>678</v>
      </c>
      <c r="B107" s="5" t="s">
        <v>440</v>
      </c>
      <c r="C107" s="194"/>
      <c r="D107" s="194"/>
      <c r="E107" s="194"/>
      <c r="F107" s="159"/>
      <c r="G107" s="159"/>
      <c r="H107" s="159"/>
      <c r="I107" s="279"/>
      <c r="J107" s="159"/>
      <c r="K107" s="159"/>
      <c r="L107" s="194"/>
      <c r="M107" s="194"/>
      <c r="N107" s="19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5"/>
      <c r="AE107" s="25"/>
    </row>
    <row r="108" spans="1:31" x14ac:dyDescent="0.25">
      <c r="A108" s="14" t="s">
        <v>642</v>
      </c>
      <c r="B108" s="7" t="s">
        <v>441</v>
      </c>
      <c r="C108" s="154">
        <v>0</v>
      </c>
      <c r="D108" s="154">
        <v>0</v>
      </c>
      <c r="E108" s="154">
        <v>0</v>
      </c>
      <c r="F108" s="152"/>
      <c r="G108" s="152"/>
      <c r="H108" s="152"/>
      <c r="I108" s="282">
        <v>0</v>
      </c>
      <c r="J108" s="152"/>
      <c r="K108" s="152"/>
      <c r="L108" s="154">
        <v>0</v>
      </c>
      <c r="M108" s="154">
        <v>0</v>
      </c>
      <c r="N108" s="154">
        <v>0</v>
      </c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5"/>
      <c r="AE108" s="25"/>
    </row>
    <row r="109" spans="1:31" x14ac:dyDescent="0.25">
      <c r="A109" s="37" t="s">
        <v>442</v>
      </c>
      <c r="B109" s="5" t="s">
        <v>443</v>
      </c>
      <c r="C109" s="153"/>
      <c r="D109" s="153"/>
      <c r="E109" s="153"/>
      <c r="F109" s="151"/>
      <c r="G109" s="151"/>
      <c r="H109" s="151"/>
      <c r="I109" s="281"/>
      <c r="J109" s="151"/>
      <c r="K109" s="151"/>
      <c r="L109" s="153"/>
      <c r="M109" s="153"/>
      <c r="N109" s="153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5"/>
      <c r="AE109" s="25"/>
    </row>
    <row r="110" spans="1:31" x14ac:dyDescent="0.25">
      <c r="A110" s="37" t="s">
        <v>444</v>
      </c>
      <c r="B110" s="5" t="s">
        <v>445</v>
      </c>
      <c r="C110" s="153">
        <v>1393159</v>
      </c>
      <c r="D110" s="153">
        <v>1393158</v>
      </c>
      <c r="E110" s="153">
        <v>1393158</v>
      </c>
      <c r="F110" s="151"/>
      <c r="G110" s="151"/>
      <c r="H110" s="151"/>
      <c r="I110" s="281"/>
      <c r="J110" s="151"/>
      <c r="K110" s="151"/>
      <c r="L110" s="153">
        <v>1393159</v>
      </c>
      <c r="M110" s="153">
        <v>1393158</v>
      </c>
      <c r="N110" s="153">
        <v>1393158</v>
      </c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5"/>
      <c r="AE110" s="25"/>
    </row>
    <row r="111" spans="1:31" x14ac:dyDescent="0.25">
      <c r="A111" s="14" t="s">
        <v>446</v>
      </c>
      <c r="B111" s="7" t="s">
        <v>447</v>
      </c>
      <c r="C111" s="153" t="s">
        <v>977</v>
      </c>
      <c r="D111" s="153" t="s">
        <v>977</v>
      </c>
      <c r="E111" s="153" t="s">
        <v>977</v>
      </c>
      <c r="F111" s="151"/>
      <c r="G111" s="151"/>
      <c r="H111" s="151"/>
      <c r="I111" s="281"/>
      <c r="J111" s="151"/>
      <c r="K111" s="151"/>
      <c r="L111" s="153" t="s">
        <v>977</v>
      </c>
      <c r="M111" s="153" t="s">
        <v>977</v>
      </c>
      <c r="N111" s="153" t="s">
        <v>977</v>
      </c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5"/>
      <c r="AE111" s="25"/>
    </row>
    <row r="112" spans="1:31" x14ac:dyDescent="0.25">
      <c r="A112" s="37" t="s">
        <v>448</v>
      </c>
      <c r="B112" s="5" t="s">
        <v>449</v>
      </c>
      <c r="C112" s="153"/>
      <c r="D112" s="153"/>
      <c r="E112" s="153"/>
      <c r="F112" s="151"/>
      <c r="G112" s="151"/>
      <c r="H112" s="151"/>
      <c r="I112" s="281"/>
      <c r="J112" s="151"/>
      <c r="K112" s="151"/>
      <c r="L112" s="153"/>
      <c r="M112" s="153"/>
      <c r="N112" s="153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5"/>
      <c r="AE112" s="25"/>
    </row>
    <row r="113" spans="1:31" x14ac:dyDescent="0.25">
      <c r="A113" s="37" t="s">
        <v>450</v>
      </c>
      <c r="B113" s="5" t="s">
        <v>451</v>
      </c>
      <c r="C113" s="153"/>
      <c r="D113" s="153"/>
      <c r="E113" s="153"/>
      <c r="F113" s="151"/>
      <c r="G113" s="151"/>
      <c r="H113" s="151"/>
      <c r="I113" s="281"/>
      <c r="J113" s="151"/>
      <c r="K113" s="151"/>
      <c r="L113" s="153"/>
      <c r="M113" s="153"/>
      <c r="N113" s="153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5"/>
      <c r="AE113" s="25"/>
    </row>
    <row r="114" spans="1:31" x14ac:dyDescent="0.25">
      <c r="A114" s="37" t="s">
        <v>452</v>
      </c>
      <c r="B114" s="5" t="s">
        <v>453</v>
      </c>
      <c r="C114" s="153"/>
      <c r="D114" s="153"/>
      <c r="E114" s="153"/>
      <c r="F114" s="151"/>
      <c r="G114" s="151"/>
      <c r="H114" s="151"/>
      <c r="I114" s="281"/>
      <c r="J114" s="151"/>
      <c r="K114" s="151"/>
      <c r="L114" s="153"/>
      <c r="M114" s="153"/>
      <c r="N114" s="153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5"/>
      <c r="AE114" s="25"/>
    </row>
    <row r="115" spans="1:31" x14ac:dyDescent="0.25">
      <c r="A115" s="38" t="s">
        <v>643</v>
      </c>
      <c r="B115" s="39" t="s">
        <v>454</v>
      </c>
      <c r="C115" s="154">
        <v>1393159</v>
      </c>
      <c r="D115" s="154">
        <v>1393158</v>
      </c>
      <c r="E115" s="154">
        <v>1393158</v>
      </c>
      <c r="F115" s="152">
        <v>0</v>
      </c>
      <c r="G115" s="152"/>
      <c r="H115" s="152"/>
      <c r="I115" s="282">
        <v>0</v>
      </c>
      <c r="J115" s="152"/>
      <c r="K115" s="152"/>
      <c r="L115" s="154">
        <v>1393159</v>
      </c>
      <c r="M115" s="154">
        <v>1393158</v>
      </c>
      <c r="N115" s="154">
        <v>1393158</v>
      </c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5"/>
      <c r="AE115" s="25"/>
    </row>
    <row r="116" spans="1:31" x14ac:dyDescent="0.25">
      <c r="A116" s="37" t="s">
        <v>455</v>
      </c>
      <c r="B116" s="5" t="s">
        <v>456</v>
      </c>
      <c r="C116" s="153"/>
      <c r="D116" s="153"/>
      <c r="E116" s="153"/>
      <c r="F116" s="151"/>
      <c r="G116" s="151"/>
      <c r="H116" s="151"/>
      <c r="I116" s="281"/>
      <c r="J116" s="151"/>
      <c r="K116" s="151"/>
      <c r="L116" s="153"/>
      <c r="M116" s="153"/>
      <c r="N116" s="153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5"/>
      <c r="AE116" s="25"/>
    </row>
    <row r="117" spans="1:31" x14ac:dyDescent="0.25">
      <c r="A117" s="13" t="s">
        <v>457</v>
      </c>
      <c r="B117" s="5" t="s">
        <v>458</v>
      </c>
      <c r="C117" s="194"/>
      <c r="D117" s="194"/>
      <c r="E117" s="194"/>
      <c r="F117" s="159"/>
      <c r="G117" s="159"/>
      <c r="H117" s="159"/>
      <c r="I117" s="279"/>
      <c r="J117" s="159"/>
      <c r="K117" s="159"/>
      <c r="L117" s="194"/>
      <c r="M117" s="194"/>
      <c r="N117" s="19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5"/>
      <c r="AE117" s="25"/>
    </row>
    <row r="118" spans="1:31" x14ac:dyDescent="0.25">
      <c r="A118" s="37" t="s">
        <v>679</v>
      </c>
      <c r="B118" s="5" t="s">
        <v>459</v>
      </c>
      <c r="C118" s="153"/>
      <c r="D118" s="153"/>
      <c r="E118" s="153"/>
      <c r="F118" s="151"/>
      <c r="G118" s="151"/>
      <c r="H118" s="151"/>
      <c r="I118" s="281"/>
      <c r="J118" s="151"/>
      <c r="K118" s="151"/>
      <c r="L118" s="153"/>
      <c r="M118" s="153"/>
      <c r="N118" s="153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5"/>
      <c r="AE118" s="25"/>
    </row>
    <row r="119" spans="1:31" x14ac:dyDescent="0.25">
      <c r="A119" s="37" t="s">
        <v>648</v>
      </c>
      <c r="B119" s="5" t="s">
        <v>460</v>
      </c>
      <c r="C119" s="153"/>
      <c r="D119" s="153"/>
      <c r="E119" s="153"/>
      <c r="F119" s="151"/>
      <c r="G119" s="151"/>
      <c r="H119" s="151"/>
      <c r="I119" s="281"/>
      <c r="J119" s="151"/>
      <c r="K119" s="151"/>
      <c r="L119" s="153"/>
      <c r="M119" s="153"/>
      <c r="N119" s="153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5"/>
      <c r="AE119" s="25"/>
    </row>
    <row r="120" spans="1:31" x14ac:dyDescent="0.25">
      <c r="A120" s="38" t="s">
        <v>649</v>
      </c>
      <c r="B120" s="39" t="s">
        <v>464</v>
      </c>
      <c r="C120" s="154">
        <v>0</v>
      </c>
      <c r="D120" s="154">
        <v>0</v>
      </c>
      <c r="E120" s="154">
        <v>0</v>
      </c>
      <c r="F120" s="152">
        <v>0</v>
      </c>
      <c r="G120" s="152"/>
      <c r="H120" s="152"/>
      <c r="I120" s="282">
        <v>0</v>
      </c>
      <c r="J120" s="152"/>
      <c r="K120" s="152"/>
      <c r="L120" s="154">
        <v>0</v>
      </c>
      <c r="M120" s="154">
        <v>0</v>
      </c>
      <c r="N120" s="154">
        <v>0</v>
      </c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5"/>
      <c r="AE120" s="25"/>
    </row>
    <row r="121" spans="1:31" x14ac:dyDescent="0.25">
      <c r="A121" s="13" t="s">
        <v>465</v>
      </c>
      <c r="B121" s="5" t="s">
        <v>466</v>
      </c>
      <c r="C121" s="193"/>
      <c r="D121" s="193"/>
      <c r="E121" s="193"/>
      <c r="F121" s="159"/>
      <c r="G121" s="159"/>
      <c r="H121" s="159"/>
      <c r="I121" s="279"/>
      <c r="J121" s="159"/>
      <c r="K121" s="159"/>
      <c r="L121" s="193"/>
      <c r="M121" s="193"/>
      <c r="N121" s="193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5"/>
      <c r="AE121" s="25"/>
    </row>
    <row r="122" spans="1:31" ht="15.75" x14ac:dyDescent="0.25">
      <c r="A122" s="240" t="s">
        <v>683</v>
      </c>
      <c r="B122" s="241" t="s">
        <v>467</v>
      </c>
      <c r="C122" s="242">
        <v>1393159</v>
      </c>
      <c r="D122" s="242">
        <v>1393158</v>
      </c>
      <c r="E122" s="242">
        <v>1393158</v>
      </c>
      <c r="F122" s="243">
        <v>0</v>
      </c>
      <c r="G122" s="243"/>
      <c r="H122" s="243"/>
      <c r="I122" s="243"/>
      <c r="J122" s="243"/>
      <c r="K122" s="243"/>
      <c r="L122" s="242">
        <v>1393159</v>
      </c>
      <c r="M122" s="242">
        <v>1393158</v>
      </c>
      <c r="N122" s="242">
        <v>1393158</v>
      </c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5"/>
      <c r="AE122" s="25"/>
    </row>
    <row r="123" spans="1:31" ht="15.75" x14ac:dyDescent="0.25">
      <c r="A123" s="238" t="s">
        <v>719</v>
      </c>
      <c r="B123" s="239"/>
      <c r="C123" s="237">
        <f>C122+C99</f>
        <v>71949114</v>
      </c>
      <c r="D123" s="237">
        <f t="shared" ref="D123:I123" si="5">D122+D99</f>
        <v>208433810</v>
      </c>
      <c r="E123" s="237">
        <f t="shared" si="5"/>
        <v>192906424</v>
      </c>
      <c r="F123" s="237">
        <f t="shared" si="5"/>
        <v>655000</v>
      </c>
      <c r="G123" s="237">
        <f t="shared" si="5"/>
        <v>1208332</v>
      </c>
      <c r="H123" s="237">
        <f t="shared" si="5"/>
        <v>1208332</v>
      </c>
      <c r="I123" s="237">
        <f t="shared" si="5"/>
        <v>376013.5</v>
      </c>
      <c r="J123" s="283"/>
      <c r="K123" s="283"/>
      <c r="L123" s="237">
        <v>72980128</v>
      </c>
      <c r="M123" s="237">
        <v>209642142</v>
      </c>
      <c r="N123" s="237">
        <v>194114756</v>
      </c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</row>
    <row r="124" spans="1:31" x14ac:dyDescent="0.25">
      <c r="B124" s="25"/>
      <c r="C124" s="25"/>
      <c r="D124" s="25"/>
      <c r="E124" s="25"/>
      <c r="F124" s="25"/>
      <c r="G124" s="284"/>
      <c r="H124" s="284"/>
      <c r="I124" s="284"/>
      <c r="J124" s="284"/>
      <c r="K124" s="284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</row>
    <row r="125" spans="1:31" x14ac:dyDescent="0.25">
      <c r="B125" s="25"/>
      <c r="C125" s="25"/>
      <c r="D125" s="25"/>
      <c r="E125" s="25"/>
      <c r="F125" s="25"/>
      <c r="G125" s="284"/>
      <c r="H125" s="284"/>
      <c r="I125" s="284"/>
      <c r="J125" s="284"/>
      <c r="K125" s="284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</row>
    <row r="126" spans="1:31" x14ac:dyDescent="0.25">
      <c r="B126" s="25"/>
      <c r="C126" s="25"/>
      <c r="D126" s="25"/>
      <c r="E126" s="25"/>
      <c r="F126" s="25"/>
      <c r="G126" s="284"/>
      <c r="H126" s="284"/>
      <c r="I126" s="284"/>
      <c r="J126" s="284"/>
      <c r="K126" s="284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</row>
    <row r="127" spans="1:31" x14ac:dyDescent="0.25">
      <c r="B127" s="25"/>
      <c r="C127" s="25"/>
      <c r="D127" s="25"/>
      <c r="E127" s="25"/>
      <c r="F127" s="25"/>
      <c r="G127" s="284"/>
      <c r="H127" s="284"/>
      <c r="I127" s="284"/>
      <c r="J127" s="284"/>
      <c r="K127" s="284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</row>
    <row r="128" spans="1:31" x14ac:dyDescent="0.25">
      <c r="B128" s="25"/>
      <c r="C128" s="25"/>
      <c r="D128" s="25"/>
      <c r="E128" s="25"/>
      <c r="F128" s="25"/>
      <c r="G128" s="284"/>
      <c r="H128" s="284"/>
      <c r="I128" s="284"/>
      <c r="J128" s="284"/>
      <c r="K128" s="284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</row>
    <row r="129" spans="2:31" x14ac:dyDescent="0.25">
      <c r="B129" s="25"/>
      <c r="C129" s="25"/>
      <c r="D129" s="25"/>
      <c r="E129" s="25"/>
      <c r="F129" s="25"/>
      <c r="G129" s="284"/>
      <c r="H129" s="284"/>
      <c r="I129" s="284"/>
      <c r="J129" s="284"/>
      <c r="K129" s="284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</row>
    <row r="130" spans="2:31" x14ac:dyDescent="0.25">
      <c r="B130" s="25"/>
      <c r="C130" s="25"/>
      <c r="D130" s="25"/>
      <c r="E130" s="25"/>
      <c r="F130" s="25"/>
      <c r="G130" s="284"/>
      <c r="H130" s="284"/>
      <c r="I130" s="284"/>
      <c r="J130" s="284"/>
      <c r="K130" s="284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</row>
    <row r="131" spans="2:31" x14ac:dyDescent="0.25">
      <c r="B131" s="25"/>
      <c r="C131" s="25"/>
      <c r="D131" s="25"/>
      <c r="E131" s="25"/>
      <c r="F131" s="25"/>
      <c r="G131" s="284"/>
      <c r="H131" s="284"/>
      <c r="I131" s="284"/>
      <c r="J131" s="284"/>
      <c r="K131" s="284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</row>
    <row r="132" spans="2:31" x14ac:dyDescent="0.25">
      <c r="B132" s="25"/>
      <c r="C132" s="25"/>
      <c r="D132" s="25"/>
      <c r="E132" s="25"/>
      <c r="F132" s="25"/>
      <c r="G132" s="284"/>
      <c r="H132" s="284"/>
      <c r="I132" s="284"/>
      <c r="J132" s="284"/>
      <c r="K132" s="284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</row>
    <row r="133" spans="2:31" x14ac:dyDescent="0.25">
      <c r="B133" s="25"/>
      <c r="C133" s="25"/>
      <c r="D133" s="25"/>
      <c r="E133" s="25"/>
      <c r="F133" s="25"/>
      <c r="G133" s="284"/>
      <c r="H133" s="284"/>
      <c r="I133" s="284"/>
      <c r="J133" s="284"/>
      <c r="K133" s="284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</row>
    <row r="134" spans="2:31" x14ac:dyDescent="0.25">
      <c r="B134" s="25"/>
      <c r="C134" s="25"/>
      <c r="D134" s="25"/>
      <c r="E134" s="25"/>
      <c r="F134" s="25"/>
      <c r="G134" s="284"/>
      <c r="H134" s="284"/>
      <c r="I134" s="284"/>
      <c r="J134" s="284"/>
      <c r="K134" s="284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</row>
    <row r="135" spans="2:31" x14ac:dyDescent="0.25">
      <c r="B135" s="25"/>
      <c r="C135" s="25"/>
      <c r="D135" s="25"/>
      <c r="E135" s="25"/>
      <c r="F135" s="25"/>
      <c r="G135" s="284"/>
      <c r="H135" s="284"/>
      <c r="I135" s="284"/>
      <c r="J135" s="284"/>
      <c r="K135" s="284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</row>
    <row r="136" spans="2:31" x14ac:dyDescent="0.25">
      <c r="B136" s="25"/>
      <c r="C136" s="25"/>
      <c r="D136" s="25"/>
      <c r="E136" s="25"/>
      <c r="F136" s="25"/>
      <c r="G136" s="284"/>
      <c r="H136" s="284"/>
      <c r="I136" s="284"/>
      <c r="J136" s="284"/>
      <c r="K136" s="284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</row>
    <row r="137" spans="2:31" x14ac:dyDescent="0.25">
      <c r="B137" s="25"/>
      <c r="C137" s="25"/>
      <c r="D137" s="25"/>
      <c r="E137" s="25"/>
      <c r="F137" s="25"/>
      <c r="G137" s="284"/>
      <c r="H137" s="284"/>
      <c r="I137" s="284"/>
      <c r="J137" s="284"/>
      <c r="K137" s="284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</row>
    <row r="138" spans="2:31" x14ac:dyDescent="0.25">
      <c r="B138" s="25"/>
      <c r="C138" s="25"/>
      <c r="D138" s="25"/>
      <c r="E138" s="25"/>
      <c r="F138" s="25"/>
      <c r="G138" s="284"/>
      <c r="H138" s="284"/>
      <c r="I138" s="284"/>
      <c r="J138" s="284"/>
      <c r="K138" s="284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</row>
    <row r="139" spans="2:31" x14ac:dyDescent="0.25">
      <c r="B139" s="25"/>
      <c r="C139" s="25"/>
      <c r="D139" s="25"/>
      <c r="E139" s="25"/>
      <c r="F139" s="25"/>
      <c r="G139" s="284"/>
      <c r="H139" s="284"/>
      <c r="I139" s="284"/>
      <c r="J139" s="284"/>
      <c r="K139" s="284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</row>
    <row r="140" spans="2:31" x14ac:dyDescent="0.25">
      <c r="B140" s="25"/>
      <c r="C140" s="25"/>
      <c r="D140" s="25"/>
      <c r="E140" s="25"/>
      <c r="F140" s="25"/>
      <c r="G140" s="284"/>
      <c r="H140" s="284"/>
      <c r="I140" s="284"/>
      <c r="J140" s="284"/>
      <c r="K140" s="284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</row>
    <row r="141" spans="2:31" x14ac:dyDescent="0.25">
      <c r="B141" s="25"/>
      <c r="C141" s="25"/>
      <c r="D141" s="25"/>
      <c r="E141" s="25"/>
      <c r="F141" s="25"/>
      <c r="G141" s="284"/>
      <c r="H141" s="284"/>
      <c r="I141" s="284"/>
      <c r="J141" s="284"/>
      <c r="K141" s="284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</row>
    <row r="142" spans="2:31" x14ac:dyDescent="0.25">
      <c r="B142" s="25"/>
      <c r="C142" s="25"/>
      <c r="D142" s="25"/>
      <c r="E142" s="25"/>
      <c r="F142" s="25"/>
      <c r="G142" s="284"/>
      <c r="H142" s="284"/>
      <c r="I142" s="284"/>
      <c r="J142" s="284"/>
      <c r="K142" s="284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</row>
    <row r="143" spans="2:31" x14ac:dyDescent="0.25">
      <c r="B143" s="25"/>
      <c r="C143" s="25"/>
      <c r="D143" s="25"/>
      <c r="E143" s="25"/>
      <c r="F143" s="25"/>
      <c r="G143" s="284"/>
      <c r="H143" s="284"/>
      <c r="I143" s="284"/>
      <c r="J143" s="284"/>
      <c r="K143" s="284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</row>
    <row r="144" spans="2:31" x14ac:dyDescent="0.25">
      <c r="B144" s="25"/>
      <c r="C144" s="25"/>
      <c r="D144" s="25"/>
      <c r="E144" s="25"/>
      <c r="F144" s="25"/>
      <c r="G144" s="284"/>
      <c r="H144" s="284"/>
      <c r="I144" s="284"/>
      <c r="J144" s="284"/>
      <c r="K144" s="284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</row>
    <row r="145" spans="2:31" x14ac:dyDescent="0.25">
      <c r="B145" s="25"/>
      <c r="C145" s="25"/>
      <c r="D145" s="25"/>
      <c r="E145" s="25"/>
      <c r="F145" s="25"/>
      <c r="G145" s="284"/>
      <c r="H145" s="284"/>
      <c r="I145" s="284"/>
      <c r="J145" s="284"/>
      <c r="K145" s="284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</row>
    <row r="146" spans="2:31" x14ac:dyDescent="0.25">
      <c r="B146" s="25"/>
      <c r="C146" s="25"/>
      <c r="D146" s="25"/>
      <c r="E146" s="25"/>
      <c r="F146" s="25"/>
      <c r="G146" s="284"/>
      <c r="H146" s="284"/>
      <c r="I146" s="284"/>
      <c r="J146" s="284"/>
      <c r="K146" s="284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</row>
    <row r="147" spans="2:31" x14ac:dyDescent="0.25">
      <c r="B147" s="25"/>
      <c r="C147" s="25"/>
      <c r="D147" s="25"/>
      <c r="E147" s="25"/>
      <c r="F147" s="25"/>
      <c r="G147" s="284"/>
      <c r="H147" s="284"/>
      <c r="I147" s="284"/>
      <c r="J147" s="284"/>
      <c r="K147" s="284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</row>
    <row r="148" spans="2:31" x14ac:dyDescent="0.25">
      <c r="B148" s="25"/>
      <c r="C148" s="25"/>
      <c r="D148" s="25"/>
      <c r="E148" s="25"/>
      <c r="F148" s="25"/>
      <c r="G148" s="284"/>
      <c r="H148" s="284"/>
      <c r="I148" s="284"/>
      <c r="J148" s="284"/>
      <c r="K148" s="284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</row>
    <row r="149" spans="2:31" x14ac:dyDescent="0.25">
      <c r="B149" s="25"/>
      <c r="C149" s="25"/>
      <c r="D149" s="25"/>
      <c r="E149" s="25"/>
      <c r="F149" s="25"/>
      <c r="G149" s="284"/>
      <c r="H149" s="284"/>
      <c r="I149" s="284"/>
      <c r="J149" s="284"/>
      <c r="K149" s="284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</row>
    <row r="150" spans="2:31" x14ac:dyDescent="0.25">
      <c r="B150" s="25"/>
      <c r="C150" s="25"/>
      <c r="D150" s="25"/>
      <c r="E150" s="25"/>
      <c r="F150" s="25"/>
      <c r="G150" s="284"/>
      <c r="H150" s="284"/>
      <c r="I150" s="284"/>
      <c r="J150" s="284"/>
      <c r="K150" s="284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</row>
    <row r="151" spans="2:31" x14ac:dyDescent="0.25">
      <c r="B151" s="25"/>
      <c r="C151" s="25"/>
      <c r="D151" s="25"/>
      <c r="E151" s="25"/>
      <c r="F151" s="25"/>
      <c r="G151" s="284"/>
      <c r="H151" s="284"/>
      <c r="I151" s="284"/>
      <c r="J151" s="284"/>
      <c r="K151" s="284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</row>
    <row r="152" spans="2:31" x14ac:dyDescent="0.25">
      <c r="B152" s="25"/>
      <c r="C152" s="25"/>
      <c r="D152" s="25"/>
      <c r="E152" s="25"/>
      <c r="F152" s="25"/>
      <c r="G152" s="284"/>
      <c r="H152" s="284"/>
      <c r="I152" s="284"/>
      <c r="J152" s="284"/>
      <c r="K152" s="284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</row>
    <row r="153" spans="2:31" x14ac:dyDescent="0.25">
      <c r="B153" s="25"/>
      <c r="C153" s="25"/>
      <c r="D153" s="25"/>
      <c r="E153" s="25"/>
      <c r="F153" s="25"/>
      <c r="G153" s="284"/>
      <c r="H153" s="284"/>
      <c r="I153" s="284"/>
      <c r="J153" s="284"/>
      <c r="K153" s="284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</row>
    <row r="154" spans="2:31" x14ac:dyDescent="0.25">
      <c r="B154" s="25"/>
      <c r="C154" s="25"/>
      <c r="D154" s="25"/>
      <c r="E154" s="25"/>
      <c r="F154" s="25"/>
      <c r="G154" s="284"/>
      <c r="H154" s="284"/>
      <c r="I154" s="284"/>
      <c r="J154" s="284"/>
      <c r="K154" s="284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</row>
    <row r="155" spans="2:31" x14ac:dyDescent="0.25">
      <c r="B155" s="25"/>
      <c r="C155" s="25"/>
      <c r="D155" s="25"/>
      <c r="E155" s="25"/>
      <c r="F155" s="25"/>
      <c r="G155" s="284"/>
      <c r="H155" s="284"/>
      <c r="I155" s="284"/>
      <c r="J155" s="284"/>
      <c r="K155" s="284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</row>
    <row r="156" spans="2:31" x14ac:dyDescent="0.25">
      <c r="B156" s="25"/>
      <c r="C156" s="25"/>
      <c r="D156" s="25"/>
      <c r="E156" s="25"/>
      <c r="F156" s="25"/>
      <c r="G156" s="284"/>
      <c r="H156" s="284"/>
      <c r="I156" s="284"/>
      <c r="J156" s="284"/>
      <c r="K156" s="284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</row>
    <row r="157" spans="2:31" x14ac:dyDescent="0.25">
      <c r="B157" s="25"/>
      <c r="C157" s="25"/>
      <c r="D157" s="25"/>
      <c r="E157" s="25"/>
      <c r="F157" s="25"/>
      <c r="G157" s="284"/>
      <c r="H157" s="284"/>
      <c r="I157" s="284"/>
      <c r="J157" s="284"/>
      <c r="K157" s="284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</row>
    <row r="158" spans="2:31" x14ac:dyDescent="0.25">
      <c r="B158" s="25"/>
      <c r="C158" s="25"/>
      <c r="D158" s="25"/>
      <c r="E158" s="25"/>
      <c r="F158" s="25"/>
      <c r="G158" s="284"/>
      <c r="H158" s="284"/>
      <c r="I158" s="284"/>
      <c r="J158" s="284"/>
      <c r="K158" s="284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</row>
    <row r="159" spans="2:31" x14ac:dyDescent="0.25">
      <c r="B159" s="25"/>
      <c r="C159" s="25"/>
      <c r="D159" s="25"/>
      <c r="E159" s="25"/>
      <c r="F159" s="25"/>
      <c r="G159" s="284"/>
      <c r="H159" s="284"/>
      <c r="I159" s="284"/>
      <c r="J159" s="284"/>
      <c r="K159" s="284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</row>
    <row r="160" spans="2:31" x14ac:dyDescent="0.25">
      <c r="B160" s="25"/>
      <c r="C160" s="25"/>
      <c r="D160" s="25"/>
      <c r="E160" s="25"/>
      <c r="F160" s="25"/>
      <c r="G160" s="284"/>
      <c r="H160" s="284"/>
      <c r="I160" s="284"/>
      <c r="J160" s="284"/>
      <c r="K160" s="284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</row>
    <row r="161" spans="2:31" x14ac:dyDescent="0.25">
      <c r="B161" s="25"/>
      <c r="C161" s="25"/>
      <c r="D161" s="25"/>
      <c r="E161" s="25"/>
      <c r="F161" s="25"/>
      <c r="G161" s="284"/>
      <c r="H161" s="284"/>
      <c r="I161" s="284"/>
      <c r="J161" s="284"/>
      <c r="K161" s="284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</row>
    <row r="162" spans="2:31" x14ac:dyDescent="0.25">
      <c r="B162" s="25"/>
      <c r="C162" s="25"/>
      <c r="D162" s="25"/>
      <c r="E162" s="25"/>
      <c r="F162" s="25"/>
      <c r="G162" s="284"/>
      <c r="H162" s="284"/>
      <c r="I162" s="284"/>
      <c r="J162" s="284"/>
      <c r="K162" s="284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</row>
    <row r="163" spans="2:31" x14ac:dyDescent="0.25">
      <c r="B163" s="25"/>
      <c r="C163" s="25"/>
      <c r="D163" s="25"/>
      <c r="E163" s="25"/>
      <c r="F163" s="25"/>
      <c r="G163" s="284"/>
      <c r="H163" s="284"/>
      <c r="I163" s="284"/>
      <c r="J163" s="284"/>
      <c r="K163" s="284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</row>
    <row r="164" spans="2:31" x14ac:dyDescent="0.25">
      <c r="B164" s="25"/>
      <c r="C164" s="25"/>
      <c r="D164" s="25"/>
      <c r="E164" s="25"/>
      <c r="F164" s="25"/>
      <c r="G164" s="284"/>
      <c r="H164" s="284"/>
      <c r="I164" s="284"/>
      <c r="J164" s="284"/>
      <c r="K164" s="284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</row>
    <row r="165" spans="2:31" x14ac:dyDescent="0.25">
      <c r="B165" s="25"/>
      <c r="C165" s="25"/>
      <c r="D165" s="25"/>
      <c r="E165" s="25"/>
      <c r="F165" s="25"/>
      <c r="G165" s="284"/>
      <c r="H165" s="284"/>
      <c r="I165" s="284"/>
      <c r="J165" s="284"/>
      <c r="K165" s="284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</row>
    <row r="166" spans="2:31" x14ac:dyDescent="0.25">
      <c r="B166" s="25"/>
      <c r="C166" s="25"/>
      <c r="D166" s="25"/>
      <c r="E166" s="25"/>
      <c r="F166" s="25"/>
      <c r="G166" s="284"/>
      <c r="H166" s="284"/>
      <c r="I166" s="284"/>
      <c r="J166" s="284"/>
      <c r="K166" s="284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</row>
    <row r="167" spans="2:31" x14ac:dyDescent="0.25">
      <c r="B167" s="25"/>
      <c r="C167" s="25"/>
      <c r="D167" s="25"/>
      <c r="E167" s="25"/>
      <c r="F167" s="25"/>
      <c r="G167" s="284"/>
      <c r="H167" s="284"/>
      <c r="I167" s="284"/>
      <c r="J167" s="284"/>
      <c r="K167" s="284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</row>
    <row r="168" spans="2:31" x14ac:dyDescent="0.25">
      <c r="B168" s="25"/>
      <c r="C168" s="25"/>
      <c r="D168" s="25"/>
      <c r="E168" s="25"/>
      <c r="F168" s="25"/>
      <c r="G168" s="284"/>
      <c r="H168" s="284"/>
      <c r="I168" s="284"/>
      <c r="J168" s="284"/>
      <c r="K168" s="284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</row>
    <row r="169" spans="2:31" x14ac:dyDescent="0.25">
      <c r="B169" s="25"/>
      <c r="C169" s="25"/>
      <c r="D169" s="25"/>
      <c r="E169" s="25"/>
      <c r="F169" s="25"/>
      <c r="G169" s="284"/>
      <c r="H169" s="284"/>
      <c r="I169" s="284"/>
      <c r="J169" s="284"/>
      <c r="K169" s="284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</row>
    <row r="170" spans="2:31" x14ac:dyDescent="0.25">
      <c r="B170" s="25"/>
      <c r="C170" s="25"/>
      <c r="D170" s="25"/>
      <c r="E170" s="25"/>
      <c r="F170" s="25"/>
      <c r="G170" s="284"/>
      <c r="H170" s="284"/>
      <c r="I170" s="284"/>
      <c r="J170" s="284"/>
      <c r="K170" s="284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2:31" x14ac:dyDescent="0.25">
      <c r="B171" s="25"/>
      <c r="C171" s="25"/>
      <c r="D171" s="25"/>
      <c r="E171" s="25"/>
      <c r="F171" s="25"/>
      <c r="G171" s="284"/>
      <c r="H171" s="284"/>
      <c r="I171" s="284"/>
      <c r="J171" s="284"/>
      <c r="K171" s="284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</row>
    <row r="172" spans="2:31" x14ac:dyDescent="0.25">
      <c r="B172" s="25"/>
      <c r="C172" s="25"/>
      <c r="D172" s="25"/>
      <c r="E172" s="25"/>
      <c r="F172" s="25"/>
      <c r="G172" s="284"/>
      <c r="H172" s="284"/>
      <c r="I172" s="284"/>
      <c r="J172" s="284"/>
      <c r="K172" s="284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</row>
  </sheetData>
  <mergeCells count="9">
    <mergeCell ref="A1:N1"/>
    <mergeCell ref="A2:N2"/>
    <mergeCell ref="C5:E5"/>
    <mergeCell ref="F5:H5"/>
    <mergeCell ref="I5:K5"/>
    <mergeCell ref="L5:N5"/>
    <mergeCell ref="A5:A6"/>
    <mergeCell ref="B5:B6"/>
    <mergeCell ref="H4:N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6" fitToHeight="2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5"/>
  <sheetViews>
    <sheetView workbookViewId="0">
      <selection activeCell="A4" sqref="A4:D4"/>
    </sheetView>
  </sheetViews>
  <sheetFormatPr defaultRowHeight="15" x14ac:dyDescent="0.25"/>
  <cols>
    <col min="1" max="1" width="73.140625" customWidth="1"/>
    <col min="2" max="2" width="14.28515625" customWidth="1"/>
    <col min="3" max="3" width="17.28515625" customWidth="1"/>
    <col min="4" max="4" width="14.28515625" customWidth="1"/>
  </cols>
  <sheetData>
    <row r="1" spans="1:6" ht="27" customHeight="1" x14ac:dyDescent="0.25">
      <c r="A1" s="368" t="s">
        <v>968</v>
      </c>
      <c r="B1" s="324"/>
      <c r="C1" s="324"/>
      <c r="D1" s="324"/>
      <c r="E1" s="144"/>
      <c r="F1" s="99"/>
    </row>
    <row r="2" spans="1:6" ht="25.5" customHeight="1" x14ac:dyDescent="0.25">
      <c r="A2" s="323" t="s">
        <v>924</v>
      </c>
      <c r="B2" s="324"/>
      <c r="C2" s="324"/>
      <c r="D2" s="324"/>
      <c r="E2" s="64"/>
      <c r="F2" s="99"/>
    </row>
    <row r="4" spans="1:6" x14ac:dyDescent="0.25">
      <c r="A4" s="345" t="s">
        <v>1008</v>
      </c>
      <c r="B4" s="345"/>
      <c r="C4" s="345"/>
      <c r="D4" s="345"/>
      <c r="E4" s="4"/>
      <c r="F4" s="4"/>
    </row>
    <row r="5" spans="1:6" ht="38.25" x14ac:dyDescent="0.25">
      <c r="A5" s="41" t="s">
        <v>852</v>
      </c>
      <c r="B5" s="145" t="s">
        <v>987</v>
      </c>
      <c r="C5" s="168" t="s">
        <v>182</v>
      </c>
      <c r="D5" s="145" t="s">
        <v>970</v>
      </c>
      <c r="E5" s="4"/>
      <c r="F5" s="4"/>
    </row>
    <row r="6" spans="1:6" x14ac:dyDescent="0.25">
      <c r="A6" s="108" t="s">
        <v>181</v>
      </c>
      <c r="B6" s="40"/>
      <c r="C6" s="40"/>
      <c r="D6" s="40"/>
      <c r="E6" s="4"/>
      <c r="F6" s="4"/>
    </row>
    <row r="7" spans="1:6" x14ac:dyDescent="0.25">
      <c r="A7" s="105" t="s">
        <v>29</v>
      </c>
      <c r="B7" s="106">
        <v>0</v>
      </c>
      <c r="C7" s="106"/>
      <c r="D7" s="106">
        <v>0</v>
      </c>
      <c r="E7" s="4"/>
      <c r="F7" s="4"/>
    </row>
    <row r="8" spans="1:6" x14ac:dyDescent="0.25">
      <c r="A8" s="105" t="s">
        <v>30</v>
      </c>
      <c r="B8" s="106">
        <v>297444</v>
      </c>
      <c r="C8" s="106"/>
      <c r="D8" s="106">
        <v>13134</v>
      </c>
      <c r="E8" s="4"/>
      <c r="F8" s="4"/>
    </row>
    <row r="9" spans="1:6" x14ac:dyDescent="0.25">
      <c r="A9" s="105" t="s">
        <v>31</v>
      </c>
      <c r="B9" s="106"/>
      <c r="C9" s="106"/>
      <c r="D9" s="106"/>
      <c r="E9" s="4"/>
      <c r="F9" s="4"/>
    </row>
    <row r="10" spans="1:6" x14ac:dyDescent="0.25">
      <c r="A10" s="108" t="s">
        <v>116</v>
      </c>
      <c r="B10" s="109">
        <f>SUM(B7:B9)</f>
        <v>297444</v>
      </c>
      <c r="C10" s="109"/>
      <c r="D10" s="109">
        <f>SUM(D7:D9)</f>
        <v>13134</v>
      </c>
      <c r="E10" s="4"/>
      <c r="F10" s="4"/>
    </row>
    <row r="11" spans="1:6" x14ac:dyDescent="0.25">
      <c r="A11" s="105" t="s">
        <v>32</v>
      </c>
      <c r="B11" s="106">
        <v>244866541</v>
      </c>
      <c r="C11" s="106"/>
      <c r="D11" s="106">
        <v>248159870</v>
      </c>
      <c r="E11" s="4"/>
      <c r="F11" s="4"/>
    </row>
    <row r="12" spans="1:6" x14ac:dyDescent="0.25">
      <c r="A12" s="105" t="s">
        <v>33</v>
      </c>
      <c r="B12" s="106">
        <v>14965950</v>
      </c>
      <c r="C12" s="106"/>
      <c r="D12" s="106">
        <v>9166657</v>
      </c>
      <c r="E12" s="4"/>
      <c r="F12" s="4"/>
    </row>
    <row r="13" spans="1:6" x14ac:dyDescent="0.25">
      <c r="A13" s="105" t="s">
        <v>34</v>
      </c>
      <c r="B13" s="106">
        <v>0</v>
      </c>
      <c r="C13" s="106"/>
      <c r="D13" s="106">
        <v>0</v>
      </c>
      <c r="E13" s="4"/>
      <c r="F13" s="4"/>
    </row>
    <row r="14" spans="1:6" x14ac:dyDescent="0.25">
      <c r="A14" s="105" t="s">
        <v>35</v>
      </c>
      <c r="B14" s="106">
        <v>367316978</v>
      </c>
      <c r="C14" s="106"/>
      <c r="D14" s="106">
        <v>429361903</v>
      </c>
      <c r="E14" s="4"/>
      <c r="F14" s="4"/>
    </row>
    <row r="15" spans="1:6" x14ac:dyDescent="0.25">
      <c r="A15" s="105" t="s">
        <v>36</v>
      </c>
      <c r="B15" s="106"/>
      <c r="C15" s="106"/>
      <c r="D15" s="106"/>
      <c r="E15" s="4"/>
      <c r="F15" s="4"/>
    </row>
    <row r="16" spans="1:6" x14ac:dyDescent="0.25">
      <c r="A16" s="108" t="s">
        <v>117</v>
      </c>
      <c r="B16" s="109">
        <f>SUM(B11:B15)</f>
        <v>627149469</v>
      </c>
      <c r="C16" s="109"/>
      <c r="D16" s="109">
        <f>SUM(D11:D15)</f>
        <v>686688430</v>
      </c>
      <c r="E16" s="4"/>
      <c r="F16" s="4"/>
    </row>
    <row r="17" spans="1:6" x14ac:dyDescent="0.25">
      <c r="A17" s="105" t="s">
        <v>113</v>
      </c>
      <c r="B17" s="106">
        <v>29880000</v>
      </c>
      <c r="C17" s="106"/>
      <c r="D17" s="106">
        <v>29880000</v>
      </c>
      <c r="E17" s="4"/>
      <c r="F17" s="4"/>
    </row>
    <row r="18" spans="1:6" x14ac:dyDescent="0.25">
      <c r="A18" s="105" t="s">
        <v>114</v>
      </c>
      <c r="B18" s="106"/>
      <c r="C18" s="106"/>
      <c r="D18" s="106"/>
      <c r="E18" s="4"/>
      <c r="F18" s="4"/>
    </row>
    <row r="19" spans="1:6" x14ac:dyDescent="0.25">
      <c r="A19" s="105" t="s">
        <v>41</v>
      </c>
      <c r="B19" s="106"/>
      <c r="C19" s="106"/>
      <c r="D19" s="106"/>
      <c r="E19" s="4"/>
      <c r="F19" s="4"/>
    </row>
    <row r="20" spans="1:6" x14ac:dyDescent="0.25">
      <c r="A20" s="108" t="s">
        <v>115</v>
      </c>
      <c r="B20" s="109">
        <f>SUM(B17:B19)</f>
        <v>29880000</v>
      </c>
      <c r="C20" s="109"/>
      <c r="D20" s="109">
        <f>SUM(D17:D19)</f>
        <v>29880000</v>
      </c>
      <c r="E20" s="4"/>
      <c r="F20" s="4"/>
    </row>
    <row r="21" spans="1:6" x14ac:dyDescent="0.25">
      <c r="A21" s="105" t="s">
        <v>42</v>
      </c>
      <c r="B21" s="106"/>
      <c r="C21" s="106"/>
      <c r="D21" s="106"/>
      <c r="E21" s="4"/>
      <c r="F21" s="4"/>
    </row>
    <row r="22" spans="1:6" ht="30" x14ac:dyDescent="0.25">
      <c r="A22" s="105" t="s">
        <v>43</v>
      </c>
      <c r="B22" s="106"/>
      <c r="C22" s="106"/>
      <c r="D22" s="106"/>
      <c r="E22" s="4"/>
      <c r="F22" s="4"/>
    </row>
    <row r="23" spans="1:6" x14ac:dyDescent="0.25">
      <c r="A23" s="108" t="s">
        <v>184</v>
      </c>
      <c r="B23" s="109">
        <v>0</v>
      </c>
      <c r="C23" s="109"/>
      <c r="D23" s="109">
        <v>0</v>
      </c>
      <c r="E23" s="4"/>
      <c r="F23" s="4"/>
    </row>
    <row r="24" spans="1:6" x14ac:dyDescent="0.25">
      <c r="A24" s="108" t="s">
        <v>119</v>
      </c>
      <c r="B24" s="109">
        <v>657326913</v>
      </c>
      <c r="C24" s="109"/>
      <c r="D24" s="109">
        <v>716581564</v>
      </c>
      <c r="E24" s="4"/>
      <c r="F24" s="4"/>
    </row>
    <row r="25" spans="1:6" x14ac:dyDescent="0.25">
      <c r="A25" s="105" t="s">
        <v>44</v>
      </c>
      <c r="B25" s="106"/>
      <c r="C25" s="106"/>
      <c r="D25" s="106"/>
      <c r="E25" s="4"/>
      <c r="F25" s="4"/>
    </row>
    <row r="26" spans="1:6" x14ac:dyDescent="0.25">
      <c r="A26" s="105" t="s">
        <v>45</v>
      </c>
      <c r="B26" s="106"/>
      <c r="C26" s="106"/>
      <c r="D26" s="106"/>
      <c r="E26" s="4"/>
      <c r="F26" s="4"/>
    </row>
    <row r="27" spans="1:6" x14ac:dyDescent="0.25">
      <c r="A27" s="105" t="s">
        <v>46</v>
      </c>
      <c r="B27" s="106"/>
      <c r="C27" s="106"/>
      <c r="D27" s="106"/>
      <c r="E27" s="4"/>
      <c r="F27" s="4"/>
    </row>
    <row r="28" spans="1:6" x14ac:dyDescent="0.25">
      <c r="A28" s="105" t="s">
        <v>47</v>
      </c>
      <c r="B28" s="106"/>
      <c r="C28" s="106"/>
      <c r="D28" s="106"/>
      <c r="E28" s="4"/>
      <c r="F28" s="4"/>
    </row>
    <row r="29" spans="1:6" x14ac:dyDescent="0.25">
      <c r="A29" s="105" t="s">
        <v>48</v>
      </c>
      <c r="B29" s="106"/>
      <c r="C29" s="106"/>
      <c r="D29" s="106"/>
      <c r="E29" s="4"/>
      <c r="F29" s="4"/>
    </row>
    <row r="30" spans="1:6" x14ac:dyDescent="0.25">
      <c r="A30" s="108" t="s">
        <v>185</v>
      </c>
      <c r="B30" s="109">
        <v>0</v>
      </c>
      <c r="C30" s="109"/>
      <c r="D30" s="109">
        <v>0</v>
      </c>
      <c r="E30" s="4"/>
      <c r="F30" s="4"/>
    </row>
    <row r="31" spans="1:6" x14ac:dyDescent="0.25">
      <c r="A31" s="105" t="s">
        <v>49</v>
      </c>
      <c r="B31" s="106"/>
      <c r="C31" s="106"/>
      <c r="D31" s="106"/>
      <c r="E31" s="4"/>
      <c r="F31" s="4"/>
    </row>
    <row r="32" spans="1:6" x14ac:dyDescent="0.25">
      <c r="A32" s="105" t="s">
        <v>120</v>
      </c>
      <c r="B32" s="106"/>
      <c r="C32" s="106"/>
      <c r="D32" s="106"/>
      <c r="E32" s="4"/>
      <c r="F32" s="4"/>
    </row>
    <row r="33" spans="1:6" x14ac:dyDescent="0.25">
      <c r="A33" s="105" t="s">
        <v>50</v>
      </c>
      <c r="B33" s="106"/>
      <c r="C33" s="106"/>
      <c r="D33" s="106"/>
      <c r="E33" s="4"/>
      <c r="F33" s="4"/>
    </row>
    <row r="34" spans="1:6" x14ac:dyDescent="0.25">
      <c r="A34" s="105" t="s">
        <v>51</v>
      </c>
      <c r="B34" s="106"/>
      <c r="C34" s="106"/>
      <c r="D34" s="106"/>
      <c r="E34" s="4"/>
      <c r="F34" s="4"/>
    </row>
    <row r="35" spans="1:6" x14ac:dyDescent="0.25">
      <c r="A35" s="105" t="s">
        <v>52</v>
      </c>
      <c r="B35" s="106"/>
      <c r="C35" s="106"/>
      <c r="D35" s="106"/>
      <c r="E35" s="4"/>
      <c r="F35" s="4"/>
    </row>
    <row r="36" spans="1:6" x14ac:dyDescent="0.25">
      <c r="A36" s="105" t="s">
        <v>53</v>
      </c>
      <c r="B36" s="106"/>
      <c r="C36" s="106"/>
      <c r="D36" s="106"/>
      <c r="E36" s="4"/>
      <c r="F36" s="4"/>
    </row>
    <row r="37" spans="1:6" x14ac:dyDescent="0.25">
      <c r="A37" s="105" t="s">
        <v>54</v>
      </c>
      <c r="B37" s="106"/>
      <c r="C37" s="106"/>
      <c r="D37" s="106"/>
      <c r="E37" s="4"/>
      <c r="F37" s="4"/>
    </row>
    <row r="38" spans="1:6" x14ac:dyDescent="0.25">
      <c r="A38" s="108" t="s">
        <v>122</v>
      </c>
      <c r="B38" s="109">
        <v>0</v>
      </c>
      <c r="C38" s="109"/>
      <c r="D38" s="109">
        <v>0</v>
      </c>
      <c r="E38" s="4"/>
      <c r="F38" s="4"/>
    </row>
    <row r="39" spans="1:6" x14ac:dyDescent="0.25">
      <c r="A39" s="108" t="s">
        <v>186</v>
      </c>
      <c r="B39" s="109">
        <v>0</v>
      </c>
      <c r="C39" s="109"/>
      <c r="D39" s="109">
        <v>0</v>
      </c>
      <c r="E39" s="4"/>
      <c r="F39" s="4"/>
    </row>
    <row r="40" spans="1:6" x14ac:dyDescent="0.25">
      <c r="A40" s="105" t="s">
        <v>55</v>
      </c>
      <c r="B40" s="106"/>
      <c r="C40" s="106"/>
      <c r="D40" s="106"/>
      <c r="E40" s="4"/>
      <c r="F40" s="4"/>
    </row>
    <row r="41" spans="1:6" x14ac:dyDescent="0.25">
      <c r="A41" s="105" t="s">
        <v>56</v>
      </c>
      <c r="B41" s="106">
        <v>289000</v>
      </c>
      <c r="C41" s="106"/>
      <c r="D41" s="106">
        <v>32485</v>
      </c>
      <c r="E41" s="4"/>
      <c r="F41" s="4"/>
    </row>
    <row r="42" spans="1:6" x14ac:dyDescent="0.25">
      <c r="A42" s="105" t="s">
        <v>57</v>
      </c>
      <c r="B42" s="106">
        <v>31394497</v>
      </c>
      <c r="C42" s="106"/>
      <c r="D42" s="106">
        <v>27820289</v>
      </c>
      <c r="E42" s="4"/>
      <c r="F42" s="4"/>
    </row>
    <row r="43" spans="1:6" x14ac:dyDescent="0.25">
      <c r="A43" s="105" t="s">
        <v>58</v>
      </c>
      <c r="B43" s="106"/>
      <c r="C43" s="106"/>
      <c r="D43" s="106"/>
      <c r="E43" s="4"/>
      <c r="F43" s="4"/>
    </row>
    <row r="44" spans="1:6" x14ac:dyDescent="0.25">
      <c r="A44" s="105" t="s">
        <v>59</v>
      </c>
      <c r="B44" s="106"/>
      <c r="C44" s="106"/>
      <c r="D44" s="106"/>
      <c r="E44" s="4"/>
      <c r="F44" s="4"/>
    </row>
    <row r="45" spans="1:6" x14ac:dyDescent="0.25">
      <c r="A45" s="108" t="s">
        <v>124</v>
      </c>
      <c r="B45" s="109">
        <v>31683497</v>
      </c>
      <c r="C45" s="109"/>
      <c r="D45" s="109">
        <v>27852774</v>
      </c>
      <c r="E45" s="4"/>
      <c r="F45" s="4"/>
    </row>
    <row r="46" spans="1:6" ht="30" x14ac:dyDescent="0.25">
      <c r="A46" s="105" t="s">
        <v>187</v>
      </c>
      <c r="B46" s="106"/>
      <c r="C46" s="106"/>
      <c r="D46" s="106"/>
      <c r="E46" s="4"/>
      <c r="F46" s="4"/>
    </row>
    <row r="47" spans="1:6" ht="30" x14ac:dyDescent="0.25">
      <c r="A47" s="105" t="s">
        <v>188</v>
      </c>
      <c r="B47" s="106"/>
      <c r="C47" s="106"/>
      <c r="D47" s="106"/>
      <c r="E47" s="4"/>
      <c r="F47" s="4"/>
    </row>
    <row r="48" spans="1:6" ht="30" x14ac:dyDescent="0.25">
      <c r="A48" s="105" t="s">
        <v>60</v>
      </c>
      <c r="B48" s="106">
        <v>774117</v>
      </c>
      <c r="C48" s="106"/>
      <c r="D48" s="106">
        <v>1570753</v>
      </c>
      <c r="E48" s="4"/>
      <c r="F48" s="4"/>
    </row>
    <row r="49" spans="1:6" x14ac:dyDescent="0.25">
      <c r="A49" s="105" t="s">
        <v>61</v>
      </c>
      <c r="B49" s="106">
        <v>2948773</v>
      </c>
      <c r="C49" s="106"/>
      <c r="D49" s="106">
        <v>3465477</v>
      </c>
      <c r="E49" s="4"/>
      <c r="F49" s="4"/>
    </row>
    <row r="50" spans="1:6" ht="30" x14ac:dyDescent="0.25">
      <c r="A50" s="105" t="s">
        <v>62</v>
      </c>
      <c r="B50" s="106"/>
      <c r="C50" s="106"/>
      <c r="D50" s="106"/>
      <c r="E50" s="4"/>
      <c r="F50" s="4"/>
    </row>
    <row r="51" spans="1:6" ht="30" x14ac:dyDescent="0.25">
      <c r="A51" s="105" t="s">
        <v>189</v>
      </c>
      <c r="B51" s="106"/>
      <c r="C51" s="106"/>
      <c r="D51" s="106"/>
      <c r="E51" s="4"/>
      <c r="F51" s="4"/>
    </row>
    <row r="52" spans="1:6" ht="30" x14ac:dyDescent="0.25">
      <c r="A52" s="105" t="s">
        <v>190</v>
      </c>
      <c r="B52" s="106"/>
      <c r="C52" s="106"/>
      <c r="D52" s="106"/>
      <c r="E52" s="4"/>
      <c r="F52" s="4"/>
    </row>
    <row r="53" spans="1:6" ht="30" x14ac:dyDescent="0.25">
      <c r="A53" s="105" t="s">
        <v>191</v>
      </c>
      <c r="B53" s="106"/>
      <c r="C53" s="106"/>
      <c r="D53" s="106"/>
      <c r="E53" s="4"/>
      <c r="F53" s="4"/>
    </row>
    <row r="54" spans="1:6" x14ac:dyDescent="0.25">
      <c r="A54" s="108" t="s">
        <v>192</v>
      </c>
      <c r="B54" s="109">
        <v>3722890</v>
      </c>
      <c r="C54" s="109"/>
      <c r="D54" s="109">
        <v>5036230</v>
      </c>
      <c r="E54" s="4"/>
      <c r="F54" s="4"/>
    </row>
    <row r="55" spans="1:6" ht="30" x14ac:dyDescent="0.25">
      <c r="A55" s="105" t="s">
        <v>193</v>
      </c>
      <c r="B55" s="106"/>
      <c r="C55" s="106"/>
      <c r="D55" s="106"/>
      <c r="E55" s="4"/>
      <c r="F55" s="4"/>
    </row>
    <row r="56" spans="1:6" ht="30" x14ac:dyDescent="0.25">
      <c r="A56" s="105" t="s">
        <v>197</v>
      </c>
      <c r="B56" s="106"/>
      <c r="C56" s="106"/>
      <c r="D56" s="106"/>
      <c r="E56" s="4"/>
      <c r="F56" s="4"/>
    </row>
    <row r="57" spans="1:6" ht="30" x14ac:dyDescent="0.25">
      <c r="A57" s="105" t="s">
        <v>63</v>
      </c>
      <c r="B57" s="106"/>
      <c r="C57" s="106"/>
      <c r="D57" s="106"/>
      <c r="E57" s="4"/>
      <c r="F57" s="4"/>
    </row>
    <row r="58" spans="1:6" ht="30" x14ac:dyDescent="0.25">
      <c r="A58" s="105" t="s">
        <v>64</v>
      </c>
      <c r="B58" s="106"/>
      <c r="C58" s="106"/>
      <c r="D58" s="106"/>
      <c r="E58" s="4"/>
      <c r="F58" s="4"/>
    </row>
    <row r="59" spans="1:6" ht="30" x14ac:dyDescent="0.25">
      <c r="A59" s="105" t="s">
        <v>65</v>
      </c>
      <c r="B59" s="106"/>
      <c r="C59" s="106"/>
      <c r="D59" s="106"/>
      <c r="E59" s="4"/>
      <c r="F59" s="4"/>
    </row>
    <row r="60" spans="1:6" ht="30" x14ac:dyDescent="0.25">
      <c r="A60" s="105" t="s">
        <v>196</v>
      </c>
      <c r="B60" s="106"/>
      <c r="C60" s="106"/>
      <c r="D60" s="106"/>
      <c r="E60" s="4"/>
      <c r="F60" s="4"/>
    </row>
    <row r="61" spans="1:6" ht="30" x14ac:dyDescent="0.25">
      <c r="A61" s="105" t="s">
        <v>195</v>
      </c>
      <c r="B61" s="106"/>
      <c r="C61" s="106"/>
      <c r="D61" s="106"/>
      <c r="E61" s="4"/>
      <c r="F61" s="4"/>
    </row>
    <row r="62" spans="1:6" ht="30" x14ac:dyDescent="0.25">
      <c r="A62" s="105" t="s">
        <v>194</v>
      </c>
      <c r="B62" s="106"/>
      <c r="C62" s="106"/>
      <c r="D62" s="106"/>
      <c r="E62" s="4"/>
      <c r="F62" s="4"/>
    </row>
    <row r="63" spans="1:6" x14ac:dyDescent="0.25">
      <c r="A63" s="108" t="s">
        <v>126</v>
      </c>
      <c r="B63" s="109">
        <v>0</v>
      </c>
      <c r="C63" s="109"/>
      <c r="D63" s="109">
        <v>0</v>
      </c>
      <c r="E63" s="4"/>
      <c r="F63" s="4"/>
    </row>
    <row r="64" spans="1:6" x14ac:dyDescent="0.25">
      <c r="A64" s="105" t="s">
        <v>127</v>
      </c>
      <c r="B64" s="106">
        <v>185490</v>
      </c>
      <c r="C64" s="106"/>
      <c r="D64" s="106">
        <v>0</v>
      </c>
      <c r="E64" s="4"/>
      <c r="F64" s="4"/>
    </row>
    <row r="65" spans="1:6" x14ac:dyDescent="0.25">
      <c r="A65" s="105" t="s">
        <v>66</v>
      </c>
      <c r="B65" s="106"/>
      <c r="C65" s="106"/>
      <c r="D65" s="106"/>
      <c r="E65" s="4"/>
      <c r="F65" s="4"/>
    </row>
    <row r="66" spans="1:6" x14ac:dyDescent="0.25">
      <c r="A66" s="105" t="s">
        <v>67</v>
      </c>
      <c r="B66" s="106"/>
      <c r="C66" s="106"/>
      <c r="D66" s="106"/>
      <c r="E66" s="4"/>
      <c r="F66" s="4"/>
    </row>
    <row r="67" spans="1:6" x14ac:dyDescent="0.25">
      <c r="A67" s="105" t="s">
        <v>68</v>
      </c>
      <c r="B67" s="106"/>
      <c r="C67" s="106"/>
      <c r="D67" s="106"/>
      <c r="E67" s="4"/>
      <c r="F67" s="4"/>
    </row>
    <row r="68" spans="1:6" x14ac:dyDescent="0.25">
      <c r="A68" s="105" t="s">
        <v>69</v>
      </c>
      <c r="B68" s="106"/>
      <c r="C68" s="106"/>
      <c r="D68" s="106"/>
      <c r="E68" s="4"/>
      <c r="F68" s="4"/>
    </row>
    <row r="69" spans="1:6" x14ac:dyDescent="0.25">
      <c r="A69" s="105" t="s">
        <v>70</v>
      </c>
      <c r="B69" s="106"/>
      <c r="C69" s="106"/>
      <c r="D69" s="106"/>
      <c r="E69" s="4"/>
      <c r="F69" s="4"/>
    </row>
    <row r="70" spans="1:6" ht="30" x14ac:dyDescent="0.25">
      <c r="A70" s="105" t="s">
        <v>71</v>
      </c>
      <c r="B70" s="106"/>
      <c r="C70" s="106"/>
      <c r="D70" s="106"/>
      <c r="E70" s="4"/>
      <c r="F70" s="4"/>
    </row>
    <row r="71" spans="1:6" x14ac:dyDescent="0.25">
      <c r="A71" s="105" t="s">
        <v>72</v>
      </c>
      <c r="B71" s="106"/>
      <c r="C71" s="106"/>
      <c r="D71" s="106"/>
      <c r="E71" s="4"/>
      <c r="F71" s="4"/>
    </row>
    <row r="72" spans="1:6" x14ac:dyDescent="0.25">
      <c r="A72" s="105" t="s">
        <v>73</v>
      </c>
      <c r="B72" s="106"/>
      <c r="C72" s="106"/>
      <c r="D72" s="106"/>
      <c r="E72" s="4"/>
      <c r="F72" s="4"/>
    </row>
    <row r="73" spans="1:6" ht="30" x14ac:dyDescent="0.25">
      <c r="A73" s="105" t="s">
        <v>74</v>
      </c>
      <c r="B73" s="106"/>
      <c r="C73" s="106"/>
      <c r="D73" s="106"/>
      <c r="E73" s="4"/>
      <c r="F73" s="4"/>
    </row>
    <row r="74" spans="1:6" ht="30" x14ac:dyDescent="0.25">
      <c r="A74" s="105" t="s">
        <v>75</v>
      </c>
      <c r="B74" s="106"/>
      <c r="C74" s="106"/>
      <c r="D74" s="106"/>
      <c r="E74" s="4"/>
      <c r="F74" s="4"/>
    </row>
    <row r="75" spans="1:6" ht="30" x14ac:dyDescent="0.25">
      <c r="A75" s="105" t="s">
        <v>76</v>
      </c>
      <c r="B75" s="106"/>
      <c r="C75" s="106"/>
      <c r="D75" s="106"/>
      <c r="E75" s="4"/>
      <c r="F75" s="4"/>
    </row>
    <row r="76" spans="1:6" x14ac:dyDescent="0.25">
      <c r="A76" s="108" t="s">
        <v>128</v>
      </c>
      <c r="B76" s="109">
        <v>185490</v>
      </c>
      <c r="C76" s="109"/>
      <c r="D76" s="109">
        <v>0</v>
      </c>
      <c r="E76" s="4"/>
      <c r="F76" s="4"/>
    </row>
    <row r="77" spans="1:6" x14ac:dyDescent="0.25">
      <c r="A77" s="108" t="s">
        <v>199</v>
      </c>
      <c r="B77" s="109">
        <v>3908380</v>
      </c>
      <c r="C77" s="109"/>
      <c r="D77" s="109">
        <v>5036230</v>
      </c>
      <c r="E77" s="4"/>
      <c r="F77" s="4"/>
    </row>
    <row r="78" spans="1:6" x14ac:dyDescent="0.25">
      <c r="A78" s="108" t="s">
        <v>77</v>
      </c>
      <c r="B78" s="109">
        <v>0</v>
      </c>
      <c r="C78" s="109"/>
      <c r="D78" s="109">
        <v>0</v>
      </c>
      <c r="E78" s="4"/>
      <c r="F78" s="4"/>
    </row>
    <row r="79" spans="1:6" x14ac:dyDescent="0.25">
      <c r="A79" s="105" t="s">
        <v>78</v>
      </c>
      <c r="B79" s="106"/>
      <c r="C79" s="106"/>
      <c r="D79" s="106"/>
      <c r="E79" s="4"/>
      <c r="F79" s="4"/>
    </row>
    <row r="80" spans="1:6" x14ac:dyDescent="0.25">
      <c r="A80" s="105" t="s">
        <v>79</v>
      </c>
      <c r="B80" s="106"/>
      <c r="C80" s="106"/>
      <c r="D80" s="106"/>
      <c r="E80" s="4"/>
      <c r="F80" s="4"/>
    </row>
    <row r="81" spans="1:6" x14ac:dyDescent="0.25">
      <c r="A81" s="105" t="s">
        <v>80</v>
      </c>
      <c r="B81" s="106"/>
      <c r="C81" s="106"/>
      <c r="D81" s="106"/>
      <c r="E81" s="4"/>
      <c r="F81" s="4"/>
    </row>
    <row r="82" spans="1:6" x14ac:dyDescent="0.25">
      <c r="A82" s="108" t="s">
        <v>198</v>
      </c>
      <c r="B82" s="109"/>
      <c r="C82" s="109"/>
      <c r="D82" s="109"/>
      <c r="E82" s="4"/>
      <c r="F82" s="4"/>
    </row>
    <row r="83" spans="1:6" x14ac:dyDescent="0.25">
      <c r="A83" s="260" t="s">
        <v>131</v>
      </c>
      <c r="B83" s="261">
        <v>692918790</v>
      </c>
      <c r="C83" s="261"/>
      <c r="D83" s="261">
        <v>749700568</v>
      </c>
      <c r="E83" s="4"/>
      <c r="F83" s="4"/>
    </row>
    <row r="84" spans="1:6" x14ac:dyDescent="0.25">
      <c r="A84" s="108" t="s">
        <v>81</v>
      </c>
      <c r="B84" s="40"/>
      <c r="C84" s="40"/>
      <c r="D84" s="40"/>
      <c r="E84" s="4"/>
      <c r="F84" s="4"/>
    </row>
    <row r="85" spans="1:6" x14ac:dyDescent="0.25">
      <c r="A85" s="105" t="s">
        <v>82</v>
      </c>
      <c r="B85" s="106">
        <v>211740243</v>
      </c>
      <c r="C85" s="106"/>
      <c r="D85" s="106">
        <v>211740243</v>
      </c>
      <c r="E85" s="4"/>
      <c r="F85" s="4"/>
    </row>
    <row r="86" spans="1:6" x14ac:dyDescent="0.25">
      <c r="A86" s="105" t="s">
        <v>83</v>
      </c>
      <c r="B86" s="106"/>
      <c r="C86" s="106"/>
      <c r="D86" s="106"/>
      <c r="E86" s="4"/>
      <c r="F86" s="4"/>
    </row>
    <row r="87" spans="1:6" x14ac:dyDescent="0.25">
      <c r="A87" s="105" t="s">
        <v>84</v>
      </c>
      <c r="B87" s="106">
        <v>6980207</v>
      </c>
      <c r="C87" s="106"/>
      <c r="D87" s="106">
        <v>6980207</v>
      </c>
      <c r="E87" s="4"/>
      <c r="F87" s="4"/>
    </row>
    <row r="88" spans="1:6" x14ac:dyDescent="0.25">
      <c r="A88" s="105" t="s">
        <v>85</v>
      </c>
      <c r="B88" s="106">
        <v>110423950</v>
      </c>
      <c r="C88" s="106"/>
      <c r="D88" s="106">
        <v>386778864</v>
      </c>
      <c r="E88" s="4"/>
      <c r="F88" s="4"/>
    </row>
    <row r="89" spans="1:6" x14ac:dyDescent="0.25">
      <c r="A89" s="105" t="s">
        <v>86</v>
      </c>
      <c r="B89" s="106"/>
      <c r="C89" s="106"/>
      <c r="D89" s="106"/>
      <c r="E89" s="4"/>
      <c r="F89" s="4"/>
    </row>
    <row r="90" spans="1:6" x14ac:dyDescent="0.25">
      <c r="A90" s="105" t="s">
        <v>87</v>
      </c>
      <c r="B90" s="106">
        <v>276354914</v>
      </c>
      <c r="C90" s="106"/>
      <c r="D90" s="106">
        <v>106607399</v>
      </c>
      <c r="E90" s="4"/>
      <c r="F90" s="4"/>
    </row>
    <row r="91" spans="1:6" x14ac:dyDescent="0.25">
      <c r="A91" s="108" t="s">
        <v>200</v>
      </c>
      <c r="B91" s="109">
        <f>SUM(B85:B90)</f>
        <v>605499314</v>
      </c>
      <c r="C91" s="109"/>
      <c r="D91" s="109">
        <f>SUM(D85:D90)</f>
        <v>712106713</v>
      </c>
      <c r="E91" s="4"/>
      <c r="F91" s="4"/>
    </row>
    <row r="92" spans="1:6" ht="30" x14ac:dyDescent="0.25">
      <c r="A92" s="105" t="s">
        <v>88</v>
      </c>
      <c r="B92" s="106">
        <v>0</v>
      </c>
      <c r="C92" s="106"/>
      <c r="D92" s="106">
        <v>0</v>
      </c>
      <c r="E92" s="4"/>
      <c r="F92" s="4"/>
    </row>
    <row r="93" spans="1:6" ht="30" x14ac:dyDescent="0.25">
      <c r="A93" s="105" t="s">
        <v>89</v>
      </c>
      <c r="B93" s="106"/>
      <c r="C93" s="106"/>
      <c r="D93" s="106"/>
      <c r="E93" s="4"/>
      <c r="F93" s="4"/>
    </row>
    <row r="94" spans="1:6" ht="30" x14ac:dyDescent="0.25">
      <c r="A94" s="105" t="s">
        <v>90</v>
      </c>
      <c r="B94" s="190">
        <v>170482</v>
      </c>
      <c r="C94" s="190"/>
      <c r="D94" s="190">
        <v>216746</v>
      </c>
      <c r="E94" s="4"/>
      <c r="F94" s="4"/>
    </row>
    <row r="95" spans="1:6" ht="30" x14ac:dyDescent="0.25">
      <c r="A95" s="105" t="s">
        <v>91</v>
      </c>
      <c r="B95" s="190"/>
      <c r="C95" s="190"/>
      <c r="D95" s="190"/>
      <c r="E95" s="4"/>
      <c r="F95" s="4"/>
    </row>
    <row r="96" spans="1:6" ht="30" x14ac:dyDescent="0.25">
      <c r="A96" s="105" t="s">
        <v>201</v>
      </c>
      <c r="B96" s="190">
        <v>1426716</v>
      </c>
      <c r="C96" s="190"/>
      <c r="D96" s="190">
        <v>0</v>
      </c>
      <c r="E96" s="4"/>
      <c r="F96" s="4"/>
    </row>
    <row r="97" spans="1:6" x14ac:dyDescent="0.25">
      <c r="A97" s="105" t="s">
        <v>92</v>
      </c>
      <c r="B97" s="106">
        <v>82036082</v>
      </c>
      <c r="C97" s="106"/>
      <c r="D97" s="106">
        <v>11586427</v>
      </c>
      <c r="E97" s="4"/>
      <c r="F97" s="4"/>
    </row>
    <row r="98" spans="1:6" x14ac:dyDescent="0.25">
      <c r="A98" s="105" t="s">
        <v>93</v>
      </c>
      <c r="B98" s="106">
        <v>375141</v>
      </c>
      <c r="C98" s="106"/>
      <c r="D98" s="106">
        <v>893878</v>
      </c>
      <c r="E98" s="4"/>
      <c r="F98" s="4"/>
    </row>
    <row r="99" spans="1:6" ht="30" x14ac:dyDescent="0.25">
      <c r="A99" s="105" t="s">
        <v>202</v>
      </c>
      <c r="B99" s="106"/>
      <c r="C99" s="106"/>
      <c r="D99" s="106"/>
      <c r="E99" s="4"/>
      <c r="F99" s="4"/>
    </row>
    <row r="100" spans="1:6" ht="30" x14ac:dyDescent="0.25">
      <c r="A100" s="105" t="s">
        <v>203</v>
      </c>
      <c r="B100" s="106"/>
      <c r="C100" s="106"/>
      <c r="D100" s="106"/>
      <c r="E100" s="4"/>
      <c r="F100" s="4"/>
    </row>
    <row r="101" spans="1:6" x14ac:dyDescent="0.25">
      <c r="A101" s="108" t="s">
        <v>133</v>
      </c>
      <c r="B101" s="109">
        <v>84008421</v>
      </c>
      <c r="C101" s="109"/>
      <c r="D101" s="109">
        <v>12697051</v>
      </c>
      <c r="E101" s="4"/>
      <c r="F101" s="4"/>
    </row>
    <row r="102" spans="1:6" ht="30" x14ac:dyDescent="0.25">
      <c r="A102" s="105" t="s">
        <v>94</v>
      </c>
      <c r="B102" s="106"/>
      <c r="C102" s="106"/>
      <c r="D102" s="106"/>
      <c r="E102" s="4"/>
      <c r="F102" s="4"/>
    </row>
    <row r="103" spans="1:6" ht="30" x14ac:dyDescent="0.25">
      <c r="A103" s="105" t="s">
        <v>95</v>
      </c>
      <c r="B103" s="106"/>
      <c r="C103" s="106"/>
      <c r="D103" s="106"/>
      <c r="E103" s="4"/>
      <c r="F103" s="4"/>
    </row>
    <row r="104" spans="1:6" ht="30" x14ac:dyDescent="0.25">
      <c r="A104" s="105" t="s">
        <v>96</v>
      </c>
      <c r="B104" s="106"/>
      <c r="C104" s="106"/>
      <c r="D104" s="106"/>
      <c r="E104" s="4"/>
      <c r="F104" s="4"/>
    </row>
    <row r="105" spans="1:6" ht="30" x14ac:dyDescent="0.25">
      <c r="A105" s="105" t="s">
        <v>97</v>
      </c>
      <c r="B105" s="106"/>
      <c r="C105" s="106"/>
      <c r="D105" s="106"/>
      <c r="E105" s="4"/>
      <c r="F105" s="4"/>
    </row>
    <row r="106" spans="1:6" ht="30" x14ac:dyDescent="0.25">
      <c r="A106" s="105" t="s">
        <v>204</v>
      </c>
      <c r="B106" s="106"/>
      <c r="C106" s="106"/>
      <c r="D106" s="106"/>
      <c r="E106" s="4"/>
      <c r="F106" s="4"/>
    </row>
    <row r="107" spans="1:6" ht="30" x14ac:dyDescent="0.25">
      <c r="A107" s="105" t="s">
        <v>98</v>
      </c>
      <c r="B107" s="106"/>
      <c r="C107" s="106"/>
      <c r="D107" s="106"/>
      <c r="E107" s="4"/>
      <c r="F107" s="4"/>
    </row>
    <row r="108" spans="1:6" ht="30" x14ac:dyDescent="0.25">
      <c r="A108" s="105" t="s">
        <v>99</v>
      </c>
      <c r="B108" s="106"/>
      <c r="C108" s="106"/>
      <c r="D108" s="106"/>
      <c r="E108" s="4"/>
      <c r="F108" s="4"/>
    </row>
    <row r="109" spans="1:6" ht="30" x14ac:dyDescent="0.25">
      <c r="A109" s="105" t="s">
        <v>205</v>
      </c>
      <c r="B109" s="106"/>
      <c r="C109" s="106"/>
      <c r="D109" s="106"/>
      <c r="E109" s="4"/>
      <c r="F109" s="4"/>
    </row>
    <row r="110" spans="1:6" ht="30" x14ac:dyDescent="0.25">
      <c r="A110" s="105" t="s">
        <v>206</v>
      </c>
      <c r="B110" s="190">
        <v>1393158</v>
      </c>
      <c r="C110" s="106"/>
      <c r="D110" s="190">
        <v>1397786</v>
      </c>
      <c r="E110" s="4"/>
      <c r="F110" s="4"/>
    </row>
    <row r="111" spans="1:6" x14ac:dyDescent="0.25">
      <c r="A111" s="108" t="s">
        <v>134</v>
      </c>
      <c r="B111" s="109">
        <v>1393158</v>
      </c>
      <c r="C111" s="109"/>
      <c r="D111" s="109">
        <v>1397786</v>
      </c>
      <c r="E111" s="4"/>
      <c r="F111" s="4"/>
    </row>
    <row r="112" spans="1:6" x14ac:dyDescent="0.25">
      <c r="A112" s="105" t="s">
        <v>100</v>
      </c>
      <c r="B112" s="106">
        <v>1258304</v>
      </c>
      <c r="C112" s="106"/>
      <c r="D112" s="106">
        <v>1259975</v>
      </c>
      <c r="E112" s="4"/>
      <c r="F112" s="4"/>
    </row>
    <row r="113" spans="1:6" ht="30" x14ac:dyDescent="0.25">
      <c r="A113" s="105" t="s">
        <v>101</v>
      </c>
      <c r="B113" s="106"/>
      <c r="C113" s="106"/>
      <c r="D113" s="106"/>
      <c r="E113" s="4"/>
      <c r="F113" s="4"/>
    </row>
    <row r="114" spans="1:6" x14ac:dyDescent="0.25">
      <c r="A114" s="105" t="s">
        <v>102</v>
      </c>
      <c r="B114" s="106">
        <v>17518</v>
      </c>
      <c r="C114" s="106"/>
      <c r="D114" s="106">
        <v>8193</v>
      </c>
      <c r="E114" s="4"/>
      <c r="F114" s="4"/>
    </row>
    <row r="115" spans="1:6" x14ac:dyDescent="0.25">
      <c r="A115" s="105" t="s">
        <v>103</v>
      </c>
      <c r="B115" s="106"/>
      <c r="C115" s="106"/>
      <c r="D115" s="106"/>
      <c r="E115" s="4"/>
      <c r="F115" s="4"/>
    </row>
    <row r="116" spans="1:6" ht="30" x14ac:dyDescent="0.25">
      <c r="A116" s="105" t="s">
        <v>104</v>
      </c>
      <c r="B116" s="106"/>
      <c r="C116" s="106"/>
      <c r="D116" s="106"/>
      <c r="E116" s="4"/>
      <c r="F116" s="4"/>
    </row>
    <row r="117" spans="1:6" ht="30" x14ac:dyDescent="0.25">
      <c r="A117" s="105" t="s">
        <v>105</v>
      </c>
      <c r="B117" s="106"/>
      <c r="C117" s="106"/>
      <c r="D117" s="106"/>
      <c r="E117" s="4"/>
      <c r="F117" s="4"/>
    </row>
    <row r="118" spans="1:6" ht="30" x14ac:dyDescent="0.25">
      <c r="A118" s="105" t="s">
        <v>106</v>
      </c>
      <c r="B118" s="106"/>
      <c r="C118" s="106"/>
      <c r="D118" s="106"/>
      <c r="E118" s="4"/>
      <c r="F118" s="4"/>
    </row>
    <row r="119" spans="1:6" x14ac:dyDescent="0.25">
      <c r="A119" s="108" t="s">
        <v>207</v>
      </c>
      <c r="B119" s="109">
        <v>1275822</v>
      </c>
      <c r="C119" s="109"/>
      <c r="D119" s="109">
        <v>23108739</v>
      </c>
      <c r="E119" s="4"/>
      <c r="F119" s="4"/>
    </row>
    <row r="120" spans="1:6" x14ac:dyDescent="0.25">
      <c r="A120" s="108" t="s">
        <v>135</v>
      </c>
      <c r="B120" s="109">
        <v>86677401</v>
      </c>
      <c r="C120" s="109"/>
      <c r="D120" s="109">
        <v>37203576</v>
      </c>
      <c r="E120" s="4"/>
      <c r="F120" s="4"/>
    </row>
    <row r="121" spans="1:6" x14ac:dyDescent="0.25">
      <c r="A121" s="108" t="s">
        <v>108</v>
      </c>
      <c r="B121" s="109">
        <v>0</v>
      </c>
      <c r="C121" s="109"/>
      <c r="D121" s="109">
        <v>0</v>
      </c>
      <c r="E121" s="4"/>
      <c r="F121" s="4"/>
    </row>
    <row r="122" spans="1:6" ht="25.5" x14ac:dyDescent="0.25">
      <c r="A122" s="108" t="s">
        <v>109</v>
      </c>
      <c r="B122" s="191">
        <v>0</v>
      </c>
      <c r="C122" s="191"/>
      <c r="D122" s="191">
        <v>0</v>
      </c>
      <c r="E122" s="4"/>
      <c r="F122" s="4"/>
    </row>
    <row r="123" spans="1:6" x14ac:dyDescent="0.25">
      <c r="A123" s="105" t="s">
        <v>110</v>
      </c>
      <c r="B123" s="106">
        <v>0</v>
      </c>
      <c r="C123" s="106"/>
      <c r="D123" s="106">
        <v>0</v>
      </c>
      <c r="E123" s="4"/>
      <c r="F123" s="4"/>
    </row>
    <row r="124" spans="1:6" x14ac:dyDescent="0.25">
      <c r="A124" s="105" t="s">
        <v>111</v>
      </c>
      <c r="B124" s="106">
        <v>742075</v>
      </c>
      <c r="C124" s="106"/>
      <c r="D124" s="106">
        <v>390279</v>
      </c>
      <c r="E124" s="4"/>
      <c r="F124" s="4"/>
    </row>
    <row r="125" spans="1:6" x14ac:dyDescent="0.25">
      <c r="A125" s="105" t="s">
        <v>112</v>
      </c>
      <c r="B125" s="106">
        <v>0</v>
      </c>
      <c r="C125" s="106"/>
      <c r="D125" s="106">
        <v>0</v>
      </c>
      <c r="E125" s="4"/>
      <c r="F125" s="4"/>
    </row>
    <row r="126" spans="1:6" x14ac:dyDescent="0.25">
      <c r="A126" s="108" t="s">
        <v>208</v>
      </c>
      <c r="B126" s="109">
        <v>742075</v>
      </c>
      <c r="C126" s="109"/>
      <c r="D126" s="109">
        <v>390279</v>
      </c>
      <c r="E126" s="4"/>
      <c r="F126" s="4"/>
    </row>
    <row r="127" spans="1:6" x14ac:dyDescent="0.25">
      <c r="A127" s="260" t="s">
        <v>209</v>
      </c>
      <c r="B127" s="261">
        <v>692918790</v>
      </c>
      <c r="C127" s="261"/>
      <c r="D127" s="261">
        <v>749700568</v>
      </c>
      <c r="E127" s="4"/>
      <c r="F127" s="4"/>
    </row>
    <row r="128" spans="1:6" x14ac:dyDescent="0.25">
      <c r="A128" s="4"/>
      <c r="B128" s="4"/>
      <c r="C128" s="4"/>
      <c r="D128" s="4"/>
      <c r="E128" s="4"/>
      <c r="F128" s="4"/>
    </row>
    <row r="129" spans="1:6" x14ac:dyDescent="0.25">
      <c r="A129" s="4"/>
      <c r="B129" s="4"/>
      <c r="C129" s="4"/>
      <c r="D129" s="4"/>
      <c r="E129" s="4"/>
      <c r="F129" s="4"/>
    </row>
    <row r="130" spans="1:6" x14ac:dyDescent="0.25">
      <c r="A130" s="4"/>
      <c r="B130" s="4"/>
      <c r="C130" s="4"/>
      <c r="D130" s="4"/>
      <c r="E130" s="4"/>
      <c r="F130" s="4"/>
    </row>
    <row r="131" spans="1:6" x14ac:dyDescent="0.25">
      <c r="A131" s="4"/>
      <c r="B131" s="4"/>
      <c r="C131" s="4"/>
      <c r="D131" s="4"/>
      <c r="E131" s="4"/>
      <c r="F131" s="4"/>
    </row>
    <row r="132" spans="1:6" x14ac:dyDescent="0.25">
      <c r="A132" s="4"/>
      <c r="B132" s="4"/>
      <c r="C132" s="4"/>
      <c r="D132" s="4"/>
      <c r="E132" s="4"/>
      <c r="F132" s="4"/>
    </row>
    <row r="133" spans="1:6" x14ac:dyDescent="0.25">
      <c r="A133" s="4"/>
      <c r="B133" s="4"/>
      <c r="C133" s="4"/>
      <c r="D133" s="4"/>
      <c r="E133" s="4"/>
      <c r="F133" s="4"/>
    </row>
    <row r="134" spans="1:6" x14ac:dyDescent="0.25">
      <c r="A134" s="4"/>
      <c r="B134" s="4"/>
      <c r="C134" s="4"/>
      <c r="D134" s="4"/>
      <c r="E134" s="4"/>
      <c r="F134" s="4"/>
    </row>
    <row r="135" spans="1:6" x14ac:dyDescent="0.25">
      <c r="A135" s="4"/>
      <c r="B135" s="4"/>
      <c r="C135" s="4"/>
      <c r="D135" s="4"/>
      <c r="E135" s="4"/>
      <c r="F135" s="4"/>
    </row>
  </sheetData>
  <mergeCells count="3">
    <mergeCell ref="A1:D1"/>
    <mergeCell ref="A2:D2"/>
    <mergeCell ref="A4:D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9" fitToHeight="2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3"/>
  <sheetViews>
    <sheetView workbookViewId="0">
      <selection activeCell="A5" sqref="A5:E5"/>
    </sheetView>
  </sheetViews>
  <sheetFormatPr defaultRowHeight="15" x14ac:dyDescent="0.25"/>
  <cols>
    <col min="1" max="1" width="97" customWidth="1"/>
    <col min="3" max="3" width="13.140625" customWidth="1"/>
    <col min="4" max="4" width="14.28515625" customWidth="1"/>
    <col min="5" max="5" width="14.5703125" customWidth="1"/>
  </cols>
  <sheetData>
    <row r="1" spans="1:5" x14ac:dyDescent="0.25">
      <c r="A1" s="118" t="s">
        <v>172</v>
      </c>
      <c r="B1" s="92"/>
      <c r="C1" s="92"/>
      <c r="D1" s="92"/>
      <c r="E1" s="92"/>
    </row>
    <row r="2" spans="1:5" ht="26.25" customHeight="1" x14ac:dyDescent="0.25">
      <c r="A2" s="368" t="s">
        <v>968</v>
      </c>
      <c r="B2" s="369"/>
      <c r="C2" s="369"/>
      <c r="D2" s="369"/>
      <c r="E2" s="325"/>
    </row>
    <row r="3" spans="1:5" ht="30" customHeight="1" x14ac:dyDescent="0.25">
      <c r="A3" s="323" t="s">
        <v>925</v>
      </c>
      <c r="B3" s="324"/>
      <c r="C3" s="324"/>
      <c r="D3" s="324"/>
      <c r="E3" s="325"/>
    </row>
    <row r="5" spans="1:5" x14ac:dyDescent="0.25">
      <c r="A5" s="345" t="s">
        <v>1009</v>
      </c>
      <c r="B5" s="345"/>
      <c r="C5" s="345"/>
      <c r="D5" s="345"/>
      <c r="E5" s="345"/>
    </row>
    <row r="6" spans="1:5" ht="30" x14ac:dyDescent="0.25">
      <c r="A6" s="2" t="s">
        <v>288</v>
      </c>
      <c r="B6" s="3" t="s">
        <v>289</v>
      </c>
      <c r="C6" s="216" t="s">
        <v>971</v>
      </c>
      <c r="D6" s="216" t="s">
        <v>972</v>
      </c>
      <c r="E6" s="216" t="s">
        <v>973</v>
      </c>
    </row>
    <row r="7" spans="1:5" ht="15.75" x14ac:dyDescent="0.3">
      <c r="A7" s="33" t="s">
        <v>590</v>
      </c>
      <c r="B7" s="32" t="s">
        <v>315</v>
      </c>
      <c r="C7" s="155">
        <v>3971160</v>
      </c>
      <c r="D7" s="155">
        <v>3442629</v>
      </c>
      <c r="E7" s="217">
        <v>3442629</v>
      </c>
    </row>
    <row r="8" spans="1:5" ht="15.75" x14ac:dyDescent="0.3">
      <c r="A8" s="5" t="s">
        <v>591</v>
      </c>
      <c r="B8" s="32" t="s">
        <v>322</v>
      </c>
      <c r="C8" s="155">
        <v>4151600</v>
      </c>
      <c r="D8" s="155">
        <v>2891466</v>
      </c>
      <c r="E8" s="217">
        <v>2891466</v>
      </c>
    </row>
    <row r="9" spans="1:5" x14ac:dyDescent="0.25">
      <c r="A9" s="46" t="s">
        <v>680</v>
      </c>
      <c r="B9" s="47" t="s">
        <v>323</v>
      </c>
      <c r="C9" s="157">
        <v>8122760</v>
      </c>
      <c r="D9" s="157">
        <f>SUM(D7:D8)</f>
        <v>6334095</v>
      </c>
      <c r="E9" s="218">
        <f>SUM(E7:E8)</f>
        <v>6334095</v>
      </c>
    </row>
    <row r="10" spans="1:5" x14ac:dyDescent="0.25">
      <c r="A10" s="39" t="s">
        <v>651</v>
      </c>
      <c r="B10" s="47" t="s">
        <v>324</v>
      </c>
      <c r="C10" s="157">
        <v>1496483</v>
      </c>
      <c r="D10" s="157">
        <v>1025460</v>
      </c>
      <c r="E10" s="218">
        <v>1025460</v>
      </c>
    </row>
    <row r="11" spans="1:5" ht="15.75" x14ac:dyDescent="0.3">
      <c r="A11" s="5" t="s">
        <v>592</v>
      </c>
      <c r="B11" s="32" t="s">
        <v>331</v>
      </c>
      <c r="C11" s="155">
        <v>1191750</v>
      </c>
      <c r="D11" s="155">
        <v>1060540</v>
      </c>
      <c r="E11" s="217">
        <v>1044811</v>
      </c>
    </row>
    <row r="12" spans="1:5" ht="15.75" x14ac:dyDescent="0.3">
      <c r="A12" s="5" t="s">
        <v>681</v>
      </c>
      <c r="B12" s="32" t="s">
        <v>336</v>
      </c>
      <c r="C12" s="155">
        <v>320000</v>
      </c>
      <c r="D12" s="155">
        <v>370278</v>
      </c>
      <c r="E12" s="217">
        <v>302339</v>
      </c>
    </row>
    <row r="13" spans="1:5" ht="15.75" x14ac:dyDescent="0.3">
      <c r="A13" s="5" t="s">
        <v>593</v>
      </c>
      <c r="B13" s="32" t="s">
        <v>348</v>
      </c>
      <c r="C13" s="155">
        <v>3776772</v>
      </c>
      <c r="D13" s="155">
        <v>6011855</v>
      </c>
      <c r="E13" s="217">
        <v>5115520</v>
      </c>
    </row>
    <row r="14" spans="1:5" ht="15.75" x14ac:dyDescent="0.3">
      <c r="A14" s="5" t="s">
        <v>594</v>
      </c>
      <c r="B14" s="32" t="s">
        <v>353</v>
      </c>
      <c r="C14" s="155">
        <v>50000</v>
      </c>
      <c r="D14" s="155">
        <v>0</v>
      </c>
      <c r="E14" s="217">
        <v>0</v>
      </c>
    </row>
    <row r="15" spans="1:5" ht="15.75" x14ac:dyDescent="0.3">
      <c r="A15" s="5" t="s">
        <v>595</v>
      </c>
      <c r="B15" s="32" t="s">
        <v>362</v>
      </c>
      <c r="C15" s="155">
        <v>1010937</v>
      </c>
      <c r="D15" s="155">
        <v>2383420</v>
      </c>
      <c r="E15" s="217">
        <v>1515398</v>
      </c>
    </row>
    <row r="16" spans="1:5" x14ac:dyDescent="0.25">
      <c r="A16" s="39" t="s">
        <v>596</v>
      </c>
      <c r="B16" s="47" t="s">
        <v>363</v>
      </c>
      <c r="C16" s="157">
        <v>6349459</v>
      </c>
      <c r="D16" s="157">
        <f>SUM(D11:D15)</f>
        <v>9826093</v>
      </c>
      <c r="E16" s="218">
        <f>SUM(E11:E15)</f>
        <v>7978068</v>
      </c>
    </row>
    <row r="17" spans="1:5" ht="15.75" x14ac:dyDescent="0.3">
      <c r="A17" s="13" t="s">
        <v>364</v>
      </c>
      <c r="B17" s="32" t="s">
        <v>365</v>
      </c>
      <c r="C17" s="155"/>
      <c r="D17" s="155">
        <v>0</v>
      </c>
      <c r="E17" s="217">
        <v>0</v>
      </c>
    </row>
    <row r="18" spans="1:5" ht="15.75" x14ac:dyDescent="0.3">
      <c r="A18" s="13" t="s">
        <v>597</v>
      </c>
      <c r="B18" s="32" t="s">
        <v>366</v>
      </c>
      <c r="C18" s="155"/>
      <c r="D18" s="155"/>
      <c r="E18" s="217"/>
    </row>
    <row r="19" spans="1:5" ht="15.75" x14ac:dyDescent="0.3">
      <c r="A19" s="17" t="s">
        <v>657</v>
      </c>
      <c r="B19" s="32" t="s">
        <v>367</v>
      </c>
      <c r="C19" s="155"/>
      <c r="D19" s="155">
        <v>0</v>
      </c>
      <c r="E19" s="217">
        <v>0</v>
      </c>
    </row>
    <row r="20" spans="1:5" ht="15.75" x14ac:dyDescent="0.3">
      <c r="A20" s="17" t="s">
        <v>658</v>
      </c>
      <c r="B20" s="32" t="s">
        <v>368</v>
      </c>
      <c r="C20" s="155"/>
      <c r="D20" s="155">
        <v>0</v>
      </c>
      <c r="E20" s="217">
        <v>0</v>
      </c>
    </row>
    <row r="21" spans="1:5" ht="15.75" x14ac:dyDescent="0.3">
      <c r="A21" s="17" t="s">
        <v>659</v>
      </c>
      <c r="B21" s="32" t="s">
        <v>369</v>
      </c>
      <c r="C21" s="155"/>
      <c r="D21" s="155">
        <v>0</v>
      </c>
      <c r="E21" s="217">
        <v>0</v>
      </c>
    </row>
    <row r="22" spans="1:5" ht="15.75" x14ac:dyDescent="0.3">
      <c r="A22" s="13" t="s">
        <v>660</v>
      </c>
      <c r="B22" s="32" t="s">
        <v>370</v>
      </c>
      <c r="C22" s="155"/>
      <c r="D22" s="155">
        <v>0</v>
      </c>
      <c r="E22" s="217">
        <v>0</v>
      </c>
    </row>
    <row r="23" spans="1:5" ht="15.75" x14ac:dyDescent="0.3">
      <c r="A23" s="13" t="s">
        <v>661</v>
      </c>
      <c r="B23" s="32" t="s">
        <v>371</v>
      </c>
      <c r="C23" s="155"/>
      <c r="D23" s="155">
        <v>0</v>
      </c>
      <c r="E23" s="217">
        <v>0</v>
      </c>
    </row>
    <row r="24" spans="1:5" ht="15.75" x14ac:dyDescent="0.3">
      <c r="A24" s="13" t="s">
        <v>662</v>
      </c>
      <c r="B24" s="32" t="s">
        <v>372</v>
      </c>
      <c r="C24" s="155">
        <v>4650008</v>
      </c>
      <c r="D24" s="155">
        <v>5599045</v>
      </c>
      <c r="E24" s="217">
        <v>5599045</v>
      </c>
    </row>
    <row r="25" spans="1:5" x14ac:dyDescent="0.25">
      <c r="A25" s="44" t="s">
        <v>624</v>
      </c>
      <c r="B25" s="47" t="s">
        <v>373</v>
      </c>
      <c r="C25" s="157">
        <v>4650008</v>
      </c>
      <c r="D25" s="157">
        <f>SUM(D17:D24)</f>
        <v>5599045</v>
      </c>
      <c r="E25" s="218">
        <f>SUM(E17:E24)</f>
        <v>5599045</v>
      </c>
    </row>
    <row r="26" spans="1:5" ht="15.75" x14ac:dyDescent="0.3">
      <c r="A26" s="12" t="s">
        <v>958</v>
      </c>
      <c r="B26" s="32" t="s">
        <v>959</v>
      </c>
      <c r="C26" s="155"/>
      <c r="D26" s="155">
        <v>24000</v>
      </c>
      <c r="E26" s="217">
        <v>24000</v>
      </c>
    </row>
    <row r="27" spans="1:5" ht="15.75" x14ac:dyDescent="0.3">
      <c r="A27" s="12" t="s">
        <v>375</v>
      </c>
      <c r="B27" s="32" t="s">
        <v>376</v>
      </c>
      <c r="C27" s="155"/>
      <c r="D27" s="155"/>
      <c r="E27" s="217"/>
    </row>
    <row r="28" spans="1:5" ht="15.75" x14ac:dyDescent="0.3">
      <c r="A28" s="12" t="s">
        <v>377</v>
      </c>
      <c r="B28" s="32" t="s">
        <v>378</v>
      </c>
      <c r="C28" s="155"/>
      <c r="D28" s="155"/>
      <c r="E28" s="217"/>
    </row>
    <row r="29" spans="1:5" ht="15.75" x14ac:dyDescent="0.3">
      <c r="A29" s="12" t="s">
        <v>625</v>
      </c>
      <c r="B29" s="32" t="s">
        <v>379</v>
      </c>
      <c r="C29" s="155"/>
      <c r="D29" s="155">
        <v>0</v>
      </c>
      <c r="E29" s="217">
        <v>0</v>
      </c>
    </row>
    <row r="30" spans="1:5" ht="15.75" x14ac:dyDescent="0.3">
      <c r="A30" s="12" t="s">
        <v>664</v>
      </c>
      <c r="B30" s="32" t="s">
        <v>380</v>
      </c>
      <c r="C30" s="155"/>
      <c r="D30" s="155">
        <v>0</v>
      </c>
      <c r="E30" s="217">
        <v>0</v>
      </c>
    </row>
    <row r="31" spans="1:5" ht="15.75" x14ac:dyDescent="0.3">
      <c r="A31" s="12" t="s">
        <v>627</v>
      </c>
      <c r="B31" s="32" t="s">
        <v>381</v>
      </c>
      <c r="C31" s="155">
        <v>23617889</v>
      </c>
      <c r="D31" s="155">
        <v>24612838</v>
      </c>
      <c r="E31" s="217">
        <v>24200008</v>
      </c>
    </row>
    <row r="32" spans="1:5" ht="15.75" x14ac:dyDescent="0.3">
      <c r="A32" s="12" t="s">
        <v>665</v>
      </c>
      <c r="B32" s="32" t="s">
        <v>382</v>
      </c>
      <c r="C32" s="155"/>
      <c r="D32" s="155">
        <v>0</v>
      </c>
      <c r="E32" s="217">
        <v>0</v>
      </c>
    </row>
    <row r="33" spans="1:5" ht="15.75" x14ac:dyDescent="0.3">
      <c r="A33" s="12" t="s">
        <v>666</v>
      </c>
      <c r="B33" s="32" t="s">
        <v>383</v>
      </c>
      <c r="C33" s="155"/>
      <c r="D33" s="155">
        <v>0</v>
      </c>
      <c r="E33" s="217">
        <v>0</v>
      </c>
    </row>
    <row r="34" spans="1:5" ht="15.75" x14ac:dyDescent="0.3">
      <c r="A34" s="12" t="s">
        <v>384</v>
      </c>
      <c r="B34" s="32" t="s">
        <v>385</v>
      </c>
      <c r="C34" s="155"/>
      <c r="D34" s="155">
        <v>0</v>
      </c>
      <c r="E34" s="217">
        <v>0</v>
      </c>
    </row>
    <row r="35" spans="1:5" ht="15.75" x14ac:dyDescent="0.3">
      <c r="A35" s="20" t="s">
        <v>386</v>
      </c>
      <c r="B35" s="32" t="s">
        <v>387</v>
      </c>
      <c r="C35" s="155"/>
      <c r="D35" s="155">
        <v>0</v>
      </c>
      <c r="E35" s="217">
        <v>0</v>
      </c>
    </row>
    <row r="36" spans="1:5" ht="15.75" x14ac:dyDescent="0.3">
      <c r="A36" s="12" t="s">
        <v>667</v>
      </c>
      <c r="B36" s="32" t="s">
        <v>388</v>
      </c>
      <c r="C36" s="155"/>
      <c r="D36" s="155">
        <v>50000</v>
      </c>
      <c r="E36" s="217">
        <v>50000</v>
      </c>
    </row>
    <row r="37" spans="1:5" ht="15.75" x14ac:dyDescent="0.3">
      <c r="A37" s="20" t="s">
        <v>848</v>
      </c>
      <c r="B37" s="32" t="s">
        <v>389</v>
      </c>
      <c r="C37" s="155">
        <v>800000</v>
      </c>
      <c r="D37" s="155">
        <v>10332</v>
      </c>
      <c r="E37" s="217">
        <v>0</v>
      </c>
    </row>
    <row r="38" spans="1:5" ht="15.75" x14ac:dyDescent="0.3">
      <c r="A38" s="20" t="s">
        <v>849</v>
      </c>
      <c r="B38" s="32" t="s">
        <v>389</v>
      </c>
      <c r="C38" s="155"/>
      <c r="D38" s="155">
        <v>0</v>
      </c>
      <c r="E38" s="217">
        <v>0</v>
      </c>
    </row>
    <row r="39" spans="1:5" x14ac:dyDescent="0.25">
      <c r="A39" s="44" t="s">
        <v>630</v>
      </c>
      <c r="B39" s="47" t="s">
        <v>390</v>
      </c>
      <c r="C39" s="157">
        <v>24417889</v>
      </c>
      <c r="D39" s="157">
        <f>SUM(D26:D38)</f>
        <v>24697170</v>
      </c>
      <c r="E39" s="157">
        <f>SUM(E26:E38)</f>
        <v>24274008</v>
      </c>
    </row>
    <row r="40" spans="1:5" ht="15.75" x14ac:dyDescent="0.25">
      <c r="A40" s="128" t="s">
        <v>793</v>
      </c>
      <c r="B40" s="129"/>
      <c r="C40" s="185">
        <v>45036599</v>
      </c>
      <c r="D40" s="185">
        <f>D9+D10+D16+D25+D39</f>
        <v>47481863</v>
      </c>
      <c r="E40" s="185">
        <f>E9+E10+E16+E25+E39</f>
        <v>45210676</v>
      </c>
    </row>
    <row r="41" spans="1:5" ht="15.75" x14ac:dyDescent="0.3">
      <c r="A41" s="36" t="s">
        <v>391</v>
      </c>
      <c r="B41" s="32" t="s">
        <v>392</v>
      </c>
      <c r="C41" s="155"/>
      <c r="D41" s="155"/>
      <c r="E41" s="217"/>
    </row>
    <row r="42" spans="1:5" ht="15.75" x14ac:dyDescent="0.3">
      <c r="A42" s="36" t="s">
        <v>668</v>
      </c>
      <c r="B42" s="32" t="s">
        <v>393</v>
      </c>
      <c r="C42" s="155">
        <v>17197300</v>
      </c>
      <c r="D42" s="155">
        <v>152485737</v>
      </c>
      <c r="E42" s="217">
        <v>140899310</v>
      </c>
    </row>
    <row r="43" spans="1:5" ht="15.75" x14ac:dyDescent="0.3">
      <c r="A43" s="36" t="s">
        <v>394</v>
      </c>
      <c r="B43" s="32" t="s">
        <v>395</v>
      </c>
      <c r="C43" s="155"/>
      <c r="D43" s="155"/>
      <c r="E43" s="217"/>
    </row>
    <row r="44" spans="1:5" ht="15.75" x14ac:dyDescent="0.3">
      <c r="A44" s="36" t="s">
        <v>396</v>
      </c>
      <c r="B44" s="32" t="s">
        <v>397</v>
      </c>
      <c r="C44" s="155">
        <v>1347873</v>
      </c>
      <c r="D44" s="155">
        <v>2736054</v>
      </c>
      <c r="E44" s="217">
        <v>2736054</v>
      </c>
    </row>
    <row r="45" spans="1:5" ht="15.75" x14ac:dyDescent="0.3">
      <c r="A45" s="6" t="s">
        <v>398</v>
      </c>
      <c r="B45" s="32" t="s">
        <v>399</v>
      </c>
      <c r="C45" s="155"/>
      <c r="D45" s="155"/>
      <c r="E45" s="217"/>
    </row>
    <row r="46" spans="1:5" ht="15.75" x14ac:dyDescent="0.3">
      <c r="A46" s="6" t="s">
        <v>400</v>
      </c>
      <c r="B46" s="32" t="s">
        <v>401</v>
      </c>
      <c r="C46" s="155"/>
      <c r="D46" s="155"/>
      <c r="E46" s="217"/>
    </row>
    <row r="47" spans="1:5" ht="15.75" x14ac:dyDescent="0.3">
      <c r="A47" s="6" t="s">
        <v>402</v>
      </c>
      <c r="B47" s="32" t="s">
        <v>403</v>
      </c>
      <c r="C47" s="155">
        <v>5007197</v>
      </c>
      <c r="D47" s="155">
        <v>1513393</v>
      </c>
      <c r="E47" s="217">
        <v>737499</v>
      </c>
    </row>
    <row r="48" spans="1:5" x14ac:dyDescent="0.25">
      <c r="A48" s="45" t="s">
        <v>632</v>
      </c>
      <c r="B48" s="47" t="s">
        <v>404</v>
      </c>
      <c r="C48" s="157">
        <v>23552370</v>
      </c>
      <c r="D48" s="157">
        <f>SUM(D41:D47)</f>
        <v>156735184</v>
      </c>
      <c r="E48" s="218">
        <f>SUM(E41:E47)</f>
        <v>144372863</v>
      </c>
    </row>
    <row r="49" spans="1:5" ht="15.75" x14ac:dyDescent="0.3">
      <c r="A49" s="13" t="s">
        <v>405</v>
      </c>
      <c r="B49" s="32" t="s">
        <v>406</v>
      </c>
      <c r="C49" s="155">
        <v>2360630</v>
      </c>
      <c r="D49" s="155">
        <v>3891878</v>
      </c>
      <c r="E49" s="217">
        <v>2998000</v>
      </c>
    </row>
    <row r="50" spans="1:5" ht="15.75" x14ac:dyDescent="0.3">
      <c r="A50" s="13" t="s">
        <v>407</v>
      </c>
      <c r="B50" s="32" t="s">
        <v>408</v>
      </c>
      <c r="C50" s="155"/>
      <c r="D50" s="155"/>
      <c r="E50" s="217"/>
    </row>
    <row r="51" spans="1:5" ht="15.75" x14ac:dyDescent="0.3">
      <c r="A51" s="13" t="s">
        <v>409</v>
      </c>
      <c r="B51" s="32" t="s">
        <v>410</v>
      </c>
      <c r="C51" s="155"/>
      <c r="D51" s="155"/>
      <c r="E51" s="217"/>
    </row>
    <row r="52" spans="1:5" ht="15.75" x14ac:dyDescent="0.3">
      <c r="A52" s="13" t="s">
        <v>411</v>
      </c>
      <c r="B52" s="32" t="s">
        <v>412</v>
      </c>
      <c r="C52" s="155">
        <v>637370</v>
      </c>
      <c r="D52" s="155">
        <v>140059</v>
      </c>
      <c r="E52" s="217">
        <v>140059</v>
      </c>
    </row>
    <row r="53" spans="1:5" x14ac:dyDescent="0.25">
      <c r="A53" s="44" t="s">
        <v>633</v>
      </c>
      <c r="B53" s="47" t="s">
        <v>413</v>
      </c>
      <c r="C53" s="157">
        <v>2998000</v>
      </c>
      <c r="D53" s="157">
        <f>SUM(D49:D52)</f>
        <v>4031937</v>
      </c>
      <c r="E53" s="218">
        <f>SUM(E49:E52)</f>
        <v>3138059</v>
      </c>
    </row>
    <row r="54" spans="1:5" ht="15.75" x14ac:dyDescent="0.3">
      <c r="A54" s="13" t="s">
        <v>414</v>
      </c>
      <c r="B54" s="32" t="s">
        <v>415</v>
      </c>
      <c r="C54" s="155"/>
      <c r="D54" s="155">
        <v>0</v>
      </c>
      <c r="E54" s="217">
        <v>0</v>
      </c>
    </row>
    <row r="55" spans="1:5" ht="15.75" x14ac:dyDescent="0.3">
      <c r="A55" s="13" t="s">
        <v>669</v>
      </c>
      <c r="B55" s="32" t="s">
        <v>416</v>
      </c>
      <c r="C55" s="155"/>
      <c r="D55" s="155">
        <v>0</v>
      </c>
      <c r="E55" s="217">
        <v>0</v>
      </c>
    </row>
    <row r="56" spans="1:5" ht="15.75" x14ac:dyDescent="0.3">
      <c r="A56" s="13" t="s">
        <v>670</v>
      </c>
      <c r="B56" s="32" t="s">
        <v>417</v>
      </c>
      <c r="C56" s="155"/>
      <c r="D56" s="155">
        <v>0</v>
      </c>
      <c r="E56" s="217">
        <v>0</v>
      </c>
    </row>
    <row r="57" spans="1:5" ht="15.75" x14ac:dyDescent="0.3">
      <c r="A57" s="13" t="s">
        <v>671</v>
      </c>
      <c r="B57" s="32" t="s">
        <v>418</v>
      </c>
      <c r="C57" s="155"/>
      <c r="D57" s="155">
        <v>0</v>
      </c>
      <c r="E57" s="217">
        <v>0</v>
      </c>
    </row>
    <row r="58" spans="1:5" ht="15.75" x14ac:dyDescent="0.3">
      <c r="A58" s="13" t="s">
        <v>672</v>
      </c>
      <c r="B58" s="32" t="s">
        <v>419</v>
      </c>
      <c r="C58" s="155"/>
      <c r="D58" s="155">
        <v>0</v>
      </c>
      <c r="E58" s="217">
        <v>0</v>
      </c>
    </row>
    <row r="59" spans="1:5" ht="15.75" x14ac:dyDescent="0.3">
      <c r="A59" s="13" t="s">
        <v>673</v>
      </c>
      <c r="B59" s="32" t="s">
        <v>420</v>
      </c>
      <c r="C59" s="155"/>
      <c r="D59" s="155">
        <v>0</v>
      </c>
      <c r="E59" s="217">
        <v>0</v>
      </c>
    </row>
    <row r="60" spans="1:5" ht="15.75" x14ac:dyDescent="0.3">
      <c r="A60" s="13" t="s">
        <v>421</v>
      </c>
      <c r="B60" s="32" t="s">
        <v>422</v>
      </c>
      <c r="C60" s="155"/>
      <c r="D60" s="155">
        <v>0</v>
      </c>
      <c r="E60" s="217">
        <v>0</v>
      </c>
    </row>
    <row r="61" spans="1:5" ht="15.75" x14ac:dyDescent="0.3">
      <c r="A61" s="13" t="s">
        <v>674</v>
      </c>
      <c r="B61" s="32" t="s">
        <v>423</v>
      </c>
      <c r="C61" s="155"/>
      <c r="D61" s="155">
        <v>0</v>
      </c>
      <c r="E61" s="217">
        <v>0</v>
      </c>
    </row>
    <row r="62" spans="1:5" x14ac:dyDescent="0.25">
      <c r="A62" s="44" t="s">
        <v>634</v>
      </c>
      <c r="B62" s="47" t="s">
        <v>424</v>
      </c>
      <c r="C62" s="157"/>
      <c r="D62" s="157">
        <f>SUM(D54:D61)</f>
        <v>0</v>
      </c>
      <c r="E62" s="218">
        <f>SUM(E54:E61)</f>
        <v>0</v>
      </c>
    </row>
    <row r="63" spans="1:5" ht="15.75" x14ac:dyDescent="0.25">
      <c r="A63" s="130" t="s">
        <v>792</v>
      </c>
      <c r="B63" s="131"/>
      <c r="C63" s="195">
        <v>26550370</v>
      </c>
      <c r="D63" s="195">
        <f>D48+D53+D62</f>
        <v>160767121</v>
      </c>
      <c r="E63" s="195">
        <f>E48+E53+E62</f>
        <v>147510922</v>
      </c>
    </row>
    <row r="64" spans="1:5" ht="15.75" x14ac:dyDescent="0.25">
      <c r="A64" s="121" t="s">
        <v>682</v>
      </c>
      <c r="B64" s="122" t="s">
        <v>425</v>
      </c>
      <c r="C64" s="189">
        <v>71586969</v>
      </c>
      <c r="D64" s="189">
        <f>D40+D63</f>
        <v>208248984</v>
      </c>
      <c r="E64" s="189">
        <f>E40+E63</f>
        <v>192721598</v>
      </c>
    </row>
    <row r="65" spans="1:5" ht="15.75" x14ac:dyDescent="0.3">
      <c r="A65" s="15" t="s">
        <v>639</v>
      </c>
      <c r="B65" s="7" t="s">
        <v>433</v>
      </c>
      <c r="C65" s="194"/>
      <c r="D65" s="194">
        <v>0</v>
      </c>
      <c r="E65" s="217">
        <v>0</v>
      </c>
    </row>
    <row r="66" spans="1:5" ht="15.75" x14ac:dyDescent="0.3">
      <c r="A66" s="14" t="s">
        <v>642</v>
      </c>
      <c r="B66" s="7" t="s">
        <v>441</v>
      </c>
      <c r="C66" s="153"/>
      <c r="D66" s="153">
        <v>0</v>
      </c>
      <c r="E66" s="217">
        <v>0</v>
      </c>
    </row>
    <row r="67" spans="1:5" ht="15.75" x14ac:dyDescent="0.3">
      <c r="A67" s="37" t="s">
        <v>442</v>
      </c>
      <c r="B67" s="5" t="s">
        <v>443</v>
      </c>
      <c r="C67" s="153"/>
      <c r="D67" s="153">
        <v>0</v>
      </c>
      <c r="E67" s="217">
        <v>0</v>
      </c>
    </row>
    <row r="68" spans="1:5" ht="15.75" x14ac:dyDescent="0.3">
      <c r="A68" s="37" t="s">
        <v>444</v>
      </c>
      <c r="B68" s="5" t="s">
        <v>445</v>
      </c>
      <c r="C68" s="153">
        <v>1394790</v>
      </c>
      <c r="D68" s="153">
        <v>1393158</v>
      </c>
      <c r="E68" s="217">
        <v>1393158</v>
      </c>
    </row>
    <row r="69" spans="1:5" ht="15.75" x14ac:dyDescent="0.3">
      <c r="A69" s="14" t="s">
        <v>446</v>
      </c>
      <c r="B69" s="7" t="s">
        <v>447</v>
      </c>
      <c r="C69" s="153"/>
      <c r="D69" s="153">
        <v>0</v>
      </c>
      <c r="E69" s="217">
        <v>0</v>
      </c>
    </row>
    <row r="70" spans="1:5" ht="15.75" x14ac:dyDescent="0.3">
      <c r="A70" s="37" t="s">
        <v>448</v>
      </c>
      <c r="B70" s="5" t="s">
        <v>449</v>
      </c>
      <c r="C70" s="153"/>
      <c r="D70" s="153">
        <v>0</v>
      </c>
      <c r="E70" s="217">
        <v>0</v>
      </c>
    </row>
    <row r="71" spans="1:5" ht="15.75" x14ac:dyDescent="0.3">
      <c r="A71" s="37" t="s">
        <v>450</v>
      </c>
      <c r="B71" s="5" t="s">
        <v>451</v>
      </c>
      <c r="C71" s="153"/>
      <c r="D71" s="153">
        <v>0</v>
      </c>
      <c r="E71" s="217">
        <v>0</v>
      </c>
    </row>
    <row r="72" spans="1:5" ht="15.75" x14ac:dyDescent="0.3">
      <c r="A72" s="37" t="s">
        <v>452</v>
      </c>
      <c r="B72" s="5" t="s">
        <v>453</v>
      </c>
      <c r="C72" s="153"/>
      <c r="D72" s="153">
        <v>0</v>
      </c>
      <c r="E72" s="217">
        <v>0</v>
      </c>
    </row>
    <row r="73" spans="1:5" x14ac:dyDescent="0.25">
      <c r="A73" s="38" t="s">
        <v>643</v>
      </c>
      <c r="B73" s="39" t="s">
        <v>454</v>
      </c>
      <c r="C73" s="154">
        <v>1394790</v>
      </c>
      <c r="D73" s="154">
        <f>SUM(D65:D72)</f>
        <v>1393158</v>
      </c>
      <c r="E73" s="218">
        <f>SUM(E65:E72)</f>
        <v>1393158</v>
      </c>
    </row>
    <row r="74" spans="1:5" ht="15.75" x14ac:dyDescent="0.3">
      <c r="A74" s="37" t="s">
        <v>455</v>
      </c>
      <c r="B74" s="5" t="s">
        <v>456</v>
      </c>
      <c r="C74" s="153"/>
      <c r="D74" s="153">
        <v>0</v>
      </c>
      <c r="E74" s="217">
        <v>0</v>
      </c>
    </row>
    <row r="75" spans="1:5" ht="15.75" x14ac:dyDescent="0.3">
      <c r="A75" s="13" t="s">
        <v>457</v>
      </c>
      <c r="B75" s="5" t="s">
        <v>458</v>
      </c>
      <c r="C75" s="194"/>
      <c r="D75" s="194">
        <v>0</v>
      </c>
      <c r="E75" s="217">
        <v>0</v>
      </c>
    </row>
    <row r="76" spans="1:5" ht="15.75" x14ac:dyDescent="0.3">
      <c r="A76" s="37" t="s">
        <v>679</v>
      </c>
      <c r="B76" s="5" t="s">
        <v>459</v>
      </c>
      <c r="C76" s="153"/>
      <c r="D76" s="153">
        <v>0</v>
      </c>
      <c r="E76" s="217">
        <v>0</v>
      </c>
    </row>
    <row r="77" spans="1:5" ht="15.75" x14ac:dyDescent="0.3">
      <c r="A77" s="37" t="s">
        <v>648</v>
      </c>
      <c r="B77" s="5" t="s">
        <v>460</v>
      </c>
      <c r="C77" s="153"/>
      <c r="D77" s="153">
        <v>0</v>
      </c>
      <c r="E77" s="217">
        <v>0</v>
      </c>
    </row>
    <row r="78" spans="1:5" ht="15.75" x14ac:dyDescent="0.3">
      <c r="A78" s="38" t="s">
        <v>649</v>
      </c>
      <c r="B78" s="39" t="s">
        <v>464</v>
      </c>
      <c r="C78" s="154">
        <v>0</v>
      </c>
      <c r="D78" s="154">
        <f>SUM(D74:D77)</f>
        <v>0</v>
      </c>
      <c r="E78" s="217">
        <f>SUM(E74:E77)</f>
        <v>0</v>
      </c>
    </row>
    <row r="79" spans="1:5" ht="15.75" x14ac:dyDescent="0.3">
      <c r="A79" s="13" t="s">
        <v>465</v>
      </c>
      <c r="B79" s="5" t="s">
        <v>466</v>
      </c>
      <c r="C79" s="194">
        <v>0</v>
      </c>
      <c r="D79" s="194">
        <v>0</v>
      </c>
      <c r="E79" s="217">
        <v>0</v>
      </c>
    </row>
    <row r="80" spans="1:5" ht="15.75" x14ac:dyDescent="0.25">
      <c r="A80" s="123" t="s">
        <v>683</v>
      </c>
      <c r="B80" s="124" t="s">
        <v>467</v>
      </c>
      <c r="C80" s="219">
        <v>1394790</v>
      </c>
      <c r="D80" s="219">
        <f>D73</f>
        <v>1393158</v>
      </c>
      <c r="E80" s="197">
        <f>E73</f>
        <v>1393158</v>
      </c>
    </row>
    <row r="81" spans="1:5" ht="15.75" x14ac:dyDescent="0.25">
      <c r="A81" s="238" t="s">
        <v>719</v>
      </c>
      <c r="B81" s="239"/>
      <c r="C81" s="263">
        <v>72981759</v>
      </c>
      <c r="D81" s="263">
        <f>D64+D80</f>
        <v>209642142</v>
      </c>
      <c r="E81" s="263">
        <f>E64+E80</f>
        <v>194114756</v>
      </c>
    </row>
    <row r="82" spans="1:5" ht="30" x14ac:dyDescent="0.25">
      <c r="A82" s="2" t="s">
        <v>288</v>
      </c>
      <c r="B82" s="3" t="s">
        <v>6</v>
      </c>
      <c r="C82" s="216" t="s">
        <v>971</v>
      </c>
      <c r="D82" s="216" t="s">
        <v>972</v>
      </c>
      <c r="E82" s="216" t="s">
        <v>973</v>
      </c>
    </row>
    <row r="83" spans="1:5" ht="15.75" x14ac:dyDescent="0.3">
      <c r="A83" s="5" t="s">
        <v>722</v>
      </c>
      <c r="B83" s="6" t="s">
        <v>479</v>
      </c>
      <c r="C83" s="217">
        <v>34828945</v>
      </c>
      <c r="D83" s="217">
        <v>36323412</v>
      </c>
      <c r="E83" s="217">
        <v>36323412</v>
      </c>
    </row>
    <row r="84" spans="1:5" ht="15.75" x14ac:dyDescent="0.3">
      <c r="A84" s="5" t="s">
        <v>480</v>
      </c>
      <c r="B84" s="6" t="s">
        <v>481</v>
      </c>
      <c r="C84" s="217"/>
      <c r="D84" s="217">
        <v>0</v>
      </c>
      <c r="E84" s="217">
        <v>0</v>
      </c>
    </row>
    <row r="85" spans="1:5" ht="15.75" x14ac:dyDescent="0.3">
      <c r="A85" s="5" t="s">
        <v>482</v>
      </c>
      <c r="B85" s="6" t="s">
        <v>483</v>
      </c>
      <c r="C85" s="217"/>
      <c r="D85" s="217">
        <v>0</v>
      </c>
      <c r="E85" s="217">
        <v>0</v>
      </c>
    </row>
    <row r="86" spans="1:5" ht="15.75" x14ac:dyDescent="0.3">
      <c r="A86" s="5" t="s">
        <v>684</v>
      </c>
      <c r="B86" s="6" t="s">
        <v>484</v>
      </c>
      <c r="C86" s="217"/>
      <c r="D86" s="217"/>
      <c r="E86" s="217"/>
    </row>
    <row r="87" spans="1:5" ht="15.75" x14ac:dyDescent="0.3">
      <c r="A87" s="5" t="s">
        <v>685</v>
      </c>
      <c r="B87" s="6" t="s">
        <v>485</v>
      </c>
      <c r="C87" s="217"/>
      <c r="D87" s="217"/>
      <c r="E87" s="217"/>
    </row>
    <row r="88" spans="1:5" ht="15.75" x14ac:dyDescent="0.3">
      <c r="A88" s="5" t="s">
        <v>686</v>
      </c>
      <c r="B88" s="6" t="s">
        <v>486</v>
      </c>
      <c r="C88" s="217">
        <v>1293968</v>
      </c>
      <c r="D88" s="217">
        <v>510534</v>
      </c>
      <c r="E88" s="217">
        <v>510534</v>
      </c>
    </row>
    <row r="89" spans="1:5" x14ac:dyDescent="0.25">
      <c r="A89" s="39" t="s">
        <v>723</v>
      </c>
      <c r="B89" s="45" t="s">
        <v>487</v>
      </c>
      <c r="C89" s="218">
        <v>36122913</v>
      </c>
      <c r="D89" s="218">
        <f>SUM(D83:D88)</f>
        <v>36833946</v>
      </c>
      <c r="E89" s="218">
        <f>SUM(E83:E88)</f>
        <v>36833946</v>
      </c>
    </row>
    <row r="90" spans="1:5" ht="15.75" x14ac:dyDescent="0.3">
      <c r="A90" s="5" t="s">
        <v>725</v>
      </c>
      <c r="B90" s="6" t="s">
        <v>498</v>
      </c>
      <c r="C90" s="217"/>
      <c r="D90" s="217">
        <v>16008</v>
      </c>
      <c r="E90" s="217">
        <v>16008</v>
      </c>
    </row>
    <row r="91" spans="1:5" ht="15.75" x14ac:dyDescent="0.3">
      <c r="A91" s="5" t="s">
        <v>692</v>
      </c>
      <c r="B91" s="6" t="s">
        <v>499</v>
      </c>
      <c r="C91" s="217"/>
      <c r="D91" s="217">
        <v>0</v>
      </c>
      <c r="E91" s="217">
        <v>0</v>
      </c>
    </row>
    <row r="92" spans="1:5" ht="15.75" x14ac:dyDescent="0.3">
      <c r="A92" s="5" t="s">
        <v>693</v>
      </c>
      <c r="B92" s="6" t="s">
        <v>500</v>
      </c>
      <c r="C92" s="217"/>
      <c r="D92" s="217">
        <v>0</v>
      </c>
      <c r="E92" s="217">
        <v>0</v>
      </c>
    </row>
    <row r="93" spans="1:5" ht="15.75" x14ac:dyDescent="0.3">
      <c r="A93" s="5" t="s">
        <v>694</v>
      </c>
      <c r="B93" s="6" t="s">
        <v>501</v>
      </c>
      <c r="C93" s="217">
        <v>1300000</v>
      </c>
      <c r="D93" s="217">
        <v>1308469</v>
      </c>
      <c r="E93" s="217">
        <v>1308469</v>
      </c>
    </row>
    <row r="94" spans="1:5" ht="15.75" x14ac:dyDescent="0.3">
      <c r="A94" s="5" t="s">
        <v>726</v>
      </c>
      <c r="B94" s="6" t="s">
        <v>516</v>
      </c>
      <c r="C94" s="217">
        <v>4200000</v>
      </c>
      <c r="D94" s="217">
        <v>7007</v>
      </c>
      <c r="E94" s="217">
        <v>7007</v>
      </c>
    </row>
    <row r="95" spans="1:5" ht="15.75" x14ac:dyDescent="0.3">
      <c r="A95" s="5" t="s">
        <v>699</v>
      </c>
      <c r="B95" s="6" t="s">
        <v>517</v>
      </c>
      <c r="C95" s="217">
        <v>50000</v>
      </c>
      <c r="D95" s="217">
        <v>120841</v>
      </c>
      <c r="E95" s="217">
        <v>120841</v>
      </c>
    </row>
    <row r="96" spans="1:5" x14ac:dyDescent="0.25">
      <c r="A96" s="39" t="s">
        <v>727</v>
      </c>
      <c r="B96" s="45" t="s">
        <v>518</v>
      </c>
      <c r="C96" s="218">
        <v>5550000</v>
      </c>
      <c r="D96" s="218">
        <f>SUM(D90:D95)</f>
        <v>1452325</v>
      </c>
      <c r="E96" s="218">
        <f>SUM(E90:E95)</f>
        <v>1452325</v>
      </c>
    </row>
    <row r="97" spans="1:5" ht="15.75" x14ac:dyDescent="0.3">
      <c r="A97" s="13" t="s">
        <v>519</v>
      </c>
      <c r="B97" s="6" t="s">
        <v>520</v>
      </c>
      <c r="C97" s="217"/>
      <c r="D97" s="217">
        <v>0</v>
      </c>
      <c r="E97" s="217">
        <v>0</v>
      </c>
    </row>
    <row r="98" spans="1:5" ht="15.75" x14ac:dyDescent="0.3">
      <c r="A98" s="13" t="s">
        <v>700</v>
      </c>
      <c r="B98" s="6" t="s">
        <v>521</v>
      </c>
      <c r="C98" s="217">
        <v>1130000</v>
      </c>
      <c r="D98" s="217">
        <v>1271000</v>
      </c>
      <c r="E98" s="217">
        <v>1271000</v>
      </c>
    </row>
    <row r="99" spans="1:5" ht="15.75" x14ac:dyDescent="0.3">
      <c r="A99" s="13" t="s">
        <v>701</v>
      </c>
      <c r="B99" s="6" t="s">
        <v>522</v>
      </c>
      <c r="C99" s="217"/>
      <c r="D99" s="217">
        <v>219093</v>
      </c>
      <c r="E99" s="217">
        <v>219093</v>
      </c>
    </row>
    <row r="100" spans="1:5" ht="15.75" x14ac:dyDescent="0.3">
      <c r="A100" s="13" t="s">
        <v>702</v>
      </c>
      <c r="B100" s="6" t="s">
        <v>523</v>
      </c>
      <c r="C100" s="217"/>
      <c r="D100" s="217">
        <v>4109000</v>
      </c>
      <c r="E100" s="217">
        <v>4109000</v>
      </c>
    </row>
    <row r="101" spans="1:5" ht="15.75" x14ac:dyDescent="0.3">
      <c r="A101" s="13" t="s">
        <v>524</v>
      </c>
      <c r="B101" s="6" t="s">
        <v>525</v>
      </c>
      <c r="C101" s="217"/>
      <c r="D101" s="217"/>
      <c r="E101" s="217"/>
    </row>
    <row r="102" spans="1:5" ht="15.75" x14ac:dyDescent="0.3">
      <c r="A102" s="13" t="s">
        <v>526</v>
      </c>
      <c r="B102" s="6" t="s">
        <v>527</v>
      </c>
      <c r="C102" s="217">
        <v>97200</v>
      </c>
      <c r="D102" s="217">
        <v>233225</v>
      </c>
      <c r="E102" s="217">
        <v>233225</v>
      </c>
    </row>
    <row r="103" spans="1:5" ht="15.75" x14ac:dyDescent="0.3">
      <c r="A103" s="13" t="s">
        <v>528</v>
      </c>
      <c r="B103" s="6" t="s">
        <v>529</v>
      </c>
      <c r="C103" s="217"/>
      <c r="D103" s="217">
        <v>0</v>
      </c>
      <c r="E103" s="217">
        <v>0</v>
      </c>
    </row>
    <row r="104" spans="1:5" ht="15.75" x14ac:dyDescent="0.3">
      <c r="A104" s="13" t="s">
        <v>703</v>
      </c>
      <c r="B104" s="6" t="s">
        <v>530</v>
      </c>
      <c r="C104" s="217"/>
      <c r="D104" s="217">
        <v>26</v>
      </c>
      <c r="E104" s="217">
        <v>26</v>
      </c>
    </row>
    <row r="105" spans="1:5" ht="15.75" x14ac:dyDescent="0.3">
      <c r="A105" s="13" t="s">
        <v>960</v>
      </c>
      <c r="B105" s="6" t="s">
        <v>531</v>
      </c>
      <c r="C105" s="217"/>
      <c r="D105" s="217">
        <v>0</v>
      </c>
      <c r="E105" s="217">
        <v>0</v>
      </c>
    </row>
    <row r="106" spans="1:5" ht="15.75" x14ac:dyDescent="0.3">
      <c r="A106" s="13" t="s">
        <v>705</v>
      </c>
      <c r="B106" s="6" t="s">
        <v>532</v>
      </c>
      <c r="C106" s="217">
        <v>0</v>
      </c>
      <c r="D106" s="217">
        <v>706198</v>
      </c>
      <c r="E106" s="217">
        <v>706198</v>
      </c>
    </row>
    <row r="107" spans="1:5" x14ac:dyDescent="0.25">
      <c r="A107" s="44" t="s">
        <v>728</v>
      </c>
      <c r="B107" s="45" t="s">
        <v>533</v>
      </c>
      <c r="C107" s="218">
        <v>1227200</v>
      </c>
      <c r="D107" s="218">
        <f>SUM(D97:D106)</f>
        <v>6538542</v>
      </c>
      <c r="E107" s="218">
        <f>SUM(E97:E106)</f>
        <v>6538542</v>
      </c>
    </row>
    <row r="108" spans="1:5" ht="15.75" x14ac:dyDescent="0.3">
      <c r="A108" s="13" t="s">
        <v>542</v>
      </c>
      <c r="B108" s="6" t="s">
        <v>543</v>
      </c>
      <c r="C108" s="217"/>
      <c r="D108" s="217">
        <v>0</v>
      </c>
      <c r="E108" s="217">
        <v>0</v>
      </c>
    </row>
    <row r="109" spans="1:5" ht="15.75" x14ac:dyDescent="0.3">
      <c r="A109" s="5" t="s">
        <v>709</v>
      </c>
      <c r="B109" s="6" t="s">
        <v>544</v>
      </c>
      <c r="C109" s="217"/>
      <c r="D109" s="217">
        <v>0</v>
      </c>
      <c r="E109" s="217">
        <v>0</v>
      </c>
    </row>
    <row r="110" spans="1:5" ht="15.75" x14ac:dyDescent="0.3">
      <c r="A110" s="13" t="s">
        <v>710</v>
      </c>
      <c r="B110" s="6" t="s">
        <v>545</v>
      </c>
      <c r="C110" s="217">
        <v>300000</v>
      </c>
      <c r="D110" s="217">
        <v>0</v>
      </c>
      <c r="E110" s="217">
        <v>0</v>
      </c>
    </row>
    <row r="111" spans="1:5" x14ac:dyDescent="0.25">
      <c r="A111" s="39" t="s">
        <v>730</v>
      </c>
      <c r="B111" s="45" t="s">
        <v>546</v>
      </c>
      <c r="C111" s="218">
        <v>300000</v>
      </c>
      <c r="D111" s="218">
        <f>SUM(D108:D110)</f>
        <v>0</v>
      </c>
      <c r="E111" s="218">
        <f>SUM(E108:E110)</f>
        <v>0</v>
      </c>
    </row>
    <row r="112" spans="1:5" ht="15.75" x14ac:dyDescent="0.25">
      <c r="A112" s="128" t="s">
        <v>793</v>
      </c>
      <c r="B112" s="133"/>
      <c r="C112" s="196">
        <v>43200113</v>
      </c>
      <c r="D112" s="196">
        <f>D89+D96+D107+D111</f>
        <v>44824813</v>
      </c>
      <c r="E112" s="196">
        <f>E89+E96+E107+E111</f>
        <v>44824813</v>
      </c>
    </row>
    <row r="113" spans="1:5" ht="15.75" x14ac:dyDescent="0.3">
      <c r="A113" s="5" t="s">
        <v>488</v>
      </c>
      <c r="B113" s="6" t="s">
        <v>489</v>
      </c>
      <c r="C113" s="217"/>
      <c r="D113" s="217">
        <v>0</v>
      </c>
      <c r="E113" s="217">
        <v>0</v>
      </c>
    </row>
    <row r="114" spans="1:5" ht="30" x14ac:dyDescent="0.3">
      <c r="A114" s="5" t="s">
        <v>490</v>
      </c>
      <c r="B114" s="6" t="s">
        <v>491</v>
      </c>
      <c r="C114" s="217"/>
      <c r="D114" s="217">
        <v>0</v>
      </c>
      <c r="E114" s="217">
        <v>0</v>
      </c>
    </row>
    <row r="115" spans="1:5" ht="30" x14ac:dyDescent="0.3">
      <c r="A115" s="5" t="s">
        <v>687</v>
      </c>
      <c r="B115" s="6" t="s">
        <v>492</v>
      </c>
      <c r="C115" s="217"/>
      <c r="D115" s="217">
        <v>0</v>
      </c>
      <c r="E115" s="217">
        <v>0</v>
      </c>
    </row>
    <row r="116" spans="1:5" ht="15.75" x14ac:dyDescent="0.3">
      <c r="A116" s="5" t="s">
        <v>688</v>
      </c>
      <c r="B116" s="6" t="s">
        <v>493</v>
      </c>
      <c r="C116" s="217"/>
      <c r="D116" s="217">
        <v>0</v>
      </c>
      <c r="E116" s="217">
        <v>0</v>
      </c>
    </row>
    <row r="117" spans="1:5" ht="15.75" x14ac:dyDescent="0.3">
      <c r="A117" s="5" t="s">
        <v>689</v>
      </c>
      <c r="B117" s="6" t="s">
        <v>494</v>
      </c>
      <c r="C117" s="217"/>
      <c r="D117" s="217">
        <v>1727530</v>
      </c>
      <c r="E117" s="217">
        <v>1727530</v>
      </c>
    </row>
    <row r="118" spans="1:5" x14ac:dyDescent="0.25">
      <c r="A118" s="39" t="s">
        <v>724</v>
      </c>
      <c r="B118" s="45" t="s">
        <v>495</v>
      </c>
      <c r="C118" s="218">
        <v>0</v>
      </c>
      <c r="D118" s="218">
        <f>SUM(D113:D117)</f>
        <v>1727530</v>
      </c>
      <c r="E118" s="218">
        <f>SUM(E113:E117)</f>
        <v>1727530</v>
      </c>
    </row>
    <row r="119" spans="1:5" ht="15.75" x14ac:dyDescent="0.3">
      <c r="A119" s="13" t="s">
        <v>706</v>
      </c>
      <c r="B119" s="6" t="s">
        <v>534</v>
      </c>
      <c r="C119" s="217"/>
      <c r="D119" s="217">
        <v>0</v>
      </c>
      <c r="E119" s="217">
        <v>0</v>
      </c>
    </row>
    <row r="120" spans="1:5" ht="15.75" x14ac:dyDescent="0.3">
      <c r="A120" s="13" t="s">
        <v>707</v>
      </c>
      <c r="B120" s="6" t="s">
        <v>535</v>
      </c>
      <c r="C120" s="217">
        <v>1000000</v>
      </c>
      <c r="D120" s="217">
        <v>1250000</v>
      </c>
      <c r="E120" s="217">
        <v>1250000</v>
      </c>
    </row>
    <row r="121" spans="1:5" ht="15.75" x14ac:dyDescent="0.3">
      <c r="A121" s="13" t="s">
        <v>536</v>
      </c>
      <c r="B121" s="6" t="s">
        <v>537</v>
      </c>
      <c r="C121" s="217"/>
      <c r="D121" s="217">
        <v>0</v>
      </c>
      <c r="E121" s="217">
        <v>0</v>
      </c>
    </row>
    <row r="122" spans="1:5" ht="15.75" x14ac:dyDescent="0.3">
      <c r="A122" s="13" t="s">
        <v>708</v>
      </c>
      <c r="B122" s="6" t="s">
        <v>538</v>
      </c>
      <c r="C122" s="217">
        <v>0</v>
      </c>
      <c r="D122" s="217">
        <v>0</v>
      </c>
      <c r="E122" s="217">
        <v>0</v>
      </c>
    </row>
    <row r="123" spans="1:5" ht="15.75" x14ac:dyDescent="0.3">
      <c r="A123" s="13" t="s">
        <v>539</v>
      </c>
      <c r="B123" s="6" t="s">
        <v>540</v>
      </c>
      <c r="C123" s="217">
        <v>0</v>
      </c>
      <c r="D123" s="217">
        <v>0</v>
      </c>
      <c r="E123" s="217">
        <v>0</v>
      </c>
    </row>
    <row r="124" spans="1:5" x14ac:dyDescent="0.25">
      <c r="A124" s="39" t="s">
        <v>729</v>
      </c>
      <c r="B124" s="45" t="s">
        <v>541</v>
      </c>
      <c r="C124" s="218">
        <v>1000000</v>
      </c>
      <c r="D124" s="218">
        <f>SUM(D119:D123)</f>
        <v>1250000</v>
      </c>
      <c r="E124" s="218">
        <f>SUM(E119:E123)</f>
        <v>1250000</v>
      </c>
    </row>
    <row r="125" spans="1:5" ht="30" x14ac:dyDescent="0.3">
      <c r="A125" s="13" t="s">
        <v>547</v>
      </c>
      <c r="B125" s="6" t="s">
        <v>548</v>
      </c>
      <c r="C125" s="217"/>
      <c r="D125" s="217">
        <v>0</v>
      </c>
      <c r="E125" s="217">
        <v>0</v>
      </c>
    </row>
    <row r="126" spans="1:5" ht="30" x14ac:dyDescent="0.3">
      <c r="A126" s="5" t="s">
        <v>711</v>
      </c>
      <c r="B126" s="6" t="s">
        <v>549</v>
      </c>
      <c r="C126" s="217"/>
      <c r="D126" s="217">
        <v>0</v>
      </c>
      <c r="E126" s="217">
        <v>0</v>
      </c>
    </row>
    <row r="127" spans="1:5" ht="15.75" x14ac:dyDescent="0.3">
      <c r="A127" s="13" t="s">
        <v>712</v>
      </c>
      <c r="B127" s="6" t="s">
        <v>550</v>
      </c>
      <c r="C127" s="217"/>
      <c r="D127" s="217">
        <v>133059784</v>
      </c>
      <c r="E127" s="217">
        <v>119058739</v>
      </c>
    </row>
    <row r="128" spans="1:5" x14ac:dyDescent="0.25">
      <c r="A128" s="39" t="s">
        <v>732</v>
      </c>
      <c r="B128" s="45" t="s">
        <v>551</v>
      </c>
      <c r="C128" s="218"/>
      <c r="D128" s="218">
        <f>SUM(D127)</f>
        <v>133059784</v>
      </c>
      <c r="E128" s="218">
        <f>SUM(E127)</f>
        <v>119058739</v>
      </c>
    </row>
    <row r="129" spans="1:5" ht="15.75" x14ac:dyDescent="0.25">
      <c r="A129" s="128" t="s">
        <v>792</v>
      </c>
      <c r="B129" s="133"/>
      <c r="C129" s="196">
        <v>1000000</v>
      </c>
      <c r="D129" s="196">
        <f>D118+D124+D128</f>
        <v>136037314</v>
      </c>
      <c r="E129" s="196">
        <f>E118+E124+E128</f>
        <v>122036269</v>
      </c>
    </row>
    <row r="130" spans="1:5" ht="15.75" x14ac:dyDescent="0.25">
      <c r="A130" s="125" t="s">
        <v>731</v>
      </c>
      <c r="B130" s="121" t="s">
        <v>552</v>
      </c>
      <c r="C130" s="197">
        <v>44200113</v>
      </c>
      <c r="D130" s="197">
        <f>D112+D129</f>
        <v>180862127</v>
      </c>
      <c r="E130" s="197">
        <f>E112+E129</f>
        <v>166861082</v>
      </c>
    </row>
    <row r="131" spans="1:5" ht="15.75" x14ac:dyDescent="0.25">
      <c r="A131" s="126" t="s">
        <v>846</v>
      </c>
      <c r="B131" s="127"/>
      <c r="C131" s="198">
        <v>-1836486</v>
      </c>
      <c r="D131" s="198">
        <f>D112-D40</f>
        <v>-2657050</v>
      </c>
      <c r="E131" s="198">
        <f>E112-E40</f>
        <v>-385863</v>
      </c>
    </row>
    <row r="132" spans="1:5" ht="15.75" x14ac:dyDescent="0.25">
      <c r="A132" s="220" t="s">
        <v>847</v>
      </c>
      <c r="B132" s="127"/>
      <c r="C132" s="198">
        <v>-25550370</v>
      </c>
      <c r="D132" s="198">
        <f>D129-D63</f>
        <v>-24729807</v>
      </c>
      <c r="E132" s="198">
        <f>E129-E63</f>
        <v>-25474653</v>
      </c>
    </row>
    <row r="133" spans="1:5" ht="15.75" x14ac:dyDescent="0.3">
      <c r="A133" s="15" t="s">
        <v>733</v>
      </c>
      <c r="B133" s="7" t="s">
        <v>557</v>
      </c>
      <c r="C133" s="217"/>
      <c r="D133" s="217">
        <v>0</v>
      </c>
      <c r="E133" s="217">
        <v>0</v>
      </c>
    </row>
    <row r="134" spans="1:5" ht="15.75" x14ac:dyDescent="0.3">
      <c r="A134" s="14" t="s">
        <v>734</v>
      </c>
      <c r="B134" s="7" t="s">
        <v>564</v>
      </c>
      <c r="C134" s="217"/>
      <c r="D134" s="217">
        <v>0</v>
      </c>
      <c r="E134" s="217">
        <v>0</v>
      </c>
    </row>
    <row r="135" spans="1:5" ht="15.75" x14ac:dyDescent="0.3">
      <c r="A135" s="5" t="s">
        <v>844</v>
      </c>
      <c r="B135" s="5" t="s">
        <v>565</v>
      </c>
      <c r="C135" s="217"/>
      <c r="D135" s="217"/>
      <c r="E135" s="217"/>
    </row>
    <row r="136" spans="1:5" ht="15.75" x14ac:dyDescent="0.3">
      <c r="A136" s="5" t="s">
        <v>845</v>
      </c>
      <c r="B136" s="5" t="s">
        <v>565</v>
      </c>
      <c r="C136" s="217">
        <v>28780015</v>
      </c>
      <c r="D136" s="217">
        <v>28780015</v>
      </c>
      <c r="E136" s="217">
        <v>28780015</v>
      </c>
    </row>
    <row r="137" spans="1:5" ht="15.75" x14ac:dyDescent="0.3">
      <c r="A137" s="5" t="s">
        <v>842</v>
      </c>
      <c r="B137" s="5" t="s">
        <v>566</v>
      </c>
      <c r="C137" s="217"/>
      <c r="D137" s="217">
        <v>0</v>
      </c>
      <c r="E137" s="217">
        <v>0</v>
      </c>
    </row>
    <row r="138" spans="1:5" ht="15.75" x14ac:dyDescent="0.3">
      <c r="A138" s="5" t="s">
        <v>843</v>
      </c>
      <c r="B138" s="5" t="s">
        <v>566</v>
      </c>
      <c r="C138" s="217"/>
      <c r="D138" s="217">
        <v>0</v>
      </c>
      <c r="E138" s="217">
        <v>0</v>
      </c>
    </row>
    <row r="139" spans="1:5" x14ac:dyDescent="0.25">
      <c r="A139" s="7" t="s">
        <v>735</v>
      </c>
      <c r="B139" s="7" t="s">
        <v>567</v>
      </c>
      <c r="C139" s="218">
        <v>28780015</v>
      </c>
      <c r="D139" s="218">
        <f>SUM(D135:D138)</f>
        <v>28780015</v>
      </c>
      <c r="E139" s="218">
        <f>SUM(E135:E138)</f>
        <v>28780015</v>
      </c>
    </row>
    <row r="140" spans="1:5" ht="15.75" x14ac:dyDescent="0.3">
      <c r="A140" s="37" t="s">
        <v>568</v>
      </c>
      <c r="B140" s="5" t="s">
        <v>569</v>
      </c>
      <c r="C140" s="217"/>
      <c r="D140" s="217"/>
      <c r="E140" s="217">
        <v>1393158</v>
      </c>
    </row>
    <row r="141" spans="1:5" ht="15.75" x14ac:dyDescent="0.3">
      <c r="A141" s="37" t="s">
        <v>570</v>
      </c>
      <c r="B141" s="5" t="s">
        <v>571</v>
      </c>
      <c r="C141" s="217">
        <v>0</v>
      </c>
      <c r="D141" s="217">
        <v>0</v>
      </c>
      <c r="E141" s="217">
        <v>0</v>
      </c>
    </row>
    <row r="142" spans="1:5" ht="15.75" x14ac:dyDescent="0.3">
      <c r="A142" s="37" t="s">
        <v>572</v>
      </c>
      <c r="B142" s="5" t="s">
        <v>573</v>
      </c>
      <c r="C142" s="217">
        <v>0</v>
      </c>
      <c r="D142" s="217">
        <v>0</v>
      </c>
      <c r="E142" s="217">
        <v>0</v>
      </c>
    </row>
    <row r="143" spans="1:5" ht="15.75" x14ac:dyDescent="0.3">
      <c r="A143" s="37" t="s">
        <v>574</v>
      </c>
      <c r="B143" s="5" t="s">
        <v>575</v>
      </c>
      <c r="C143" s="217">
        <v>0</v>
      </c>
      <c r="D143" s="217">
        <v>0</v>
      </c>
      <c r="E143" s="217">
        <v>0</v>
      </c>
    </row>
    <row r="144" spans="1:5" ht="15.75" x14ac:dyDescent="0.3">
      <c r="A144" s="13" t="s">
        <v>717</v>
      </c>
      <c r="B144" s="5" t="s">
        <v>576</v>
      </c>
      <c r="C144" s="217">
        <v>0</v>
      </c>
      <c r="D144" s="217">
        <v>0</v>
      </c>
      <c r="E144" s="217">
        <v>0</v>
      </c>
    </row>
    <row r="145" spans="1:5" x14ac:dyDescent="0.25">
      <c r="A145" s="15" t="s">
        <v>736</v>
      </c>
      <c r="B145" s="7" t="s">
        <v>578</v>
      </c>
      <c r="C145" s="218">
        <v>28780015</v>
      </c>
      <c r="D145" s="218">
        <f>SUM(D139:D144)</f>
        <v>28780015</v>
      </c>
      <c r="E145" s="218">
        <v>331177801</v>
      </c>
    </row>
    <row r="146" spans="1:5" ht="15.75" x14ac:dyDescent="0.3">
      <c r="A146" s="13" t="s">
        <v>579</v>
      </c>
      <c r="B146" s="5" t="s">
        <v>580</v>
      </c>
      <c r="C146" s="217"/>
      <c r="D146" s="217">
        <v>0</v>
      </c>
      <c r="E146" s="217">
        <v>0</v>
      </c>
    </row>
    <row r="147" spans="1:5" ht="15.75" x14ac:dyDescent="0.3">
      <c r="A147" s="13" t="s">
        <v>581</v>
      </c>
      <c r="B147" s="5" t="s">
        <v>582</v>
      </c>
      <c r="C147" s="217"/>
      <c r="D147" s="217">
        <v>0</v>
      </c>
      <c r="E147" s="217">
        <v>0</v>
      </c>
    </row>
    <row r="148" spans="1:5" ht="15.75" x14ac:dyDescent="0.3">
      <c r="A148" s="37" t="s">
        <v>583</v>
      </c>
      <c r="B148" s="5" t="s">
        <v>584</v>
      </c>
      <c r="C148" s="217"/>
      <c r="D148" s="217">
        <v>0</v>
      </c>
      <c r="E148" s="217">
        <v>0</v>
      </c>
    </row>
    <row r="149" spans="1:5" ht="15.75" x14ac:dyDescent="0.3">
      <c r="A149" s="37" t="s">
        <v>718</v>
      </c>
      <c r="B149" s="5" t="s">
        <v>585</v>
      </c>
      <c r="C149" s="217"/>
      <c r="D149" s="217">
        <v>0</v>
      </c>
      <c r="E149" s="217">
        <v>0</v>
      </c>
    </row>
    <row r="150" spans="1:5" x14ac:dyDescent="0.25">
      <c r="A150" s="14" t="s">
        <v>737</v>
      </c>
      <c r="B150" s="7" t="s">
        <v>586</v>
      </c>
      <c r="C150" s="218"/>
      <c r="D150" s="218">
        <f>SUM(D146:D149)</f>
        <v>0</v>
      </c>
      <c r="E150" s="218">
        <f>SUM(E146:E149)</f>
        <v>0</v>
      </c>
    </row>
    <row r="151" spans="1:5" x14ac:dyDescent="0.25">
      <c r="A151" s="15" t="s">
        <v>587</v>
      </c>
      <c r="B151" s="7" t="s">
        <v>588</v>
      </c>
      <c r="C151" s="218"/>
      <c r="D151" s="218">
        <v>0</v>
      </c>
      <c r="E151" s="218">
        <v>0</v>
      </c>
    </row>
    <row r="152" spans="1:5" ht="15.75" x14ac:dyDescent="0.25">
      <c r="A152" s="123" t="s">
        <v>738</v>
      </c>
      <c r="B152" s="124" t="s">
        <v>589</v>
      </c>
      <c r="C152" s="197">
        <v>28780015</v>
      </c>
      <c r="D152" s="197">
        <v>28780015</v>
      </c>
      <c r="E152" s="197">
        <v>31177801</v>
      </c>
    </row>
    <row r="153" spans="1:5" ht="15.75" x14ac:dyDescent="0.25">
      <c r="A153" s="238" t="s">
        <v>720</v>
      </c>
      <c r="B153" s="239"/>
      <c r="C153" s="262">
        <v>72980128</v>
      </c>
      <c r="D153" s="262">
        <f>D130+D152</f>
        <v>209642142</v>
      </c>
      <c r="E153" s="262">
        <f>E130+E152</f>
        <v>198038883</v>
      </c>
    </row>
  </sheetData>
  <mergeCells count="3">
    <mergeCell ref="A2:E2"/>
    <mergeCell ref="A3:E3"/>
    <mergeCell ref="A5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2" fitToHeight="2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opLeftCell="B1" workbookViewId="0">
      <selection activeCell="E5" sqref="E5:K5"/>
    </sheetView>
  </sheetViews>
  <sheetFormatPr defaultRowHeight="15" x14ac:dyDescent="0.25"/>
  <cols>
    <col min="1" max="1" width="101.28515625" customWidth="1"/>
    <col min="2" max="2" width="14" customWidth="1"/>
    <col min="3" max="3" width="10.85546875" customWidth="1"/>
    <col min="4" max="6" width="14.140625" customWidth="1"/>
    <col min="10" max="10" width="11.42578125" customWidth="1"/>
    <col min="11" max="11" width="13.85546875" customWidth="1"/>
  </cols>
  <sheetData>
    <row r="1" spans="1:11" x14ac:dyDescent="0.25">
      <c r="A1" s="118" t="s">
        <v>172</v>
      </c>
      <c r="B1" s="92"/>
      <c r="C1" s="92"/>
      <c r="D1" s="92"/>
      <c r="E1" s="92"/>
      <c r="F1" s="92"/>
      <c r="G1" s="92"/>
      <c r="H1" s="92"/>
    </row>
    <row r="2" spans="1:11" ht="30.75" customHeight="1" x14ac:dyDescent="0.25">
      <c r="A2" s="322" t="s">
        <v>968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</row>
    <row r="3" spans="1:11" ht="23.25" customHeight="1" x14ac:dyDescent="0.25">
      <c r="A3" s="323" t="s">
        <v>926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11" ht="15.75" x14ac:dyDescent="0.25">
      <c r="I4" s="370" t="s">
        <v>927</v>
      </c>
      <c r="J4" s="370"/>
      <c r="K4" s="370"/>
    </row>
    <row r="5" spans="1:11" x14ac:dyDescent="0.25">
      <c r="A5" s="209" t="s">
        <v>210</v>
      </c>
      <c r="E5" s="339" t="s">
        <v>1010</v>
      </c>
      <c r="F5" s="339"/>
      <c r="G5" s="339"/>
      <c r="H5" s="339"/>
      <c r="I5" s="339"/>
      <c r="J5" s="339"/>
      <c r="K5" s="339"/>
    </row>
    <row r="6" spans="1:11" ht="48.75" x14ac:dyDescent="0.25">
      <c r="A6" s="83" t="s">
        <v>7</v>
      </c>
      <c r="B6" s="84" t="s">
        <v>8</v>
      </c>
      <c r="C6" s="84" t="s">
        <v>9</v>
      </c>
      <c r="D6" s="84" t="s">
        <v>974</v>
      </c>
      <c r="E6" s="84" t="s">
        <v>975</v>
      </c>
      <c r="F6" s="84" t="s">
        <v>976</v>
      </c>
      <c r="G6" s="84" t="s">
        <v>965</v>
      </c>
      <c r="H6" s="84" t="s">
        <v>966</v>
      </c>
      <c r="I6" s="84" t="s">
        <v>967</v>
      </c>
      <c r="J6" s="84" t="s">
        <v>988</v>
      </c>
      <c r="K6" s="91" t="s">
        <v>10</v>
      </c>
    </row>
    <row r="7" spans="1:11" ht="15.75" x14ac:dyDescent="0.3">
      <c r="A7" s="85"/>
      <c r="B7" s="85"/>
      <c r="C7" s="86"/>
      <c r="D7" s="86"/>
      <c r="E7" s="86"/>
      <c r="F7" s="86"/>
      <c r="G7" s="86"/>
      <c r="H7" s="86"/>
      <c r="I7" s="86"/>
      <c r="J7" s="86"/>
      <c r="K7" s="86"/>
    </row>
    <row r="8" spans="1:11" ht="15.75" x14ac:dyDescent="0.3">
      <c r="A8" s="85"/>
      <c r="B8" s="85"/>
      <c r="C8" s="86"/>
      <c r="D8" s="86"/>
      <c r="E8" s="86"/>
      <c r="F8" s="86"/>
      <c r="G8" s="86"/>
      <c r="H8" s="86"/>
      <c r="I8" s="86"/>
      <c r="J8" s="86"/>
      <c r="K8" s="86"/>
    </row>
    <row r="9" spans="1:11" ht="15.75" x14ac:dyDescent="0.3">
      <c r="A9" s="85"/>
      <c r="B9" s="85"/>
      <c r="C9" s="86"/>
      <c r="D9" s="86"/>
      <c r="E9" s="86"/>
      <c r="F9" s="86"/>
      <c r="G9" s="86"/>
      <c r="H9" s="86"/>
      <c r="I9" s="86"/>
      <c r="J9" s="86"/>
      <c r="K9" s="86"/>
    </row>
    <row r="10" spans="1:11" ht="15.75" x14ac:dyDescent="0.3">
      <c r="A10" s="85"/>
      <c r="B10" s="85"/>
      <c r="C10" s="86"/>
      <c r="D10" s="86"/>
      <c r="E10" s="86"/>
      <c r="F10" s="86"/>
      <c r="G10" s="86"/>
      <c r="H10" s="86"/>
      <c r="I10" s="86"/>
      <c r="J10" s="86"/>
      <c r="K10" s="86"/>
    </row>
    <row r="11" spans="1:11" x14ac:dyDescent="0.25">
      <c r="A11" s="87" t="s">
        <v>11</v>
      </c>
      <c r="B11" s="87"/>
      <c r="C11" s="88"/>
      <c r="D11" s="88"/>
      <c r="E11" s="88"/>
      <c r="F11" s="88"/>
      <c r="G11" s="88"/>
      <c r="H11" s="88"/>
      <c r="I11" s="88"/>
      <c r="J11" s="88"/>
      <c r="K11" s="88"/>
    </row>
    <row r="12" spans="1:11" ht="15.75" x14ac:dyDescent="0.3">
      <c r="A12" s="85"/>
      <c r="B12" s="85"/>
      <c r="C12" s="86"/>
      <c r="D12" s="86"/>
      <c r="E12" s="86"/>
      <c r="F12" s="86"/>
      <c r="G12" s="86"/>
      <c r="H12" s="86"/>
      <c r="I12" s="86"/>
      <c r="J12" s="86"/>
      <c r="K12" s="86"/>
    </row>
    <row r="13" spans="1:11" ht="15.75" x14ac:dyDescent="0.3">
      <c r="A13" s="85"/>
      <c r="B13" s="85"/>
      <c r="C13" s="86"/>
      <c r="D13" s="86"/>
      <c r="E13" s="86"/>
      <c r="F13" s="86"/>
      <c r="G13" s="86"/>
      <c r="H13" s="86"/>
      <c r="I13" s="86"/>
      <c r="J13" s="86"/>
      <c r="K13" s="86"/>
    </row>
    <row r="14" spans="1:11" ht="15.75" x14ac:dyDescent="0.3">
      <c r="A14" s="85"/>
      <c r="B14" s="85"/>
      <c r="C14" s="86"/>
      <c r="D14" s="86"/>
      <c r="E14" s="86"/>
      <c r="F14" s="86"/>
      <c r="G14" s="86"/>
      <c r="H14" s="86"/>
      <c r="I14" s="86"/>
      <c r="J14" s="86"/>
      <c r="K14" s="86"/>
    </row>
    <row r="15" spans="1:11" ht="15.75" x14ac:dyDescent="0.3">
      <c r="A15" s="85"/>
      <c r="B15" s="85"/>
      <c r="C15" s="86"/>
      <c r="D15" s="86"/>
      <c r="E15" s="86"/>
      <c r="F15" s="86"/>
      <c r="G15" s="86"/>
      <c r="H15" s="86"/>
      <c r="I15" s="86"/>
      <c r="J15" s="86"/>
      <c r="K15" s="86"/>
    </row>
    <row r="16" spans="1:11" x14ac:dyDescent="0.25">
      <c r="A16" s="87" t="s">
        <v>12</v>
      </c>
      <c r="B16" s="87"/>
      <c r="C16" s="88"/>
      <c r="D16" s="88"/>
      <c r="E16" s="88"/>
      <c r="F16" s="88"/>
      <c r="G16" s="88"/>
      <c r="H16" s="88"/>
      <c r="I16" s="88"/>
      <c r="J16" s="88"/>
      <c r="K16" s="88"/>
    </row>
    <row r="17" spans="1:11" ht="15.75" x14ac:dyDescent="0.3">
      <c r="A17" s="85"/>
      <c r="B17" s="85"/>
      <c r="C17" s="86"/>
      <c r="D17" s="86"/>
      <c r="E17" s="86"/>
      <c r="F17" s="86"/>
      <c r="G17" s="86"/>
      <c r="H17" s="86"/>
      <c r="I17" s="86"/>
      <c r="J17" s="86"/>
      <c r="K17" s="86"/>
    </row>
    <row r="18" spans="1:11" ht="15.75" x14ac:dyDescent="0.3">
      <c r="A18" s="85"/>
      <c r="B18" s="85"/>
      <c r="C18" s="86"/>
      <c r="D18" s="86"/>
      <c r="E18" s="86"/>
      <c r="F18" s="86"/>
      <c r="G18" s="86"/>
      <c r="H18" s="86"/>
      <c r="I18" s="86"/>
      <c r="J18" s="86"/>
      <c r="K18" s="86"/>
    </row>
    <row r="19" spans="1:11" ht="15.75" x14ac:dyDescent="0.3">
      <c r="A19" s="85"/>
      <c r="B19" s="85"/>
      <c r="C19" s="86"/>
      <c r="D19" s="86"/>
      <c r="E19" s="86"/>
      <c r="F19" s="86"/>
      <c r="G19" s="86"/>
      <c r="H19" s="86"/>
      <c r="I19" s="86"/>
      <c r="J19" s="86"/>
      <c r="K19" s="86"/>
    </row>
    <row r="20" spans="1:11" ht="15.75" x14ac:dyDescent="0.3">
      <c r="A20" s="85"/>
      <c r="B20" s="85"/>
      <c r="C20" s="86"/>
      <c r="D20" s="86"/>
      <c r="E20" s="86"/>
      <c r="F20" s="86"/>
      <c r="G20" s="86"/>
      <c r="H20" s="86"/>
      <c r="I20" s="86"/>
      <c r="J20" s="86"/>
      <c r="K20" s="86"/>
    </row>
    <row r="21" spans="1:11" x14ac:dyDescent="0.25">
      <c r="A21" s="87" t="s">
        <v>13</v>
      </c>
      <c r="B21" s="87"/>
      <c r="C21" s="88"/>
      <c r="D21" s="88"/>
      <c r="E21" s="88"/>
      <c r="F21" s="88"/>
      <c r="G21" s="88"/>
      <c r="H21" s="88"/>
      <c r="I21" s="88"/>
      <c r="J21" s="88"/>
      <c r="K21" s="88"/>
    </row>
    <row r="22" spans="1:11" ht="15.75" x14ac:dyDescent="0.3">
      <c r="A22" s="85"/>
      <c r="B22" s="85"/>
      <c r="C22" s="86"/>
      <c r="D22" s="86"/>
      <c r="E22" s="86"/>
      <c r="F22" s="86"/>
      <c r="G22" s="86"/>
      <c r="H22" s="86"/>
      <c r="I22" s="86"/>
      <c r="J22" s="86"/>
      <c r="K22" s="86"/>
    </row>
    <row r="23" spans="1:11" ht="15.75" x14ac:dyDescent="0.3">
      <c r="A23" s="85"/>
      <c r="B23" s="85"/>
      <c r="C23" s="86"/>
      <c r="D23" s="86"/>
      <c r="E23" s="86"/>
      <c r="F23" s="86"/>
      <c r="G23" s="86"/>
      <c r="H23" s="86"/>
      <c r="I23" s="86"/>
      <c r="J23" s="86"/>
      <c r="K23" s="86"/>
    </row>
    <row r="24" spans="1:11" ht="15.75" x14ac:dyDescent="0.3">
      <c r="A24" s="85"/>
      <c r="B24" s="85"/>
      <c r="C24" s="86"/>
      <c r="D24" s="86"/>
      <c r="E24" s="86"/>
      <c r="F24" s="86"/>
      <c r="G24" s="86"/>
      <c r="H24" s="86"/>
      <c r="I24" s="86"/>
      <c r="J24" s="86"/>
      <c r="K24" s="86"/>
    </row>
    <row r="25" spans="1:11" ht="15.75" x14ac:dyDescent="0.3">
      <c r="A25" s="85"/>
      <c r="B25" s="85"/>
      <c r="C25" s="86"/>
      <c r="D25" s="86"/>
      <c r="E25" s="86"/>
      <c r="F25" s="86"/>
      <c r="G25" s="86"/>
      <c r="H25" s="86"/>
      <c r="I25" s="86"/>
      <c r="J25" s="86"/>
      <c r="K25" s="86"/>
    </row>
    <row r="26" spans="1:11" x14ac:dyDescent="0.25">
      <c r="A26" s="87" t="s">
        <v>14</v>
      </c>
      <c r="B26" s="87"/>
      <c r="C26" s="88"/>
      <c r="D26" s="88"/>
      <c r="E26" s="88"/>
      <c r="F26" s="88"/>
      <c r="G26" s="88"/>
      <c r="H26" s="88"/>
      <c r="I26" s="88"/>
      <c r="J26" s="88"/>
      <c r="K26" s="88"/>
    </row>
    <row r="27" spans="1:11" x14ac:dyDescent="0.25">
      <c r="A27" s="87"/>
      <c r="B27" s="87"/>
      <c r="C27" s="88"/>
      <c r="D27" s="88"/>
      <c r="E27" s="88"/>
      <c r="F27" s="88"/>
      <c r="G27" s="88"/>
      <c r="H27" s="88"/>
      <c r="I27" s="88"/>
      <c r="J27" s="88"/>
      <c r="K27" s="88"/>
    </row>
    <row r="28" spans="1:11" x14ac:dyDescent="0.25">
      <c r="A28" s="87"/>
      <c r="B28" s="87"/>
      <c r="C28" s="88"/>
      <c r="D28" s="88"/>
      <c r="E28" s="88"/>
      <c r="F28" s="88"/>
      <c r="G28" s="88"/>
      <c r="H28" s="88"/>
      <c r="I28" s="88"/>
      <c r="J28" s="88"/>
      <c r="K28" s="88"/>
    </row>
    <row r="29" spans="1:11" x14ac:dyDescent="0.25">
      <c r="A29" s="87"/>
      <c r="B29" s="87"/>
      <c r="C29" s="88"/>
      <c r="D29" s="88"/>
      <c r="E29" s="88"/>
      <c r="F29" s="88"/>
      <c r="G29" s="88"/>
      <c r="H29" s="88"/>
      <c r="I29" s="88"/>
      <c r="J29" s="88"/>
      <c r="K29" s="88"/>
    </row>
    <row r="30" spans="1:11" x14ac:dyDescent="0.25">
      <c r="A30" s="87"/>
      <c r="B30" s="87"/>
      <c r="C30" s="88"/>
      <c r="D30" s="88"/>
      <c r="E30" s="88"/>
      <c r="F30" s="88"/>
      <c r="G30" s="88"/>
      <c r="H30" s="88"/>
      <c r="I30" s="88"/>
      <c r="J30" s="88"/>
      <c r="K30" s="88"/>
    </row>
    <row r="31" spans="1:11" ht="16.5" x14ac:dyDescent="0.3">
      <c r="A31" s="89" t="s">
        <v>15</v>
      </c>
      <c r="B31" s="85"/>
      <c r="C31" s="90"/>
      <c r="D31" s="90"/>
      <c r="E31" s="90"/>
      <c r="F31" s="90"/>
      <c r="G31" s="90"/>
      <c r="H31" s="90"/>
      <c r="I31" s="90"/>
      <c r="J31" s="90"/>
      <c r="K31" s="90"/>
    </row>
  </sheetData>
  <mergeCells count="4">
    <mergeCell ref="A2:K2"/>
    <mergeCell ref="A3:K3"/>
    <mergeCell ref="E5:K5"/>
    <mergeCell ref="I4:K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workbookViewId="0">
      <selection activeCell="A5" sqref="A5:E5"/>
    </sheetView>
  </sheetViews>
  <sheetFormatPr defaultRowHeight="15" x14ac:dyDescent="0.25"/>
  <cols>
    <col min="1" max="1" width="101.28515625" customWidth="1"/>
    <col min="3" max="3" width="15.28515625" customWidth="1"/>
    <col min="4" max="4" width="13.5703125" customWidth="1"/>
    <col min="5" max="5" width="15" customWidth="1"/>
  </cols>
  <sheetData>
    <row r="1" spans="1:6" x14ac:dyDescent="0.25">
      <c r="A1" s="118" t="s">
        <v>172</v>
      </c>
      <c r="B1" s="92"/>
      <c r="C1" s="92"/>
      <c r="D1" s="92"/>
      <c r="E1" s="92"/>
      <c r="F1" s="92"/>
    </row>
    <row r="2" spans="1:6" ht="27" customHeight="1" x14ac:dyDescent="0.25">
      <c r="A2" s="322" t="s">
        <v>968</v>
      </c>
      <c r="B2" s="342"/>
      <c r="C2" s="342"/>
      <c r="D2" s="342"/>
      <c r="E2" s="342"/>
    </row>
    <row r="3" spans="1:6" ht="22.5" customHeight="1" x14ac:dyDescent="0.25">
      <c r="A3" s="323" t="s">
        <v>928</v>
      </c>
      <c r="B3" s="324"/>
      <c r="C3" s="324"/>
      <c r="D3" s="324"/>
      <c r="E3" s="324"/>
    </row>
    <row r="4" spans="1:6" ht="18" x14ac:dyDescent="0.25">
      <c r="A4" s="71"/>
      <c r="D4" s="206"/>
      <c r="E4" s="206"/>
    </row>
    <row r="5" spans="1:6" x14ac:dyDescent="0.25">
      <c r="A5" s="345" t="s">
        <v>1011</v>
      </c>
      <c r="B5" s="345"/>
      <c r="C5" s="345"/>
      <c r="D5" s="345"/>
      <c r="E5" s="345"/>
    </row>
    <row r="6" spans="1:6" ht="31.5" customHeight="1" x14ac:dyDescent="0.25">
      <c r="A6" s="72" t="s">
        <v>288</v>
      </c>
      <c r="B6" s="73" t="s">
        <v>289</v>
      </c>
      <c r="C6" s="212" t="s">
        <v>179</v>
      </c>
      <c r="D6" s="212" t="s">
        <v>898</v>
      </c>
      <c r="E6" s="212" t="s">
        <v>180</v>
      </c>
    </row>
    <row r="7" spans="1:6" ht="15" customHeight="1" x14ac:dyDescent="0.25">
      <c r="A7" s="74"/>
      <c r="B7" s="40"/>
      <c r="C7" s="40"/>
      <c r="D7" s="40"/>
      <c r="E7" s="40"/>
    </row>
    <row r="8" spans="1:6" ht="15" customHeight="1" x14ac:dyDescent="0.25">
      <c r="A8" s="74"/>
      <c r="B8" s="40"/>
      <c r="C8" s="40"/>
      <c r="D8" s="40"/>
      <c r="E8" s="40"/>
    </row>
    <row r="9" spans="1:6" ht="15" customHeight="1" x14ac:dyDescent="0.25">
      <c r="A9" s="74"/>
      <c r="B9" s="40"/>
      <c r="C9" s="40"/>
      <c r="D9" s="40"/>
      <c r="E9" s="40"/>
    </row>
    <row r="10" spans="1:6" ht="15" customHeight="1" x14ac:dyDescent="0.25">
      <c r="A10" s="40"/>
      <c r="B10" s="40"/>
      <c r="C10" s="40"/>
      <c r="D10" s="40"/>
      <c r="E10" s="40"/>
    </row>
    <row r="11" spans="1:6" ht="31.5" customHeight="1" x14ac:dyDescent="0.25">
      <c r="A11" s="75" t="s">
        <v>891</v>
      </c>
      <c r="B11" s="45" t="s">
        <v>525</v>
      </c>
      <c r="C11" s="40"/>
      <c r="D11" s="40"/>
      <c r="E11" s="40"/>
    </row>
    <row r="12" spans="1:6" ht="15" customHeight="1" x14ac:dyDescent="0.25">
      <c r="A12" s="75"/>
      <c r="B12" s="40"/>
      <c r="C12" s="40"/>
      <c r="D12" s="40"/>
      <c r="E12" s="40"/>
    </row>
    <row r="13" spans="1:6" ht="15" customHeight="1" x14ac:dyDescent="0.25">
      <c r="A13" s="75"/>
      <c r="B13" s="40"/>
      <c r="C13" s="40"/>
      <c r="D13" s="40"/>
      <c r="E13" s="40"/>
    </row>
    <row r="14" spans="1:6" ht="15" customHeight="1" x14ac:dyDescent="0.25">
      <c r="A14" s="76"/>
      <c r="B14" s="40"/>
      <c r="C14" s="40"/>
      <c r="D14" s="40"/>
      <c r="E14" s="40"/>
    </row>
    <row r="15" spans="1:6" ht="15" customHeight="1" x14ac:dyDescent="0.25">
      <c r="A15" s="76"/>
      <c r="B15" s="40"/>
      <c r="C15" s="40"/>
      <c r="D15" s="40"/>
      <c r="E15" s="40"/>
    </row>
    <row r="16" spans="1:6" ht="32.25" customHeight="1" x14ac:dyDescent="0.25">
      <c r="A16" s="75" t="s">
        <v>892</v>
      </c>
      <c r="B16" s="39" t="s">
        <v>549</v>
      </c>
      <c r="C16" s="40"/>
      <c r="D16" s="40"/>
      <c r="E16" s="40"/>
    </row>
    <row r="17" spans="1:5" ht="15" customHeight="1" x14ac:dyDescent="0.25">
      <c r="A17" s="69" t="s">
        <v>743</v>
      </c>
      <c r="B17" s="69" t="s">
        <v>501</v>
      </c>
      <c r="C17" s="40"/>
      <c r="D17" s="40"/>
      <c r="E17" s="40"/>
    </row>
    <row r="18" spans="1:5" ht="15" customHeight="1" x14ac:dyDescent="0.25">
      <c r="A18" s="141" t="s">
        <v>177</v>
      </c>
      <c r="B18" s="69"/>
      <c r="C18" s="40"/>
      <c r="D18" s="40"/>
      <c r="E18" s="40"/>
    </row>
    <row r="19" spans="1:5" ht="15" customHeight="1" x14ac:dyDescent="0.25">
      <c r="A19" s="141" t="s">
        <v>178</v>
      </c>
      <c r="B19" s="69"/>
      <c r="C19" s="40"/>
      <c r="D19" s="40"/>
      <c r="E19" s="40"/>
    </row>
    <row r="20" spans="1:5" ht="15" customHeight="1" x14ac:dyDescent="0.25">
      <c r="A20" s="69" t="s">
        <v>744</v>
      </c>
      <c r="B20" s="69" t="s">
        <v>501</v>
      </c>
      <c r="C20" s="40"/>
      <c r="D20" s="40"/>
      <c r="E20" s="40"/>
    </row>
    <row r="21" spans="1:5" ht="15" customHeight="1" x14ac:dyDescent="0.25">
      <c r="A21" s="141" t="s">
        <v>177</v>
      </c>
      <c r="B21" s="69"/>
      <c r="C21" s="40"/>
      <c r="D21" s="40"/>
      <c r="E21" s="40"/>
    </row>
    <row r="22" spans="1:5" ht="15" customHeight="1" x14ac:dyDescent="0.25">
      <c r="A22" s="141" t="s">
        <v>178</v>
      </c>
      <c r="B22" s="69"/>
      <c r="C22" s="40"/>
      <c r="D22" s="40"/>
      <c r="E22" s="40"/>
    </row>
    <row r="23" spans="1:5" ht="15" customHeight="1" x14ac:dyDescent="0.25">
      <c r="A23" s="69" t="s">
        <v>745</v>
      </c>
      <c r="B23" s="69" t="s">
        <v>501</v>
      </c>
      <c r="C23" s="156">
        <v>1308469</v>
      </c>
      <c r="D23" s="156">
        <f>C23-E23</f>
        <v>8469</v>
      </c>
      <c r="E23" s="156">
        <v>1300000</v>
      </c>
    </row>
    <row r="24" spans="1:5" ht="15" customHeight="1" x14ac:dyDescent="0.25">
      <c r="A24" s="141" t="s">
        <v>177</v>
      </c>
      <c r="B24" s="69"/>
      <c r="C24" s="156"/>
      <c r="D24" s="156"/>
      <c r="E24" s="156"/>
    </row>
    <row r="25" spans="1:5" ht="15" customHeight="1" x14ac:dyDescent="0.25">
      <c r="A25" s="141" t="s">
        <v>178</v>
      </c>
      <c r="B25" s="69"/>
      <c r="C25" s="156"/>
      <c r="D25" s="156"/>
      <c r="E25" s="156"/>
    </row>
    <row r="26" spans="1:5" ht="15" customHeight="1" x14ac:dyDescent="0.25">
      <c r="A26" s="69" t="s">
        <v>746</v>
      </c>
      <c r="B26" s="69" t="s">
        <v>501</v>
      </c>
      <c r="C26" s="156"/>
      <c r="D26" s="156"/>
      <c r="E26" s="156"/>
    </row>
    <row r="27" spans="1:5" ht="15" customHeight="1" x14ac:dyDescent="0.25">
      <c r="A27" s="141" t="s">
        <v>177</v>
      </c>
      <c r="B27" s="69"/>
      <c r="C27" s="156"/>
      <c r="D27" s="156"/>
      <c r="E27" s="156"/>
    </row>
    <row r="28" spans="1:5" ht="15" customHeight="1" x14ac:dyDescent="0.25">
      <c r="A28" s="141" t="s">
        <v>178</v>
      </c>
      <c r="B28" s="69"/>
      <c r="C28" s="156"/>
      <c r="D28" s="156"/>
      <c r="E28" s="156"/>
    </row>
    <row r="29" spans="1:5" ht="15" customHeight="1" x14ac:dyDescent="0.25">
      <c r="A29" s="69" t="s">
        <v>697</v>
      </c>
      <c r="B29" s="77" t="s">
        <v>508</v>
      </c>
      <c r="C29" s="156"/>
      <c r="D29" s="156"/>
      <c r="E29" s="156"/>
    </row>
    <row r="30" spans="1:5" ht="15" customHeight="1" x14ac:dyDescent="0.25">
      <c r="A30" s="141" t="s">
        <v>177</v>
      </c>
      <c r="B30" s="77"/>
      <c r="C30" s="156"/>
      <c r="D30" s="156"/>
      <c r="E30" s="156"/>
    </row>
    <row r="31" spans="1:5" ht="15" customHeight="1" x14ac:dyDescent="0.25">
      <c r="A31" s="141" t="s">
        <v>178</v>
      </c>
      <c r="B31" s="77"/>
      <c r="C31" s="156"/>
      <c r="D31" s="156"/>
      <c r="E31" s="156"/>
    </row>
    <row r="32" spans="1:5" ht="15" customHeight="1" x14ac:dyDescent="0.25">
      <c r="A32" s="69" t="s">
        <v>695</v>
      </c>
      <c r="B32" s="77" t="s">
        <v>502</v>
      </c>
      <c r="C32" s="156"/>
      <c r="D32" s="156"/>
      <c r="E32" s="156"/>
    </row>
    <row r="33" spans="1:5" ht="15" customHeight="1" x14ac:dyDescent="0.25">
      <c r="A33" s="141" t="s">
        <v>177</v>
      </c>
      <c r="B33" s="77"/>
      <c r="C33" s="156"/>
      <c r="D33" s="156"/>
      <c r="E33" s="156"/>
    </row>
    <row r="34" spans="1:5" ht="15" customHeight="1" x14ac:dyDescent="0.25">
      <c r="A34" s="141" t="s">
        <v>178</v>
      </c>
      <c r="B34" s="40"/>
      <c r="C34" s="156"/>
      <c r="D34" s="156"/>
      <c r="E34" s="156"/>
    </row>
    <row r="35" spans="1:5" ht="38.25" customHeight="1" x14ac:dyDescent="0.25">
      <c r="A35" s="75" t="s">
        <v>893</v>
      </c>
      <c r="B35" s="41" t="s">
        <v>896</v>
      </c>
      <c r="C35" s="221">
        <f>SUM(C23:C34)</f>
        <v>1308469</v>
      </c>
      <c r="D35" s="221">
        <f>SUM(D23:D34)</f>
        <v>8469</v>
      </c>
      <c r="E35" s="221">
        <f>SUM(E23:E34)</f>
        <v>1300000</v>
      </c>
    </row>
    <row r="36" spans="1:5" ht="15" customHeight="1" x14ac:dyDescent="0.25">
      <c r="A36" s="75"/>
      <c r="B36" s="40" t="s">
        <v>521</v>
      </c>
      <c r="C36" s="40"/>
      <c r="D36" s="40"/>
      <c r="E36" s="40"/>
    </row>
    <row r="37" spans="1:5" ht="15" customHeight="1" x14ac:dyDescent="0.25">
      <c r="A37" s="75"/>
      <c r="B37" s="40" t="s">
        <v>541</v>
      </c>
      <c r="C37" s="40"/>
      <c r="D37" s="40"/>
      <c r="E37" s="40"/>
    </row>
    <row r="38" spans="1:5" ht="15" customHeight="1" x14ac:dyDescent="0.25">
      <c r="A38" s="76"/>
      <c r="B38" s="40"/>
      <c r="C38" s="40"/>
      <c r="D38" s="40"/>
      <c r="E38" s="40"/>
    </row>
    <row r="39" spans="1:5" ht="15" customHeight="1" x14ac:dyDescent="0.25">
      <c r="A39" s="76"/>
      <c r="B39" s="40"/>
      <c r="C39" s="40"/>
      <c r="D39" s="40"/>
      <c r="E39" s="40"/>
    </row>
    <row r="40" spans="1:5" ht="36.75" customHeight="1" x14ac:dyDescent="0.25">
      <c r="A40" s="75" t="s">
        <v>894</v>
      </c>
      <c r="B40" s="41" t="s">
        <v>897</v>
      </c>
      <c r="C40" s="40"/>
      <c r="D40" s="40"/>
      <c r="E40" s="40"/>
    </row>
    <row r="41" spans="1:5" ht="15" customHeight="1" x14ac:dyDescent="0.25">
      <c r="A41" s="75"/>
      <c r="B41" s="40"/>
      <c r="C41" s="40"/>
      <c r="D41" s="40"/>
      <c r="E41" s="40"/>
    </row>
    <row r="42" spans="1:5" ht="15" customHeight="1" x14ac:dyDescent="0.25">
      <c r="A42" s="75"/>
      <c r="B42" s="40"/>
      <c r="C42" s="40"/>
      <c r="D42" s="40"/>
      <c r="E42" s="40"/>
    </row>
    <row r="43" spans="1:5" ht="15" customHeight="1" x14ac:dyDescent="0.25">
      <c r="A43" s="76"/>
      <c r="B43" s="40"/>
      <c r="C43" s="40"/>
      <c r="D43" s="40"/>
      <c r="E43" s="40"/>
    </row>
    <row r="44" spans="1:5" ht="15" customHeight="1" x14ac:dyDescent="0.25">
      <c r="A44" s="76"/>
      <c r="B44" s="40"/>
      <c r="C44" s="40"/>
      <c r="D44" s="40"/>
      <c r="E44" s="40"/>
    </row>
    <row r="45" spans="1:5" ht="28.5" customHeight="1" x14ac:dyDescent="0.25">
      <c r="A45" s="75" t="s">
        <v>895</v>
      </c>
      <c r="B45" s="41"/>
      <c r="C45" s="40"/>
      <c r="D45" s="40"/>
      <c r="E45" s="40"/>
    </row>
    <row r="46" spans="1:5" ht="15" customHeight="1" x14ac:dyDescent="0.25"/>
    <row r="47" spans="1:5" ht="15" customHeight="1" x14ac:dyDescent="0.25"/>
    <row r="48" spans="1:5" ht="15" customHeight="1" x14ac:dyDescent="0.25"/>
  </sheetData>
  <mergeCells count="3">
    <mergeCell ref="A2:E2"/>
    <mergeCell ref="A3:E3"/>
    <mergeCell ref="A5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6"/>
  <sheetViews>
    <sheetView workbookViewId="0">
      <selection activeCell="A5" sqref="A5:D5"/>
    </sheetView>
  </sheetViews>
  <sheetFormatPr defaultRowHeight="15" x14ac:dyDescent="0.25"/>
  <cols>
    <col min="1" max="1" width="85.85546875" customWidth="1"/>
    <col min="2" max="2" width="15" customWidth="1"/>
    <col min="3" max="3" width="18.5703125" customWidth="1"/>
    <col min="4" max="4" width="16.85546875" customWidth="1"/>
  </cols>
  <sheetData>
    <row r="1" spans="1:8" x14ac:dyDescent="0.25">
      <c r="A1" s="117" t="s">
        <v>172</v>
      </c>
    </row>
    <row r="2" spans="1:8" ht="18" x14ac:dyDescent="0.25">
      <c r="A2" s="371" t="s">
        <v>968</v>
      </c>
      <c r="B2" s="371"/>
      <c r="C2" s="371"/>
      <c r="D2" s="371"/>
    </row>
    <row r="3" spans="1:8" ht="24" customHeight="1" x14ac:dyDescent="0.25">
      <c r="A3" s="323" t="s">
        <v>930</v>
      </c>
      <c r="B3" s="324"/>
      <c r="C3" s="324"/>
      <c r="D3" s="324"/>
      <c r="E3" s="64"/>
      <c r="F3" s="1"/>
      <c r="G3" s="1"/>
      <c r="H3" s="1"/>
    </row>
    <row r="4" spans="1:8" ht="24" customHeight="1" x14ac:dyDescent="0.25">
      <c r="A4" s="63"/>
      <c r="B4" s="64"/>
      <c r="C4" s="64"/>
      <c r="D4" s="64"/>
      <c r="E4" s="64"/>
      <c r="F4" s="1"/>
      <c r="G4" s="1"/>
      <c r="H4" s="1"/>
    </row>
    <row r="5" spans="1:8" ht="35.1" customHeight="1" x14ac:dyDescent="0.25">
      <c r="A5" s="372" t="s">
        <v>1012</v>
      </c>
      <c r="B5" s="372"/>
      <c r="C5" s="372"/>
      <c r="D5" s="372"/>
      <c r="E5" s="4"/>
    </row>
    <row r="6" spans="1:8" ht="26.25" x14ac:dyDescent="0.25">
      <c r="A6" s="41" t="s">
        <v>852</v>
      </c>
      <c r="B6" s="65" t="s">
        <v>144</v>
      </c>
      <c r="C6" s="65" t="s">
        <v>142</v>
      </c>
      <c r="D6" s="65" t="s">
        <v>143</v>
      </c>
      <c r="E6" s="4"/>
    </row>
    <row r="7" spans="1:8" x14ac:dyDescent="0.25">
      <c r="A7" s="142" t="s">
        <v>183</v>
      </c>
      <c r="B7" s="65"/>
      <c r="C7" s="65"/>
      <c r="D7" s="65"/>
      <c r="E7" s="4"/>
    </row>
    <row r="8" spans="1:8" x14ac:dyDescent="0.25">
      <c r="A8" s="105" t="s">
        <v>29</v>
      </c>
      <c r="B8" s="109">
        <v>223850</v>
      </c>
      <c r="C8" s="109">
        <v>223850</v>
      </c>
      <c r="D8" s="109"/>
      <c r="E8" s="4"/>
    </row>
    <row r="9" spans="1:8" x14ac:dyDescent="0.25">
      <c r="A9" s="107" t="s">
        <v>138</v>
      </c>
      <c r="B9" s="106"/>
      <c r="C9" s="106"/>
      <c r="D9" s="106"/>
      <c r="E9" s="4"/>
    </row>
    <row r="10" spans="1:8" x14ac:dyDescent="0.25">
      <c r="A10" s="107" t="s">
        <v>139</v>
      </c>
      <c r="B10" s="106"/>
      <c r="C10" s="106"/>
      <c r="D10" s="106"/>
      <c r="E10" s="4"/>
    </row>
    <row r="11" spans="1:8" x14ac:dyDescent="0.25">
      <c r="A11" s="107" t="s">
        <v>140</v>
      </c>
      <c r="B11" s="106"/>
      <c r="C11" s="106"/>
      <c r="D11" s="106"/>
      <c r="E11" s="4"/>
    </row>
    <row r="12" spans="1:8" x14ac:dyDescent="0.25">
      <c r="A12" s="107" t="s">
        <v>141</v>
      </c>
      <c r="B12" s="106"/>
      <c r="C12" s="106"/>
      <c r="D12" s="106"/>
      <c r="E12" s="4"/>
    </row>
    <row r="13" spans="1:8" x14ac:dyDescent="0.25">
      <c r="A13" s="107" t="s">
        <v>145</v>
      </c>
      <c r="B13" s="106">
        <v>223850</v>
      </c>
      <c r="C13" s="106">
        <v>223850</v>
      </c>
      <c r="D13" s="106"/>
      <c r="E13" s="4"/>
    </row>
    <row r="14" spans="1:8" x14ac:dyDescent="0.25">
      <c r="A14" s="107" t="s">
        <v>146</v>
      </c>
      <c r="B14" s="106"/>
      <c r="C14" s="106"/>
      <c r="D14" s="106"/>
      <c r="E14" s="4"/>
    </row>
    <row r="15" spans="1:8" x14ac:dyDescent="0.25">
      <c r="A15" s="105" t="s">
        <v>30</v>
      </c>
      <c r="B15" s="109">
        <v>3418938</v>
      </c>
      <c r="C15" s="109">
        <v>3405804</v>
      </c>
      <c r="D15" s="109">
        <v>13134</v>
      </c>
      <c r="E15" s="4"/>
    </row>
    <row r="16" spans="1:8" x14ac:dyDescent="0.25">
      <c r="A16" s="107" t="s">
        <v>138</v>
      </c>
      <c r="B16" s="106"/>
      <c r="C16" s="106"/>
      <c r="D16" s="106"/>
      <c r="E16" s="4"/>
    </row>
    <row r="17" spans="1:5" x14ac:dyDescent="0.25">
      <c r="A17" s="107" t="s">
        <v>139</v>
      </c>
      <c r="B17" s="106"/>
      <c r="C17" s="106"/>
      <c r="D17" s="106"/>
      <c r="E17" s="4"/>
    </row>
    <row r="18" spans="1:5" x14ac:dyDescent="0.25">
      <c r="A18" s="107" t="s">
        <v>140</v>
      </c>
      <c r="B18" s="106">
        <v>787402</v>
      </c>
      <c r="C18" s="106">
        <f>B18-D18</f>
        <v>774268</v>
      </c>
      <c r="D18" s="106">
        <v>13134</v>
      </c>
      <c r="E18" s="4"/>
    </row>
    <row r="19" spans="1:5" x14ac:dyDescent="0.25">
      <c r="A19" s="107" t="s">
        <v>141</v>
      </c>
      <c r="B19" s="106"/>
      <c r="C19" s="106"/>
      <c r="D19" s="106"/>
      <c r="E19" s="4"/>
    </row>
    <row r="20" spans="1:5" x14ac:dyDescent="0.25">
      <c r="A20" s="107" t="s">
        <v>145</v>
      </c>
      <c r="B20" s="106">
        <v>2631536</v>
      </c>
      <c r="C20" s="106">
        <v>2631536</v>
      </c>
      <c r="D20" s="106">
        <v>0</v>
      </c>
      <c r="E20" s="4"/>
    </row>
    <row r="21" spans="1:5" x14ac:dyDescent="0.25">
      <c r="A21" s="107" t="s">
        <v>146</v>
      </c>
      <c r="B21" s="106"/>
      <c r="C21" s="106"/>
      <c r="D21" s="106"/>
      <c r="E21" s="4"/>
    </row>
    <row r="22" spans="1:5" x14ac:dyDescent="0.25">
      <c r="A22" s="105" t="s">
        <v>31</v>
      </c>
      <c r="B22" s="109"/>
      <c r="C22" s="109"/>
      <c r="D22" s="109"/>
      <c r="E22" s="4"/>
    </row>
    <row r="23" spans="1:5" x14ac:dyDescent="0.25">
      <c r="A23" s="107" t="s">
        <v>138</v>
      </c>
      <c r="B23" s="106"/>
      <c r="C23" s="106"/>
      <c r="D23" s="106"/>
      <c r="E23" s="4"/>
    </row>
    <row r="24" spans="1:5" x14ac:dyDescent="0.25">
      <c r="A24" s="107" t="s">
        <v>139</v>
      </c>
      <c r="B24" s="106"/>
      <c r="C24" s="106"/>
      <c r="D24" s="106"/>
      <c r="E24" s="4"/>
    </row>
    <row r="25" spans="1:5" x14ac:dyDescent="0.25">
      <c r="A25" s="107" t="s">
        <v>140</v>
      </c>
      <c r="B25" s="106"/>
      <c r="C25" s="106"/>
      <c r="D25" s="106"/>
      <c r="E25" s="4"/>
    </row>
    <row r="26" spans="1:5" x14ac:dyDescent="0.25">
      <c r="A26" s="107" t="s">
        <v>141</v>
      </c>
      <c r="B26" s="106"/>
      <c r="C26" s="106"/>
      <c r="D26" s="106"/>
      <c r="E26" s="4"/>
    </row>
    <row r="27" spans="1:5" x14ac:dyDescent="0.25">
      <c r="A27" s="107" t="s">
        <v>145</v>
      </c>
      <c r="B27" s="106"/>
      <c r="C27" s="106"/>
      <c r="D27" s="106"/>
      <c r="E27" s="4"/>
    </row>
    <row r="28" spans="1:5" x14ac:dyDescent="0.25">
      <c r="A28" s="107" t="s">
        <v>146</v>
      </c>
      <c r="B28" s="106"/>
      <c r="C28" s="106"/>
      <c r="D28" s="106"/>
      <c r="E28" s="4"/>
    </row>
    <row r="29" spans="1:5" x14ac:dyDescent="0.25">
      <c r="A29" s="108" t="s">
        <v>116</v>
      </c>
      <c r="B29" s="109">
        <f>B15+B8</f>
        <v>3642788</v>
      </c>
      <c r="C29" s="109">
        <f>C15+C8</f>
        <v>3629654</v>
      </c>
      <c r="D29" s="109">
        <v>13134</v>
      </c>
      <c r="E29" s="4"/>
    </row>
    <row r="30" spans="1:5" x14ac:dyDescent="0.25">
      <c r="A30" s="107" t="s">
        <v>138</v>
      </c>
      <c r="B30" s="106"/>
      <c r="C30" s="106"/>
      <c r="D30" s="106"/>
      <c r="E30" s="4"/>
    </row>
    <row r="31" spans="1:5" x14ac:dyDescent="0.25">
      <c r="A31" s="107" t="s">
        <v>139</v>
      </c>
      <c r="B31" s="106"/>
      <c r="C31" s="106"/>
      <c r="D31" s="106"/>
      <c r="E31" s="4"/>
    </row>
    <row r="32" spans="1:5" x14ac:dyDescent="0.25">
      <c r="A32" s="107" t="s">
        <v>140</v>
      </c>
      <c r="B32" s="106">
        <v>787402</v>
      </c>
      <c r="C32" s="106">
        <f>C29-C34</f>
        <v>774268</v>
      </c>
      <c r="D32" s="106">
        <v>13134</v>
      </c>
      <c r="E32" s="4"/>
    </row>
    <row r="33" spans="1:5" x14ac:dyDescent="0.25">
      <c r="A33" s="107" t="s">
        <v>141</v>
      </c>
      <c r="B33" s="106"/>
      <c r="C33" s="106"/>
      <c r="D33" s="106"/>
      <c r="E33" s="4"/>
    </row>
    <row r="34" spans="1:5" x14ac:dyDescent="0.25">
      <c r="A34" s="107" t="s">
        <v>145</v>
      </c>
      <c r="B34" s="106">
        <f>B13+B20</f>
        <v>2855386</v>
      </c>
      <c r="C34" s="106">
        <f>C13+C20</f>
        <v>2855386</v>
      </c>
      <c r="D34" s="106">
        <v>0</v>
      </c>
      <c r="E34" s="4"/>
    </row>
    <row r="35" spans="1:5" x14ac:dyDescent="0.25">
      <c r="A35" s="107" t="s">
        <v>153</v>
      </c>
      <c r="B35" s="109"/>
      <c r="C35" s="109"/>
      <c r="D35" s="109"/>
      <c r="E35" s="4"/>
    </row>
    <row r="36" spans="1:5" x14ac:dyDescent="0.25">
      <c r="A36" s="105" t="s">
        <v>32</v>
      </c>
      <c r="B36" s="109">
        <f>C36+D36</f>
        <v>324138110</v>
      </c>
      <c r="C36" s="109">
        <v>75978240</v>
      </c>
      <c r="D36" s="109">
        <v>248159870</v>
      </c>
      <c r="E36" s="4"/>
    </row>
    <row r="37" spans="1:5" x14ac:dyDescent="0.25">
      <c r="A37" s="107" t="s">
        <v>138</v>
      </c>
      <c r="B37" s="106">
        <v>258399541</v>
      </c>
      <c r="C37" s="106">
        <v>52154622</v>
      </c>
      <c r="D37" s="106">
        <f>B37-C37</f>
        <v>206244919</v>
      </c>
      <c r="E37" s="4"/>
    </row>
    <row r="38" spans="1:5" x14ac:dyDescent="0.25">
      <c r="A38" s="107" t="s">
        <v>139</v>
      </c>
      <c r="B38" s="106"/>
      <c r="C38" s="106"/>
      <c r="D38" s="106"/>
      <c r="E38" s="4"/>
    </row>
    <row r="39" spans="1:5" x14ac:dyDescent="0.25">
      <c r="A39" s="107" t="s">
        <v>140</v>
      </c>
      <c r="B39" s="106">
        <f>B36-B37-B40</f>
        <v>60138181</v>
      </c>
      <c r="C39" s="106">
        <f>C36-C37-C40</f>
        <v>23002489</v>
      </c>
      <c r="D39" s="106">
        <f>D36-D37-D40</f>
        <v>37135692</v>
      </c>
      <c r="E39" s="4"/>
    </row>
    <row r="40" spans="1:5" x14ac:dyDescent="0.25">
      <c r="A40" s="107" t="s">
        <v>141</v>
      </c>
      <c r="B40" s="106">
        <v>5600388</v>
      </c>
      <c r="C40" s="106">
        <v>821129</v>
      </c>
      <c r="D40" s="106">
        <f>B40-C40</f>
        <v>4779259</v>
      </c>
      <c r="E40" s="4"/>
    </row>
    <row r="41" spans="1:5" x14ac:dyDescent="0.25">
      <c r="A41" s="107" t="s">
        <v>145</v>
      </c>
      <c r="B41" s="106"/>
      <c r="C41" s="106"/>
      <c r="D41" s="106"/>
      <c r="E41" s="4"/>
    </row>
    <row r="42" spans="1:5" x14ac:dyDescent="0.25">
      <c r="A42" s="107" t="s">
        <v>153</v>
      </c>
      <c r="B42" s="106"/>
      <c r="C42" s="106"/>
      <c r="D42" s="106"/>
      <c r="E42" s="4"/>
    </row>
    <row r="43" spans="1:5" x14ac:dyDescent="0.25">
      <c r="A43" s="105" t="s">
        <v>33</v>
      </c>
      <c r="B43" s="109">
        <f>C43+D43</f>
        <v>60851016</v>
      </c>
      <c r="C43" s="109">
        <v>51684359</v>
      </c>
      <c r="D43" s="109">
        <v>9166657</v>
      </c>
      <c r="E43" s="4"/>
    </row>
    <row r="44" spans="1:5" x14ac:dyDescent="0.25">
      <c r="A44" s="107" t="s">
        <v>138</v>
      </c>
      <c r="B44" s="106">
        <f>B43-B47-B48-B49</f>
        <v>57541926</v>
      </c>
      <c r="C44" s="106">
        <f>B44-D44</f>
        <v>48375269</v>
      </c>
      <c r="D44" s="106">
        <v>9166657</v>
      </c>
      <c r="E44" s="4"/>
    </row>
    <row r="45" spans="1:5" x14ac:dyDescent="0.25">
      <c r="A45" s="107" t="s">
        <v>139</v>
      </c>
      <c r="B45" s="106"/>
      <c r="C45" s="106"/>
      <c r="D45" s="106"/>
      <c r="E45" s="4"/>
    </row>
    <row r="46" spans="1:5" x14ac:dyDescent="0.25">
      <c r="A46" s="107" t="s">
        <v>140</v>
      </c>
      <c r="B46" s="106"/>
      <c r="C46" s="106"/>
      <c r="D46" s="106"/>
      <c r="E46" s="4"/>
    </row>
    <row r="47" spans="1:5" x14ac:dyDescent="0.25">
      <c r="A47" s="107" t="s">
        <v>141</v>
      </c>
      <c r="B47" s="106">
        <v>1517838</v>
      </c>
      <c r="C47" s="106">
        <v>1517838</v>
      </c>
      <c r="D47" s="106"/>
      <c r="E47" s="4"/>
    </row>
    <row r="48" spans="1:5" x14ac:dyDescent="0.25">
      <c r="A48" s="107" t="s">
        <v>145</v>
      </c>
      <c r="B48" s="106">
        <v>1318827</v>
      </c>
      <c r="C48" s="106">
        <v>1318827</v>
      </c>
      <c r="D48" s="106">
        <v>0</v>
      </c>
      <c r="E48" s="4"/>
    </row>
    <row r="49" spans="1:5" x14ac:dyDescent="0.25">
      <c r="A49" s="107" t="s">
        <v>153</v>
      </c>
      <c r="B49" s="106">
        <v>472425</v>
      </c>
      <c r="C49" s="106">
        <v>472425</v>
      </c>
      <c r="D49" s="106">
        <v>0</v>
      </c>
      <c r="E49" s="4"/>
    </row>
    <row r="50" spans="1:5" x14ac:dyDescent="0.25">
      <c r="A50" s="105" t="s">
        <v>34</v>
      </c>
      <c r="B50" s="109"/>
      <c r="C50" s="109"/>
      <c r="D50" s="109"/>
      <c r="E50" s="4"/>
    </row>
    <row r="51" spans="1:5" x14ac:dyDescent="0.25">
      <c r="A51" s="107" t="s">
        <v>138</v>
      </c>
      <c r="B51" s="106"/>
      <c r="C51" s="106"/>
      <c r="D51" s="106"/>
      <c r="E51" s="4"/>
    </row>
    <row r="52" spans="1:5" x14ac:dyDescent="0.25">
      <c r="A52" s="107" t="s">
        <v>139</v>
      </c>
      <c r="B52" s="106"/>
      <c r="C52" s="106"/>
      <c r="D52" s="106"/>
      <c r="E52" s="4"/>
    </row>
    <row r="53" spans="1:5" x14ac:dyDescent="0.25">
      <c r="A53" s="107" t="s">
        <v>140</v>
      </c>
      <c r="B53" s="106"/>
      <c r="C53" s="106"/>
      <c r="D53" s="106"/>
      <c r="E53" s="4"/>
    </row>
    <row r="54" spans="1:5" x14ac:dyDescent="0.25">
      <c r="A54" s="107" t="s">
        <v>141</v>
      </c>
      <c r="B54" s="106"/>
      <c r="C54" s="106"/>
      <c r="D54" s="106"/>
      <c r="E54" s="4"/>
    </row>
    <row r="55" spans="1:5" x14ac:dyDescent="0.25">
      <c r="A55" s="107" t="s">
        <v>145</v>
      </c>
      <c r="B55" s="106"/>
      <c r="C55" s="106"/>
      <c r="D55" s="106"/>
      <c r="E55" s="4"/>
    </row>
    <row r="56" spans="1:5" x14ac:dyDescent="0.25">
      <c r="A56" s="107" t="s">
        <v>153</v>
      </c>
      <c r="B56" s="106"/>
      <c r="C56" s="106"/>
      <c r="D56" s="106"/>
      <c r="E56" s="4"/>
    </row>
    <row r="57" spans="1:5" x14ac:dyDescent="0.25">
      <c r="A57" s="105" t="s">
        <v>35</v>
      </c>
      <c r="B57" s="109">
        <v>429361903</v>
      </c>
      <c r="C57" s="109">
        <v>0</v>
      </c>
      <c r="D57" s="109">
        <v>429361903</v>
      </c>
      <c r="E57" s="4"/>
    </row>
    <row r="58" spans="1:5" x14ac:dyDescent="0.25">
      <c r="A58" s="105" t="s">
        <v>36</v>
      </c>
      <c r="B58" s="106"/>
      <c r="C58" s="106"/>
      <c r="D58" s="106"/>
      <c r="E58" s="4"/>
    </row>
    <row r="59" spans="1:5" x14ac:dyDescent="0.25">
      <c r="A59" s="108" t="s">
        <v>117</v>
      </c>
      <c r="B59" s="109">
        <f>B36+B43+B57</f>
        <v>814351029</v>
      </c>
      <c r="C59" s="109">
        <f>C36+C43+C57</f>
        <v>127662599</v>
      </c>
      <c r="D59" s="109">
        <f>D36+D43+D57</f>
        <v>686688430</v>
      </c>
      <c r="E59" s="4"/>
    </row>
    <row r="60" spans="1:5" x14ac:dyDescent="0.25">
      <c r="A60" s="107" t="s">
        <v>138</v>
      </c>
      <c r="B60" s="106">
        <f>B37+B44</f>
        <v>315941467</v>
      </c>
      <c r="C60" s="106">
        <f>C37+C44</f>
        <v>100529891</v>
      </c>
      <c r="D60" s="106">
        <f>D37+D44</f>
        <v>215411576</v>
      </c>
      <c r="E60" s="4"/>
    </row>
    <row r="61" spans="1:5" x14ac:dyDescent="0.25">
      <c r="A61" s="107" t="s">
        <v>139</v>
      </c>
      <c r="B61" s="106"/>
      <c r="C61" s="106"/>
      <c r="D61" s="106"/>
      <c r="E61" s="4"/>
    </row>
    <row r="62" spans="1:5" x14ac:dyDescent="0.25">
      <c r="A62" s="107" t="s">
        <v>140</v>
      </c>
      <c r="B62" s="106">
        <f t="shared" ref="B62:D63" si="0">B46+B39</f>
        <v>60138181</v>
      </c>
      <c r="C62" s="106">
        <f t="shared" si="0"/>
        <v>23002489</v>
      </c>
      <c r="D62" s="106">
        <f t="shared" si="0"/>
        <v>37135692</v>
      </c>
      <c r="E62" s="4"/>
    </row>
    <row r="63" spans="1:5" x14ac:dyDescent="0.25">
      <c r="A63" s="107" t="s">
        <v>141</v>
      </c>
      <c r="B63" s="106">
        <f t="shared" si="0"/>
        <v>7118226</v>
      </c>
      <c r="C63" s="106">
        <f t="shared" si="0"/>
        <v>2338967</v>
      </c>
      <c r="D63" s="106">
        <f t="shared" si="0"/>
        <v>4779259</v>
      </c>
      <c r="E63" s="4"/>
    </row>
    <row r="64" spans="1:5" x14ac:dyDescent="0.25">
      <c r="A64" s="107" t="s">
        <v>145</v>
      </c>
      <c r="B64" s="106">
        <f>B48+B41</f>
        <v>1318827</v>
      </c>
      <c r="C64" s="106">
        <f>C48+C41</f>
        <v>1318827</v>
      </c>
      <c r="D64" s="106">
        <v>0</v>
      </c>
      <c r="E64" s="4"/>
    </row>
    <row r="65" spans="1:5" x14ac:dyDescent="0.25">
      <c r="A65" s="107" t="s">
        <v>153</v>
      </c>
      <c r="B65" s="106">
        <v>472425</v>
      </c>
      <c r="C65" s="106">
        <v>472425</v>
      </c>
      <c r="D65" s="106">
        <v>0</v>
      </c>
      <c r="E65" s="4"/>
    </row>
    <row r="66" spans="1:5" x14ac:dyDescent="0.25">
      <c r="A66" s="105" t="s">
        <v>113</v>
      </c>
      <c r="B66" s="109">
        <v>29880000</v>
      </c>
      <c r="C66" s="109">
        <v>0</v>
      </c>
      <c r="D66" s="109">
        <v>29880000</v>
      </c>
      <c r="E66" s="4"/>
    </row>
    <row r="67" spans="1:5" x14ac:dyDescent="0.25">
      <c r="A67" s="105" t="s">
        <v>37</v>
      </c>
      <c r="B67" s="106"/>
      <c r="C67" s="106"/>
      <c r="D67" s="106"/>
      <c r="E67" s="4"/>
    </row>
    <row r="68" spans="1:5" x14ac:dyDescent="0.25">
      <c r="A68" s="105" t="s">
        <v>38</v>
      </c>
      <c r="B68" s="106"/>
      <c r="C68" s="106"/>
      <c r="D68" s="106"/>
      <c r="E68" s="4"/>
    </row>
    <row r="69" spans="1:5" x14ac:dyDescent="0.25">
      <c r="A69" s="105" t="s">
        <v>907</v>
      </c>
      <c r="B69" s="106">
        <v>29880000</v>
      </c>
      <c r="C69" s="106">
        <v>0</v>
      </c>
      <c r="D69" s="106">
        <v>29880000</v>
      </c>
      <c r="E69" s="4"/>
    </row>
    <row r="70" spans="1:5" x14ac:dyDescent="0.25">
      <c r="A70" s="105" t="s">
        <v>170</v>
      </c>
      <c r="B70" s="106"/>
      <c r="C70" s="106"/>
      <c r="D70" s="106"/>
      <c r="E70" s="4"/>
    </row>
    <row r="71" spans="1:5" x14ac:dyDescent="0.25">
      <c r="A71" s="105" t="s">
        <v>171</v>
      </c>
      <c r="B71" s="106"/>
      <c r="C71" s="106"/>
      <c r="D71" s="106"/>
      <c r="E71" s="4"/>
    </row>
    <row r="72" spans="1:5" x14ac:dyDescent="0.25">
      <c r="A72" s="105" t="s">
        <v>171</v>
      </c>
      <c r="B72" s="106"/>
      <c r="C72" s="106"/>
      <c r="D72" s="106"/>
      <c r="E72" s="4"/>
    </row>
    <row r="73" spans="1:5" x14ac:dyDescent="0.25">
      <c r="A73" s="105" t="s">
        <v>114</v>
      </c>
      <c r="B73" s="106"/>
      <c r="C73" s="106"/>
      <c r="D73" s="106"/>
      <c r="E73" s="4"/>
    </row>
    <row r="74" spans="1:5" x14ac:dyDescent="0.25">
      <c r="A74" s="105" t="s">
        <v>39</v>
      </c>
      <c r="B74" s="106"/>
      <c r="C74" s="106"/>
      <c r="D74" s="106"/>
      <c r="E74" s="4"/>
    </row>
    <row r="75" spans="1:5" x14ac:dyDescent="0.25">
      <c r="A75" s="105" t="s">
        <v>40</v>
      </c>
      <c r="B75" s="106"/>
      <c r="C75" s="106"/>
      <c r="D75" s="106"/>
      <c r="E75" s="4"/>
    </row>
    <row r="76" spans="1:5" x14ac:dyDescent="0.25">
      <c r="A76" s="105" t="s">
        <v>41</v>
      </c>
      <c r="B76" s="106"/>
      <c r="C76" s="106"/>
      <c r="D76" s="106"/>
      <c r="E76" s="4"/>
    </row>
    <row r="77" spans="1:5" x14ac:dyDescent="0.25">
      <c r="A77" s="108" t="s">
        <v>115</v>
      </c>
      <c r="B77" s="109">
        <v>29880000</v>
      </c>
      <c r="C77" s="109">
        <v>0</v>
      </c>
      <c r="D77" s="109">
        <v>29880000</v>
      </c>
      <c r="E77" s="4"/>
    </row>
    <row r="78" spans="1:5" x14ac:dyDescent="0.25">
      <c r="A78" s="105" t="s">
        <v>42</v>
      </c>
      <c r="B78" s="106"/>
      <c r="C78" s="106"/>
      <c r="D78" s="106"/>
      <c r="E78" s="4"/>
    </row>
    <row r="79" spans="1:5" x14ac:dyDescent="0.25">
      <c r="A79" s="107" t="s">
        <v>138</v>
      </c>
      <c r="B79" s="106"/>
      <c r="C79" s="106"/>
      <c r="D79" s="106"/>
      <c r="E79" s="4"/>
    </row>
    <row r="80" spans="1:5" x14ac:dyDescent="0.25">
      <c r="A80" s="107" t="s">
        <v>139</v>
      </c>
      <c r="B80" s="106"/>
      <c r="C80" s="106"/>
      <c r="D80" s="106"/>
      <c r="E80" s="4"/>
    </row>
    <row r="81" spans="1:5" x14ac:dyDescent="0.25">
      <c r="A81" s="107" t="s">
        <v>140</v>
      </c>
      <c r="B81" s="106"/>
      <c r="C81" s="106"/>
      <c r="D81" s="106"/>
      <c r="E81" s="4"/>
    </row>
    <row r="82" spans="1:5" x14ac:dyDescent="0.25">
      <c r="A82" s="107" t="s">
        <v>141</v>
      </c>
      <c r="B82" s="106"/>
      <c r="C82" s="106"/>
      <c r="D82" s="106"/>
      <c r="E82" s="4"/>
    </row>
    <row r="83" spans="1:5" x14ac:dyDescent="0.25">
      <c r="A83" s="107" t="s">
        <v>145</v>
      </c>
      <c r="B83" s="106"/>
      <c r="C83" s="106"/>
      <c r="D83" s="106"/>
      <c r="E83" s="4"/>
    </row>
    <row r="84" spans="1:5" x14ac:dyDescent="0.25">
      <c r="A84" s="107" t="s">
        <v>153</v>
      </c>
      <c r="B84" s="106"/>
      <c r="C84" s="106"/>
      <c r="D84" s="106"/>
      <c r="E84" s="4"/>
    </row>
    <row r="85" spans="1:5" x14ac:dyDescent="0.25">
      <c r="A85" s="105" t="s">
        <v>43</v>
      </c>
      <c r="B85" s="106"/>
      <c r="C85" s="106"/>
      <c r="D85" s="106"/>
      <c r="E85" s="4"/>
    </row>
    <row r="86" spans="1:5" x14ac:dyDescent="0.25">
      <c r="A86" s="108" t="s">
        <v>118</v>
      </c>
      <c r="B86" s="109">
        <v>0</v>
      </c>
      <c r="C86" s="109">
        <v>0</v>
      </c>
      <c r="D86" s="109">
        <v>0</v>
      </c>
      <c r="E86" s="4"/>
    </row>
    <row r="87" spans="1:5" x14ac:dyDescent="0.25">
      <c r="A87" s="107" t="s">
        <v>138</v>
      </c>
      <c r="B87" s="109"/>
      <c r="C87" s="109"/>
      <c r="D87" s="109"/>
      <c r="E87" s="4"/>
    </row>
    <row r="88" spans="1:5" x14ac:dyDescent="0.25">
      <c r="A88" s="107" t="s">
        <v>139</v>
      </c>
      <c r="B88" s="109"/>
      <c r="C88" s="109"/>
      <c r="D88" s="109"/>
      <c r="E88" s="4"/>
    </row>
    <row r="89" spans="1:5" x14ac:dyDescent="0.25">
      <c r="A89" s="107" t="s">
        <v>140</v>
      </c>
      <c r="B89" s="109"/>
      <c r="C89" s="109"/>
      <c r="D89" s="109"/>
      <c r="E89" s="4"/>
    </row>
    <row r="90" spans="1:5" x14ac:dyDescent="0.25">
      <c r="A90" s="107" t="s">
        <v>141</v>
      </c>
      <c r="B90" s="109"/>
      <c r="C90" s="109"/>
      <c r="D90" s="109"/>
      <c r="E90" s="4"/>
    </row>
    <row r="91" spans="1:5" x14ac:dyDescent="0.25">
      <c r="A91" s="107" t="s">
        <v>145</v>
      </c>
      <c r="B91" s="109"/>
      <c r="C91" s="109"/>
      <c r="D91" s="109"/>
      <c r="E91" s="4"/>
    </row>
    <row r="92" spans="1:5" x14ac:dyDescent="0.25">
      <c r="A92" s="107" t="s">
        <v>153</v>
      </c>
      <c r="B92" s="109"/>
      <c r="C92" s="109"/>
      <c r="D92" s="109"/>
      <c r="E92" s="4"/>
    </row>
    <row r="93" spans="1:5" x14ac:dyDescent="0.25">
      <c r="A93" s="108" t="s">
        <v>119</v>
      </c>
      <c r="B93" s="109">
        <f>B29+B59+B77</f>
        <v>847873817</v>
      </c>
      <c r="C93" s="109">
        <f>C29+C59+C77</f>
        <v>131292253</v>
      </c>
      <c r="D93" s="109">
        <f>D29+D59+D77</f>
        <v>716581564</v>
      </c>
      <c r="E93" s="4"/>
    </row>
    <row r="94" spans="1:5" x14ac:dyDescent="0.25">
      <c r="A94" s="108" t="s">
        <v>121</v>
      </c>
      <c r="B94" s="109">
        <v>0</v>
      </c>
      <c r="C94" s="109">
        <v>0</v>
      </c>
      <c r="D94" s="109">
        <v>0</v>
      </c>
      <c r="E94" s="4"/>
    </row>
    <row r="95" spans="1:5" x14ac:dyDescent="0.25">
      <c r="A95" s="107" t="s">
        <v>154</v>
      </c>
      <c r="B95" s="109"/>
      <c r="C95" s="109"/>
      <c r="D95" s="109"/>
      <c r="E95" s="4"/>
    </row>
    <row r="96" spans="1:5" x14ac:dyDescent="0.25">
      <c r="A96" s="108" t="s">
        <v>122</v>
      </c>
      <c r="B96" s="109"/>
      <c r="C96" s="109"/>
      <c r="D96" s="109"/>
      <c r="E96" s="4"/>
    </row>
    <row r="97" spans="1:5" x14ac:dyDescent="0.25">
      <c r="A97" s="108" t="s">
        <v>123</v>
      </c>
      <c r="B97" s="109"/>
      <c r="C97" s="109"/>
      <c r="D97" s="109"/>
      <c r="E97" s="4"/>
    </row>
    <row r="98" spans="1:5" x14ac:dyDescent="0.25">
      <c r="A98" s="105" t="s">
        <v>55</v>
      </c>
      <c r="B98" s="106"/>
      <c r="C98" s="106"/>
      <c r="D98" s="106"/>
      <c r="E98" s="4"/>
    </row>
    <row r="99" spans="1:5" x14ac:dyDescent="0.25">
      <c r="A99" s="105" t="s">
        <v>56</v>
      </c>
      <c r="B99" s="106">
        <v>32485</v>
      </c>
      <c r="C99" s="106">
        <v>0</v>
      </c>
      <c r="D99" s="106">
        <v>32485</v>
      </c>
      <c r="E99" s="4"/>
    </row>
    <row r="100" spans="1:5" x14ac:dyDescent="0.25">
      <c r="A100" s="105" t="s">
        <v>57</v>
      </c>
      <c r="B100" s="106">
        <v>27820289</v>
      </c>
      <c r="C100" s="106">
        <v>0</v>
      </c>
      <c r="D100" s="106">
        <v>27820289</v>
      </c>
      <c r="E100" s="4"/>
    </row>
    <row r="101" spans="1:5" x14ac:dyDescent="0.25">
      <c r="A101" s="105" t="s">
        <v>58</v>
      </c>
      <c r="B101" s="106"/>
      <c r="C101" s="106"/>
      <c r="D101" s="106"/>
      <c r="E101" s="4"/>
    </row>
    <row r="102" spans="1:5" x14ac:dyDescent="0.25">
      <c r="A102" s="105" t="s">
        <v>59</v>
      </c>
      <c r="B102" s="106"/>
      <c r="C102" s="106"/>
      <c r="D102" s="106"/>
      <c r="E102" s="4"/>
    </row>
    <row r="103" spans="1:5" x14ac:dyDescent="0.25">
      <c r="A103" s="108" t="s">
        <v>124</v>
      </c>
      <c r="B103" s="109">
        <f>SUM(B99:B102)</f>
        <v>27852774</v>
      </c>
      <c r="C103" s="109">
        <v>0</v>
      </c>
      <c r="D103" s="109">
        <f>SUM(D99:D102)</f>
        <v>27852774</v>
      </c>
      <c r="E103" s="4"/>
    </row>
    <row r="104" spans="1:5" x14ac:dyDescent="0.25">
      <c r="A104" s="108" t="s">
        <v>125</v>
      </c>
      <c r="B104" s="109">
        <f>C104+D104</f>
        <v>11208837</v>
      </c>
      <c r="C104" s="109">
        <v>6172607</v>
      </c>
      <c r="D104" s="109">
        <v>5036230</v>
      </c>
      <c r="E104" s="4"/>
    </row>
    <row r="105" spans="1:5" x14ac:dyDescent="0.25">
      <c r="A105" s="108" t="s">
        <v>126</v>
      </c>
      <c r="B105" s="109"/>
      <c r="C105" s="109"/>
      <c r="D105" s="109"/>
      <c r="E105" s="4"/>
    </row>
    <row r="106" spans="1:5" x14ac:dyDescent="0.25">
      <c r="A106" s="105" t="s">
        <v>127</v>
      </c>
      <c r="B106" s="106">
        <v>185490</v>
      </c>
      <c r="C106" s="106">
        <v>0</v>
      </c>
      <c r="D106" s="106">
        <v>0</v>
      </c>
      <c r="E106" s="4"/>
    </row>
    <row r="107" spans="1:5" x14ac:dyDescent="0.25">
      <c r="A107" s="105" t="s">
        <v>71</v>
      </c>
      <c r="B107" s="106"/>
      <c r="C107" s="106"/>
      <c r="D107" s="106"/>
      <c r="E107" s="4"/>
    </row>
    <row r="108" spans="1:5" x14ac:dyDescent="0.25">
      <c r="A108" s="105" t="s">
        <v>72</v>
      </c>
      <c r="B108" s="106"/>
      <c r="C108" s="106"/>
      <c r="D108" s="106"/>
      <c r="E108" s="4"/>
    </row>
    <row r="109" spans="1:5" x14ac:dyDescent="0.25">
      <c r="A109" s="105" t="s">
        <v>73</v>
      </c>
      <c r="B109" s="106"/>
      <c r="C109" s="106"/>
      <c r="D109" s="106"/>
      <c r="E109" s="4"/>
    </row>
    <row r="110" spans="1:5" ht="30" x14ac:dyDescent="0.25">
      <c r="A110" s="105" t="s">
        <v>74</v>
      </c>
      <c r="B110" s="106"/>
      <c r="C110" s="106"/>
      <c r="D110" s="106"/>
      <c r="E110" s="4"/>
    </row>
    <row r="111" spans="1:5" ht="30" x14ac:dyDescent="0.25">
      <c r="A111" s="105" t="s">
        <v>75</v>
      </c>
      <c r="B111" s="106"/>
      <c r="C111" s="106"/>
      <c r="D111" s="106"/>
      <c r="E111" s="4"/>
    </row>
    <row r="112" spans="1:5" ht="30" x14ac:dyDescent="0.25">
      <c r="A112" s="105" t="s">
        <v>76</v>
      </c>
      <c r="B112" s="106"/>
      <c r="C112" s="106"/>
      <c r="D112" s="106"/>
      <c r="E112" s="4"/>
    </row>
    <row r="113" spans="1:5" x14ac:dyDescent="0.25">
      <c r="A113" s="108" t="s">
        <v>128</v>
      </c>
      <c r="B113" s="109">
        <f>SUM(B106:B112)</f>
        <v>185490</v>
      </c>
      <c r="C113" s="109">
        <v>0</v>
      </c>
      <c r="D113" s="109">
        <f>SUM(D106:D112)</f>
        <v>0</v>
      </c>
      <c r="E113" s="4"/>
    </row>
    <row r="114" spans="1:5" x14ac:dyDescent="0.25">
      <c r="A114" s="108" t="s">
        <v>129</v>
      </c>
      <c r="B114" s="109">
        <v>11208837</v>
      </c>
      <c r="C114" s="109">
        <v>6172607</v>
      </c>
      <c r="D114" s="109">
        <v>5036230</v>
      </c>
      <c r="E114" s="4"/>
    </row>
    <row r="115" spans="1:5" x14ac:dyDescent="0.25">
      <c r="A115" s="108" t="s">
        <v>77</v>
      </c>
      <c r="B115" s="109">
        <v>0</v>
      </c>
      <c r="C115" s="109">
        <v>0</v>
      </c>
      <c r="D115" s="109">
        <v>230000</v>
      </c>
      <c r="E115" s="4"/>
    </row>
    <row r="116" spans="1:5" x14ac:dyDescent="0.25">
      <c r="A116" s="105" t="s">
        <v>78</v>
      </c>
      <c r="B116" s="106"/>
      <c r="C116" s="106"/>
      <c r="D116" s="106">
        <v>0</v>
      </c>
      <c r="E116" s="4"/>
    </row>
    <row r="117" spans="1:5" x14ac:dyDescent="0.25">
      <c r="A117" s="105" t="s">
        <v>79</v>
      </c>
      <c r="B117" s="106"/>
      <c r="C117" s="106"/>
      <c r="D117" s="106"/>
      <c r="E117" s="4"/>
    </row>
    <row r="118" spans="1:5" x14ac:dyDescent="0.25">
      <c r="A118" s="105" t="s">
        <v>80</v>
      </c>
      <c r="B118" s="106"/>
      <c r="C118" s="106"/>
      <c r="D118" s="106"/>
      <c r="E118" s="4"/>
    </row>
    <row r="119" spans="1:5" x14ac:dyDescent="0.25">
      <c r="A119" s="108" t="s">
        <v>130</v>
      </c>
      <c r="B119" s="109">
        <v>0</v>
      </c>
      <c r="C119" s="109">
        <v>0</v>
      </c>
      <c r="D119" s="109">
        <v>0</v>
      </c>
      <c r="E119" s="4"/>
    </row>
    <row r="120" spans="1:5" ht="15.75" x14ac:dyDescent="0.25">
      <c r="A120" s="110" t="s">
        <v>131</v>
      </c>
      <c r="B120" s="111">
        <f>C120+D120</f>
        <v>887165428</v>
      </c>
      <c r="C120" s="111">
        <f>C114+C93</f>
        <v>137464860</v>
      </c>
      <c r="D120" s="111">
        <v>749700568</v>
      </c>
      <c r="E120" s="4"/>
    </row>
    <row r="121" spans="1:5" x14ac:dyDescent="0.25">
      <c r="A121" s="143" t="s">
        <v>81</v>
      </c>
      <c r="B121" s="40"/>
      <c r="C121" s="40"/>
      <c r="D121" s="40"/>
      <c r="E121" s="4"/>
    </row>
    <row r="122" spans="1:5" x14ac:dyDescent="0.25">
      <c r="A122" s="105" t="s">
        <v>82</v>
      </c>
      <c r="B122" s="106">
        <v>211740243</v>
      </c>
      <c r="C122" s="106">
        <v>0</v>
      </c>
      <c r="D122" s="106">
        <v>211740243</v>
      </c>
      <c r="E122" s="4"/>
    </row>
    <row r="123" spans="1:5" x14ac:dyDescent="0.25">
      <c r="A123" s="105" t="s">
        <v>83</v>
      </c>
      <c r="B123" s="106"/>
      <c r="C123" s="106"/>
      <c r="D123" s="106"/>
      <c r="E123" s="4"/>
    </row>
    <row r="124" spans="1:5" x14ac:dyDescent="0.25">
      <c r="A124" s="105" t="s">
        <v>84</v>
      </c>
      <c r="B124" s="106">
        <v>6980207</v>
      </c>
      <c r="C124" s="106">
        <v>0</v>
      </c>
      <c r="D124" s="106">
        <v>6980207</v>
      </c>
      <c r="E124" s="4"/>
    </row>
    <row r="125" spans="1:5" x14ac:dyDescent="0.25">
      <c r="A125" s="105" t="s">
        <v>85</v>
      </c>
      <c r="B125" s="106">
        <v>386778864</v>
      </c>
      <c r="C125" s="106"/>
      <c r="D125" s="106">
        <v>386778864</v>
      </c>
      <c r="E125" s="4"/>
    </row>
    <row r="126" spans="1:5" x14ac:dyDescent="0.25">
      <c r="A126" s="105" t="s">
        <v>86</v>
      </c>
      <c r="B126" s="106"/>
      <c r="C126" s="106"/>
      <c r="D126" s="106"/>
      <c r="E126" s="4"/>
    </row>
    <row r="127" spans="1:5" x14ac:dyDescent="0.25">
      <c r="A127" s="105" t="s">
        <v>87</v>
      </c>
      <c r="B127" s="106">
        <v>106607399</v>
      </c>
      <c r="C127" s="106">
        <v>0</v>
      </c>
      <c r="D127" s="106">
        <v>106607399</v>
      </c>
      <c r="E127" s="4"/>
    </row>
    <row r="128" spans="1:5" x14ac:dyDescent="0.25">
      <c r="A128" s="108" t="s">
        <v>132</v>
      </c>
      <c r="B128" s="109">
        <f>SUM(B122:B127)</f>
        <v>712106713</v>
      </c>
      <c r="C128" s="109">
        <f>SUM(C122:C127)</f>
        <v>0</v>
      </c>
      <c r="D128" s="109">
        <f>SUM(D122:D127)</f>
        <v>712106713</v>
      </c>
      <c r="E128" s="4"/>
    </row>
    <row r="129" spans="1:5" x14ac:dyDescent="0.25">
      <c r="A129" s="108" t="s">
        <v>133</v>
      </c>
      <c r="B129" s="109">
        <v>12697051</v>
      </c>
      <c r="C129" s="109">
        <v>0</v>
      </c>
      <c r="D129" s="109">
        <v>12697051</v>
      </c>
      <c r="E129" s="205"/>
    </row>
    <row r="130" spans="1:5" x14ac:dyDescent="0.25">
      <c r="A130" s="108" t="s">
        <v>134</v>
      </c>
      <c r="B130" s="109">
        <v>1397786</v>
      </c>
      <c r="C130" s="109">
        <v>0</v>
      </c>
      <c r="D130" s="109">
        <v>1397786</v>
      </c>
      <c r="E130" s="4"/>
    </row>
    <row r="131" spans="1:5" x14ac:dyDescent="0.25">
      <c r="A131" s="105" t="s">
        <v>100</v>
      </c>
      <c r="B131" s="106">
        <v>1259975</v>
      </c>
      <c r="C131" s="106">
        <v>0</v>
      </c>
      <c r="D131" s="106">
        <v>1259975</v>
      </c>
      <c r="E131" s="4"/>
    </row>
    <row r="132" spans="1:5" x14ac:dyDescent="0.25">
      <c r="A132" s="105" t="s">
        <v>101</v>
      </c>
      <c r="B132" s="106"/>
      <c r="C132" s="106"/>
      <c r="D132" s="106"/>
      <c r="E132" s="4"/>
    </row>
    <row r="133" spans="1:5" x14ac:dyDescent="0.25">
      <c r="A133" s="105" t="s">
        <v>102</v>
      </c>
      <c r="B133" s="106">
        <v>8193</v>
      </c>
      <c r="C133" s="106">
        <v>0</v>
      </c>
      <c r="D133" s="106">
        <v>8193</v>
      </c>
      <c r="E133" s="4"/>
    </row>
    <row r="134" spans="1:5" x14ac:dyDescent="0.25">
      <c r="A134" s="105" t="s">
        <v>103</v>
      </c>
      <c r="B134" s="106"/>
      <c r="C134" s="106"/>
      <c r="D134" s="106"/>
      <c r="E134" s="4"/>
    </row>
    <row r="135" spans="1:5" ht="30" x14ac:dyDescent="0.25">
      <c r="A135" s="105" t="s">
        <v>104</v>
      </c>
      <c r="B135" s="106"/>
      <c r="C135" s="106"/>
      <c r="D135" s="106"/>
      <c r="E135" s="4"/>
    </row>
    <row r="136" spans="1:5" ht="30" x14ac:dyDescent="0.25">
      <c r="A136" s="105" t="s">
        <v>105</v>
      </c>
      <c r="B136" s="106"/>
      <c r="C136" s="106"/>
      <c r="D136" s="106"/>
      <c r="E136" s="4"/>
    </row>
    <row r="137" spans="1:5" ht="30" x14ac:dyDescent="0.25">
      <c r="A137" s="105" t="s">
        <v>106</v>
      </c>
      <c r="B137" s="106"/>
      <c r="C137" s="106"/>
      <c r="D137" s="106"/>
      <c r="E137" s="4"/>
    </row>
    <row r="138" spans="1:5" ht="30" x14ac:dyDescent="0.25">
      <c r="A138" s="105" t="s">
        <v>107</v>
      </c>
      <c r="B138" s="106">
        <v>23108739</v>
      </c>
      <c r="C138" s="106"/>
      <c r="D138" s="106">
        <v>23108739</v>
      </c>
      <c r="E138" s="4"/>
    </row>
    <row r="139" spans="1:5" x14ac:dyDescent="0.25">
      <c r="A139" s="108" t="s">
        <v>135</v>
      </c>
      <c r="B139" s="109">
        <v>37203576</v>
      </c>
      <c r="C139" s="109">
        <v>0</v>
      </c>
      <c r="D139" s="109">
        <v>37203576</v>
      </c>
      <c r="E139" s="4"/>
    </row>
    <row r="140" spans="1:5" x14ac:dyDescent="0.25">
      <c r="A140" s="108" t="s">
        <v>108</v>
      </c>
      <c r="B140" s="109">
        <v>0</v>
      </c>
      <c r="C140" s="109">
        <v>0</v>
      </c>
      <c r="D140" s="109">
        <v>0</v>
      </c>
      <c r="E140" s="4"/>
    </row>
    <row r="141" spans="1:5" x14ac:dyDescent="0.25">
      <c r="A141" s="108" t="s">
        <v>109</v>
      </c>
      <c r="B141" s="109">
        <v>0</v>
      </c>
      <c r="C141" s="109">
        <v>0</v>
      </c>
      <c r="D141" s="109">
        <v>0</v>
      </c>
      <c r="E141" s="4"/>
    </row>
    <row r="142" spans="1:5" x14ac:dyDescent="0.25">
      <c r="A142" s="105" t="s">
        <v>110</v>
      </c>
      <c r="B142" s="106">
        <v>0</v>
      </c>
      <c r="C142" s="106"/>
      <c r="D142" s="106">
        <v>0</v>
      </c>
      <c r="E142" s="4"/>
    </row>
    <row r="143" spans="1:5" x14ac:dyDescent="0.25">
      <c r="A143" s="105" t="s">
        <v>111</v>
      </c>
      <c r="B143" s="106">
        <v>390279</v>
      </c>
      <c r="C143" s="106">
        <v>0</v>
      </c>
      <c r="D143" s="106">
        <v>390279</v>
      </c>
      <c r="E143" s="4"/>
    </row>
    <row r="144" spans="1:5" x14ac:dyDescent="0.25">
      <c r="A144" s="105" t="s">
        <v>112</v>
      </c>
      <c r="B144" s="106"/>
      <c r="C144" s="106">
        <v>0</v>
      </c>
      <c r="D144" s="106"/>
      <c r="E144" s="4"/>
    </row>
    <row r="145" spans="1:5" x14ac:dyDescent="0.25">
      <c r="A145" s="108" t="s">
        <v>136</v>
      </c>
      <c r="B145" s="109">
        <f>SUM(B142:B144)</f>
        <v>390279</v>
      </c>
      <c r="C145" s="109">
        <f>SUM(C142:C144)</f>
        <v>0</v>
      </c>
      <c r="D145" s="109">
        <f>SUM(D142:D144)</f>
        <v>390279</v>
      </c>
      <c r="E145" s="4"/>
    </row>
    <row r="146" spans="1:5" ht="15.75" x14ac:dyDescent="0.25">
      <c r="A146" s="110" t="s">
        <v>137</v>
      </c>
      <c r="B146" s="111">
        <v>749700568</v>
      </c>
      <c r="C146" s="111"/>
      <c r="D146" s="111">
        <v>749700568</v>
      </c>
      <c r="E146" s="4"/>
    </row>
    <row r="147" spans="1:5" x14ac:dyDescent="0.25">
      <c r="A147" s="40" t="s">
        <v>147</v>
      </c>
      <c r="B147" s="40"/>
      <c r="C147" s="40"/>
      <c r="D147" s="40"/>
      <c r="E147" s="4"/>
    </row>
    <row r="148" spans="1:5" x14ac:dyDescent="0.25">
      <c r="A148" s="40"/>
      <c r="B148" s="40"/>
      <c r="C148" s="40"/>
      <c r="D148" s="40"/>
      <c r="E148" s="4"/>
    </row>
    <row r="149" spans="1:5" x14ac:dyDescent="0.25">
      <c r="A149" s="40"/>
      <c r="B149" s="40"/>
      <c r="C149" s="40"/>
      <c r="D149" s="40"/>
      <c r="E149" s="4"/>
    </row>
    <row r="150" spans="1:5" x14ac:dyDescent="0.25">
      <c r="A150" s="40"/>
      <c r="B150" s="40"/>
      <c r="C150" s="40"/>
      <c r="D150" s="40"/>
      <c r="E150" s="4"/>
    </row>
    <row r="151" spans="1:5" x14ac:dyDescent="0.25">
      <c r="A151" s="40" t="s">
        <v>148</v>
      </c>
      <c r="B151" s="40">
        <v>0</v>
      </c>
      <c r="C151" s="40"/>
      <c r="D151" s="40">
        <v>0</v>
      </c>
      <c r="E151" s="4"/>
    </row>
    <row r="152" spans="1:5" x14ac:dyDescent="0.25">
      <c r="A152" s="40"/>
      <c r="B152" s="40"/>
      <c r="C152" s="40"/>
      <c r="D152" s="40"/>
      <c r="E152" s="4"/>
    </row>
    <row r="153" spans="1:5" x14ac:dyDescent="0.25">
      <c r="A153" s="40"/>
      <c r="B153" s="40"/>
      <c r="C153" s="40"/>
      <c r="D153" s="40"/>
      <c r="E153" s="4"/>
    </row>
    <row r="154" spans="1:5" x14ac:dyDescent="0.25">
      <c r="A154" s="40"/>
      <c r="B154" s="40"/>
      <c r="C154" s="40"/>
      <c r="D154" s="40"/>
      <c r="E154" s="4"/>
    </row>
    <row r="155" spans="1:5" x14ac:dyDescent="0.25">
      <c r="A155" s="40" t="s">
        <v>149</v>
      </c>
      <c r="B155" s="40">
        <v>0</v>
      </c>
      <c r="C155" s="40"/>
      <c r="D155" s="40">
        <v>0</v>
      </c>
      <c r="E155" s="4"/>
    </row>
    <row r="156" spans="1:5" x14ac:dyDescent="0.25">
      <c r="A156" s="40"/>
      <c r="B156" s="40"/>
      <c r="C156" s="40"/>
      <c r="D156" s="40"/>
      <c r="E156" s="4"/>
    </row>
    <row r="157" spans="1:5" x14ac:dyDescent="0.25">
      <c r="A157" s="40"/>
      <c r="B157" s="40"/>
      <c r="C157" s="40"/>
      <c r="D157" s="40"/>
      <c r="E157" s="4"/>
    </row>
    <row r="158" spans="1:5" x14ac:dyDescent="0.25">
      <c r="A158" s="40"/>
      <c r="B158" s="40"/>
      <c r="C158" s="40"/>
      <c r="D158" s="40"/>
      <c r="E158" s="4"/>
    </row>
    <row r="159" spans="1:5" x14ac:dyDescent="0.25">
      <c r="A159" s="40" t="s">
        <v>150</v>
      </c>
      <c r="B159" s="40">
        <v>0</v>
      </c>
      <c r="C159" s="40"/>
      <c r="D159" s="40">
        <v>0</v>
      </c>
      <c r="E159" s="4"/>
    </row>
    <row r="160" spans="1:5" x14ac:dyDescent="0.25">
      <c r="A160" s="40"/>
      <c r="B160" s="40"/>
      <c r="C160" s="40"/>
      <c r="D160" s="40"/>
      <c r="E160" s="4"/>
    </row>
    <row r="161" spans="1:5" x14ac:dyDescent="0.25">
      <c r="A161" s="40"/>
      <c r="B161" s="40"/>
      <c r="C161" s="40"/>
      <c r="D161" s="40"/>
      <c r="E161" s="4"/>
    </row>
    <row r="162" spans="1:5" x14ac:dyDescent="0.25">
      <c r="A162" s="40"/>
      <c r="B162" s="40"/>
      <c r="C162" s="40"/>
      <c r="D162" s="40"/>
      <c r="E162" s="4"/>
    </row>
    <row r="163" spans="1:5" x14ac:dyDescent="0.25">
      <c r="A163" s="40" t="s">
        <v>151</v>
      </c>
      <c r="B163" s="40">
        <v>0</v>
      </c>
      <c r="C163" s="40"/>
      <c r="D163" s="40">
        <v>0</v>
      </c>
      <c r="E163" s="4"/>
    </row>
    <row r="164" spans="1:5" x14ac:dyDescent="0.25">
      <c r="A164" s="40"/>
      <c r="B164" s="40"/>
      <c r="C164" s="40"/>
      <c r="D164" s="40"/>
      <c r="E164" s="4"/>
    </row>
    <row r="165" spans="1:5" x14ac:dyDescent="0.25">
      <c r="A165" s="40"/>
      <c r="B165" s="40"/>
      <c r="C165" s="40"/>
      <c r="D165" s="40"/>
      <c r="E165" s="4"/>
    </row>
    <row r="166" spans="1:5" x14ac:dyDescent="0.25">
      <c r="A166" s="40"/>
      <c r="B166" s="40"/>
      <c r="C166" s="40"/>
      <c r="D166" s="40"/>
      <c r="E166" s="4"/>
    </row>
    <row r="167" spans="1:5" x14ac:dyDescent="0.25">
      <c r="A167" s="40" t="s">
        <v>152</v>
      </c>
      <c r="B167" s="40">
        <v>0</v>
      </c>
      <c r="C167" s="40"/>
      <c r="D167" s="40">
        <v>0</v>
      </c>
      <c r="E167" s="4"/>
    </row>
    <row r="168" spans="1:5" x14ac:dyDescent="0.25">
      <c r="A168" s="40"/>
      <c r="B168" s="29"/>
      <c r="C168" s="29"/>
      <c r="D168" s="29"/>
    </row>
    <row r="169" spans="1:5" x14ac:dyDescent="0.25">
      <c r="A169" s="40"/>
      <c r="B169" s="29"/>
      <c r="C169" s="29"/>
      <c r="D169" s="29"/>
    </row>
    <row r="170" spans="1:5" x14ac:dyDescent="0.25">
      <c r="A170" s="40"/>
      <c r="B170" s="29"/>
      <c r="C170" s="29"/>
      <c r="D170" s="29"/>
    </row>
    <row r="171" spans="1:5" ht="30" x14ac:dyDescent="0.25">
      <c r="A171" s="116" t="s">
        <v>169</v>
      </c>
      <c r="B171" s="183">
        <v>0</v>
      </c>
      <c r="C171" s="183"/>
      <c r="D171" s="183">
        <v>0</v>
      </c>
    </row>
    <row r="172" spans="1:5" x14ac:dyDescent="0.25">
      <c r="A172" s="29"/>
      <c r="B172" s="29"/>
      <c r="C172" s="29"/>
      <c r="D172" s="29"/>
    </row>
    <row r="173" spans="1:5" x14ac:dyDescent="0.25">
      <c r="A173" s="29"/>
      <c r="B173" s="29"/>
      <c r="C173" s="29"/>
      <c r="D173" s="29"/>
    </row>
    <row r="174" spans="1:5" x14ac:dyDescent="0.25">
      <c r="A174" s="29"/>
      <c r="B174" s="29"/>
      <c r="C174" s="29"/>
      <c r="D174" s="29"/>
    </row>
    <row r="175" spans="1:5" x14ac:dyDescent="0.25">
      <c r="A175" s="29"/>
      <c r="B175" s="29"/>
      <c r="C175" s="29"/>
      <c r="D175" s="29"/>
    </row>
    <row r="176" spans="1:5" x14ac:dyDescent="0.25">
      <c r="A176" s="29"/>
      <c r="B176" s="29"/>
      <c r="C176" s="29"/>
      <c r="D176" s="29"/>
    </row>
  </sheetData>
  <mergeCells count="3">
    <mergeCell ref="A3:D3"/>
    <mergeCell ref="A2:D2"/>
    <mergeCell ref="A5:D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fitToHeight="4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workbookViewId="0">
      <selection activeCell="A5" sqref="A5:B5"/>
    </sheetView>
  </sheetViews>
  <sheetFormatPr defaultRowHeight="15" x14ac:dyDescent="0.25"/>
  <cols>
    <col min="1" max="1" width="110" customWidth="1"/>
    <col min="2" max="2" width="18" customWidth="1"/>
  </cols>
  <sheetData>
    <row r="1" spans="1:8" x14ac:dyDescent="0.25">
      <c r="A1" s="117" t="s">
        <v>172</v>
      </c>
    </row>
    <row r="2" spans="1:8" ht="24.75" customHeight="1" x14ac:dyDescent="0.25">
      <c r="A2" s="322" t="s">
        <v>968</v>
      </c>
      <c r="B2" s="324"/>
      <c r="C2" s="100"/>
      <c r="E2" s="100"/>
      <c r="F2" s="1"/>
      <c r="G2" s="1"/>
      <c r="H2" s="1"/>
    </row>
    <row r="3" spans="1:8" ht="23.25" customHeight="1" x14ac:dyDescent="0.25">
      <c r="A3" s="323" t="s">
        <v>929</v>
      </c>
      <c r="B3" s="324"/>
      <c r="C3" s="64"/>
      <c r="D3" s="64"/>
      <c r="E3" s="64"/>
      <c r="F3" s="1"/>
      <c r="G3" s="1"/>
      <c r="H3" s="1"/>
    </row>
    <row r="4" spans="1:8" ht="23.25" customHeight="1" x14ac:dyDescent="0.25">
      <c r="A4" s="63"/>
      <c r="B4" s="207"/>
      <c r="C4" s="207"/>
      <c r="D4" s="207"/>
      <c r="E4" s="207"/>
      <c r="F4" s="208"/>
      <c r="G4" s="208"/>
      <c r="H4" s="208"/>
    </row>
    <row r="5" spans="1:8" x14ac:dyDescent="0.25">
      <c r="A5" s="372" t="s">
        <v>1013</v>
      </c>
      <c r="B5" s="372"/>
      <c r="C5" s="64"/>
      <c r="D5" s="64"/>
      <c r="E5" s="64"/>
      <c r="F5" s="1"/>
      <c r="G5" s="1"/>
      <c r="H5" s="1"/>
    </row>
    <row r="6" spans="1:8" x14ac:dyDescent="0.25">
      <c r="A6" s="114" t="s">
        <v>852</v>
      </c>
      <c r="B6" s="115"/>
    </row>
    <row r="7" spans="1:8" ht="15.75" customHeight="1" x14ac:dyDescent="0.25">
      <c r="A7" s="112" t="s">
        <v>155</v>
      </c>
      <c r="B7" s="192">
        <v>31683497</v>
      </c>
      <c r="C7" s="4"/>
      <c r="D7" s="4"/>
      <c r="E7" s="4"/>
      <c r="F7" s="4"/>
    </row>
    <row r="8" spans="1:8" x14ac:dyDescent="0.25">
      <c r="A8" s="55" t="s">
        <v>156</v>
      </c>
      <c r="B8" s="156">
        <v>-194114756</v>
      </c>
      <c r="C8" s="4"/>
      <c r="D8" s="4"/>
      <c r="E8" s="4"/>
      <c r="F8" s="4"/>
    </row>
    <row r="9" spans="1:8" ht="30" x14ac:dyDescent="0.25">
      <c r="A9" s="55" t="s">
        <v>157</v>
      </c>
      <c r="B9" s="156">
        <v>198858791</v>
      </c>
      <c r="C9" s="4"/>
      <c r="D9" s="4"/>
      <c r="E9" s="4"/>
      <c r="F9" s="4"/>
    </row>
    <row r="10" spans="1:8" ht="30" x14ac:dyDescent="0.25">
      <c r="A10" s="55" t="s">
        <v>158</v>
      </c>
      <c r="B10" s="156">
        <v>-8574758</v>
      </c>
      <c r="C10" s="4"/>
      <c r="D10" s="4"/>
      <c r="E10" s="4"/>
      <c r="F10" s="4"/>
    </row>
    <row r="11" spans="1:8" ht="30" x14ac:dyDescent="0.25">
      <c r="A11" s="55" t="s">
        <v>159</v>
      </c>
      <c r="B11" s="156"/>
      <c r="C11" s="4"/>
      <c r="D11" s="4"/>
      <c r="E11" s="4"/>
      <c r="F11" s="4"/>
    </row>
    <row r="12" spans="1:8" x14ac:dyDescent="0.25">
      <c r="A12" s="55" t="s">
        <v>160</v>
      </c>
      <c r="B12" s="156"/>
      <c r="C12" s="4"/>
      <c r="D12" s="4"/>
      <c r="E12" s="4"/>
      <c r="F12" s="4"/>
    </row>
    <row r="13" spans="1:8" ht="30" x14ac:dyDescent="0.25">
      <c r="A13" s="55" t="s">
        <v>161</v>
      </c>
      <c r="B13" s="156"/>
      <c r="C13" s="4"/>
      <c r="D13" s="4"/>
      <c r="E13" s="4"/>
      <c r="F13" s="4"/>
    </row>
    <row r="14" spans="1:8" x14ac:dyDescent="0.25">
      <c r="A14" s="55" t="s">
        <v>162</v>
      </c>
      <c r="B14" s="156"/>
      <c r="C14" s="4"/>
      <c r="D14" s="4"/>
      <c r="E14" s="4"/>
      <c r="F14" s="4"/>
    </row>
    <row r="15" spans="1:8" ht="30" x14ac:dyDescent="0.25">
      <c r="A15" s="55" t="s">
        <v>163</v>
      </c>
      <c r="B15" s="156"/>
      <c r="C15" s="4"/>
      <c r="D15" s="4"/>
      <c r="E15" s="4"/>
      <c r="F15" s="4"/>
    </row>
    <row r="16" spans="1:8" x14ac:dyDescent="0.25">
      <c r="A16" s="55" t="s">
        <v>164</v>
      </c>
      <c r="B16" s="156"/>
      <c r="C16" s="4"/>
      <c r="D16" s="4"/>
      <c r="E16" s="4"/>
      <c r="F16" s="4"/>
    </row>
    <row r="17" spans="1:7" ht="15.75" x14ac:dyDescent="0.25">
      <c r="A17" s="113" t="s">
        <v>165</v>
      </c>
      <c r="B17" s="192">
        <v>27852774</v>
      </c>
      <c r="C17" s="4"/>
      <c r="D17" s="4"/>
      <c r="E17" s="4"/>
      <c r="F17" s="4"/>
    </row>
    <row r="18" spans="1:7" x14ac:dyDescent="0.25">
      <c r="A18" s="4"/>
      <c r="B18" s="222"/>
      <c r="C18" s="4"/>
      <c r="D18" s="4"/>
      <c r="E18" s="4"/>
      <c r="F18" s="4"/>
    </row>
    <row r="19" spans="1:7" x14ac:dyDescent="0.25">
      <c r="A19" s="4"/>
      <c r="B19" s="222"/>
      <c r="C19" s="4"/>
      <c r="D19" s="4"/>
      <c r="E19" s="4"/>
      <c r="F19" s="4"/>
    </row>
    <row r="20" spans="1:7" x14ac:dyDescent="0.25">
      <c r="A20" s="114" t="s">
        <v>852</v>
      </c>
      <c r="B20" s="223"/>
      <c r="C20" s="4"/>
      <c r="D20" s="4"/>
      <c r="E20" s="4"/>
      <c r="F20" s="4"/>
    </row>
    <row r="21" spans="1:7" ht="15.75" x14ac:dyDescent="0.25">
      <c r="A21" s="113" t="s">
        <v>166</v>
      </c>
      <c r="B21" s="192"/>
      <c r="C21" s="4"/>
      <c r="D21" s="4"/>
      <c r="E21" s="4"/>
      <c r="F21" s="4"/>
      <c r="G21" s="4"/>
    </row>
    <row r="22" spans="1:7" ht="30" x14ac:dyDescent="0.25">
      <c r="A22" s="67" t="s">
        <v>167</v>
      </c>
      <c r="B22" s="156"/>
      <c r="C22" s="4"/>
      <c r="D22" s="4"/>
      <c r="E22" s="4"/>
      <c r="F22" s="4"/>
      <c r="G22" s="4"/>
    </row>
    <row r="23" spans="1:7" ht="15.75" x14ac:dyDescent="0.25">
      <c r="A23" s="113" t="s">
        <v>168</v>
      </c>
      <c r="B23" s="192"/>
      <c r="C23" s="4"/>
      <c r="D23" s="4"/>
      <c r="E23" s="4"/>
      <c r="F23" s="4"/>
      <c r="G23" s="4"/>
    </row>
    <row r="24" spans="1:7" x14ac:dyDescent="0.25">
      <c r="A24" s="4"/>
      <c r="B24" s="4"/>
      <c r="C24" s="4"/>
      <c r="D24" s="4"/>
      <c r="E24" s="4"/>
      <c r="F24" s="4"/>
      <c r="G24" s="4"/>
    </row>
    <row r="25" spans="1:7" x14ac:dyDescent="0.25">
      <c r="A25" s="4"/>
      <c r="B25" s="4"/>
      <c r="C25" s="4"/>
      <c r="D25" s="4"/>
      <c r="E25" s="4"/>
      <c r="F25" s="4"/>
      <c r="G25" s="4"/>
    </row>
    <row r="26" spans="1:7" x14ac:dyDescent="0.25">
      <c r="A26" s="4"/>
      <c r="B26" s="4"/>
      <c r="C26" s="4"/>
      <c r="D26" s="4"/>
      <c r="E26" s="4"/>
      <c r="F26" s="4"/>
      <c r="G26" s="4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</row>
    <row r="33" spans="1:6" x14ac:dyDescent="0.25">
      <c r="A33" s="4"/>
      <c r="B33" s="4"/>
      <c r="C33" s="4"/>
      <c r="D33" s="4"/>
      <c r="E33" s="4"/>
      <c r="F33" s="4"/>
    </row>
    <row r="34" spans="1:6" x14ac:dyDescent="0.25">
      <c r="A34" s="4"/>
      <c r="B34" s="4"/>
      <c r="C34" s="4"/>
      <c r="D34" s="4"/>
      <c r="E34" s="4"/>
      <c r="F34" s="4"/>
    </row>
    <row r="35" spans="1:6" x14ac:dyDescent="0.25">
      <c r="A35" s="4"/>
      <c r="B35" s="4"/>
      <c r="C35" s="4"/>
      <c r="D35" s="4"/>
      <c r="E35" s="4"/>
      <c r="F35" s="4"/>
    </row>
    <row r="36" spans="1:6" x14ac:dyDescent="0.25">
      <c r="A36" s="4"/>
      <c r="B36" s="4"/>
      <c r="C36" s="4"/>
      <c r="D36" s="4"/>
      <c r="E36" s="4"/>
      <c r="F36" s="4"/>
    </row>
    <row r="37" spans="1:6" x14ac:dyDescent="0.25">
      <c r="A37" s="4"/>
      <c r="B37" s="4"/>
      <c r="C37" s="4"/>
      <c r="D37" s="4"/>
      <c r="E37" s="4"/>
      <c r="F37" s="4"/>
    </row>
    <row r="38" spans="1:6" x14ac:dyDescent="0.25">
      <c r="A38" s="4"/>
      <c r="B38" s="4"/>
      <c r="C38" s="4"/>
      <c r="D38" s="4"/>
      <c r="E38" s="4"/>
      <c r="F38" s="4"/>
    </row>
    <row r="39" spans="1:6" x14ac:dyDescent="0.25">
      <c r="A39" s="4"/>
      <c r="B39" s="4"/>
      <c r="C39" s="4"/>
      <c r="D39" s="4"/>
      <c r="E39" s="4"/>
      <c r="F39" s="4"/>
    </row>
    <row r="40" spans="1:6" x14ac:dyDescent="0.25">
      <c r="A40" s="4"/>
      <c r="B40" s="4"/>
      <c r="C40" s="4"/>
      <c r="D40" s="4"/>
      <c r="E40" s="4"/>
      <c r="F40" s="4"/>
    </row>
    <row r="41" spans="1:6" x14ac:dyDescent="0.25">
      <c r="A41" s="4"/>
      <c r="B41" s="4"/>
      <c r="C41" s="4"/>
      <c r="D41" s="4"/>
      <c r="E41" s="4"/>
      <c r="F41" s="4"/>
    </row>
    <row r="42" spans="1:6" x14ac:dyDescent="0.25">
      <c r="A42" s="4"/>
      <c r="B42" s="4"/>
      <c r="C42" s="4"/>
      <c r="D42" s="4"/>
      <c r="E42" s="4"/>
      <c r="F42" s="4"/>
    </row>
    <row r="43" spans="1:6" x14ac:dyDescent="0.25">
      <c r="A43" s="4"/>
      <c r="B43" s="4"/>
      <c r="C43" s="4"/>
      <c r="D43" s="4"/>
      <c r="E43" s="4"/>
      <c r="F43" s="4"/>
    </row>
    <row r="44" spans="1:6" x14ac:dyDescent="0.25">
      <c r="A44" s="4"/>
      <c r="B44" s="4"/>
      <c r="C44" s="4"/>
      <c r="D44" s="4"/>
      <c r="E44" s="4"/>
      <c r="F44" s="4"/>
    </row>
    <row r="45" spans="1:6" x14ac:dyDescent="0.25">
      <c r="A45" s="4"/>
      <c r="B45" s="4"/>
      <c r="C45" s="4"/>
      <c r="D45" s="4"/>
      <c r="E45" s="4"/>
      <c r="F45" s="4"/>
    </row>
    <row r="46" spans="1:6" x14ac:dyDescent="0.25">
      <c r="A46" s="4"/>
      <c r="B46" s="4"/>
      <c r="C46" s="4"/>
      <c r="D46" s="4"/>
      <c r="E46" s="4"/>
      <c r="F46" s="4"/>
    </row>
    <row r="47" spans="1:6" x14ac:dyDescent="0.25">
      <c r="A47" s="4"/>
      <c r="B47" s="4"/>
      <c r="C47" s="4"/>
      <c r="D47" s="4"/>
      <c r="E47" s="4"/>
      <c r="F47" s="4"/>
    </row>
    <row r="48" spans="1:6" x14ac:dyDescent="0.25">
      <c r="A48" s="4"/>
      <c r="B48" s="4"/>
      <c r="C48" s="4"/>
      <c r="D48" s="4"/>
      <c r="E48" s="4"/>
      <c r="F48" s="4"/>
    </row>
    <row r="49" spans="1:6" x14ac:dyDescent="0.25">
      <c r="A49" s="4"/>
      <c r="B49" s="4"/>
      <c r="C49" s="4"/>
      <c r="D49" s="4"/>
      <c r="E49" s="4"/>
      <c r="F49" s="4"/>
    </row>
    <row r="50" spans="1:6" x14ac:dyDescent="0.25">
      <c r="A50" s="4"/>
      <c r="B50" s="4"/>
      <c r="C50" s="4"/>
      <c r="D50" s="4"/>
      <c r="E50" s="4"/>
      <c r="F50" s="4"/>
    </row>
    <row r="51" spans="1:6" x14ac:dyDescent="0.25">
      <c r="A51" s="4"/>
      <c r="B51" s="4"/>
      <c r="C51" s="4"/>
      <c r="D51" s="4"/>
      <c r="E51" s="4"/>
      <c r="F51" s="4"/>
    </row>
    <row r="52" spans="1:6" x14ac:dyDescent="0.25">
      <c r="A52" s="4"/>
      <c r="B52" s="4"/>
      <c r="C52" s="4"/>
      <c r="D52" s="4"/>
      <c r="E52" s="4"/>
      <c r="F52" s="4"/>
    </row>
  </sheetData>
  <mergeCells count="3">
    <mergeCell ref="A2:B2"/>
    <mergeCell ref="A3:B3"/>
    <mergeCell ref="A5:B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1"/>
  <sheetViews>
    <sheetView workbookViewId="0">
      <selection activeCell="A4" sqref="A4:E4"/>
    </sheetView>
  </sheetViews>
  <sheetFormatPr defaultRowHeight="15" x14ac:dyDescent="0.25"/>
  <cols>
    <col min="1" max="1" width="105.140625" customWidth="1"/>
    <col min="3" max="4" width="15.7109375" customWidth="1"/>
    <col min="5" max="5" width="17.5703125" customWidth="1"/>
  </cols>
  <sheetData>
    <row r="1" spans="1:11" ht="20.25" customHeight="1" x14ac:dyDescent="0.25">
      <c r="A1" s="322" t="s">
        <v>968</v>
      </c>
      <c r="B1" s="324"/>
      <c r="C1" s="324"/>
      <c r="D1" s="324"/>
      <c r="E1" s="324"/>
      <c r="F1" s="64"/>
      <c r="G1" s="64"/>
      <c r="H1" s="64"/>
      <c r="I1" s="64"/>
      <c r="J1" s="64"/>
      <c r="K1" s="99"/>
    </row>
    <row r="2" spans="1:11" ht="19.5" customHeight="1" x14ac:dyDescent="0.25">
      <c r="A2" s="323" t="s">
        <v>908</v>
      </c>
      <c r="B2" s="324"/>
      <c r="C2" s="324"/>
      <c r="D2" s="324"/>
      <c r="E2" s="324"/>
    </row>
    <row r="3" spans="1:11" ht="18" x14ac:dyDescent="0.25">
      <c r="A3" s="43"/>
    </row>
    <row r="4" spans="1:11" x14ac:dyDescent="0.25">
      <c r="A4" s="340" t="s">
        <v>991</v>
      </c>
      <c r="B4" s="340"/>
      <c r="C4" s="340"/>
      <c r="D4" s="340"/>
      <c r="E4" s="340"/>
    </row>
    <row r="5" spans="1:11" ht="25.5" x14ac:dyDescent="0.25">
      <c r="A5" s="2" t="s">
        <v>288</v>
      </c>
      <c r="B5" s="3" t="s">
        <v>289</v>
      </c>
      <c r="C5" s="3" t="s">
        <v>904</v>
      </c>
      <c r="D5" s="3" t="s">
        <v>26</v>
      </c>
      <c r="E5" s="161" t="s">
        <v>27</v>
      </c>
    </row>
    <row r="6" spans="1:11" x14ac:dyDescent="0.25">
      <c r="A6" s="30" t="s">
        <v>290</v>
      </c>
      <c r="B6" s="31" t="s">
        <v>291</v>
      </c>
      <c r="C6" s="230">
        <v>3971160</v>
      </c>
      <c r="D6" s="230">
        <v>3367441</v>
      </c>
      <c r="E6" s="230">
        <v>3367441</v>
      </c>
    </row>
    <row r="7" spans="1:11" x14ac:dyDescent="0.25">
      <c r="A7" s="30" t="s">
        <v>292</v>
      </c>
      <c r="B7" s="32" t="s">
        <v>293</v>
      </c>
      <c r="C7" s="230"/>
      <c r="D7" s="230"/>
      <c r="E7" s="230"/>
    </row>
    <row r="8" spans="1:11" x14ac:dyDescent="0.25">
      <c r="A8" s="30" t="s">
        <v>294</v>
      </c>
      <c r="B8" s="32" t="s">
        <v>295</v>
      </c>
      <c r="C8" s="230"/>
      <c r="D8" s="230">
        <v>75188</v>
      </c>
      <c r="E8" s="230">
        <v>75188</v>
      </c>
    </row>
    <row r="9" spans="1:11" x14ac:dyDescent="0.25">
      <c r="A9" s="33" t="s">
        <v>296</v>
      </c>
      <c r="B9" s="32" t="s">
        <v>297</v>
      </c>
      <c r="C9" s="230"/>
      <c r="D9" s="230"/>
      <c r="E9" s="230"/>
    </row>
    <row r="10" spans="1:11" x14ac:dyDescent="0.25">
      <c r="A10" s="33" t="s">
        <v>298</v>
      </c>
      <c r="B10" s="32" t="s">
        <v>299</v>
      </c>
      <c r="C10" s="230"/>
      <c r="D10" s="230"/>
      <c r="E10" s="230"/>
    </row>
    <row r="11" spans="1:11" x14ac:dyDescent="0.25">
      <c r="A11" s="33" t="s">
        <v>300</v>
      </c>
      <c r="B11" s="32" t="s">
        <v>301</v>
      </c>
      <c r="C11" s="230"/>
      <c r="D11" s="230"/>
      <c r="E11" s="230"/>
    </row>
    <row r="12" spans="1:11" x14ac:dyDescent="0.25">
      <c r="A12" s="33" t="s">
        <v>302</v>
      </c>
      <c r="B12" s="32" t="s">
        <v>303</v>
      </c>
      <c r="C12" s="230"/>
      <c r="D12" s="230"/>
      <c r="E12" s="230"/>
    </row>
    <row r="13" spans="1:11" x14ac:dyDescent="0.25">
      <c r="A13" s="33" t="s">
        <v>304</v>
      </c>
      <c r="B13" s="32" t="s">
        <v>305</v>
      </c>
      <c r="C13" s="230"/>
      <c r="D13" s="230"/>
      <c r="E13" s="230"/>
    </row>
    <row r="14" spans="1:11" x14ac:dyDescent="0.25">
      <c r="A14" s="5" t="s">
        <v>306</v>
      </c>
      <c r="B14" s="32" t="s">
        <v>307</v>
      </c>
      <c r="C14" s="230"/>
      <c r="D14" s="230"/>
      <c r="E14" s="230"/>
    </row>
    <row r="15" spans="1:11" x14ac:dyDescent="0.25">
      <c r="A15" s="5" t="s">
        <v>308</v>
      </c>
      <c r="B15" s="32" t="s">
        <v>309</v>
      </c>
      <c r="C15" s="230"/>
      <c r="D15" s="230"/>
      <c r="E15" s="230"/>
    </row>
    <row r="16" spans="1:11" x14ac:dyDescent="0.25">
      <c r="A16" s="5" t="s">
        <v>310</v>
      </c>
      <c r="B16" s="32" t="s">
        <v>311</v>
      </c>
      <c r="C16" s="230"/>
      <c r="D16" s="230"/>
      <c r="E16" s="230"/>
    </row>
    <row r="17" spans="1:5" x14ac:dyDescent="0.25">
      <c r="A17" s="5" t="s">
        <v>312</v>
      </c>
      <c r="B17" s="32" t="s">
        <v>313</v>
      </c>
      <c r="C17" s="230"/>
      <c r="D17" s="230"/>
      <c r="E17" s="230"/>
    </row>
    <row r="18" spans="1:5" x14ac:dyDescent="0.25">
      <c r="A18" s="5" t="s">
        <v>650</v>
      </c>
      <c r="B18" s="32" t="s">
        <v>314</v>
      </c>
      <c r="C18" s="230"/>
      <c r="D18" s="230"/>
      <c r="E18" s="230"/>
    </row>
    <row r="19" spans="1:5" x14ac:dyDescent="0.25">
      <c r="A19" s="34" t="s">
        <v>590</v>
      </c>
      <c r="B19" s="35" t="s">
        <v>315</v>
      </c>
      <c r="C19" s="192">
        <v>3971160</v>
      </c>
      <c r="D19" s="192">
        <v>3442629</v>
      </c>
      <c r="E19" s="192">
        <v>3442629</v>
      </c>
    </row>
    <row r="20" spans="1:5" x14ac:dyDescent="0.25">
      <c r="A20" s="5" t="s">
        <v>316</v>
      </c>
      <c r="B20" s="32" t="s">
        <v>317</v>
      </c>
      <c r="C20" s="230">
        <v>2751600</v>
      </c>
      <c r="D20" s="230">
        <v>1693861</v>
      </c>
      <c r="E20" s="230">
        <v>1693861</v>
      </c>
    </row>
    <row r="21" spans="1:5" x14ac:dyDescent="0.25">
      <c r="A21" s="5" t="s">
        <v>318</v>
      </c>
      <c r="B21" s="32" t="s">
        <v>319</v>
      </c>
      <c r="C21" s="230">
        <v>900000</v>
      </c>
      <c r="D21" s="230">
        <v>800000</v>
      </c>
      <c r="E21" s="230">
        <v>800000</v>
      </c>
    </row>
    <row r="22" spans="1:5" x14ac:dyDescent="0.25">
      <c r="A22" s="6" t="s">
        <v>320</v>
      </c>
      <c r="B22" s="32" t="s">
        <v>321</v>
      </c>
      <c r="C22" s="230">
        <v>500000</v>
      </c>
      <c r="D22" s="230">
        <v>397605</v>
      </c>
      <c r="E22" s="230">
        <v>397605</v>
      </c>
    </row>
    <row r="23" spans="1:5" x14ac:dyDescent="0.25">
      <c r="A23" s="7" t="s">
        <v>591</v>
      </c>
      <c r="B23" s="35" t="s">
        <v>322</v>
      </c>
      <c r="C23" s="192">
        <v>4151600</v>
      </c>
      <c r="D23" s="192">
        <v>2891466</v>
      </c>
      <c r="E23" s="192">
        <v>2891466</v>
      </c>
    </row>
    <row r="24" spans="1:5" x14ac:dyDescent="0.25">
      <c r="A24" s="46" t="s">
        <v>680</v>
      </c>
      <c r="B24" s="47" t="s">
        <v>323</v>
      </c>
      <c r="C24" s="192">
        <v>8122760</v>
      </c>
      <c r="D24" s="192">
        <v>6334095</v>
      </c>
      <c r="E24" s="192">
        <v>6334095</v>
      </c>
    </row>
    <row r="25" spans="1:5" x14ac:dyDescent="0.25">
      <c r="A25" s="39" t="s">
        <v>651</v>
      </c>
      <c r="B25" s="47" t="s">
        <v>324</v>
      </c>
      <c r="C25" s="192">
        <v>1496483</v>
      </c>
      <c r="D25" s="192">
        <v>1025460</v>
      </c>
      <c r="E25" s="192">
        <v>1025460</v>
      </c>
    </row>
    <row r="26" spans="1:5" x14ac:dyDescent="0.25">
      <c r="A26" s="5" t="s">
        <v>325</v>
      </c>
      <c r="B26" s="32" t="s">
        <v>326</v>
      </c>
      <c r="C26" s="230"/>
      <c r="D26" s="230"/>
      <c r="E26" s="230"/>
    </row>
    <row r="27" spans="1:5" x14ac:dyDescent="0.25">
      <c r="A27" s="5" t="s">
        <v>327</v>
      </c>
      <c r="B27" s="32" t="s">
        <v>328</v>
      </c>
      <c r="C27" s="230">
        <v>1191750</v>
      </c>
      <c r="D27" s="230">
        <v>1060540</v>
      </c>
      <c r="E27" s="230">
        <v>1044811</v>
      </c>
    </row>
    <row r="28" spans="1:5" x14ac:dyDescent="0.25">
      <c r="A28" s="5" t="s">
        <v>329</v>
      </c>
      <c r="B28" s="32" t="s">
        <v>330</v>
      </c>
      <c r="C28" s="230"/>
      <c r="D28" s="230"/>
      <c r="E28" s="230"/>
    </row>
    <row r="29" spans="1:5" x14ac:dyDescent="0.25">
      <c r="A29" s="7" t="s">
        <v>592</v>
      </c>
      <c r="B29" s="35" t="s">
        <v>331</v>
      </c>
      <c r="C29" s="192">
        <v>1191750</v>
      </c>
      <c r="D29" s="192">
        <v>1060540</v>
      </c>
      <c r="E29" s="192">
        <v>1044811</v>
      </c>
    </row>
    <row r="30" spans="1:5" x14ac:dyDescent="0.25">
      <c r="A30" s="5" t="s">
        <v>332</v>
      </c>
      <c r="B30" s="32" t="s">
        <v>333</v>
      </c>
      <c r="C30" s="230">
        <v>205000</v>
      </c>
      <c r="D30" s="230">
        <v>205000</v>
      </c>
      <c r="E30" s="230">
        <v>137061</v>
      </c>
    </row>
    <row r="31" spans="1:5" x14ac:dyDescent="0.25">
      <c r="A31" s="5" t="s">
        <v>334</v>
      </c>
      <c r="B31" s="32" t="s">
        <v>335</v>
      </c>
      <c r="C31" s="230">
        <v>115000</v>
      </c>
      <c r="D31" s="230">
        <v>165278</v>
      </c>
      <c r="E31" s="230">
        <v>165278</v>
      </c>
    </row>
    <row r="32" spans="1:5" ht="15" customHeight="1" x14ac:dyDescent="0.25">
      <c r="A32" s="7" t="s">
        <v>681</v>
      </c>
      <c r="B32" s="35" t="s">
        <v>336</v>
      </c>
      <c r="C32" s="192">
        <v>320000</v>
      </c>
      <c r="D32" s="192">
        <v>370278</v>
      </c>
      <c r="E32" s="192">
        <v>302339</v>
      </c>
    </row>
    <row r="33" spans="1:5" x14ac:dyDescent="0.25">
      <c r="A33" s="5" t="s">
        <v>337</v>
      </c>
      <c r="B33" s="32" t="s">
        <v>338</v>
      </c>
      <c r="C33" s="230">
        <v>2300000</v>
      </c>
      <c r="D33" s="230">
        <v>2549171</v>
      </c>
      <c r="E33" s="230">
        <v>2549171</v>
      </c>
    </row>
    <row r="34" spans="1:5" x14ac:dyDescent="0.25">
      <c r="A34" s="5" t="s">
        <v>339</v>
      </c>
      <c r="B34" s="32" t="s">
        <v>340</v>
      </c>
      <c r="C34" s="230"/>
      <c r="D34" s="230">
        <v>0</v>
      </c>
      <c r="E34" s="230">
        <v>0</v>
      </c>
    </row>
    <row r="35" spans="1:5" x14ac:dyDescent="0.25">
      <c r="A35" s="5" t="s">
        <v>652</v>
      </c>
      <c r="B35" s="32" t="s">
        <v>341</v>
      </c>
      <c r="C35" s="230">
        <v>26772</v>
      </c>
      <c r="D35" s="230">
        <v>26772</v>
      </c>
      <c r="E35" s="230">
        <v>25984</v>
      </c>
    </row>
    <row r="36" spans="1:5" x14ac:dyDescent="0.25">
      <c r="A36" s="5" t="s">
        <v>342</v>
      </c>
      <c r="B36" s="32" t="s">
        <v>343</v>
      </c>
      <c r="C36" s="230">
        <v>250000</v>
      </c>
      <c r="D36" s="230">
        <v>331388</v>
      </c>
      <c r="E36" s="230">
        <v>331388</v>
      </c>
    </row>
    <row r="37" spans="1:5" x14ac:dyDescent="0.25">
      <c r="A37" s="10" t="s">
        <v>653</v>
      </c>
      <c r="B37" s="32" t="s">
        <v>344</v>
      </c>
      <c r="C37" s="230"/>
      <c r="D37" s="230">
        <v>334683</v>
      </c>
      <c r="E37" s="230">
        <v>326858</v>
      </c>
    </row>
    <row r="38" spans="1:5" x14ac:dyDescent="0.25">
      <c r="A38" s="6" t="s">
        <v>345</v>
      </c>
      <c r="B38" s="32" t="s">
        <v>346</v>
      </c>
      <c r="C38" s="230">
        <v>0</v>
      </c>
      <c r="D38" s="230">
        <v>113300</v>
      </c>
      <c r="E38" s="230">
        <v>113300</v>
      </c>
    </row>
    <row r="39" spans="1:5" x14ac:dyDescent="0.25">
      <c r="A39" s="5" t="s">
        <v>654</v>
      </c>
      <c r="B39" s="32" t="s">
        <v>347</v>
      </c>
      <c r="C39" s="230">
        <v>1200000</v>
      </c>
      <c r="D39" s="230">
        <v>2656541</v>
      </c>
      <c r="E39" s="230">
        <v>1768819</v>
      </c>
    </row>
    <row r="40" spans="1:5" x14ac:dyDescent="0.25">
      <c r="A40" s="7" t="s">
        <v>593</v>
      </c>
      <c r="B40" s="35" t="s">
        <v>348</v>
      </c>
      <c r="C40" s="192">
        <v>3776772</v>
      </c>
      <c r="D40" s="192">
        <v>6011855</v>
      </c>
      <c r="E40" s="192">
        <v>5115520</v>
      </c>
    </row>
    <row r="41" spans="1:5" x14ac:dyDescent="0.25">
      <c r="A41" s="5" t="s">
        <v>349</v>
      </c>
      <c r="B41" s="32" t="s">
        <v>350</v>
      </c>
      <c r="C41" s="230"/>
      <c r="D41" s="230"/>
      <c r="E41" s="230"/>
    </row>
    <row r="42" spans="1:5" x14ac:dyDescent="0.25">
      <c r="A42" s="5" t="s">
        <v>351</v>
      </c>
      <c r="B42" s="32" t="s">
        <v>352</v>
      </c>
      <c r="C42" s="230">
        <v>50000</v>
      </c>
      <c r="D42" s="230"/>
      <c r="E42" s="230"/>
    </row>
    <row r="43" spans="1:5" x14ac:dyDescent="0.25">
      <c r="A43" s="7" t="s">
        <v>594</v>
      </c>
      <c r="B43" s="35" t="s">
        <v>353</v>
      </c>
      <c r="C43" s="192">
        <v>50000</v>
      </c>
      <c r="D43" s="192">
        <v>0</v>
      </c>
      <c r="E43" s="192"/>
    </row>
    <row r="44" spans="1:5" x14ac:dyDescent="0.25">
      <c r="A44" s="5" t="s">
        <v>354</v>
      </c>
      <c r="B44" s="32" t="s">
        <v>355</v>
      </c>
      <c r="C44" s="230">
        <v>960937</v>
      </c>
      <c r="D44" s="230">
        <v>2256702</v>
      </c>
      <c r="E44" s="230">
        <v>1403097</v>
      </c>
    </row>
    <row r="45" spans="1:5" x14ac:dyDescent="0.25">
      <c r="A45" s="5" t="s">
        <v>356</v>
      </c>
      <c r="B45" s="32" t="s">
        <v>357</v>
      </c>
      <c r="C45" s="230"/>
      <c r="D45" s="230"/>
      <c r="E45" s="230"/>
    </row>
    <row r="46" spans="1:5" x14ac:dyDescent="0.25">
      <c r="A46" s="5" t="s">
        <v>655</v>
      </c>
      <c r="B46" s="32" t="s">
        <v>358</v>
      </c>
      <c r="C46" s="230">
        <v>0</v>
      </c>
      <c r="D46" s="230">
        <v>0</v>
      </c>
      <c r="E46" s="230">
        <v>0</v>
      </c>
    </row>
    <row r="47" spans="1:5" x14ac:dyDescent="0.25">
      <c r="A47" s="5" t="s">
        <v>656</v>
      </c>
      <c r="B47" s="32" t="s">
        <v>359</v>
      </c>
      <c r="C47" s="230">
        <v>0</v>
      </c>
      <c r="D47" s="230">
        <v>0</v>
      </c>
      <c r="E47" s="230">
        <v>0</v>
      </c>
    </row>
    <row r="48" spans="1:5" x14ac:dyDescent="0.25">
      <c r="A48" s="5" t="s">
        <v>360</v>
      </c>
      <c r="B48" s="32" t="s">
        <v>361</v>
      </c>
      <c r="C48" s="230">
        <v>50000</v>
      </c>
      <c r="D48" s="230">
        <v>126718</v>
      </c>
      <c r="E48" s="230">
        <v>112301</v>
      </c>
    </row>
    <row r="49" spans="1:5" x14ac:dyDescent="0.25">
      <c r="A49" s="7" t="s">
        <v>595</v>
      </c>
      <c r="B49" s="35" t="s">
        <v>362</v>
      </c>
      <c r="C49" s="192">
        <v>1010937</v>
      </c>
      <c r="D49" s="192">
        <v>2383420</v>
      </c>
      <c r="E49" s="192">
        <v>1515398</v>
      </c>
    </row>
    <row r="50" spans="1:5" x14ac:dyDescent="0.25">
      <c r="A50" s="39" t="s">
        <v>596</v>
      </c>
      <c r="B50" s="47" t="s">
        <v>363</v>
      </c>
      <c r="C50" s="192">
        <v>6349459</v>
      </c>
      <c r="D50" s="192">
        <v>9826093</v>
      </c>
      <c r="E50" s="192">
        <v>7978068</v>
      </c>
    </row>
    <row r="51" spans="1:5" x14ac:dyDescent="0.25">
      <c r="A51" s="13" t="s">
        <v>364</v>
      </c>
      <c r="B51" s="32" t="s">
        <v>365</v>
      </c>
      <c r="C51" s="230"/>
      <c r="D51" s="230"/>
      <c r="E51" s="230"/>
    </row>
    <row r="52" spans="1:5" x14ac:dyDescent="0.25">
      <c r="A52" s="13" t="s">
        <v>597</v>
      </c>
      <c r="B52" s="32" t="s">
        <v>366</v>
      </c>
      <c r="C52" s="230"/>
      <c r="D52" s="230"/>
      <c r="E52" s="230"/>
    </row>
    <row r="53" spans="1:5" x14ac:dyDescent="0.25">
      <c r="A53" s="17" t="s">
        <v>657</v>
      </c>
      <c r="B53" s="32" t="s">
        <v>367</v>
      </c>
      <c r="C53" s="230"/>
      <c r="D53" s="230"/>
      <c r="E53" s="230"/>
    </row>
    <row r="54" spans="1:5" x14ac:dyDescent="0.25">
      <c r="A54" s="17" t="s">
        <v>658</v>
      </c>
      <c r="B54" s="32" t="s">
        <v>368</v>
      </c>
      <c r="C54" s="230"/>
      <c r="D54" s="230"/>
      <c r="E54" s="230"/>
    </row>
    <row r="55" spans="1:5" x14ac:dyDescent="0.25">
      <c r="A55" s="17" t="s">
        <v>659</v>
      </c>
      <c r="B55" s="32" t="s">
        <v>369</v>
      </c>
      <c r="C55" s="230"/>
      <c r="D55" s="230"/>
      <c r="E55" s="230"/>
    </row>
    <row r="56" spans="1:5" x14ac:dyDescent="0.25">
      <c r="A56" s="13" t="s">
        <v>660</v>
      </c>
      <c r="B56" s="32" t="s">
        <v>370</v>
      </c>
      <c r="C56" s="230"/>
      <c r="D56" s="230"/>
      <c r="E56" s="230"/>
    </row>
    <row r="57" spans="1:5" x14ac:dyDescent="0.25">
      <c r="A57" s="13" t="s">
        <v>661</v>
      </c>
      <c r="B57" s="32" t="s">
        <v>371</v>
      </c>
      <c r="C57" s="230"/>
      <c r="D57" s="230"/>
      <c r="E57" s="230"/>
    </row>
    <row r="58" spans="1:5" x14ac:dyDescent="0.25">
      <c r="A58" s="13" t="s">
        <v>662</v>
      </c>
      <c r="B58" s="32" t="s">
        <v>372</v>
      </c>
      <c r="C58" s="230">
        <v>4650008</v>
      </c>
      <c r="D58" s="230">
        <v>5599045</v>
      </c>
      <c r="E58" s="230">
        <v>5599045</v>
      </c>
    </row>
    <row r="59" spans="1:5" x14ac:dyDescent="0.25">
      <c r="A59" s="44" t="s">
        <v>624</v>
      </c>
      <c r="B59" s="47" t="s">
        <v>373</v>
      </c>
      <c r="C59" s="192">
        <v>4650008</v>
      </c>
      <c r="D59" s="192">
        <v>5599045</v>
      </c>
      <c r="E59" s="192">
        <v>5599045</v>
      </c>
    </row>
    <row r="60" spans="1:5" x14ac:dyDescent="0.25">
      <c r="A60" s="12" t="s">
        <v>663</v>
      </c>
      <c r="B60" s="32" t="s">
        <v>374</v>
      </c>
      <c r="C60" s="230"/>
      <c r="D60" s="230">
        <v>24000</v>
      </c>
      <c r="E60" s="230">
        <v>24000</v>
      </c>
    </row>
    <row r="61" spans="1:5" x14ac:dyDescent="0.25">
      <c r="A61" s="12" t="s">
        <v>375</v>
      </c>
      <c r="B61" s="32" t="s">
        <v>376</v>
      </c>
      <c r="C61" s="230"/>
      <c r="D61" s="230"/>
      <c r="E61" s="230"/>
    </row>
    <row r="62" spans="1:5" x14ac:dyDescent="0.25">
      <c r="A62" s="12" t="s">
        <v>377</v>
      </c>
      <c r="B62" s="32" t="s">
        <v>378</v>
      </c>
      <c r="C62" s="230"/>
      <c r="D62" s="230"/>
      <c r="E62" s="230"/>
    </row>
    <row r="63" spans="1:5" x14ac:dyDescent="0.25">
      <c r="A63" s="12" t="s">
        <v>625</v>
      </c>
      <c r="B63" s="32" t="s">
        <v>379</v>
      </c>
      <c r="C63" s="230"/>
      <c r="D63" s="230"/>
      <c r="E63" s="230"/>
    </row>
    <row r="64" spans="1:5" x14ac:dyDescent="0.25">
      <c r="A64" s="12" t="s">
        <v>664</v>
      </c>
      <c r="B64" s="32" t="s">
        <v>380</v>
      </c>
      <c r="C64" s="230"/>
      <c r="D64" s="230"/>
      <c r="E64" s="230"/>
    </row>
    <row r="65" spans="1:5" x14ac:dyDescent="0.25">
      <c r="A65" s="12" t="s">
        <v>627</v>
      </c>
      <c r="B65" s="32" t="s">
        <v>381</v>
      </c>
      <c r="C65" s="230">
        <v>23617889</v>
      </c>
      <c r="D65" s="230">
        <v>24612838</v>
      </c>
      <c r="E65" s="230">
        <v>24200008</v>
      </c>
    </row>
    <row r="66" spans="1:5" x14ac:dyDescent="0.25">
      <c r="A66" s="12" t="s">
        <v>665</v>
      </c>
      <c r="B66" s="32" t="s">
        <v>382</v>
      </c>
      <c r="C66" s="230"/>
      <c r="D66" s="230"/>
      <c r="E66" s="230"/>
    </row>
    <row r="67" spans="1:5" x14ac:dyDescent="0.25">
      <c r="A67" s="12" t="s">
        <v>666</v>
      </c>
      <c r="B67" s="32" t="s">
        <v>383</v>
      </c>
      <c r="C67" s="230"/>
      <c r="D67" s="230">
        <v>50000</v>
      </c>
      <c r="E67" s="230">
        <v>50000</v>
      </c>
    </row>
    <row r="68" spans="1:5" x14ac:dyDescent="0.25">
      <c r="A68" s="12" t="s">
        <v>384</v>
      </c>
      <c r="B68" s="32" t="s">
        <v>385</v>
      </c>
      <c r="C68" s="230"/>
      <c r="D68" s="230"/>
      <c r="E68" s="230"/>
    </row>
    <row r="69" spans="1:5" x14ac:dyDescent="0.25">
      <c r="A69" s="20" t="s">
        <v>386</v>
      </c>
      <c r="B69" s="32" t="s">
        <v>387</v>
      </c>
      <c r="C69" s="230"/>
      <c r="D69" s="230"/>
      <c r="E69" s="230"/>
    </row>
    <row r="70" spans="1:5" x14ac:dyDescent="0.25">
      <c r="A70" s="12" t="s">
        <v>667</v>
      </c>
      <c r="B70" s="32" t="s">
        <v>388</v>
      </c>
      <c r="C70" s="230"/>
      <c r="D70" s="230"/>
      <c r="E70" s="230"/>
    </row>
    <row r="71" spans="1:5" x14ac:dyDescent="0.25">
      <c r="A71" s="20" t="s">
        <v>848</v>
      </c>
      <c r="B71" s="32" t="s">
        <v>389</v>
      </c>
      <c r="C71" s="230"/>
      <c r="D71" s="230">
        <v>10332</v>
      </c>
      <c r="E71" s="230"/>
    </row>
    <row r="72" spans="1:5" x14ac:dyDescent="0.25">
      <c r="A72" s="20" t="s">
        <v>849</v>
      </c>
      <c r="B72" s="32" t="s">
        <v>389</v>
      </c>
      <c r="C72" s="230">
        <v>800000</v>
      </c>
      <c r="D72" s="230">
        <v>0</v>
      </c>
      <c r="E72" s="230">
        <v>0</v>
      </c>
    </row>
    <row r="73" spans="1:5" x14ac:dyDescent="0.25">
      <c r="A73" s="44" t="s">
        <v>630</v>
      </c>
      <c r="B73" s="47" t="s">
        <v>390</v>
      </c>
      <c r="C73" s="192">
        <v>24417889</v>
      </c>
      <c r="D73" s="192">
        <v>24697170</v>
      </c>
      <c r="E73" s="192">
        <v>24274008</v>
      </c>
    </row>
    <row r="74" spans="1:5" ht="15.75" x14ac:dyDescent="0.25">
      <c r="A74" s="286" t="s">
        <v>793</v>
      </c>
      <c r="B74" s="287"/>
      <c r="C74" s="288">
        <v>45036599</v>
      </c>
      <c r="D74" s="288">
        <v>47481863</v>
      </c>
      <c r="E74" s="288">
        <v>45210676</v>
      </c>
    </row>
    <row r="75" spans="1:5" x14ac:dyDescent="0.25">
      <c r="A75" s="36" t="s">
        <v>391</v>
      </c>
      <c r="B75" s="32" t="s">
        <v>392</v>
      </c>
      <c r="C75" s="230"/>
      <c r="D75" s="230"/>
      <c r="E75" s="230"/>
    </row>
    <row r="76" spans="1:5" x14ac:dyDescent="0.25">
      <c r="A76" s="36" t="s">
        <v>668</v>
      </c>
      <c r="B76" s="32" t="s">
        <v>393</v>
      </c>
      <c r="C76" s="230">
        <v>17197300</v>
      </c>
      <c r="D76" s="230">
        <v>152485737</v>
      </c>
      <c r="E76" s="230">
        <v>140899310</v>
      </c>
    </row>
    <row r="77" spans="1:5" x14ac:dyDescent="0.25">
      <c r="A77" s="36" t="s">
        <v>394</v>
      </c>
      <c r="B77" s="32" t="s">
        <v>395</v>
      </c>
      <c r="C77" s="230"/>
      <c r="D77" s="230"/>
      <c r="E77" s="230"/>
    </row>
    <row r="78" spans="1:5" x14ac:dyDescent="0.25">
      <c r="A78" s="36" t="s">
        <v>396</v>
      </c>
      <c r="B78" s="32" t="s">
        <v>397</v>
      </c>
      <c r="C78" s="230">
        <v>1347873</v>
      </c>
      <c r="D78" s="230">
        <v>2736054</v>
      </c>
      <c r="E78" s="230">
        <v>2736054</v>
      </c>
    </row>
    <row r="79" spans="1:5" x14ac:dyDescent="0.25">
      <c r="A79" s="6" t="s">
        <v>398</v>
      </c>
      <c r="B79" s="32" t="s">
        <v>399</v>
      </c>
      <c r="C79" s="230"/>
      <c r="D79" s="230"/>
      <c r="E79" s="230"/>
    </row>
    <row r="80" spans="1:5" x14ac:dyDescent="0.25">
      <c r="A80" s="6" t="s">
        <v>400</v>
      </c>
      <c r="B80" s="32" t="s">
        <v>401</v>
      </c>
      <c r="C80" s="230"/>
      <c r="D80" s="230"/>
      <c r="E80" s="230"/>
    </row>
    <row r="81" spans="1:5" x14ac:dyDescent="0.25">
      <c r="A81" s="6" t="s">
        <v>402</v>
      </c>
      <c r="B81" s="32" t="s">
        <v>403</v>
      </c>
      <c r="C81" s="230">
        <v>5007197</v>
      </c>
      <c r="D81" s="230">
        <v>1513393</v>
      </c>
      <c r="E81" s="230">
        <v>737499</v>
      </c>
    </row>
    <row r="82" spans="1:5" x14ac:dyDescent="0.25">
      <c r="A82" s="45" t="s">
        <v>632</v>
      </c>
      <c r="B82" s="47" t="s">
        <v>404</v>
      </c>
      <c r="C82" s="192">
        <v>23552370</v>
      </c>
      <c r="D82" s="192">
        <v>156735184</v>
      </c>
      <c r="E82" s="192">
        <v>144372863</v>
      </c>
    </row>
    <row r="83" spans="1:5" x14ac:dyDescent="0.25">
      <c r="A83" s="13" t="s">
        <v>405</v>
      </c>
      <c r="B83" s="32" t="s">
        <v>406</v>
      </c>
      <c r="C83" s="230">
        <v>2360630</v>
      </c>
      <c r="D83" s="230">
        <v>3891878</v>
      </c>
      <c r="E83" s="230">
        <v>2998000</v>
      </c>
    </row>
    <row r="84" spans="1:5" x14ac:dyDescent="0.25">
      <c r="A84" s="13" t="s">
        <v>407</v>
      </c>
      <c r="B84" s="32" t="s">
        <v>408</v>
      </c>
      <c r="C84" s="230"/>
      <c r="D84" s="230"/>
      <c r="E84" s="230"/>
    </row>
    <row r="85" spans="1:5" x14ac:dyDescent="0.25">
      <c r="A85" s="13" t="s">
        <v>409</v>
      </c>
      <c r="B85" s="32" t="s">
        <v>410</v>
      </c>
      <c r="C85" s="230"/>
      <c r="D85" s="230"/>
      <c r="E85" s="230"/>
    </row>
    <row r="86" spans="1:5" x14ac:dyDescent="0.25">
      <c r="A86" s="13" t="s">
        <v>411</v>
      </c>
      <c r="B86" s="32" t="s">
        <v>412</v>
      </c>
      <c r="C86" s="230">
        <v>637370</v>
      </c>
      <c r="D86" s="230">
        <v>140059</v>
      </c>
      <c r="E86" s="230">
        <v>140059</v>
      </c>
    </row>
    <row r="87" spans="1:5" x14ac:dyDescent="0.25">
      <c r="A87" s="44" t="s">
        <v>633</v>
      </c>
      <c r="B87" s="47" t="s">
        <v>413</v>
      </c>
      <c r="C87" s="192">
        <v>2998000</v>
      </c>
      <c r="D87" s="192">
        <v>4031937</v>
      </c>
      <c r="E87" s="192">
        <v>3138059</v>
      </c>
    </row>
    <row r="88" spans="1:5" x14ac:dyDescent="0.25">
      <c r="A88" s="13" t="s">
        <v>414</v>
      </c>
      <c r="B88" s="32" t="s">
        <v>415</v>
      </c>
      <c r="C88" s="230"/>
      <c r="D88" s="230"/>
      <c r="E88" s="230"/>
    </row>
    <row r="89" spans="1:5" x14ac:dyDescent="0.25">
      <c r="A89" s="13" t="s">
        <v>669</v>
      </c>
      <c r="B89" s="32" t="s">
        <v>416</v>
      </c>
      <c r="C89" s="230"/>
      <c r="D89" s="230"/>
      <c r="E89" s="230"/>
    </row>
    <row r="90" spans="1:5" x14ac:dyDescent="0.25">
      <c r="A90" s="13" t="s">
        <v>670</v>
      </c>
      <c r="B90" s="32" t="s">
        <v>417</v>
      </c>
      <c r="C90" s="230"/>
      <c r="D90" s="230"/>
      <c r="E90" s="230"/>
    </row>
    <row r="91" spans="1:5" x14ac:dyDescent="0.25">
      <c r="A91" s="13" t="s">
        <v>671</v>
      </c>
      <c r="B91" s="32" t="s">
        <v>418</v>
      </c>
      <c r="C91" s="230"/>
      <c r="D91" s="230"/>
      <c r="E91" s="230"/>
    </row>
    <row r="92" spans="1:5" x14ac:dyDescent="0.25">
      <c r="A92" s="13" t="s">
        <v>672</v>
      </c>
      <c r="B92" s="32" t="s">
        <v>419</v>
      </c>
      <c r="C92" s="230"/>
      <c r="D92" s="230"/>
      <c r="E92" s="230"/>
    </row>
    <row r="93" spans="1:5" x14ac:dyDescent="0.25">
      <c r="A93" s="13" t="s">
        <v>673</v>
      </c>
      <c r="B93" s="32" t="s">
        <v>420</v>
      </c>
      <c r="C93" s="230"/>
      <c r="D93" s="230"/>
      <c r="E93" s="230"/>
    </row>
    <row r="94" spans="1:5" x14ac:dyDescent="0.25">
      <c r="A94" s="13" t="s">
        <v>421</v>
      </c>
      <c r="B94" s="32" t="s">
        <v>422</v>
      </c>
      <c r="C94" s="230"/>
      <c r="D94" s="230"/>
      <c r="E94" s="230"/>
    </row>
    <row r="95" spans="1:5" x14ac:dyDescent="0.25">
      <c r="A95" s="13" t="s">
        <v>674</v>
      </c>
      <c r="B95" s="32" t="s">
        <v>423</v>
      </c>
      <c r="C95" s="230"/>
      <c r="D95" s="230"/>
      <c r="E95" s="230"/>
    </row>
    <row r="96" spans="1:5" x14ac:dyDescent="0.25">
      <c r="A96" s="44" t="s">
        <v>634</v>
      </c>
      <c r="B96" s="47" t="s">
        <v>424</v>
      </c>
      <c r="C96" s="192">
        <v>0</v>
      </c>
      <c r="D96" s="192">
        <v>0</v>
      </c>
      <c r="E96" s="192">
        <v>0</v>
      </c>
    </row>
    <row r="97" spans="1:24" ht="15.75" x14ac:dyDescent="0.25">
      <c r="A97" s="286" t="s">
        <v>792</v>
      </c>
      <c r="B97" s="287"/>
      <c r="C97" s="289">
        <v>26550370</v>
      </c>
      <c r="D97" s="289">
        <v>160767121</v>
      </c>
      <c r="E97" s="289">
        <v>147510922</v>
      </c>
    </row>
    <row r="98" spans="1:24" ht="15.75" x14ac:dyDescent="0.25">
      <c r="A98" s="290" t="s">
        <v>682</v>
      </c>
      <c r="B98" s="291" t="s">
        <v>425</v>
      </c>
      <c r="C98" s="288">
        <v>71586969</v>
      </c>
      <c r="D98" s="288">
        <v>208248984</v>
      </c>
      <c r="E98" s="288">
        <v>192721598</v>
      </c>
    </row>
    <row r="99" spans="1:24" x14ac:dyDescent="0.25">
      <c r="A99" s="13" t="s">
        <v>675</v>
      </c>
      <c r="B99" s="5" t="s">
        <v>426</v>
      </c>
      <c r="C99" s="194"/>
      <c r="D99" s="194"/>
      <c r="E99" s="19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5"/>
      <c r="X99" s="25"/>
    </row>
    <row r="100" spans="1:24" x14ac:dyDescent="0.25">
      <c r="A100" s="13" t="s">
        <v>429</v>
      </c>
      <c r="B100" s="5" t="s">
        <v>430</v>
      </c>
      <c r="C100" s="194">
        <v>0</v>
      </c>
      <c r="D100" s="194">
        <v>0</v>
      </c>
      <c r="E100" s="194">
        <v>0</v>
      </c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5"/>
      <c r="X100" s="25"/>
    </row>
    <row r="101" spans="1:24" x14ac:dyDescent="0.25">
      <c r="A101" s="13" t="s">
        <v>676</v>
      </c>
      <c r="B101" s="5" t="s">
        <v>431</v>
      </c>
      <c r="C101" s="194">
        <v>0</v>
      </c>
      <c r="D101" s="194">
        <v>0</v>
      </c>
      <c r="E101" s="194">
        <v>0</v>
      </c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5"/>
      <c r="X101" s="25"/>
    </row>
    <row r="102" spans="1:24" x14ac:dyDescent="0.25">
      <c r="A102" s="15" t="s">
        <v>639</v>
      </c>
      <c r="B102" s="7" t="s">
        <v>433</v>
      </c>
      <c r="C102" s="193">
        <v>0</v>
      </c>
      <c r="D102" s="193">
        <v>0</v>
      </c>
      <c r="E102" s="193">
        <v>0</v>
      </c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5"/>
      <c r="X102" s="25"/>
    </row>
    <row r="103" spans="1:24" x14ac:dyDescent="0.25">
      <c r="A103" s="37" t="s">
        <v>677</v>
      </c>
      <c r="B103" s="5" t="s">
        <v>434</v>
      </c>
      <c r="C103" s="153"/>
      <c r="D103" s="153"/>
      <c r="E103" s="153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5"/>
      <c r="X103" s="25"/>
    </row>
    <row r="104" spans="1:24" x14ac:dyDescent="0.25">
      <c r="A104" s="37" t="s">
        <v>645</v>
      </c>
      <c r="B104" s="5" t="s">
        <v>437</v>
      </c>
      <c r="C104" s="153"/>
      <c r="D104" s="153"/>
      <c r="E104" s="153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5"/>
      <c r="X104" s="25"/>
    </row>
    <row r="105" spans="1:24" x14ac:dyDescent="0.25">
      <c r="A105" s="13" t="s">
        <v>438</v>
      </c>
      <c r="B105" s="5" t="s">
        <v>439</v>
      </c>
      <c r="C105" s="194"/>
      <c r="D105" s="194"/>
      <c r="E105" s="19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5"/>
      <c r="X105" s="25"/>
    </row>
    <row r="106" spans="1:24" x14ac:dyDescent="0.25">
      <c r="A106" s="13" t="s">
        <v>678</v>
      </c>
      <c r="B106" s="5" t="s">
        <v>440</v>
      </c>
      <c r="C106" s="194"/>
      <c r="D106" s="194"/>
      <c r="E106" s="19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5"/>
      <c r="X106" s="25"/>
    </row>
    <row r="107" spans="1:24" x14ac:dyDescent="0.25">
      <c r="A107" s="14" t="s">
        <v>642</v>
      </c>
      <c r="B107" s="7" t="s">
        <v>441</v>
      </c>
      <c r="C107" s="154">
        <v>0</v>
      </c>
      <c r="D107" s="154">
        <v>0</v>
      </c>
      <c r="E107" s="154">
        <v>0</v>
      </c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5"/>
      <c r="X107" s="25"/>
    </row>
    <row r="108" spans="1:24" x14ac:dyDescent="0.25">
      <c r="A108" s="37" t="s">
        <v>442</v>
      </c>
      <c r="B108" s="5" t="s">
        <v>443</v>
      </c>
      <c r="C108" s="153"/>
      <c r="D108" s="153"/>
      <c r="E108" s="153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5"/>
      <c r="X108" s="25"/>
    </row>
    <row r="109" spans="1:24" x14ac:dyDescent="0.25">
      <c r="A109" s="37" t="s">
        <v>444</v>
      </c>
      <c r="B109" s="5" t="s">
        <v>445</v>
      </c>
      <c r="C109" s="153">
        <v>1393159</v>
      </c>
      <c r="D109" s="153">
        <v>1393158</v>
      </c>
      <c r="E109" s="153">
        <v>1393158</v>
      </c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5"/>
      <c r="X109" s="25"/>
    </row>
    <row r="110" spans="1:24" x14ac:dyDescent="0.25">
      <c r="A110" s="14" t="s">
        <v>446</v>
      </c>
      <c r="B110" s="7" t="s">
        <v>447</v>
      </c>
      <c r="C110" s="153" t="s">
        <v>977</v>
      </c>
      <c r="D110" s="153" t="s">
        <v>977</v>
      </c>
      <c r="E110" s="153" t="s">
        <v>977</v>
      </c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5"/>
      <c r="X110" s="25"/>
    </row>
    <row r="111" spans="1:24" x14ac:dyDescent="0.25">
      <c r="A111" s="37" t="s">
        <v>448</v>
      </c>
      <c r="B111" s="5" t="s">
        <v>449</v>
      </c>
      <c r="C111" s="153"/>
      <c r="D111" s="153"/>
      <c r="E111" s="153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5"/>
      <c r="X111" s="25"/>
    </row>
    <row r="112" spans="1:24" x14ac:dyDescent="0.25">
      <c r="A112" s="37" t="s">
        <v>450</v>
      </c>
      <c r="B112" s="5" t="s">
        <v>451</v>
      </c>
      <c r="C112" s="153"/>
      <c r="D112" s="153"/>
      <c r="E112" s="153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5"/>
      <c r="X112" s="25"/>
    </row>
    <row r="113" spans="1:24" x14ac:dyDescent="0.25">
      <c r="A113" s="37" t="s">
        <v>452</v>
      </c>
      <c r="B113" s="5" t="s">
        <v>453</v>
      </c>
      <c r="C113" s="153"/>
      <c r="D113" s="153"/>
      <c r="E113" s="153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5"/>
      <c r="X113" s="25"/>
    </row>
    <row r="114" spans="1:24" x14ac:dyDescent="0.25">
      <c r="A114" s="38" t="s">
        <v>643</v>
      </c>
      <c r="B114" s="39" t="s">
        <v>454</v>
      </c>
      <c r="C114" s="154">
        <v>1393159</v>
      </c>
      <c r="D114" s="154">
        <v>1393158</v>
      </c>
      <c r="E114" s="154">
        <v>1393158</v>
      </c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5"/>
      <c r="X114" s="25"/>
    </row>
    <row r="115" spans="1:24" x14ac:dyDescent="0.25">
      <c r="A115" s="37" t="s">
        <v>455</v>
      </c>
      <c r="B115" s="5" t="s">
        <v>456</v>
      </c>
      <c r="C115" s="153"/>
      <c r="D115" s="153"/>
      <c r="E115" s="153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5"/>
      <c r="X115" s="25"/>
    </row>
    <row r="116" spans="1:24" x14ac:dyDescent="0.25">
      <c r="A116" s="13" t="s">
        <v>457</v>
      </c>
      <c r="B116" s="5" t="s">
        <v>458</v>
      </c>
      <c r="C116" s="194"/>
      <c r="D116" s="194"/>
      <c r="E116" s="19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5"/>
      <c r="X116" s="25"/>
    </row>
    <row r="117" spans="1:24" x14ac:dyDescent="0.25">
      <c r="A117" s="37" t="s">
        <v>679</v>
      </c>
      <c r="B117" s="5" t="s">
        <v>459</v>
      </c>
      <c r="C117" s="153"/>
      <c r="D117" s="153"/>
      <c r="E117" s="153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5"/>
      <c r="X117" s="25"/>
    </row>
    <row r="118" spans="1:24" x14ac:dyDescent="0.25">
      <c r="A118" s="37" t="s">
        <v>648</v>
      </c>
      <c r="B118" s="5" t="s">
        <v>460</v>
      </c>
      <c r="C118" s="153"/>
      <c r="D118" s="153"/>
      <c r="E118" s="153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5"/>
      <c r="X118" s="25"/>
    </row>
    <row r="119" spans="1:24" x14ac:dyDescent="0.25">
      <c r="A119" s="38" t="s">
        <v>649</v>
      </c>
      <c r="B119" s="39" t="s">
        <v>464</v>
      </c>
      <c r="C119" s="154">
        <v>0</v>
      </c>
      <c r="D119" s="154">
        <v>0</v>
      </c>
      <c r="E119" s="154">
        <v>0</v>
      </c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5"/>
      <c r="X119" s="25"/>
    </row>
    <row r="120" spans="1:24" x14ac:dyDescent="0.25">
      <c r="A120" s="13" t="s">
        <v>465</v>
      </c>
      <c r="B120" s="5" t="s">
        <v>466</v>
      </c>
      <c r="C120" s="193"/>
      <c r="D120" s="193"/>
      <c r="E120" s="193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5"/>
      <c r="X120" s="25"/>
    </row>
    <row r="121" spans="1:24" ht="15.75" x14ac:dyDescent="0.25">
      <c r="A121" s="292" t="s">
        <v>683</v>
      </c>
      <c r="B121" s="293" t="s">
        <v>467</v>
      </c>
      <c r="C121" s="294">
        <v>1393159</v>
      </c>
      <c r="D121" s="294">
        <v>1393158</v>
      </c>
      <c r="E121" s="294">
        <v>1393158</v>
      </c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5"/>
      <c r="X121" s="25"/>
    </row>
    <row r="122" spans="1:24" ht="15.75" x14ac:dyDescent="0.25">
      <c r="A122" s="295" t="s">
        <v>719</v>
      </c>
      <c r="B122" s="296"/>
      <c r="C122" s="288">
        <v>72980128</v>
      </c>
      <c r="D122" s="288">
        <v>209642142</v>
      </c>
      <c r="E122" s="288">
        <v>194114756</v>
      </c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</row>
    <row r="123" spans="1:24" x14ac:dyDescent="0.25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</row>
    <row r="124" spans="1:24" x14ac:dyDescent="0.25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</row>
    <row r="125" spans="1:24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</row>
    <row r="126" spans="1:24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</row>
    <row r="127" spans="1:24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</row>
    <row r="128" spans="1:24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</row>
    <row r="129" spans="2:24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</row>
    <row r="130" spans="2:24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</row>
    <row r="131" spans="2:24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</row>
    <row r="132" spans="2:24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</row>
    <row r="133" spans="2:24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</row>
    <row r="134" spans="2:24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</row>
    <row r="135" spans="2:24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</row>
    <row r="136" spans="2:24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</row>
    <row r="137" spans="2:24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</row>
    <row r="138" spans="2:24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</row>
    <row r="139" spans="2:24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</row>
    <row r="140" spans="2:24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</row>
    <row r="141" spans="2:24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</row>
    <row r="142" spans="2:24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</row>
    <row r="143" spans="2:24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</row>
    <row r="144" spans="2:24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</row>
    <row r="145" spans="2:24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</row>
    <row r="146" spans="2:24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</row>
    <row r="147" spans="2:24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</row>
    <row r="148" spans="2:24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</row>
    <row r="149" spans="2:24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</row>
    <row r="150" spans="2:24" x14ac:dyDescent="0.25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</row>
    <row r="151" spans="2:24" x14ac:dyDescent="0.25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</row>
    <row r="152" spans="2:24" x14ac:dyDescent="0.25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</row>
    <row r="153" spans="2:24" x14ac:dyDescent="0.2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</row>
    <row r="154" spans="2:24" x14ac:dyDescent="0.25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</row>
    <row r="155" spans="2:24" x14ac:dyDescent="0.25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</row>
    <row r="156" spans="2:24" x14ac:dyDescent="0.25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</row>
    <row r="157" spans="2:24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</row>
    <row r="158" spans="2:24" x14ac:dyDescent="0.25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</row>
    <row r="159" spans="2:24" x14ac:dyDescent="0.25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</row>
    <row r="160" spans="2:24" x14ac:dyDescent="0.25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</row>
    <row r="161" spans="2:24" x14ac:dyDescent="0.25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</row>
    <row r="162" spans="2:24" x14ac:dyDescent="0.25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</row>
    <row r="163" spans="2:24" x14ac:dyDescent="0.25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</row>
    <row r="164" spans="2:24" x14ac:dyDescent="0.25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</row>
    <row r="165" spans="2:24" x14ac:dyDescent="0.25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</row>
    <row r="166" spans="2:24" x14ac:dyDescent="0.25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</row>
    <row r="167" spans="2:24" x14ac:dyDescent="0.25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</row>
    <row r="168" spans="2:24" x14ac:dyDescent="0.25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</row>
    <row r="169" spans="2:24" x14ac:dyDescent="0.25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</row>
    <row r="170" spans="2:24" x14ac:dyDescent="0.25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</row>
    <row r="171" spans="2:24" x14ac:dyDescent="0.25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</row>
  </sheetData>
  <mergeCells count="3">
    <mergeCell ref="A2:E2"/>
    <mergeCell ref="A1:E1"/>
    <mergeCell ref="A4:E4"/>
  </mergeCells>
  <phoneticPr fontId="0" type="noConversion"/>
  <pageMargins left="0.25" right="0.25" top="0.75" bottom="0.75" header="0.3" footer="0.3"/>
  <pageSetup paperSize="8" scale="90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topLeftCell="B1" workbookViewId="0">
      <selection activeCell="G4" sqref="G4:N4"/>
    </sheetView>
  </sheetViews>
  <sheetFormatPr defaultRowHeight="15" x14ac:dyDescent="0.25"/>
  <cols>
    <col min="1" max="1" width="92.5703125" customWidth="1"/>
    <col min="3" max="3" width="13.5703125" customWidth="1"/>
    <col min="4" max="4" width="13.42578125" customWidth="1"/>
    <col min="5" max="5" width="12.7109375" customWidth="1"/>
    <col min="6" max="7" width="12.28515625" customWidth="1"/>
    <col min="8" max="8" width="12.85546875" customWidth="1"/>
    <col min="10" max="10" width="12.28515625" customWidth="1"/>
    <col min="11" max="11" width="11" customWidth="1"/>
    <col min="12" max="12" width="13.7109375" customWidth="1"/>
    <col min="13" max="13" width="13.85546875" customWidth="1"/>
    <col min="14" max="14" width="12.7109375" customWidth="1"/>
  </cols>
  <sheetData>
    <row r="1" spans="1:14" ht="24" customHeight="1" x14ac:dyDescent="0.25">
      <c r="A1" s="322" t="s">
        <v>968</v>
      </c>
      <c r="B1" s="342"/>
      <c r="C1" s="342"/>
      <c r="D1" s="342"/>
      <c r="E1" s="342"/>
      <c r="F1" s="325"/>
      <c r="G1" s="326"/>
      <c r="H1" s="326"/>
      <c r="I1" s="326"/>
      <c r="J1" s="326"/>
      <c r="K1" s="326"/>
      <c r="L1" s="326"/>
      <c r="M1" s="326"/>
      <c r="N1" s="326"/>
    </row>
    <row r="2" spans="1:14" ht="24" customHeight="1" x14ac:dyDescent="0.25">
      <c r="A2" s="323" t="s">
        <v>909</v>
      </c>
      <c r="B2" s="324"/>
      <c r="C2" s="324"/>
      <c r="D2" s="324"/>
      <c r="E2" s="324"/>
      <c r="F2" s="325"/>
      <c r="G2" s="326"/>
      <c r="H2" s="326"/>
      <c r="I2" s="326"/>
      <c r="J2" s="326"/>
      <c r="K2" s="326"/>
      <c r="L2" s="326"/>
      <c r="M2" s="326"/>
      <c r="N2" s="326"/>
    </row>
    <row r="3" spans="1:14" ht="18" x14ac:dyDescent="0.25">
      <c r="A3" s="43"/>
    </row>
    <row r="4" spans="1:14" x14ac:dyDescent="0.25">
      <c r="A4" s="209" t="s">
        <v>210</v>
      </c>
      <c r="G4" s="339" t="s">
        <v>992</v>
      </c>
      <c r="H4" s="339"/>
      <c r="I4" s="339"/>
      <c r="J4" s="339"/>
      <c r="K4" s="339"/>
      <c r="L4" s="339"/>
      <c r="M4" s="339"/>
      <c r="N4" s="339"/>
    </row>
    <row r="5" spans="1:14" ht="30" customHeight="1" x14ac:dyDescent="0.25">
      <c r="A5" s="335" t="s">
        <v>288</v>
      </c>
      <c r="B5" s="337" t="s">
        <v>289</v>
      </c>
      <c r="C5" s="341" t="s">
        <v>794</v>
      </c>
      <c r="D5" s="341"/>
      <c r="E5" s="341"/>
      <c r="F5" s="341" t="s">
        <v>795</v>
      </c>
      <c r="G5" s="341"/>
      <c r="H5" s="341"/>
      <c r="I5" s="341" t="s">
        <v>796</v>
      </c>
      <c r="J5" s="341"/>
      <c r="K5" s="341"/>
      <c r="L5" s="333" t="s">
        <v>902</v>
      </c>
      <c r="M5" s="333"/>
      <c r="N5" s="333"/>
    </row>
    <row r="6" spans="1:14" ht="25.5" x14ac:dyDescent="0.25">
      <c r="A6" s="343"/>
      <c r="B6" s="344"/>
      <c r="C6" s="3" t="s">
        <v>904</v>
      </c>
      <c r="D6" s="3" t="s">
        <v>26</v>
      </c>
      <c r="E6" s="101" t="s">
        <v>27</v>
      </c>
      <c r="F6" s="3" t="s">
        <v>904</v>
      </c>
      <c r="G6" s="3" t="s">
        <v>26</v>
      </c>
      <c r="H6" s="101" t="s">
        <v>27</v>
      </c>
      <c r="I6" s="3" t="s">
        <v>904</v>
      </c>
      <c r="J6" s="3" t="s">
        <v>26</v>
      </c>
      <c r="K6" s="101" t="s">
        <v>27</v>
      </c>
      <c r="L6" s="3" t="s">
        <v>904</v>
      </c>
      <c r="M6" s="3" t="s">
        <v>26</v>
      </c>
      <c r="N6" s="101" t="s">
        <v>27</v>
      </c>
    </row>
    <row r="7" spans="1:14" ht="15" customHeight="1" x14ac:dyDescent="0.25">
      <c r="A7" s="33" t="s">
        <v>468</v>
      </c>
      <c r="B7" s="6" t="s">
        <v>469</v>
      </c>
      <c r="C7" s="251">
        <v>9230210</v>
      </c>
      <c r="D7" s="251">
        <v>9434060</v>
      </c>
      <c r="E7" s="251">
        <v>9434060</v>
      </c>
      <c r="F7" s="29"/>
      <c r="G7" s="29"/>
      <c r="H7" s="29"/>
      <c r="I7" s="29"/>
      <c r="J7" s="29"/>
      <c r="K7" s="29"/>
      <c r="L7" s="251">
        <v>9230210</v>
      </c>
      <c r="M7" s="251">
        <v>9434060</v>
      </c>
      <c r="N7" s="251">
        <v>9434060</v>
      </c>
    </row>
    <row r="8" spans="1:14" ht="15" customHeight="1" x14ac:dyDescent="0.25">
      <c r="A8" s="5" t="s">
        <v>470</v>
      </c>
      <c r="B8" s="6" t="s">
        <v>471</v>
      </c>
      <c r="C8" s="251">
        <v>15228020</v>
      </c>
      <c r="D8" s="251">
        <v>15809980</v>
      </c>
      <c r="E8" s="251">
        <v>15809980</v>
      </c>
      <c r="F8" s="29"/>
      <c r="G8" s="29"/>
      <c r="H8" s="29"/>
      <c r="I8" s="29"/>
      <c r="J8" s="29"/>
      <c r="K8" s="29"/>
      <c r="L8" s="251">
        <v>15228020</v>
      </c>
      <c r="M8" s="251">
        <v>15809980</v>
      </c>
      <c r="N8" s="251">
        <v>15809980</v>
      </c>
    </row>
    <row r="9" spans="1:14" ht="15" customHeight="1" x14ac:dyDescent="0.25">
      <c r="A9" s="5" t="s">
        <v>472</v>
      </c>
      <c r="B9" s="6" t="s">
        <v>978</v>
      </c>
      <c r="C9" s="251">
        <v>5035000</v>
      </c>
      <c r="D9" s="251">
        <v>5035000</v>
      </c>
      <c r="E9" s="251">
        <v>5035000</v>
      </c>
      <c r="F9" s="29"/>
      <c r="G9" s="29"/>
      <c r="H9" s="29"/>
      <c r="I9" s="29"/>
      <c r="J9" s="29"/>
      <c r="K9" s="29"/>
      <c r="L9" s="251">
        <v>5035000</v>
      </c>
      <c r="M9" s="251">
        <v>5035000</v>
      </c>
      <c r="N9" s="251">
        <v>5035000</v>
      </c>
    </row>
    <row r="10" spans="1:14" ht="15" customHeight="1" x14ac:dyDescent="0.25">
      <c r="A10" s="5" t="s">
        <v>979</v>
      </c>
      <c r="B10" s="6" t="s">
        <v>980</v>
      </c>
      <c r="C10" s="251">
        <v>3535715</v>
      </c>
      <c r="D10" s="251">
        <v>3047172</v>
      </c>
      <c r="E10" s="251">
        <v>3047172</v>
      </c>
      <c r="F10" s="29"/>
      <c r="G10" s="29"/>
      <c r="H10" s="29"/>
      <c r="I10" s="29"/>
      <c r="J10" s="29"/>
      <c r="K10" s="29"/>
      <c r="L10" s="251">
        <v>3535715</v>
      </c>
      <c r="M10" s="251">
        <v>3047172</v>
      </c>
      <c r="N10" s="251">
        <v>3047172</v>
      </c>
    </row>
    <row r="11" spans="1:14" ht="15" customHeight="1" x14ac:dyDescent="0.25">
      <c r="A11" s="5" t="s">
        <v>473</v>
      </c>
      <c r="B11" s="6" t="s">
        <v>474</v>
      </c>
      <c r="C11" s="251">
        <v>1800000</v>
      </c>
      <c r="D11" s="251">
        <v>2083800</v>
      </c>
      <c r="E11" s="251">
        <v>2083800</v>
      </c>
      <c r="F11" s="29"/>
      <c r="G11" s="29"/>
      <c r="H11" s="29"/>
      <c r="I11" s="29"/>
      <c r="J11" s="29"/>
      <c r="K11" s="29"/>
      <c r="L11" s="251">
        <v>1800000</v>
      </c>
      <c r="M11" s="251">
        <v>2083800</v>
      </c>
      <c r="N11" s="251">
        <v>2083800</v>
      </c>
    </row>
    <row r="12" spans="1:14" ht="15" customHeight="1" x14ac:dyDescent="0.25">
      <c r="A12" s="5" t="s">
        <v>475</v>
      </c>
      <c r="B12" s="6" t="s">
        <v>476</v>
      </c>
      <c r="C12" s="251">
        <v>0</v>
      </c>
      <c r="D12" s="251">
        <v>533400</v>
      </c>
      <c r="E12" s="251">
        <v>533400</v>
      </c>
      <c r="F12" s="29"/>
      <c r="G12" s="29"/>
      <c r="H12" s="29"/>
      <c r="I12" s="29"/>
      <c r="J12" s="29"/>
      <c r="K12" s="29"/>
      <c r="L12" s="251">
        <f>SUM(G12:I12)</f>
        <v>0</v>
      </c>
      <c r="M12" s="251">
        <v>533400</v>
      </c>
      <c r="N12" s="251">
        <v>533400</v>
      </c>
    </row>
    <row r="13" spans="1:14" ht="15" customHeight="1" x14ac:dyDescent="0.25">
      <c r="A13" s="5" t="s">
        <v>477</v>
      </c>
      <c r="B13" s="6" t="s">
        <v>478</v>
      </c>
      <c r="C13" s="251">
        <v>0</v>
      </c>
      <c r="D13" s="251">
        <v>380000</v>
      </c>
      <c r="E13" s="251">
        <v>380000</v>
      </c>
      <c r="F13" s="29"/>
      <c r="G13" s="29"/>
      <c r="H13" s="29"/>
      <c r="I13" s="29"/>
      <c r="J13" s="29"/>
      <c r="K13" s="29"/>
      <c r="L13" s="251">
        <f>SUM(G13:I13)</f>
        <v>0</v>
      </c>
      <c r="M13" s="251">
        <v>380000</v>
      </c>
      <c r="N13" s="251">
        <v>380000</v>
      </c>
    </row>
    <row r="14" spans="1:14" ht="15" customHeight="1" x14ac:dyDescent="0.25">
      <c r="A14" s="7" t="s">
        <v>722</v>
      </c>
      <c r="B14" s="8" t="s">
        <v>479</v>
      </c>
      <c r="C14" s="163">
        <f>SUM(C7:C13)</f>
        <v>34828945</v>
      </c>
      <c r="D14" s="163">
        <f>SUM(D7:D13)</f>
        <v>36323412</v>
      </c>
      <c r="E14" s="163">
        <f>SUM(E7:E13)</f>
        <v>36323412</v>
      </c>
      <c r="F14" s="29">
        <v>0</v>
      </c>
      <c r="G14" s="29"/>
      <c r="H14" s="29"/>
      <c r="I14" s="29"/>
      <c r="J14" s="29"/>
      <c r="K14" s="29"/>
      <c r="L14" s="251">
        <f>SUM(L7:L13)</f>
        <v>34828945</v>
      </c>
      <c r="M14" s="251">
        <f>SUM(M7:M13)</f>
        <v>36323412</v>
      </c>
      <c r="N14" s="251">
        <f>SUM(N7:N13)</f>
        <v>36323412</v>
      </c>
    </row>
    <row r="15" spans="1:14" ht="15" customHeight="1" x14ac:dyDescent="0.25">
      <c r="A15" s="5" t="s">
        <v>480</v>
      </c>
      <c r="B15" s="6" t="s">
        <v>481</v>
      </c>
      <c r="C15" s="162">
        <v>0</v>
      </c>
      <c r="D15" s="162">
        <v>0</v>
      </c>
      <c r="E15" s="162">
        <v>0</v>
      </c>
      <c r="F15" s="29"/>
      <c r="G15" s="29"/>
      <c r="H15" s="29"/>
      <c r="I15" s="29"/>
      <c r="J15" s="29"/>
      <c r="K15" s="29"/>
      <c r="L15" s="251">
        <f t="shared" ref="L15:N16" si="0">SUM(G15:I15)</f>
        <v>0</v>
      </c>
      <c r="M15" s="251">
        <f t="shared" si="0"/>
        <v>0</v>
      </c>
      <c r="N15" s="251">
        <f t="shared" si="0"/>
        <v>0</v>
      </c>
    </row>
    <row r="16" spans="1:14" ht="15" customHeight="1" x14ac:dyDescent="0.25">
      <c r="A16" s="5" t="s">
        <v>482</v>
      </c>
      <c r="B16" s="6" t="s">
        <v>483</v>
      </c>
      <c r="C16" s="162">
        <v>0</v>
      </c>
      <c r="D16" s="162">
        <v>0</v>
      </c>
      <c r="E16" s="162">
        <v>0</v>
      </c>
      <c r="F16" s="29"/>
      <c r="G16" s="29"/>
      <c r="H16" s="29"/>
      <c r="I16" s="29"/>
      <c r="J16" s="29"/>
      <c r="K16" s="29"/>
      <c r="L16" s="251">
        <f t="shared" si="0"/>
        <v>0</v>
      </c>
      <c r="M16" s="251">
        <f t="shared" si="0"/>
        <v>0</v>
      </c>
      <c r="N16" s="251">
        <f t="shared" si="0"/>
        <v>0</v>
      </c>
    </row>
    <row r="17" spans="1:14" ht="15" customHeight="1" x14ac:dyDescent="0.25">
      <c r="A17" s="5" t="s">
        <v>684</v>
      </c>
      <c r="B17" s="6" t="s">
        <v>484</v>
      </c>
      <c r="C17" s="162"/>
      <c r="D17" s="162"/>
      <c r="E17" s="162"/>
      <c r="F17" s="29"/>
      <c r="G17" s="29"/>
      <c r="H17" s="29"/>
      <c r="I17" s="29"/>
      <c r="J17" s="29"/>
      <c r="K17" s="29"/>
      <c r="L17" s="251"/>
      <c r="M17" s="251"/>
      <c r="N17" s="251"/>
    </row>
    <row r="18" spans="1:14" ht="15" customHeight="1" x14ac:dyDescent="0.25">
      <c r="A18" s="5" t="s">
        <v>685</v>
      </c>
      <c r="B18" s="6" t="s">
        <v>485</v>
      </c>
      <c r="C18" s="162"/>
      <c r="D18" s="162"/>
      <c r="E18" s="162"/>
      <c r="F18" s="29"/>
      <c r="G18" s="29"/>
      <c r="H18" s="29"/>
      <c r="I18" s="29"/>
      <c r="J18" s="29"/>
      <c r="K18" s="29"/>
      <c r="L18" s="251"/>
      <c r="M18" s="251"/>
      <c r="N18" s="251"/>
    </row>
    <row r="19" spans="1:14" ht="15" customHeight="1" x14ac:dyDescent="0.25">
      <c r="A19" s="5" t="s">
        <v>686</v>
      </c>
      <c r="B19" s="6" t="s">
        <v>486</v>
      </c>
      <c r="C19" s="164">
        <v>1293968</v>
      </c>
      <c r="D19" s="164">
        <v>510534</v>
      </c>
      <c r="E19" s="164">
        <v>510534</v>
      </c>
      <c r="F19" s="29"/>
      <c r="G19" s="29"/>
      <c r="H19" s="29"/>
      <c r="I19" s="29"/>
      <c r="J19" s="29"/>
      <c r="K19" s="29"/>
      <c r="L19" s="251">
        <f>(88664*12)+230000</f>
        <v>1293968</v>
      </c>
      <c r="M19" s="251">
        <v>510534</v>
      </c>
      <c r="N19" s="251">
        <v>510534</v>
      </c>
    </row>
    <row r="20" spans="1:14" ht="15" customHeight="1" x14ac:dyDescent="0.25">
      <c r="A20" s="39" t="s">
        <v>723</v>
      </c>
      <c r="B20" s="45" t="s">
        <v>487</v>
      </c>
      <c r="C20" s="163">
        <v>36122913</v>
      </c>
      <c r="D20" s="163">
        <v>36833946</v>
      </c>
      <c r="E20" s="163">
        <v>36833946</v>
      </c>
      <c r="F20" s="29">
        <v>0</v>
      </c>
      <c r="G20" s="29"/>
      <c r="H20" s="29"/>
      <c r="I20" s="29"/>
      <c r="J20" s="29"/>
      <c r="K20" s="29"/>
      <c r="L20" s="272">
        <f>SUM(L14:L19)</f>
        <v>36122913</v>
      </c>
      <c r="M20" s="272">
        <f>SUM(M14:M19)</f>
        <v>36833946</v>
      </c>
      <c r="N20" s="272">
        <f>SUM(N14:N19)</f>
        <v>36833946</v>
      </c>
    </row>
    <row r="21" spans="1:14" ht="15" customHeight="1" x14ac:dyDescent="0.25">
      <c r="A21" s="5" t="s">
        <v>690</v>
      </c>
      <c r="B21" s="6" t="s">
        <v>496</v>
      </c>
      <c r="C21" s="162">
        <v>0</v>
      </c>
      <c r="D21" s="162">
        <v>16008</v>
      </c>
      <c r="E21" s="162">
        <v>16008</v>
      </c>
      <c r="F21" s="29"/>
      <c r="G21" s="29"/>
      <c r="H21" s="29"/>
      <c r="I21" s="29"/>
      <c r="J21" s="29"/>
      <c r="K21" s="29"/>
      <c r="L21" s="251">
        <f>SUM(G21:I21)</f>
        <v>0</v>
      </c>
      <c r="M21" s="251">
        <v>16008</v>
      </c>
      <c r="N21" s="251">
        <v>16008</v>
      </c>
    </row>
    <row r="22" spans="1:14" ht="15" customHeight="1" x14ac:dyDescent="0.25">
      <c r="A22" s="5" t="s">
        <v>691</v>
      </c>
      <c r="B22" s="6" t="s">
        <v>497</v>
      </c>
      <c r="C22" s="162">
        <v>0</v>
      </c>
      <c r="D22" s="162">
        <v>0</v>
      </c>
      <c r="E22" s="162">
        <v>0</v>
      </c>
      <c r="F22" s="29"/>
      <c r="G22" s="29"/>
      <c r="H22" s="29"/>
      <c r="I22" s="29"/>
      <c r="J22" s="29"/>
      <c r="K22" s="29"/>
      <c r="L22" s="251">
        <f>SUM(G22:I22)</f>
        <v>0</v>
      </c>
      <c r="M22" s="251">
        <f>SUM(H22:J22)</f>
        <v>0</v>
      </c>
      <c r="N22" s="251">
        <f>SUM(I22:K22)</f>
        <v>0</v>
      </c>
    </row>
    <row r="23" spans="1:14" ht="15" customHeight="1" x14ac:dyDescent="0.25">
      <c r="A23" s="7" t="s">
        <v>725</v>
      </c>
      <c r="B23" s="8" t="s">
        <v>498</v>
      </c>
      <c r="C23" s="163">
        <v>0</v>
      </c>
      <c r="D23" s="163">
        <v>16008</v>
      </c>
      <c r="E23" s="163">
        <v>16008</v>
      </c>
      <c r="F23" s="29">
        <v>0</v>
      </c>
      <c r="G23" s="29"/>
      <c r="H23" s="29"/>
      <c r="I23" s="29"/>
      <c r="J23" s="29"/>
      <c r="K23" s="29"/>
      <c r="L23" s="251">
        <f>SUM(L21:L22)</f>
        <v>0</v>
      </c>
      <c r="M23" s="251">
        <f>SUM(M21:M22)</f>
        <v>16008</v>
      </c>
      <c r="N23" s="251">
        <f>SUM(N21:N22)</f>
        <v>16008</v>
      </c>
    </row>
    <row r="24" spans="1:14" ht="15" customHeight="1" x14ac:dyDescent="0.25">
      <c r="A24" s="5" t="s">
        <v>692</v>
      </c>
      <c r="B24" s="6" t="s">
        <v>499</v>
      </c>
      <c r="C24" s="162">
        <v>0</v>
      </c>
      <c r="D24" s="162">
        <v>0</v>
      </c>
      <c r="E24" s="162">
        <v>0</v>
      </c>
      <c r="F24" s="29"/>
      <c r="G24" s="29"/>
      <c r="H24" s="29"/>
      <c r="I24" s="29"/>
      <c r="J24" s="29"/>
      <c r="K24" s="29"/>
      <c r="L24" s="251">
        <f t="shared" ref="L24:N25" si="1">SUM(G24:I24)</f>
        <v>0</v>
      </c>
      <c r="M24" s="251">
        <f t="shared" si="1"/>
        <v>0</v>
      </c>
      <c r="N24" s="251">
        <f t="shared" si="1"/>
        <v>0</v>
      </c>
    </row>
    <row r="25" spans="1:14" ht="15" customHeight="1" x14ac:dyDescent="0.25">
      <c r="A25" s="5" t="s">
        <v>693</v>
      </c>
      <c r="B25" s="6" t="s">
        <v>500</v>
      </c>
      <c r="C25" s="162">
        <v>0</v>
      </c>
      <c r="D25" s="162">
        <v>0</v>
      </c>
      <c r="E25" s="162">
        <v>0</v>
      </c>
      <c r="F25" s="29"/>
      <c r="G25" s="29"/>
      <c r="H25" s="29"/>
      <c r="I25" s="29"/>
      <c r="J25" s="29"/>
      <c r="K25" s="29"/>
      <c r="L25" s="251">
        <f t="shared" si="1"/>
        <v>0</v>
      </c>
      <c r="M25" s="251">
        <f t="shared" si="1"/>
        <v>0</v>
      </c>
      <c r="N25" s="251">
        <f t="shared" si="1"/>
        <v>0</v>
      </c>
    </row>
    <row r="26" spans="1:14" ht="15" customHeight="1" x14ac:dyDescent="0.25">
      <c r="A26" s="5" t="s">
        <v>694</v>
      </c>
      <c r="B26" s="6" t="s">
        <v>501</v>
      </c>
      <c r="C26" s="162"/>
      <c r="D26" s="162"/>
      <c r="E26" s="162"/>
      <c r="F26" s="29">
        <v>1300000</v>
      </c>
      <c r="G26" s="29">
        <v>1308469</v>
      </c>
      <c r="H26" s="29">
        <v>1308469</v>
      </c>
      <c r="I26" s="29"/>
      <c r="J26" s="29"/>
      <c r="K26" s="29"/>
      <c r="L26" s="251">
        <v>1300000</v>
      </c>
      <c r="M26" s="251">
        <v>1308469</v>
      </c>
      <c r="N26" s="251">
        <v>1308469</v>
      </c>
    </row>
    <row r="27" spans="1:14" ht="15" customHeight="1" x14ac:dyDescent="0.25">
      <c r="A27" s="5" t="s">
        <v>695</v>
      </c>
      <c r="B27" s="6" t="s">
        <v>502</v>
      </c>
      <c r="C27" s="162"/>
      <c r="D27" s="162"/>
      <c r="E27" s="162"/>
      <c r="F27" s="29"/>
      <c r="G27" s="29"/>
      <c r="H27" s="29"/>
      <c r="I27" s="29"/>
      <c r="J27" s="29"/>
      <c r="K27" s="29"/>
      <c r="L27" s="251"/>
      <c r="M27" s="251"/>
      <c r="N27" s="251"/>
    </row>
    <row r="28" spans="1:14" ht="15" customHeight="1" x14ac:dyDescent="0.25">
      <c r="A28" s="5" t="s">
        <v>696</v>
      </c>
      <c r="B28" s="6" t="s">
        <v>505</v>
      </c>
      <c r="C28" s="162"/>
      <c r="D28" s="162"/>
      <c r="E28" s="162"/>
      <c r="F28" s="29"/>
      <c r="G28" s="29"/>
      <c r="H28" s="29"/>
      <c r="I28" s="29"/>
      <c r="J28" s="29"/>
      <c r="K28" s="29"/>
      <c r="L28" s="251"/>
      <c r="M28" s="251"/>
      <c r="N28" s="251"/>
    </row>
    <row r="29" spans="1:14" ht="15" customHeight="1" x14ac:dyDescent="0.25">
      <c r="A29" s="5" t="s">
        <v>506</v>
      </c>
      <c r="B29" s="6" t="s">
        <v>507</v>
      </c>
      <c r="C29" s="162">
        <v>0</v>
      </c>
      <c r="D29" s="162">
        <v>0</v>
      </c>
      <c r="E29" s="162">
        <v>0</v>
      </c>
      <c r="F29" s="29"/>
      <c r="G29" s="29"/>
      <c r="H29" s="29"/>
      <c r="I29" s="29"/>
      <c r="J29" s="29"/>
      <c r="K29" s="29"/>
      <c r="L29" s="251">
        <f>SUM(G29:I29)</f>
        <v>0</v>
      </c>
      <c r="M29" s="251">
        <f>SUM(H29:J29)</f>
        <v>0</v>
      </c>
      <c r="N29" s="251">
        <f>SUM(I29:K29)</f>
        <v>0</v>
      </c>
    </row>
    <row r="30" spans="1:14" ht="15" customHeight="1" x14ac:dyDescent="0.25">
      <c r="A30" s="5" t="s">
        <v>697</v>
      </c>
      <c r="B30" s="6" t="s">
        <v>508</v>
      </c>
      <c r="C30" s="162">
        <v>6500000</v>
      </c>
      <c r="D30" s="162">
        <v>5368489</v>
      </c>
      <c r="E30" s="162">
        <v>5368489</v>
      </c>
      <c r="F30" s="29"/>
      <c r="G30" s="29"/>
      <c r="H30" s="29"/>
      <c r="I30" s="29"/>
      <c r="J30" s="29"/>
      <c r="K30" s="29"/>
      <c r="L30" s="251">
        <v>4200000</v>
      </c>
      <c r="M30" s="251">
        <v>7007</v>
      </c>
      <c r="N30" s="251">
        <v>7007</v>
      </c>
    </row>
    <row r="31" spans="1:14" ht="15" customHeight="1" x14ac:dyDescent="0.25">
      <c r="A31" s="5" t="s">
        <v>698</v>
      </c>
      <c r="B31" s="6" t="s">
        <v>513</v>
      </c>
      <c r="C31" s="162"/>
      <c r="D31" s="162"/>
      <c r="E31" s="162"/>
      <c r="F31" s="29"/>
      <c r="G31" s="29"/>
      <c r="H31" s="29"/>
      <c r="I31" s="29"/>
      <c r="J31" s="29"/>
      <c r="K31" s="29"/>
      <c r="L31" s="251"/>
      <c r="M31" s="251"/>
      <c r="N31" s="251"/>
    </row>
    <row r="32" spans="1:14" ht="15" customHeight="1" x14ac:dyDescent="0.25">
      <c r="A32" s="7" t="s">
        <v>726</v>
      </c>
      <c r="B32" s="8" t="s">
        <v>516</v>
      </c>
      <c r="C32" s="164">
        <v>6500000</v>
      </c>
      <c r="D32" s="164">
        <v>5368489</v>
      </c>
      <c r="E32" s="164">
        <v>5368489</v>
      </c>
      <c r="F32" s="29">
        <v>0</v>
      </c>
      <c r="G32" s="29"/>
      <c r="H32" s="29"/>
      <c r="I32" s="29"/>
      <c r="J32" s="29"/>
      <c r="K32" s="29"/>
      <c r="L32" s="251">
        <f>SUM(L27:L31)</f>
        <v>4200000</v>
      </c>
      <c r="M32" s="251">
        <f>SUM(M27:M31)</f>
        <v>7007</v>
      </c>
      <c r="N32" s="251">
        <f>SUM(N27:N31)</f>
        <v>7007</v>
      </c>
    </row>
    <row r="33" spans="1:14" ht="15" customHeight="1" x14ac:dyDescent="0.25">
      <c r="A33" s="5" t="s">
        <v>699</v>
      </c>
      <c r="B33" s="6" t="s">
        <v>517</v>
      </c>
      <c r="C33" s="162">
        <v>50000</v>
      </c>
      <c r="D33" s="162">
        <v>50485</v>
      </c>
      <c r="E33" s="162">
        <v>50485</v>
      </c>
      <c r="F33" s="29"/>
      <c r="G33" s="29"/>
      <c r="H33" s="29"/>
      <c r="I33" s="29"/>
      <c r="J33" s="29"/>
      <c r="K33" s="29"/>
      <c r="L33" s="251">
        <v>50000</v>
      </c>
      <c r="M33" s="251">
        <v>120841</v>
      </c>
      <c r="N33" s="251">
        <v>120841</v>
      </c>
    </row>
    <row r="34" spans="1:14" ht="15" customHeight="1" x14ac:dyDescent="0.25">
      <c r="A34" s="39" t="s">
        <v>727</v>
      </c>
      <c r="B34" s="45" t="s">
        <v>518</v>
      </c>
      <c r="C34" s="163">
        <f>L34-F34</f>
        <v>4250000</v>
      </c>
      <c r="D34" s="163">
        <f>M34-G34</f>
        <v>143856</v>
      </c>
      <c r="E34" s="163">
        <f>N34-H34</f>
        <v>143856</v>
      </c>
      <c r="F34" s="182">
        <v>1300000</v>
      </c>
      <c r="G34" s="182">
        <v>1308469</v>
      </c>
      <c r="H34" s="182">
        <v>1308469</v>
      </c>
      <c r="I34" s="182"/>
      <c r="J34" s="182"/>
      <c r="K34" s="182"/>
      <c r="L34" s="272">
        <f>SUM(L23,L24,L25,L26,L32,L33)</f>
        <v>5550000</v>
      </c>
      <c r="M34" s="272">
        <f>SUM(M23,M24,M25,M26,M32,M33)</f>
        <v>1452325</v>
      </c>
      <c r="N34" s="272">
        <f>SUM(N23,N24,N25,N26,N32,N33)</f>
        <v>1452325</v>
      </c>
    </row>
    <row r="35" spans="1:14" ht="15" customHeight="1" x14ac:dyDescent="0.25">
      <c r="A35" s="13" t="s">
        <v>519</v>
      </c>
      <c r="B35" s="6" t="s">
        <v>520</v>
      </c>
      <c r="C35" s="162">
        <v>0</v>
      </c>
      <c r="D35" s="162">
        <v>0</v>
      </c>
      <c r="E35" s="162">
        <v>0</v>
      </c>
      <c r="F35" s="29"/>
      <c r="G35" s="29"/>
      <c r="H35" s="29"/>
      <c r="I35" s="29"/>
      <c r="J35" s="29"/>
      <c r="K35" s="29"/>
      <c r="L35" s="251">
        <f>SUM(G35:I35)</f>
        <v>0</v>
      </c>
      <c r="M35" s="251">
        <f>SUM(H35:J35)</f>
        <v>0</v>
      </c>
      <c r="N35" s="251">
        <f>SUM(I35:K35)</f>
        <v>0</v>
      </c>
    </row>
    <row r="36" spans="1:14" ht="15" customHeight="1" x14ac:dyDescent="0.25">
      <c r="A36" s="13" t="s">
        <v>700</v>
      </c>
      <c r="B36" s="6" t="s">
        <v>521</v>
      </c>
      <c r="C36" s="162">
        <v>1130000</v>
      </c>
      <c r="D36" s="162">
        <v>1271000</v>
      </c>
      <c r="E36" s="162">
        <v>1271000</v>
      </c>
      <c r="F36" s="29"/>
      <c r="G36" s="29"/>
      <c r="H36" s="29"/>
      <c r="I36" s="29"/>
      <c r="J36" s="29"/>
      <c r="K36" s="29"/>
      <c r="L36" s="251">
        <f>(12*55000)+(4*(60000+45000))+50000</f>
        <v>1130000</v>
      </c>
      <c r="M36" s="251">
        <v>1271000</v>
      </c>
      <c r="N36" s="251">
        <v>1271000</v>
      </c>
    </row>
    <row r="37" spans="1:14" ht="15" customHeight="1" x14ac:dyDescent="0.25">
      <c r="A37" s="13" t="s">
        <v>701</v>
      </c>
      <c r="B37" s="6" t="s">
        <v>522</v>
      </c>
      <c r="C37" s="162"/>
      <c r="D37" s="162">
        <v>219093</v>
      </c>
      <c r="E37" s="162">
        <v>219093</v>
      </c>
      <c r="F37" s="29"/>
      <c r="G37" s="29"/>
      <c r="H37" s="29"/>
      <c r="I37" s="29"/>
      <c r="J37" s="29"/>
      <c r="K37" s="29"/>
      <c r="L37" s="251"/>
      <c r="M37" s="251">
        <v>219093</v>
      </c>
      <c r="N37" s="251">
        <v>219093</v>
      </c>
    </row>
    <row r="38" spans="1:14" ht="15" customHeight="1" x14ac:dyDescent="0.25">
      <c r="A38" s="13" t="s">
        <v>702</v>
      </c>
      <c r="B38" s="6" t="s">
        <v>523</v>
      </c>
      <c r="C38" s="162"/>
      <c r="D38" s="162">
        <v>4109000</v>
      </c>
      <c r="E38" s="162">
        <v>4109000</v>
      </c>
      <c r="F38" s="29"/>
      <c r="G38" s="29"/>
      <c r="H38" s="29"/>
      <c r="I38" s="29"/>
      <c r="J38" s="29"/>
      <c r="K38" s="29"/>
      <c r="L38" s="251"/>
      <c r="M38" s="251">
        <v>4109000</v>
      </c>
      <c r="N38" s="251">
        <v>4109000</v>
      </c>
    </row>
    <row r="39" spans="1:14" ht="15" customHeight="1" x14ac:dyDescent="0.25">
      <c r="A39" s="13" t="s">
        <v>524</v>
      </c>
      <c r="B39" s="6" t="s">
        <v>525</v>
      </c>
      <c r="C39" s="162"/>
      <c r="D39" s="162"/>
      <c r="E39" s="162"/>
      <c r="F39" s="29"/>
      <c r="G39" s="29"/>
      <c r="H39" s="29"/>
      <c r="I39" s="29"/>
      <c r="J39" s="29"/>
      <c r="K39" s="29"/>
      <c r="L39" s="251"/>
      <c r="M39" s="251"/>
      <c r="N39" s="251"/>
    </row>
    <row r="40" spans="1:14" ht="15" customHeight="1" x14ac:dyDescent="0.25">
      <c r="A40" s="13" t="s">
        <v>526</v>
      </c>
      <c r="B40" s="6" t="s">
        <v>527</v>
      </c>
      <c r="C40" s="162">
        <v>97200</v>
      </c>
      <c r="D40" s="162">
        <v>233225</v>
      </c>
      <c r="E40" s="162">
        <v>233225</v>
      </c>
      <c r="F40" s="29"/>
      <c r="G40" s="29"/>
      <c r="H40" s="29"/>
      <c r="I40" s="29"/>
      <c r="J40" s="29"/>
      <c r="K40" s="29"/>
      <c r="L40" s="251">
        <f>32400*3</f>
        <v>97200</v>
      </c>
      <c r="M40" s="251">
        <v>233225</v>
      </c>
      <c r="N40" s="251">
        <v>233225</v>
      </c>
    </row>
    <row r="41" spans="1:14" ht="15" customHeight="1" x14ac:dyDescent="0.25">
      <c r="A41" s="13" t="s">
        <v>528</v>
      </c>
      <c r="B41" s="6" t="s">
        <v>529</v>
      </c>
      <c r="C41" s="162">
        <v>0</v>
      </c>
      <c r="D41" s="162">
        <v>0</v>
      </c>
      <c r="E41" s="162">
        <v>0</v>
      </c>
      <c r="F41" s="29"/>
      <c r="G41" s="29"/>
      <c r="H41" s="29"/>
      <c r="I41" s="29"/>
      <c r="J41" s="29"/>
      <c r="K41" s="29"/>
      <c r="L41" s="251">
        <f>SUM(G41:I41)</f>
        <v>0</v>
      </c>
      <c r="M41" s="251">
        <f t="shared" ref="M41:N43" si="2">SUM(H41:J41)</f>
        <v>0</v>
      </c>
      <c r="N41" s="251">
        <f t="shared" si="2"/>
        <v>0</v>
      </c>
    </row>
    <row r="42" spans="1:14" ht="15" customHeight="1" x14ac:dyDescent="0.25">
      <c r="A42" s="13" t="s">
        <v>703</v>
      </c>
      <c r="B42" s="6" t="s">
        <v>530</v>
      </c>
      <c r="C42" s="162">
        <v>0</v>
      </c>
      <c r="D42" s="162">
        <v>26</v>
      </c>
      <c r="E42" s="162">
        <v>26</v>
      </c>
      <c r="F42" s="29"/>
      <c r="G42" s="29"/>
      <c r="H42" s="29"/>
      <c r="I42" s="29"/>
      <c r="J42" s="29"/>
      <c r="K42" s="29"/>
      <c r="L42" s="251">
        <f>SUM(G42:I42)</f>
        <v>0</v>
      </c>
      <c r="M42" s="251">
        <v>26</v>
      </c>
      <c r="N42" s="251">
        <v>26</v>
      </c>
    </row>
    <row r="43" spans="1:14" ht="15" customHeight="1" x14ac:dyDescent="0.25">
      <c r="A43" s="13" t="s">
        <v>704</v>
      </c>
      <c r="B43" s="6" t="s">
        <v>531</v>
      </c>
      <c r="C43" s="162">
        <v>0</v>
      </c>
      <c r="D43" s="162">
        <v>0</v>
      </c>
      <c r="E43" s="162">
        <v>0</v>
      </c>
      <c r="F43" s="29"/>
      <c r="G43" s="29"/>
      <c r="H43" s="29"/>
      <c r="I43" s="29"/>
      <c r="J43" s="29"/>
      <c r="K43" s="29"/>
      <c r="L43" s="251">
        <f>SUM(G43:I43)</f>
        <v>0</v>
      </c>
      <c r="M43" s="251">
        <f t="shared" si="2"/>
        <v>0</v>
      </c>
      <c r="N43" s="251">
        <f t="shared" si="2"/>
        <v>0</v>
      </c>
    </row>
    <row r="44" spans="1:14" ht="15" customHeight="1" x14ac:dyDescent="0.25">
      <c r="A44" s="13" t="s">
        <v>705</v>
      </c>
      <c r="B44" s="6" t="s">
        <v>532</v>
      </c>
      <c r="C44" s="162"/>
      <c r="D44" s="162">
        <v>706198</v>
      </c>
      <c r="E44" s="162">
        <v>706198</v>
      </c>
      <c r="F44" s="29"/>
      <c r="G44" s="29"/>
      <c r="H44" s="29"/>
      <c r="I44" s="29"/>
      <c r="J44" s="29"/>
      <c r="K44" s="29"/>
      <c r="L44" s="251"/>
      <c r="M44" s="251">
        <v>706198</v>
      </c>
      <c r="N44" s="251">
        <v>706198</v>
      </c>
    </row>
    <row r="45" spans="1:14" ht="15" customHeight="1" x14ac:dyDescent="0.25">
      <c r="A45" s="44" t="s">
        <v>728</v>
      </c>
      <c r="B45" s="45" t="s">
        <v>533</v>
      </c>
      <c r="C45" s="163">
        <v>1227200</v>
      </c>
      <c r="D45" s="163">
        <v>6538542</v>
      </c>
      <c r="E45" s="163">
        <v>6538542</v>
      </c>
      <c r="F45" s="29"/>
      <c r="G45" s="29"/>
      <c r="H45" s="29"/>
      <c r="I45" s="29"/>
      <c r="J45" s="29"/>
      <c r="K45" s="29"/>
      <c r="L45" s="251">
        <f>SUM(L35:L44)</f>
        <v>1227200</v>
      </c>
      <c r="M45" s="251">
        <f>SUM(M35:M44)</f>
        <v>6538542</v>
      </c>
      <c r="N45" s="251">
        <f>SUM(N35:N44)</f>
        <v>6538542</v>
      </c>
    </row>
    <row r="46" spans="1:14" ht="15" customHeight="1" x14ac:dyDescent="0.25">
      <c r="A46" s="13" t="s">
        <v>542</v>
      </c>
      <c r="B46" s="6" t="s">
        <v>543</v>
      </c>
      <c r="C46" s="162">
        <v>0</v>
      </c>
      <c r="D46" s="162">
        <v>0</v>
      </c>
      <c r="E46" s="162">
        <v>0</v>
      </c>
      <c r="F46" s="29"/>
      <c r="G46" s="29"/>
      <c r="H46" s="29"/>
      <c r="I46" s="29"/>
      <c r="J46" s="29"/>
      <c r="K46" s="29"/>
      <c r="L46" s="251">
        <f t="shared" ref="L46:N47" si="3">SUM(G46:I46)</f>
        <v>0</v>
      </c>
      <c r="M46" s="251">
        <f t="shared" si="3"/>
        <v>0</v>
      </c>
      <c r="N46" s="251">
        <f t="shared" si="3"/>
        <v>0</v>
      </c>
    </row>
    <row r="47" spans="1:14" ht="15" customHeight="1" x14ac:dyDescent="0.25">
      <c r="A47" s="5" t="s">
        <v>709</v>
      </c>
      <c r="B47" s="6" t="s">
        <v>544</v>
      </c>
      <c r="C47" s="162">
        <v>0</v>
      </c>
      <c r="D47" s="162">
        <v>0</v>
      </c>
      <c r="E47" s="162">
        <v>0</v>
      </c>
      <c r="F47" s="29"/>
      <c r="G47" s="29"/>
      <c r="H47" s="29"/>
      <c r="I47" s="29"/>
      <c r="J47" s="29"/>
      <c r="K47" s="29"/>
      <c r="L47" s="251">
        <f t="shared" si="3"/>
        <v>0</v>
      </c>
      <c r="M47" s="251">
        <f t="shared" si="3"/>
        <v>0</v>
      </c>
      <c r="N47" s="251">
        <f t="shared" si="3"/>
        <v>0</v>
      </c>
    </row>
    <row r="48" spans="1:14" ht="15" customHeight="1" x14ac:dyDescent="0.25">
      <c r="A48" s="13" t="s">
        <v>710</v>
      </c>
      <c r="B48" s="6" t="s">
        <v>545</v>
      </c>
      <c r="C48" s="162"/>
      <c r="D48" s="162"/>
      <c r="E48" s="162"/>
      <c r="F48" s="162">
        <v>300000</v>
      </c>
      <c r="G48" s="162"/>
      <c r="H48" s="162"/>
      <c r="I48" s="29"/>
      <c r="J48" s="29"/>
      <c r="K48" s="29"/>
      <c r="L48" s="251">
        <v>300000</v>
      </c>
      <c r="M48" s="251">
        <v>0</v>
      </c>
      <c r="N48" s="251"/>
    </row>
    <row r="49" spans="1:14" ht="15" customHeight="1" x14ac:dyDescent="0.25">
      <c r="A49" s="39" t="s">
        <v>730</v>
      </c>
      <c r="B49" s="45" t="s">
        <v>546</v>
      </c>
      <c r="C49" s="163"/>
      <c r="D49" s="163"/>
      <c r="E49" s="163"/>
      <c r="F49" s="162">
        <v>300000</v>
      </c>
      <c r="G49" s="162"/>
      <c r="H49" s="162"/>
      <c r="I49" s="29"/>
      <c r="J49" s="29"/>
      <c r="K49" s="29"/>
      <c r="L49" s="251">
        <f>SUM(L46:L48)</f>
        <v>300000</v>
      </c>
      <c r="M49" s="251">
        <f>SUM(M46:M48)</f>
        <v>0</v>
      </c>
      <c r="N49" s="251">
        <f>SUM(N46:N48)</f>
        <v>0</v>
      </c>
    </row>
    <row r="50" spans="1:14" ht="15" customHeight="1" x14ac:dyDescent="0.25">
      <c r="A50" s="286" t="s">
        <v>793</v>
      </c>
      <c r="B50" s="297"/>
      <c r="C50" s="298">
        <f>L50-F50</f>
        <v>41368363</v>
      </c>
      <c r="D50" s="298">
        <f>M50-G50</f>
        <v>43516344</v>
      </c>
      <c r="E50" s="298">
        <f>N50-H50</f>
        <v>43516344</v>
      </c>
      <c r="F50" s="301">
        <v>1831750</v>
      </c>
      <c r="G50" s="298">
        <f>G34+G49</f>
        <v>1308469</v>
      </c>
      <c r="H50" s="298">
        <f>H34+H49</f>
        <v>1308469</v>
      </c>
      <c r="I50" s="301"/>
      <c r="J50" s="301"/>
      <c r="K50" s="301"/>
      <c r="L50" s="302">
        <f>SUM(L20,L34,L45,L49)</f>
        <v>43200113</v>
      </c>
      <c r="M50" s="302">
        <f>SUM(M20,M34,M45,M49)</f>
        <v>44824813</v>
      </c>
      <c r="N50" s="302">
        <f>SUM(N20,N34,N45,N49)</f>
        <v>44824813</v>
      </c>
    </row>
    <row r="51" spans="1:14" ht="15" customHeight="1" x14ac:dyDescent="0.25">
      <c r="A51" s="5" t="s">
        <v>488</v>
      </c>
      <c r="B51" s="6" t="s">
        <v>489</v>
      </c>
      <c r="C51" s="162"/>
      <c r="D51" s="162"/>
      <c r="E51" s="162"/>
      <c r="F51" s="29"/>
      <c r="G51" s="29"/>
      <c r="H51" s="29"/>
      <c r="I51" s="29"/>
      <c r="J51" s="29"/>
      <c r="K51" s="29"/>
      <c r="L51" s="251"/>
      <c r="M51" s="251"/>
      <c r="N51" s="251"/>
    </row>
    <row r="52" spans="1:14" ht="15" customHeight="1" x14ac:dyDescent="0.25">
      <c r="A52" s="5" t="s">
        <v>490</v>
      </c>
      <c r="B52" s="6" t="s">
        <v>491</v>
      </c>
      <c r="C52" s="162">
        <v>0</v>
      </c>
      <c r="D52" s="162">
        <v>0</v>
      </c>
      <c r="E52" s="162">
        <v>0</v>
      </c>
      <c r="F52" s="29"/>
      <c r="G52" s="29"/>
      <c r="H52" s="29"/>
      <c r="I52" s="29"/>
      <c r="J52" s="29"/>
      <c r="K52" s="29"/>
      <c r="L52" s="251">
        <f>SUM(G52:I52)</f>
        <v>0</v>
      </c>
      <c r="M52" s="251">
        <f t="shared" ref="M52:N54" si="4">SUM(H52:J52)</f>
        <v>0</v>
      </c>
      <c r="N52" s="251">
        <f t="shared" si="4"/>
        <v>0</v>
      </c>
    </row>
    <row r="53" spans="1:14" ht="15" customHeight="1" x14ac:dyDescent="0.25">
      <c r="A53" s="5" t="s">
        <v>687</v>
      </c>
      <c r="B53" s="6" t="s">
        <v>492</v>
      </c>
      <c r="C53" s="162">
        <v>0</v>
      </c>
      <c r="D53" s="162">
        <v>0</v>
      </c>
      <c r="E53" s="162">
        <v>0</v>
      </c>
      <c r="F53" s="29"/>
      <c r="G53" s="29"/>
      <c r="H53" s="29"/>
      <c r="I53" s="29"/>
      <c r="J53" s="29"/>
      <c r="K53" s="29"/>
      <c r="L53" s="251">
        <f>SUM(G53:I53)</f>
        <v>0</v>
      </c>
      <c r="M53" s="251">
        <f t="shared" si="4"/>
        <v>0</v>
      </c>
      <c r="N53" s="251">
        <f t="shared" si="4"/>
        <v>0</v>
      </c>
    </row>
    <row r="54" spans="1:14" ht="15" customHeight="1" x14ac:dyDescent="0.25">
      <c r="A54" s="5" t="s">
        <v>688</v>
      </c>
      <c r="B54" s="6" t="s">
        <v>493</v>
      </c>
      <c r="C54" s="162">
        <v>0</v>
      </c>
      <c r="D54" s="162">
        <v>0</v>
      </c>
      <c r="E54" s="162">
        <v>0</v>
      </c>
      <c r="F54" s="29"/>
      <c r="G54" s="29"/>
      <c r="H54" s="29"/>
      <c r="I54" s="29"/>
      <c r="J54" s="29"/>
      <c r="K54" s="29"/>
      <c r="L54" s="251">
        <f>SUM(G54:I54)</f>
        <v>0</v>
      </c>
      <c r="M54" s="251">
        <f t="shared" si="4"/>
        <v>0</v>
      </c>
      <c r="N54" s="251">
        <f t="shared" si="4"/>
        <v>0</v>
      </c>
    </row>
    <row r="55" spans="1:14" ht="15" customHeight="1" x14ac:dyDescent="0.25">
      <c r="A55" s="5" t="s">
        <v>689</v>
      </c>
      <c r="B55" s="6" t="s">
        <v>494</v>
      </c>
      <c r="C55" s="162">
        <v>0</v>
      </c>
      <c r="D55" s="162">
        <v>1727530</v>
      </c>
      <c r="E55" s="162">
        <v>1727530</v>
      </c>
      <c r="F55" s="29"/>
      <c r="G55" s="29"/>
      <c r="H55" s="29"/>
      <c r="I55" s="29"/>
      <c r="J55" s="29"/>
      <c r="K55" s="29"/>
      <c r="L55" s="251">
        <f>SUM(G55:I55)</f>
        <v>0</v>
      </c>
      <c r="M55" s="251">
        <v>1727530</v>
      </c>
      <c r="N55" s="251">
        <v>1727530</v>
      </c>
    </row>
    <row r="56" spans="1:14" ht="15" customHeight="1" x14ac:dyDescent="0.25">
      <c r="A56" s="39" t="s">
        <v>724</v>
      </c>
      <c r="B56" s="45" t="s">
        <v>495</v>
      </c>
      <c r="C56" s="163">
        <v>0</v>
      </c>
      <c r="D56" s="163">
        <v>1727530</v>
      </c>
      <c r="E56" s="163">
        <v>1727530</v>
      </c>
      <c r="F56" s="29">
        <v>0</v>
      </c>
      <c r="G56" s="29"/>
      <c r="H56" s="29"/>
      <c r="I56" s="29"/>
      <c r="J56" s="29"/>
      <c r="K56" s="29"/>
      <c r="L56" s="251">
        <f>SUM(L51:L55)</f>
        <v>0</v>
      </c>
      <c r="M56" s="251">
        <f>SUM(M51:M55)</f>
        <v>1727530</v>
      </c>
      <c r="N56" s="251">
        <f>SUM(N51:N55)</f>
        <v>1727530</v>
      </c>
    </row>
    <row r="57" spans="1:14" ht="15" customHeight="1" x14ac:dyDescent="0.25">
      <c r="A57" s="13" t="s">
        <v>706</v>
      </c>
      <c r="B57" s="6" t="s">
        <v>534</v>
      </c>
      <c r="C57" s="162">
        <v>0</v>
      </c>
      <c r="D57" s="162">
        <v>0</v>
      </c>
      <c r="E57" s="162">
        <v>0</v>
      </c>
      <c r="F57" s="29"/>
      <c r="G57" s="29"/>
      <c r="H57" s="29"/>
      <c r="I57" s="29"/>
      <c r="J57" s="29"/>
      <c r="K57" s="29"/>
      <c r="L57" s="251">
        <f>SUM(G57:I57)</f>
        <v>0</v>
      </c>
      <c r="M57" s="251">
        <f>SUM(H57:J57)</f>
        <v>0</v>
      </c>
      <c r="N57" s="251">
        <f>SUM(I57:K57)</f>
        <v>0</v>
      </c>
    </row>
    <row r="58" spans="1:14" ht="15" customHeight="1" x14ac:dyDescent="0.25">
      <c r="A58" s="13" t="s">
        <v>707</v>
      </c>
      <c r="B58" s="6" t="s">
        <v>535</v>
      </c>
      <c r="C58" s="162">
        <v>1000000</v>
      </c>
      <c r="D58" s="162">
        <v>1250000</v>
      </c>
      <c r="E58" s="162">
        <v>1250000</v>
      </c>
      <c r="F58" s="29"/>
      <c r="G58" s="29"/>
      <c r="H58" s="29"/>
      <c r="I58" s="29"/>
      <c r="J58" s="29"/>
      <c r="K58" s="29"/>
      <c r="L58" s="251">
        <v>1000000</v>
      </c>
      <c r="M58" s="251">
        <v>1250000</v>
      </c>
      <c r="N58" s="251">
        <v>1250000</v>
      </c>
    </row>
    <row r="59" spans="1:14" ht="15" customHeight="1" x14ac:dyDescent="0.25">
      <c r="A59" s="13" t="s">
        <v>536</v>
      </c>
      <c r="B59" s="6" t="s">
        <v>537</v>
      </c>
      <c r="C59" s="162">
        <v>0</v>
      </c>
      <c r="D59" s="162">
        <v>0</v>
      </c>
      <c r="E59" s="162">
        <v>0</v>
      </c>
      <c r="F59" s="29"/>
      <c r="G59" s="29"/>
      <c r="H59" s="29"/>
      <c r="I59" s="29"/>
      <c r="J59" s="29"/>
      <c r="K59" s="29"/>
      <c r="L59" s="251">
        <f>SUM(G59:I59)</f>
        <v>0</v>
      </c>
      <c r="M59" s="251">
        <f t="shared" ref="M59:N61" si="5">SUM(H59:J59)</f>
        <v>0</v>
      </c>
      <c r="N59" s="251">
        <f t="shared" si="5"/>
        <v>0</v>
      </c>
    </row>
    <row r="60" spans="1:14" ht="15" customHeight="1" x14ac:dyDescent="0.25">
      <c r="A60" s="13" t="s">
        <v>708</v>
      </c>
      <c r="B60" s="6" t="s">
        <v>538</v>
      </c>
      <c r="C60" s="162">
        <v>0</v>
      </c>
      <c r="D60" s="162">
        <v>0</v>
      </c>
      <c r="E60" s="162">
        <v>0</v>
      </c>
      <c r="F60" s="29"/>
      <c r="G60" s="29"/>
      <c r="H60" s="29"/>
      <c r="I60" s="29"/>
      <c r="J60" s="29"/>
      <c r="K60" s="29"/>
      <c r="L60" s="251">
        <f>SUM(G60:I60)</f>
        <v>0</v>
      </c>
      <c r="M60" s="251">
        <f t="shared" si="5"/>
        <v>0</v>
      </c>
      <c r="N60" s="251">
        <f t="shared" si="5"/>
        <v>0</v>
      </c>
    </row>
    <row r="61" spans="1:14" ht="15" customHeight="1" x14ac:dyDescent="0.25">
      <c r="A61" s="13" t="s">
        <v>539</v>
      </c>
      <c r="B61" s="6" t="s">
        <v>540</v>
      </c>
      <c r="C61" s="162">
        <v>0</v>
      </c>
      <c r="D61" s="162">
        <v>0</v>
      </c>
      <c r="E61" s="162">
        <v>0</v>
      </c>
      <c r="F61" s="29"/>
      <c r="G61" s="29"/>
      <c r="H61" s="29"/>
      <c r="I61" s="29"/>
      <c r="J61" s="29"/>
      <c r="K61" s="29"/>
      <c r="L61" s="251">
        <f>SUM(G61:I61)</f>
        <v>0</v>
      </c>
      <c r="M61" s="251">
        <f t="shared" si="5"/>
        <v>0</v>
      </c>
      <c r="N61" s="251">
        <f t="shared" si="5"/>
        <v>0</v>
      </c>
    </row>
    <row r="62" spans="1:14" ht="15" customHeight="1" x14ac:dyDescent="0.25">
      <c r="A62" s="39" t="s">
        <v>729</v>
      </c>
      <c r="B62" s="45" t="s">
        <v>541</v>
      </c>
      <c r="C62" s="163">
        <v>1000000</v>
      </c>
      <c r="D62" s="163">
        <v>1250000</v>
      </c>
      <c r="E62" s="163">
        <v>1250000</v>
      </c>
      <c r="F62" s="29">
        <v>0</v>
      </c>
      <c r="G62" s="29"/>
      <c r="H62" s="29"/>
      <c r="I62" s="29"/>
      <c r="J62" s="29"/>
      <c r="K62" s="29"/>
      <c r="L62" s="251">
        <f>SUM(L57:L61)</f>
        <v>1000000</v>
      </c>
      <c r="M62" s="251">
        <f>SUM(M57:M61)</f>
        <v>1250000</v>
      </c>
      <c r="N62" s="251">
        <f>SUM(N57:N61)</f>
        <v>1250000</v>
      </c>
    </row>
    <row r="63" spans="1:14" ht="15" customHeight="1" x14ac:dyDescent="0.25">
      <c r="A63" s="13" t="s">
        <v>547</v>
      </c>
      <c r="B63" s="6" t="s">
        <v>548</v>
      </c>
      <c r="C63" s="162">
        <v>0</v>
      </c>
      <c r="D63" s="162">
        <v>0</v>
      </c>
      <c r="E63" s="162">
        <v>0</v>
      </c>
      <c r="F63" s="29"/>
      <c r="G63" s="29"/>
      <c r="H63" s="29"/>
      <c r="I63" s="29"/>
      <c r="J63" s="29"/>
      <c r="K63" s="29"/>
      <c r="L63" s="251">
        <f>SUM(G63:I63)</f>
        <v>0</v>
      </c>
      <c r="M63" s="251">
        <f>SUM(H63:J63)</f>
        <v>0</v>
      </c>
      <c r="N63" s="251">
        <f>SUM(I63:K63)</f>
        <v>0</v>
      </c>
    </row>
    <row r="64" spans="1:14" ht="15" customHeight="1" x14ac:dyDescent="0.25">
      <c r="A64" s="5" t="s">
        <v>711</v>
      </c>
      <c r="B64" s="6" t="s">
        <v>549</v>
      </c>
      <c r="C64" s="162">
        <v>0</v>
      </c>
      <c r="D64" s="162">
        <v>0</v>
      </c>
      <c r="E64" s="162">
        <v>0</v>
      </c>
      <c r="F64" s="29"/>
      <c r="G64" s="29"/>
      <c r="H64" s="29"/>
      <c r="I64" s="29"/>
      <c r="J64" s="29"/>
      <c r="K64" s="29"/>
      <c r="L64" s="251">
        <v>0</v>
      </c>
      <c r="M64" s="251">
        <v>0</v>
      </c>
      <c r="N64" s="251">
        <v>0</v>
      </c>
    </row>
    <row r="65" spans="1:14" ht="15" customHeight="1" x14ac:dyDescent="0.25">
      <c r="A65" s="13" t="s">
        <v>712</v>
      </c>
      <c r="B65" s="6" t="s">
        <v>550</v>
      </c>
      <c r="C65" s="162">
        <v>0</v>
      </c>
      <c r="D65" s="162">
        <v>133059784</v>
      </c>
      <c r="E65" s="162">
        <v>119058739</v>
      </c>
      <c r="F65" s="29"/>
      <c r="G65" s="29"/>
      <c r="H65" s="29"/>
      <c r="I65" s="29"/>
      <c r="J65" s="29"/>
      <c r="K65" s="29"/>
      <c r="L65" s="251">
        <v>0</v>
      </c>
      <c r="M65" s="251">
        <v>133059784</v>
      </c>
      <c r="N65" s="251">
        <v>119058739</v>
      </c>
    </row>
    <row r="66" spans="1:14" ht="15" customHeight="1" x14ac:dyDescent="0.25">
      <c r="A66" s="39" t="s">
        <v>732</v>
      </c>
      <c r="B66" s="45" t="s">
        <v>551</v>
      </c>
      <c r="C66" s="163">
        <v>0</v>
      </c>
      <c r="D66" s="163">
        <v>133059784</v>
      </c>
      <c r="E66" s="163">
        <v>119058739</v>
      </c>
      <c r="F66" s="29">
        <v>0</v>
      </c>
      <c r="G66" s="29"/>
      <c r="H66" s="29"/>
      <c r="I66" s="29"/>
      <c r="J66" s="29"/>
      <c r="K66" s="29"/>
      <c r="L66" s="251">
        <v>0</v>
      </c>
      <c r="M66" s="251">
        <v>133059784</v>
      </c>
      <c r="N66" s="251">
        <v>119058739</v>
      </c>
    </row>
    <row r="67" spans="1:14" ht="15" customHeight="1" x14ac:dyDescent="0.25">
      <c r="A67" s="286" t="s">
        <v>792</v>
      </c>
      <c r="B67" s="297"/>
      <c r="C67" s="298">
        <v>0</v>
      </c>
      <c r="D67" s="298">
        <v>134309784</v>
      </c>
      <c r="E67" s="298">
        <v>120308739</v>
      </c>
      <c r="F67" s="299">
        <v>0</v>
      </c>
      <c r="G67" s="299"/>
      <c r="H67" s="299"/>
      <c r="I67" s="299"/>
      <c r="J67" s="299"/>
      <c r="K67" s="299"/>
      <c r="L67" s="300">
        <v>0</v>
      </c>
      <c r="M67" s="300">
        <f>M62+M66</f>
        <v>134309784</v>
      </c>
      <c r="N67" s="300">
        <f>N62+N66</f>
        <v>120308739</v>
      </c>
    </row>
    <row r="68" spans="1:14" ht="15.75" x14ac:dyDescent="0.25">
      <c r="A68" s="303" t="s">
        <v>731</v>
      </c>
      <c r="B68" s="290" t="s">
        <v>552</v>
      </c>
      <c r="C68" s="304">
        <f>L68-F68</f>
        <v>42368363</v>
      </c>
      <c r="D68" s="304">
        <f>M68-G68</f>
        <v>179215481</v>
      </c>
      <c r="E68" s="304">
        <f>N68-H68</f>
        <v>165214436</v>
      </c>
      <c r="F68" s="301">
        <v>1831750</v>
      </c>
      <c r="G68" s="301">
        <v>1646646</v>
      </c>
      <c r="H68" s="301">
        <v>1646646</v>
      </c>
      <c r="I68" s="301"/>
      <c r="J68" s="301"/>
      <c r="K68" s="301"/>
      <c r="L68" s="302">
        <f>SUM(L66,L62,L56,L50)</f>
        <v>44200113</v>
      </c>
      <c r="M68" s="302">
        <f>SUM(M66,M62,M56,M50)</f>
        <v>180862127</v>
      </c>
      <c r="N68" s="302">
        <f>SUM(N66,N62,N56,N50)</f>
        <v>166861082</v>
      </c>
    </row>
    <row r="69" spans="1:14" ht="15.75" x14ac:dyDescent="0.25">
      <c r="A69" s="305" t="s">
        <v>846</v>
      </c>
      <c r="B69" s="306"/>
      <c r="C69" s="307">
        <v>0</v>
      </c>
      <c r="D69" s="307">
        <v>0</v>
      </c>
      <c r="E69" s="307">
        <v>0</v>
      </c>
      <c r="F69" s="308"/>
      <c r="G69" s="308"/>
      <c r="H69" s="308"/>
      <c r="I69" s="308"/>
      <c r="J69" s="308"/>
      <c r="K69" s="308"/>
      <c r="L69" s="309">
        <f>SUM(G69:I69)</f>
        <v>0</v>
      </c>
      <c r="M69" s="309">
        <f t="shared" ref="M69:N73" si="6">SUM(H69:J69)</f>
        <v>0</v>
      </c>
      <c r="N69" s="309">
        <f t="shared" si="6"/>
        <v>0</v>
      </c>
    </row>
    <row r="70" spans="1:14" ht="15.75" x14ac:dyDescent="0.25">
      <c r="A70" s="305" t="s">
        <v>847</v>
      </c>
      <c r="B70" s="306"/>
      <c r="C70" s="307">
        <v>0</v>
      </c>
      <c r="D70" s="307">
        <v>0</v>
      </c>
      <c r="E70" s="307">
        <v>0</v>
      </c>
      <c r="F70" s="308"/>
      <c r="G70" s="308"/>
      <c r="H70" s="308"/>
      <c r="I70" s="308"/>
      <c r="J70" s="308"/>
      <c r="K70" s="308"/>
      <c r="L70" s="309">
        <f>SUM(G70:I70)</f>
        <v>0</v>
      </c>
      <c r="M70" s="309">
        <f t="shared" si="6"/>
        <v>0</v>
      </c>
      <c r="N70" s="309">
        <f t="shared" si="6"/>
        <v>0</v>
      </c>
    </row>
    <row r="71" spans="1:14" x14ac:dyDescent="0.25">
      <c r="A71" s="37" t="s">
        <v>713</v>
      </c>
      <c r="B71" s="5" t="s">
        <v>553</v>
      </c>
      <c r="C71" s="162">
        <v>0</v>
      </c>
      <c r="D71" s="162">
        <v>0</v>
      </c>
      <c r="E71" s="162">
        <v>0</v>
      </c>
      <c r="F71" s="29"/>
      <c r="G71" s="29"/>
      <c r="H71" s="29"/>
      <c r="I71" s="29"/>
      <c r="J71" s="29"/>
      <c r="K71" s="29"/>
      <c r="L71" s="251">
        <f>SUM(G71:I71)</f>
        <v>0</v>
      </c>
      <c r="M71" s="251">
        <f t="shared" si="6"/>
        <v>0</v>
      </c>
      <c r="N71" s="251">
        <f t="shared" si="6"/>
        <v>0</v>
      </c>
    </row>
    <row r="72" spans="1:14" x14ac:dyDescent="0.25">
      <c r="A72" s="13" t="s">
        <v>554</v>
      </c>
      <c r="B72" s="5" t="s">
        <v>555</v>
      </c>
      <c r="C72" s="162">
        <v>0</v>
      </c>
      <c r="D72" s="162">
        <v>0</v>
      </c>
      <c r="E72" s="162">
        <v>0</v>
      </c>
      <c r="F72" s="29"/>
      <c r="G72" s="29"/>
      <c r="H72" s="29"/>
      <c r="I72" s="29"/>
      <c r="J72" s="29"/>
      <c r="K72" s="29"/>
      <c r="L72" s="251">
        <f>SUM(G72:I72)</f>
        <v>0</v>
      </c>
      <c r="M72" s="251">
        <f t="shared" si="6"/>
        <v>0</v>
      </c>
      <c r="N72" s="251">
        <f t="shared" si="6"/>
        <v>0</v>
      </c>
    </row>
    <row r="73" spans="1:14" x14ac:dyDescent="0.25">
      <c r="A73" s="37" t="s">
        <v>714</v>
      </c>
      <c r="B73" s="5" t="s">
        <v>556</v>
      </c>
      <c r="C73" s="162">
        <v>0</v>
      </c>
      <c r="D73" s="162">
        <v>0</v>
      </c>
      <c r="E73" s="162">
        <v>0</v>
      </c>
      <c r="F73" s="29"/>
      <c r="G73" s="29"/>
      <c r="H73" s="29"/>
      <c r="I73" s="29"/>
      <c r="J73" s="29"/>
      <c r="K73" s="29"/>
      <c r="L73" s="251">
        <f>SUM(G73:I73)</f>
        <v>0</v>
      </c>
      <c r="M73" s="251">
        <f t="shared" si="6"/>
        <v>0</v>
      </c>
      <c r="N73" s="251">
        <f t="shared" si="6"/>
        <v>0</v>
      </c>
    </row>
    <row r="74" spans="1:14" x14ac:dyDescent="0.25">
      <c r="A74" s="15" t="s">
        <v>733</v>
      </c>
      <c r="B74" s="7" t="s">
        <v>557</v>
      </c>
      <c r="C74" s="163">
        <v>0</v>
      </c>
      <c r="D74" s="163">
        <v>0</v>
      </c>
      <c r="E74" s="163">
        <v>0</v>
      </c>
      <c r="F74" s="29">
        <v>0</v>
      </c>
      <c r="G74" s="29"/>
      <c r="H74" s="29"/>
      <c r="I74" s="29"/>
      <c r="J74" s="29"/>
      <c r="K74" s="29"/>
      <c r="L74" s="251">
        <f>SUM(L71:L73)</f>
        <v>0</v>
      </c>
      <c r="M74" s="251">
        <f>SUM(M71:M73)</f>
        <v>0</v>
      </c>
      <c r="N74" s="251">
        <f>SUM(N71:N73)</f>
        <v>0</v>
      </c>
    </row>
    <row r="75" spans="1:14" x14ac:dyDescent="0.25">
      <c r="A75" s="13" t="s">
        <v>715</v>
      </c>
      <c r="B75" s="5" t="s">
        <v>558</v>
      </c>
      <c r="C75" s="162">
        <v>0</v>
      </c>
      <c r="D75" s="162">
        <v>0</v>
      </c>
      <c r="E75" s="162">
        <v>0</v>
      </c>
      <c r="F75" s="29"/>
      <c r="G75" s="29"/>
      <c r="H75" s="29"/>
      <c r="I75" s="29"/>
      <c r="J75" s="29"/>
      <c r="K75" s="29"/>
      <c r="L75" s="251">
        <f>SUM(G75:I75)</f>
        <v>0</v>
      </c>
      <c r="M75" s="251">
        <f t="shared" ref="M75:N78" si="7">SUM(H75:J75)</f>
        <v>0</v>
      </c>
      <c r="N75" s="251">
        <f t="shared" si="7"/>
        <v>0</v>
      </c>
    </row>
    <row r="76" spans="1:14" x14ac:dyDescent="0.25">
      <c r="A76" s="37" t="s">
        <v>559</v>
      </c>
      <c r="B76" s="5" t="s">
        <v>560</v>
      </c>
      <c r="C76" s="162">
        <v>0</v>
      </c>
      <c r="D76" s="162">
        <v>0</v>
      </c>
      <c r="E76" s="162">
        <v>0</v>
      </c>
      <c r="F76" s="29"/>
      <c r="G76" s="29"/>
      <c r="H76" s="29"/>
      <c r="I76" s="29"/>
      <c r="J76" s="29"/>
      <c r="K76" s="29"/>
      <c r="L76" s="251">
        <f>SUM(G76:I76)</f>
        <v>0</v>
      </c>
      <c r="M76" s="251">
        <f t="shared" si="7"/>
        <v>0</v>
      </c>
      <c r="N76" s="251">
        <f t="shared" si="7"/>
        <v>0</v>
      </c>
    </row>
    <row r="77" spans="1:14" x14ac:dyDescent="0.25">
      <c r="A77" s="13" t="s">
        <v>716</v>
      </c>
      <c r="B77" s="5" t="s">
        <v>561</v>
      </c>
      <c r="C77" s="162">
        <v>0</v>
      </c>
      <c r="D77" s="162">
        <v>0</v>
      </c>
      <c r="E77" s="162">
        <v>0</v>
      </c>
      <c r="F77" s="29"/>
      <c r="G77" s="29"/>
      <c r="H77" s="29"/>
      <c r="I77" s="29"/>
      <c r="J77" s="29"/>
      <c r="K77" s="29"/>
      <c r="L77" s="251">
        <f>SUM(G77:I77)</f>
        <v>0</v>
      </c>
      <c r="M77" s="251">
        <f t="shared" si="7"/>
        <v>0</v>
      </c>
      <c r="N77" s="251">
        <f t="shared" si="7"/>
        <v>0</v>
      </c>
    </row>
    <row r="78" spans="1:14" x14ac:dyDescent="0.25">
      <c r="A78" s="37" t="s">
        <v>562</v>
      </c>
      <c r="B78" s="5" t="s">
        <v>563</v>
      </c>
      <c r="C78" s="162">
        <v>0</v>
      </c>
      <c r="D78" s="162">
        <v>0</v>
      </c>
      <c r="E78" s="162">
        <v>0</v>
      </c>
      <c r="F78" s="29"/>
      <c r="G78" s="29"/>
      <c r="H78" s="29"/>
      <c r="I78" s="29"/>
      <c r="J78" s="29"/>
      <c r="K78" s="29"/>
      <c r="L78" s="251">
        <f>SUM(G78:I78)</f>
        <v>0</v>
      </c>
      <c r="M78" s="251">
        <f t="shared" si="7"/>
        <v>0</v>
      </c>
      <c r="N78" s="251">
        <f t="shared" si="7"/>
        <v>0</v>
      </c>
    </row>
    <row r="79" spans="1:14" x14ac:dyDescent="0.25">
      <c r="A79" s="14" t="s">
        <v>734</v>
      </c>
      <c r="B79" s="7" t="s">
        <v>564</v>
      </c>
      <c r="C79" s="162">
        <v>0</v>
      </c>
      <c r="D79" s="162">
        <v>0</v>
      </c>
      <c r="E79" s="162">
        <v>0</v>
      </c>
      <c r="F79" s="29">
        <v>0</v>
      </c>
      <c r="G79" s="29"/>
      <c r="H79" s="29"/>
      <c r="I79" s="29"/>
      <c r="J79" s="29"/>
      <c r="K79" s="29"/>
      <c r="L79" s="251">
        <f>SUM(L75:L78)</f>
        <v>0</v>
      </c>
      <c r="M79" s="251">
        <f>SUM(M75:M78)</f>
        <v>0</v>
      </c>
      <c r="N79" s="251">
        <f>SUM(N75:N78)</f>
        <v>0</v>
      </c>
    </row>
    <row r="80" spans="1:14" x14ac:dyDescent="0.25">
      <c r="A80" s="5" t="s">
        <v>844</v>
      </c>
      <c r="B80" s="5" t="s">
        <v>565</v>
      </c>
      <c r="C80" s="162">
        <v>28780015</v>
      </c>
      <c r="D80" s="162">
        <v>29780015</v>
      </c>
      <c r="E80" s="162">
        <v>29780015</v>
      </c>
      <c r="F80" s="29"/>
      <c r="G80" s="29"/>
      <c r="H80" s="29"/>
      <c r="I80" s="29"/>
      <c r="J80" s="29"/>
      <c r="K80" s="29"/>
      <c r="L80" s="251">
        <v>28780015</v>
      </c>
      <c r="M80" s="251">
        <v>29780015</v>
      </c>
      <c r="N80" s="251">
        <v>29780015</v>
      </c>
    </row>
    <row r="81" spans="1:14" x14ac:dyDescent="0.25">
      <c r="A81" s="5" t="s">
        <v>845</v>
      </c>
      <c r="B81" s="5" t="s">
        <v>565</v>
      </c>
      <c r="C81" s="162">
        <v>0</v>
      </c>
      <c r="D81" s="162">
        <v>0</v>
      </c>
      <c r="E81" s="162"/>
      <c r="F81" s="29"/>
      <c r="G81" s="29"/>
      <c r="H81" s="29"/>
      <c r="I81" s="29"/>
      <c r="J81" s="29"/>
      <c r="K81" s="29"/>
      <c r="L81" s="251">
        <v>0</v>
      </c>
      <c r="M81" s="251">
        <v>0</v>
      </c>
      <c r="N81" s="251"/>
    </row>
    <row r="82" spans="1:14" x14ac:dyDescent="0.25">
      <c r="A82" s="5" t="s">
        <v>842</v>
      </c>
      <c r="B82" s="5" t="s">
        <v>566</v>
      </c>
      <c r="C82" s="162">
        <v>0</v>
      </c>
      <c r="D82" s="162">
        <v>0</v>
      </c>
      <c r="E82" s="162">
        <v>0</v>
      </c>
      <c r="F82" s="29"/>
      <c r="G82" s="29"/>
      <c r="H82" s="29"/>
      <c r="I82" s="29"/>
      <c r="J82" s="29"/>
      <c r="K82" s="29"/>
      <c r="L82" s="251">
        <f t="shared" ref="L82:N83" si="8">SUM(G82:I82)</f>
        <v>0</v>
      </c>
      <c r="M82" s="251">
        <f t="shared" si="8"/>
        <v>0</v>
      </c>
      <c r="N82" s="251">
        <f t="shared" si="8"/>
        <v>0</v>
      </c>
    </row>
    <row r="83" spans="1:14" x14ac:dyDescent="0.25">
      <c r="A83" s="5" t="s">
        <v>843</v>
      </c>
      <c r="B83" s="5" t="s">
        <v>566</v>
      </c>
      <c r="C83" s="162">
        <v>0</v>
      </c>
      <c r="D83" s="162">
        <v>0</v>
      </c>
      <c r="E83" s="162">
        <v>0</v>
      </c>
      <c r="F83" s="29"/>
      <c r="G83" s="29"/>
      <c r="H83" s="29"/>
      <c r="I83" s="29"/>
      <c r="J83" s="29"/>
      <c r="K83" s="29"/>
      <c r="L83" s="251">
        <f t="shared" si="8"/>
        <v>0</v>
      </c>
      <c r="M83" s="251">
        <f t="shared" si="8"/>
        <v>0</v>
      </c>
      <c r="N83" s="251">
        <f t="shared" si="8"/>
        <v>0</v>
      </c>
    </row>
    <row r="84" spans="1:14" x14ac:dyDescent="0.25">
      <c r="A84" s="7" t="s">
        <v>735</v>
      </c>
      <c r="B84" s="7" t="s">
        <v>567</v>
      </c>
      <c r="C84" s="163">
        <v>28780015</v>
      </c>
      <c r="D84" s="163">
        <v>29780015</v>
      </c>
      <c r="E84" s="163">
        <v>29780015</v>
      </c>
      <c r="F84" s="29">
        <v>0</v>
      </c>
      <c r="G84" s="29"/>
      <c r="H84" s="29"/>
      <c r="I84" s="29"/>
      <c r="J84" s="29"/>
      <c r="K84" s="29"/>
      <c r="L84" s="251">
        <f>SUM(L80:L83)</f>
        <v>28780015</v>
      </c>
      <c r="M84" s="251">
        <f>SUM(M80:M83)</f>
        <v>29780015</v>
      </c>
      <c r="N84" s="251">
        <v>29780015</v>
      </c>
    </row>
    <row r="85" spans="1:14" x14ac:dyDescent="0.25">
      <c r="A85" s="37" t="s">
        <v>568</v>
      </c>
      <c r="B85" s="5" t="s">
        <v>569</v>
      </c>
      <c r="C85" s="162">
        <v>0</v>
      </c>
      <c r="D85" s="162">
        <v>0</v>
      </c>
      <c r="E85" s="162">
        <v>1397786</v>
      </c>
      <c r="F85" s="29"/>
      <c r="G85" s="29"/>
      <c r="H85" s="29"/>
      <c r="I85" s="29"/>
      <c r="J85" s="29"/>
      <c r="K85" s="29"/>
      <c r="L85" s="251">
        <f>SUM(G85:I85)</f>
        <v>0</v>
      </c>
      <c r="M85" s="251">
        <f t="shared" ref="M85:N89" si="9">SUM(H85:J85)</f>
        <v>0</v>
      </c>
      <c r="N85" s="251">
        <v>1397786</v>
      </c>
    </row>
    <row r="86" spans="1:14" x14ac:dyDescent="0.25">
      <c r="A86" s="37" t="s">
        <v>570</v>
      </c>
      <c r="B86" s="5" t="s">
        <v>571</v>
      </c>
      <c r="C86" s="162">
        <v>0</v>
      </c>
      <c r="D86" s="162">
        <v>0</v>
      </c>
      <c r="E86" s="162">
        <v>0</v>
      </c>
      <c r="F86" s="29"/>
      <c r="G86" s="29"/>
      <c r="H86" s="29"/>
      <c r="I86" s="29"/>
      <c r="J86" s="29"/>
      <c r="K86" s="29"/>
      <c r="L86" s="251">
        <f>SUM(G86:I86)</f>
        <v>0</v>
      </c>
      <c r="M86" s="251">
        <f t="shared" si="9"/>
        <v>0</v>
      </c>
      <c r="N86" s="251">
        <f t="shared" si="9"/>
        <v>0</v>
      </c>
    </row>
    <row r="87" spans="1:14" x14ac:dyDescent="0.25">
      <c r="A87" s="37" t="s">
        <v>572</v>
      </c>
      <c r="B87" s="5" t="s">
        <v>573</v>
      </c>
      <c r="C87" s="162">
        <v>0</v>
      </c>
      <c r="D87" s="162">
        <v>0</v>
      </c>
      <c r="E87" s="162">
        <v>0</v>
      </c>
      <c r="F87" s="29"/>
      <c r="G87" s="29"/>
      <c r="H87" s="29"/>
      <c r="I87" s="29"/>
      <c r="J87" s="29"/>
      <c r="K87" s="29"/>
      <c r="L87" s="251">
        <f>SUM(G87:I87)</f>
        <v>0</v>
      </c>
      <c r="M87" s="251">
        <f t="shared" si="9"/>
        <v>0</v>
      </c>
      <c r="N87" s="251">
        <f t="shared" si="9"/>
        <v>0</v>
      </c>
    </row>
    <row r="88" spans="1:14" x14ac:dyDescent="0.25">
      <c r="A88" s="37" t="s">
        <v>574</v>
      </c>
      <c r="B88" s="5" t="s">
        <v>575</v>
      </c>
      <c r="C88" s="162">
        <v>0</v>
      </c>
      <c r="D88" s="162">
        <v>0</v>
      </c>
      <c r="E88" s="162">
        <v>0</v>
      </c>
      <c r="F88" s="29"/>
      <c r="G88" s="29"/>
      <c r="H88" s="29"/>
      <c r="I88" s="29"/>
      <c r="J88" s="29"/>
      <c r="K88" s="29"/>
      <c r="L88" s="251">
        <f>SUM(G88:I88)</f>
        <v>0</v>
      </c>
      <c r="M88" s="251">
        <f t="shared" si="9"/>
        <v>0</v>
      </c>
      <c r="N88" s="251">
        <f t="shared" si="9"/>
        <v>0</v>
      </c>
    </row>
    <row r="89" spans="1:14" x14ac:dyDescent="0.25">
      <c r="A89" s="13" t="s">
        <v>717</v>
      </c>
      <c r="B89" s="5" t="s">
        <v>576</v>
      </c>
      <c r="C89" s="162">
        <v>0</v>
      </c>
      <c r="D89" s="162">
        <v>0</v>
      </c>
      <c r="E89" s="162">
        <v>0</v>
      </c>
      <c r="F89" s="29"/>
      <c r="G89" s="29"/>
      <c r="H89" s="29"/>
      <c r="I89" s="29"/>
      <c r="J89" s="29"/>
      <c r="K89" s="29"/>
      <c r="L89" s="251">
        <f>SUM(G89:I89)</f>
        <v>0</v>
      </c>
      <c r="M89" s="251">
        <f t="shared" si="9"/>
        <v>0</v>
      </c>
      <c r="N89" s="251">
        <f t="shared" si="9"/>
        <v>0</v>
      </c>
    </row>
    <row r="90" spans="1:14" x14ac:dyDescent="0.25">
      <c r="A90" s="15" t="s">
        <v>736</v>
      </c>
      <c r="B90" s="7" t="s">
        <v>578</v>
      </c>
      <c r="C90" s="163">
        <v>28780015</v>
      </c>
      <c r="D90" s="163">
        <v>29780015</v>
      </c>
      <c r="E90" s="163">
        <v>31177801</v>
      </c>
      <c r="F90" s="29">
        <v>0</v>
      </c>
      <c r="G90" s="29"/>
      <c r="H90" s="29"/>
      <c r="I90" s="29"/>
      <c r="J90" s="29"/>
      <c r="K90" s="29"/>
      <c r="L90" s="251">
        <f>SUM(L84,L79,L74)</f>
        <v>28780015</v>
      </c>
      <c r="M90" s="251">
        <f>SUM(M84,M79,M74)</f>
        <v>29780015</v>
      </c>
      <c r="N90" s="251">
        <v>31177801</v>
      </c>
    </row>
    <row r="91" spans="1:14" x14ac:dyDescent="0.25">
      <c r="A91" s="13" t="s">
        <v>579</v>
      </c>
      <c r="B91" s="5" t="s">
        <v>580</v>
      </c>
      <c r="C91" s="162">
        <v>0</v>
      </c>
      <c r="D91" s="162">
        <v>0</v>
      </c>
      <c r="E91" s="162">
        <v>0</v>
      </c>
      <c r="F91" s="29"/>
      <c r="G91" s="29"/>
      <c r="H91" s="29"/>
      <c r="I91" s="29"/>
      <c r="J91" s="29"/>
      <c r="K91" s="29"/>
      <c r="L91" s="251">
        <f>SUM(G91:I91)</f>
        <v>0</v>
      </c>
      <c r="M91" s="251">
        <f t="shared" ref="M91:N94" si="10">SUM(H91:J91)</f>
        <v>0</v>
      </c>
      <c r="N91" s="251">
        <f t="shared" si="10"/>
        <v>0</v>
      </c>
    </row>
    <row r="92" spans="1:14" x14ac:dyDescent="0.25">
      <c r="A92" s="13" t="s">
        <v>581</v>
      </c>
      <c r="B92" s="5" t="s">
        <v>582</v>
      </c>
      <c r="C92" s="162">
        <v>0</v>
      </c>
      <c r="D92" s="162">
        <v>0</v>
      </c>
      <c r="E92" s="162">
        <v>0</v>
      </c>
      <c r="F92" s="29"/>
      <c r="G92" s="29"/>
      <c r="H92" s="29"/>
      <c r="I92" s="29"/>
      <c r="J92" s="29"/>
      <c r="K92" s="29"/>
      <c r="L92" s="251">
        <f>SUM(G92:I92)</f>
        <v>0</v>
      </c>
      <c r="M92" s="251">
        <f t="shared" si="10"/>
        <v>0</v>
      </c>
      <c r="N92" s="251">
        <f t="shared" si="10"/>
        <v>0</v>
      </c>
    </row>
    <row r="93" spans="1:14" x14ac:dyDescent="0.25">
      <c r="A93" s="37" t="s">
        <v>583</v>
      </c>
      <c r="B93" s="5" t="s">
        <v>584</v>
      </c>
      <c r="C93" s="162">
        <v>0</v>
      </c>
      <c r="D93" s="162">
        <v>0</v>
      </c>
      <c r="E93" s="162">
        <v>0</v>
      </c>
      <c r="F93" s="29"/>
      <c r="G93" s="29"/>
      <c r="H93" s="29"/>
      <c r="I93" s="29"/>
      <c r="J93" s="29"/>
      <c r="K93" s="29"/>
      <c r="L93" s="251">
        <f>SUM(G93:I93)</f>
        <v>0</v>
      </c>
      <c r="M93" s="251">
        <f t="shared" si="10"/>
        <v>0</v>
      </c>
      <c r="N93" s="251">
        <f t="shared" si="10"/>
        <v>0</v>
      </c>
    </row>
    <row r="94" spans="1:14" x14ac:dyDescent="0.25">
      <c r="A94" s="37" t="s">
        <v>718</v>
      </c>
      <c r="B94" s="5" t="s">
        <v>585</v>
      </c>
      <c r="C94" s="162">
        <v>0</v>
      </c>
      <c r="D94" s="162">
        <v>0</v>
      </c>
      <c r="E94" s="162">
        <v>0</v>
      </c>
      <c r="F94" s="29"/>
      <c r="G94" s="29"/>
      <c r="H94" s="29"/>
      <c r="I94" s="29"/>
      <c r="J94" s="29"/>
      <c r="K94" s="29"/>
      <c r="L94" s="251">
        <f>SUM(G94:I94)</f>
        <v>0</v>
      </c>
      <c r="M94" s="251">
        <f t="shared" si="10"/>
        <v>0</v>
      </c>
      <c r="N94" s="251">
        <f t="shared" si="10"/>
        <v>0</v>
      </c>
    </row>
    <row r="95" spans="1:14" x14ac:dyDescent="0.25">
      <c r="A95" s="14" t="s">
        <v>737</v>
      </c>
      <c r="B95" s="7" t="s">
        <v>586</v>
      </c>
      <c r="C95" s="163">
        <v>0</v>
      </c>
      <c r="D95" s="163">
        <v>0</v>
      </c>
      <c r="E95" s="163">
        <v>0</v>
      </c>
      <c r="F95" s="29">
        <v>0</v>
      </c>
      <c r="G95" s="29"/>
      <c r="H95" s="29"/>
      <c r="I95" s="29"/>
      <c r="J95" s="29"/>
      <c r="K95" s="29"/>
      <c r="L95" s="251">
        <f>SUM(L91:L94)</f>
        <v>0</v>
      </c>
      <c r="M95" s="251">
        <f>SUM(M91:M94)</f>
        <v>0</v>
      </c>
      <c r="N95" s="251">
        <f>SUM(N91:N94)</f>
        <v>0</v>
      </c>
    </row>
    <row r="96" spans="1:14" x14ac:dyDescent="0.25">
      <c r="A96" s="15" t="s">
        <v>587</v>
      </c>
      <c r="B96" s="7" t="s">
        <v>588</v>
      </c>
      <c r="C96" s="163">
        <v>0</v>
      </c>
      <c r="D96" s="163">
        <v>0</v>
      </c>
      <c r="E96" s="163">
        <v>0</v>
      </c>
      <c r="F96" s="29"/>
      <c r="G96" s="29"/>
      <c r="H96" s="29"/>
      <c r="I96" s="29"/>
      <c r="J96" s="29"/>
      <c r="K96" s="29"/>
      <c r="L96" s="251">
        <f>SUM(G96:I96)</f>
        <v>0</v>
      </c>
      <c r="M96" s="251">
        <f>SUM(H96:J96)</f>
        <v>0</v>
      </c>
      <c r="N96" s="251">
        <f>SUM(I96:K96)</f>
        <v>0</v>
      </c>
    </row>
    <row r="97" spans="1:14" ht="15.75" x14ac:dyDescent="0.25">
      <c r="A97" s="310" t="s">
        <v>738</v>
      </c>
      <c r="B97" s="311" t="s">
        <v>589</v>
      </c>
      <c r="C97" s="316">
        <f t="shared" ref="C97:K97" si="11">SUM(C95,C90,C96)</f>
        <v>28780015</v>
      </c>
      <c r="D97" s="316">
        <f t="shared" si="11"/>
        <v>29780015</v>
      </c>
      <c r="E97" s="316">
        <f t="shared" si="11"/>
        <v>31177801</v>
      </c>
      <c r="F97" s="316">
        <f t="shared" si="11"/>
        <v>0</v>
      </c>
      <c r="G97" s="316">
        <f t="shared" si="11"/>
        <v>0</v>
      </c>
      <c r="H97" s="316">
        <f t="shared" si="11"/>
        <v>0</v>
      </c>
      <c r="I97" s="316">
        <f t="shared" si="11"/>
        <v>0</v>
      </c>
      <c r="J97" s="316">
        <f t="shared" si="11"/>
        <v>0</v>
      </c>
      <c r="K97" s="316">
        <f t="shared" si="11"/>
        <v>0</v>
      </c>
      <c r="L97" s="316">
        <f>SUM(L95,L90,L96)</f>
        <v>28780015</v>
      </c>
      <c r="M97" s="316">
        <f>SUM(M95,M90,M96)</f>
        <v>29780015</v>
      </c>
      <c r="N97" s="316">
        <f>SUM(N95,N90,N96)</f>
        <v>31177801</v>
      </c>
    </row>
    <row r="98" spans="1:14" ht="15.75" x14ac:dyDescent="0.25">
      <c r="A98" s="317" t="s">
        <v>720</v>
      </c>
      <c r="B98" s="317"/>
      <c r="C98" s="313">
        <f>L98-F98</f>
        <v>71148378</v>
      </c>
      <c r="D98" s="313">
        <f>M98-G98</f>
        <v>208995496</v>
      </c>
      <c r="E98" s="313">
        <f>N98-H98</f>
        <v>196392237</v>
      </c>
      <c r="F98" s="314">
        <v>1831750</v>
      </c>
      <c r="G98" s="315">
        <v>1646646</v>
      </c>
      <c r="H98" s="315">
        <v>1646646</v>
      </c>
      <c r="I98" s="315"/>
      <c r="J98" s="315"/>
      <c r="K98" s="315"/>
      <c r="L98" s="316">
        <f>SUM(L97,L68)</f>
        <v>72980128</v>
      </c>
      <c r="M98" s="316">
        <f>SUM(M97,M68)</f>
        <v>210642142</v>
      </c>
      <c r="N98" s="316">
        <f>SUM(N97,N68)</f>
        <v>198038883</v>
      </c>
    </row>
  </sheetData>
  <mergeCells count="9">
    <mergeCell ref="I5:K5"/>
    <mergeCell ref="L5:N5"/>
    <mergeCell ref="A1:N1"/>
    <mergeCell ref="A2:N2"/>
    <mergeCell ref="A5:A6"/>
    <mergeCell ref="B5:B6"/>
    <mergeCell ref="C5:E5"/>
    <mergeCell ref="F5:H5"/>
    <mergeCell ref="G4:N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4" fitToHeight="2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workbookViewId="0">
      <selection activeCell="A4" sqref="A4:E4"/>
    </sheetView>
  </sheetViews>
  <sheetFormatPr defaultRowHeight="15" x14ac:dyDescent="0.25"/>
  <cols>
    <col min="1" max="1" width="92.5703125" customWidth="1"/>
    <col min="3" max="3" width="12.42578125" customWidth="1"/>
    <col min="4" max="4" width="12.85546875" customWidth="1"/>
    <col min="5" max="5" width="12.7109375" customWidth="1"/>
  </cols>
  <sheetData>
    <row r="1" spans="1:7" ht="24" customHeight="1" x14ac:dyDescent="0.25">
      <c r="A1" s="322" t="s">
        <v>968</v>
      </c>
      <c r="B1" s="342"/>
      <c r="C1" s="342"/>
      <c r="D1" s="342"/>
      <c r="E1" s="342"/>
    </row>
    <row r="2" spans="1:7" ht="24" customHeight="1" x14ac:dyDescent="0.25">
      <c r="A2" s="323" t="s">
        <v>910</v>
      </c>
      <c r="B2" s="324"/>
      <c r="C2" s="324"/>
      <c r="D2" s="324"/>
      <c r="E2" s="324"/>
      <c r="G2" s="80"/>
    </row>
    <row r="3" spans="1:7" ht="18" x14ac:dyDescent="0.25">
      <c r="A3" s="43"/>
    </row>
    <row r="4" spans="1:7" x14ac:dyDescent="0.25">
      <c r="A4" s="345" t="s">
        <v>993</v>
      </c>
      <c r="B4" s="345"/>
      <c r="C4" s="345"/>
      <c r="D4" s="345"/>
      <c r="E4" s="345"/>
    </row>
    <row r="5" spans="1:7" ht="25.5" x14ac:dyDescent="0.25">
      <c r="A5" s="2" t="s">
        <v>288</v>
      </c>
      <c r="B5" s="3" t="s">
        <v>6</v>
      </c>
      <c r="C5" s="3" t="s">
        <v>904</v>
      </c>
      <c r="D5" s="3" t="s">
        <v>26</v>
      </c>
      <c r="E5" s="101" t="s">
        <v>27</v>
      </c>
    </row>
    <row r="6" spans="1:7" ht="15" customHeight="1" x14ac:dyDescent="0.25">
      <c r="A6" s="33" t="s">
        <v>468</v>
      </c>
      <c r="B6" s="6" t="s">
        <v>469</v>
      </c>
      <c r="C6" s="162">
        <v>9230210</v>
      </c>
      <c r="D6" s="162">
        <v>9434060</v>
      </c>
      <c r="E6" s="162">
        <v>9434060</v>
      </c>
    </row>
    <row r="7" spans="1:7" ht="15" customHeight="1" x14ac:dyDescent="0.25">
      <c r="A7" s="5" t="s">
        <v>470</v>
      </c>
      <c r="B7" s="6" t="s">
        <v>471</v>
      </c>
      <c r="C7" s="162">
        <v>15228020</v>
      </c>
      <c r="D7" s="162">
        <v>15809980</v>
      </c>
      <c r="E7" s="162">
        <v>15809980</v>
      </c>
    </row>
    <row r="8" spans="1:7" ht="15" customHeight="1" x14ac:dyDescent="0.25">
      <c r="A8" s="318" t="s">
        <v>472</v>
      </c>
      <c r="B8" s="319" t="s">
        <v>978</v>
      </c>
      <c r="C8" s="162">
        <v>5035000</v>
      </c>
      <c r="D8" s="162">
        <v>5035000</v>
      </c>
      <c r="E8" s="162">
        <v>5035000</v>
      </c>
    </row>
    <row r="9" spans="1:7" ht="15" customHeight="1" x14ac:dyDescent="0.25">
      <c r="A9" s="318" t="s">
        <v>979</v>
      </c>
      <c r="B9" s="319" t="s">
        <v>980</v>
      </c>
      <c r="C9" s="162">
        <v>3535715</v>
      </c>
      <c r="D9" s="162">
        <v>3047172</v>
      </c>
      <c r="E9" s="162">
        <v>3047172</v>
      </c>
    </row>
    <row r="10" spans="1:7" ht="15" customHeight="1" x14ac:dyDescent="0.25">
      <c r="A10" s="5" t="s">
        <v>473</v>
      </c>
      <c r="B10" s="6" t="s">
        <v>474</v>
      </c>
      <c r="C10" s="162">
        <v>1800000</v>
      </c>
      <c r="D10" s="162">
        <v>2083800</v>
      </c>
      <c r="E10" s="162">
        <v>2083800</v>
      </c>
    </row>
    <row r="11" spans="1:7" ht="15" customHeight="1" x14ac:dyDescent="0.25">
      <c r="A11" s="5" t="s">
        <v>475</v>
      </c>
      <c r="B11" s="6" t="s">
        <v>476</v>
      </c>
      <c r="C11" s="162">
        <v>0</v>
      </c>
      <c r="D11" s="162">
        <v>533400</v>
      </c>
      <c r="E11" s="162">
        <v>533400</v>
      </c>
    </row>
    <row r="12" spans="1:7" ht="15" customHeight="1" x14ac:dyDescent="0.25">
      <c r="A12" s="5" t="s">
        <v>477</v>
      </c>
      <c r="B12" s="6" t="s">
        <v>478</v>
      </c>
      <c r="C12" s="162">
        <v>0</v>
      </c>
      <c r="D12" s="162">
        <v>380000</v>
      </c>
      <c r="E12" s="162">
        <v>380000</v>
      </c>
    </row>
    <row r="13" spans="1:7" ht="15" customHeight="1" x14ac:dyDescent="0.25">
      <c r="A13" s="7" t="s">
        <v>722</v>
      </c>
      <c r="B13" s="8" t="s">
        <v>479</v>
      </c>
      <c r="C13" s="163">
        <v>34828945</v>
      </c>
      <c r="D13" s="163">
        <v>36323412</v>
      </c>
      <c r="E13" s="163">
        <v>36323412</v>
      </c>
    </row>
    <row r="14" spans="1:7" ht="15" customHeight="1" x14ac:dyDescent="0.25">
      <c r="A14" s="5" t="s">
        <v>480</v>
      </c>
      <c r="B14" s="6" t="s">
        <v>481</v>
      </c>
      <c r="C14" s="162">
        <v>0</v>
      </c>
      <c r="D14" s="162">
        <v>0</v>
      </c>
      <c r="E14" s="162">
        <v>0</v>
      </c>
    </row>
    <row r="15" spans="1:7" ht="15" customHeight="1" x14ac:dyDescent="0.25">
      <c r="A15" s="5" t="s">
        <v>482</v>
      </c>
      <c r="B15" s="6" t="s">
        <v>483</v>
      </c>
      <c r="C15" s="162">
        <v>0</v>
      </c>
      <c r="D15" s="162">
        <v>0</v>
      </c>
      <c r="E15" s="162">
        <v>0</v>
      </c>
    </row>
    <row r="16" spans="1:7" ht="15" customHeight="1" x14ac:dyDescent="0.25">
      <c r="A16" s="5" t="s">
        <v>684</v>
      </c>
      <c r="B16" s="6" t="s">
        <v>484</v>
      </c>
      <c r="C16" s="162"/>
      <c r="D16" s="162"/>
      <c r="E16" s="162"/>
    </row>
    <row r="17" spans="1:5" ht="15" customHeight="1" x14ac:dyDescent="0.25">
      <c r="A17" s="5" t="s">
        <v>685</v>
      </c>
      <c r="B17" s="6" t="s">
        <v>485</v>
      </c>
      <c r="C17" s="162"/>
      <c r="D17" s="162"/>
      <c r="E17" s="162"/>
    </row>
    <row r="18" spans="1:5" ht="15" customHeight="1" x14ac:dyDescent="0.25">
      <c r="A18" s="5" t="s">
        <v>686</v>
      </c>
      <c r="B18" s="6" t="s">
        <v>486</v>
      </c>
      <c r="C18" s="164">
        <v>1293968</v>
      </c>
      <c r="D18" s="164">
        <v>510534</v>
      </c>
      <c r="E18" s="164">
        <v>510534</v>
      </c>
    </row>
    <row r="19" spans="1:5" ht="15" customHeight="1" x14ac:dyDescent="0.25">
      <c r="A19" s="39" t="s">
        <v>723</v>
      </c>
      <c r="B19" s="45" t="s">
        <v>487</v>
      </c>
      <c r="C19" s="163">
        <v>36122913</v>
      </c>
      <c r="D19" s="163">
        <v>36833946</v>
      </c>
      <c r="E19" s="163">
        <v>36833946</v>
      </c>
    </row>
    <row r="20" spans="1:5" ht="15" customHeight="1" x14ac:dyDescent="0.25">
      <c r="A20" s="5" t="s">
        <v>690</v>
      </c>
      <c r="B20" s="6" t="s">
        <v>496</v>
      </c>
      <c r="C20" s="162">
        <v>0</v>
      </c>
      <c r="D20" s="162">
        <v>16008</v>
      </c>
      <c r="E20" s="162">
        <v>16008</v>
      </c>
    </row>
    <row r="21" spans="1:5" ht="15" customHeight="1" x14ac:dyDescent="0.25">
      <c r="A21" s="5" t="s">
        <v>691</v>
      </c>
      <c r="B21" s="6" t="s">
        <v>497</v>
      </c>
      <c r="C21" s="162">
        <v>0</v>
      </c>
      <c r="D21" s="162">
        <v>0</v>
      </c>
      <c r="E21" s="162">
        <v>0</v>
      </c>
    </row>
    <row r="22" spans="1:5" ht="15" customHeight="1" x14ac:dyDescent="0.25">
      <c r="A22" s="7" t="s">
        <v>725</v>
      </c>
      <c r="B22" s="8" t="s">
        <v>498</v>
      </c>
      <c r="C22" s="163">
        <v>0</v>
      </c>
      <c r="D22" s="163">
        <v>16008</v>
      </c>
      <c r="E22" s="163">
        <v>16008</v>
      </c>
    </row>
    <row r="23" spans="1:5" ht="15" customHeight="1" x14ac:dyDescent="0.25">
      <c r="A23" s="5" t="s">
        <v>692</v>
      </c>
      <c r="B23" s="6" t="s">
        <v>499</v>
      </c>
      <c r="C23" s="162">
        <v>0</v>
      </c>
      <c r="D23" s="162">
        <v>0</v>
      </c>
      <c r="E23" s="162">
        <v>0</v>
      </c>
    </row>
    <row r="24" spans="1:5" ht="15" customHeight="1" x14ac:dyDescent="0.25">
      <c r="A24" s="5" t="s">
        <v>693</v>
      </c>
      <c r="B24" s="6" t="s">
        <v>500</v>
      </c>
      <c r="C24" s="162">
        <v>0</v>
      </c>
      <c r="D24" s="162">
        <v>0</v>
      </c>
      <c r="E24" s="162">
        <v>0</v>
      </c>
    </row>
    <row r="25" spans="1:5" ht="15" customHeight="1" x14ac:dyDescent="0.25">
      <c r="A25" s="5" t="s">
        <v>694</v>
      </c>
      <c r="B25" s="6" t="s">
        <v>501</v>
      </c>
      <c r="C25" s="162">
        <v>1300000</v>
      </c>
      <c r="D25" s="162">
        <v>1308469</v>
      </c>
      <c r="E25" s="162">
        <v>1308469</v>
      </c>
    </row>
    <row r="26" spans="1:5" ht="15" customHeight="1" x14ac:dyDescent="0.25">
      <c r="A26" s="5" t="s">
        <v>695</v>
      </c>
      <c r="B26" s="6" t="s">
        <v>502</v>
      </c>
      <c r="C26" s="162"/>
      <c r="D26" s="162"/>
      <c r="E26" s="162"/>
    </row>
    <row r="27" spans="1:5" ht="15" customHeight="1" x14ac:dyDescent="0.25">
      <c r="A27" s="5" t="s">
        <v>696</v>
      </c>
      <c r="B27" s="6" t="s">
        <v>505</v>
      </c>
      <c r="C27" s="162"/>
      <c r="D27" s="162"/>
      <c r="E27" s="162"/>
    </row>
    <row r="28" spans="1:5" ht="15" customHeight="1" x14ac:dyDescent="0.25">
      <c r="A28" s="5" t="s">
        <v>506</v>
      </c>
      <c r="B28" s="6" t="s">
        <v>507</v>
      </c>
      <c r="C28" s="162">
        <v>0</v>
      </c>
      <c r="D28" s="162">
        <v>0</v>
      </c>
      <c r="E28" s="162">
        <v>0</v>
      </c>
    </row>
    <row r="29" spans="1:5" ht="15" customHeight="1" x14ac:dyDescent="0.25">
      <c r="A29" s="5" t="s">
        <v>697</v>
      </c>
      <c r="B29" s="6" t="s">
        <v>508</v>
      </c>
      <c r="C29" s="162">
        <v>4200000</v>
      </c>
      <c r="D29" s="162">
        <v>7007</v>
      </c>
      <c r="E29" s="162">
        <v>7007</v>
      </c>
    </row>
    <row r="30" spans="1:5" ht="15" customHeight="1" x14ac:dyDescent="0.25">
      <c r="A30" s="5" t="s">
        <v>698</v>
      </c>
      <c r="B30" s="6" t="s">
        <v>513</v>
      </c>
      <c r="C30" s="162"/>
      <c r="D30" s="162"/>
      <c r="E30" s="162"/>
    </row>
    <row r="31" spans="1:5" ht="15" customHeight="1" x14ac:dyDescent="0.25">
      <c r="A31" s="7" t="s">
        <v>726</v>
      </c>
      <c r="B31" s="8" t="s">
        <v>516</v>
      </c>
      <c r="C31" s="163">
        <v>4200000</v>
      </c>
      <c r="D31" s="163">
        <v>7007</v>
      </c>
      <c r="E31" s="163">
        <v>7007</v>
      </c>
    </row>
    <row r="32" spans="1:5" ht="15" customHeight="1" x14ac:dyDescent="0.25">
      <c r="A32" s="5" t="s">
        <v>699</v>
      </c>
      <c r="B32" s="6" t="s">
        <v>517</v>
      </c>
      <c r="C32" s="162">
        <v>50000</v>
      </c>
      <c r="D32" s="162">
        <v>120841</v>
      </c>
      <c r="E32" s="162">
        <v>120841</v>
      </c>
    </row>
    <row r="33" spans="1:5" ht="15" customHeight="1" x14ac:dyDescent="0.25">
      <c r="A33" s="39" t="s">
        <v>727</v>
      </c>
      <c r="B33" s="45" t="s">
        <v>518</v>
      </c>
      <c r="C33" s="163">
        <v>5550000</v>
      </c>
      <c r="D33" s="163">
        <v>1452325</v>
      </c>
      <c r="E33" s="163">
        <v>1452325</v>
      </c>
    </row>
    <row r="34" spans="1:5" ht="15" customHeight="1" x14ac:dyDescent="0.25">
      <c r="A34" s="13" t="s">
        <v>519</v>
      </c>
      <c r="B34" s="6" t="s">
        <v>520</v>
      </c>
      <c r="C34" s="162">
        <v>0</v>
      </c>
      <c r="D34" s="162">
        <v>0</v>
      </c>
      <c r="E34" s="162">
        <v>0</v>
      </c>
    </row>
    <row r="35" spans="1:5" ht="15" customHeight="1" x14ac:dyDescent="0.25">
      <c r="A35" s="13" t="s">
        <v>700</v>
      </c>
      <c r="B35" s="6" t="s">
        <v>521</v>
      </c>
      <c r="C35" s="162">
        <v>1130000</v>
      </c>
      <c r="D35" s="162">
        <v>1271000</v>
      </c>
      <c r="E35" s="162">
        <v>1271000</v>
      </c>
    </row>
    <row r="36" spans="1:5" ht="15" customHeight="1" x14ac:dyDescent="0.25">
      <c r="A36" s="13" t="s">
        <v>701</v>
      </c>
      <c r="B36" s="6" t="s">
        <v>522</v>
      </c>
      <c r="C36" s="162"/>
      <c r="D36" s="162">
        <v>219093</v>
      </c>
      <c r="E36" s="162">
        <v>219093</v>
      </c>
    </row>
    <row r="37" spans="1:5" ht="15" customHeight="1" x14ac:dyDescent="0.25">
      <c r="A37" s="13" t="s">
        <v>702</v>
      </c>
      <c r="B37" s="6" t="s">
        <v>523</v>
      </c>
      <c r="C37" s="162"/>
      <c r="D37" s="162">
        <v>4109000</v>
      </c>
      <c r="E37" s="162">
        <v>4109000</v>
      </c>
    </row>
    <row r="38" spans="1:5" ht="15" customHeight="1" x14ac:dyDescent="0.25">
      <c r="A38" s="13" t="s">
        <v>524</v>
      </c>
      <c r="B38" s="6" t="s">
        <v>525</v>
      </c>
      <c r="C38" s="162"/>
      <c r="D38" s="162"/>
      <c r="E38" s="162"/>
    </row>
    <row r="39" spans="1:5" ht="15" customHeight="1" x14ac:dyDescent="0.25">
      <c r="A39" s="13" t="s">
        <v>526</v>
      </c>
      <c r="B39" s="6" t="s">
        <v>527</v>
      </c>
      <c r="C39" s="162">
        <v>97200</v>
      </c>
      <c r="D39" s="162">
        <v>233225</v>
      </c>
      <c r="E39" s="162">
        <v>233225</v>
      </c>
    </row>
    <row r="40" spans="1:5" ht="15" customHeight="1" x14ac:dyDescent="0.25">
      <c r="A40" s="13" t="s">
        <v>528</v>
      </c>
      <c r="B40" s="6" t="s">
        <v>529</v>
      </c>
      <c r="C40" s="162">
        <v>0</v>
      </c>
      <c r="D40" s="162">
        <v>0</v>
      </c>
      <c r="E40" s="162">
        <v>0</v>
      </c>
    </row>
    <row r="41" spans="1:5" ht="15" customHeight="1" x14ac:dyDescent="0.25">
      <c r="A41" s="13" t="s">
        <v>703</v>
      </c>
      <c r="B41" s="6" t="s">
        <v>530</v>
      </c>
      <c r="C41" s="162">
        <v>0</v>
      </c>
      <c r="D41" s="162">
        <v>26</v>
      </c>
      <c r="E41" s="162">
        <v>26</v>
      </c>
    </row>
    <row r="42" spans="1:5" ht="15" customHeight="1" x14ac:dyDescent="0.25">
      <c r="A42" s="13" t="s">
        <v>704</v>
      </c>
      <c r="B42" s="6" t="s">
        <v>531</v>
      </c>
      <c r="C42" s="162">
        <v>0</v>
      </c>
      <c r="D42" s="162">
        <v>0</v>
      </c>
      <c r="E42" s="162">
        <v>0</v>
      </c>
    </row>
    <row r="43" spans="1:5" ht="15" customHeight="1" x14ac:dyDescent="0.25">
      <c r="A43" s="13" t="s">
        <v>705</v>
      </c>
      <c r="B43" s="6" t="s">
        <v>532</v>
      </c>
      <c r="C43" s="162"/>
      <c r="D43" s="162">
        <v>706198</v>
      </c>
      <c r="E43" s="162">
        <v>706198</v>
      </c>
    </row>
    <row r="44" spans="1:5" ht="15" customHeight="1" x14ac:dyDescent="0.25">
      <c r="A44" s="44" t="s">
        <v>728</v>
      </c>
      <c r="B44" s="45" t="s">
        <v>533</v>
      </c>
      <c r="C44" s="163">
        <v>1227200</v>
      </c>
      <c r="D44" s="163">
        <v>6538542</v>
      </c>
      <c r="E44" s="163">
        <v>6538542</v>
      </c>
    </row>
    <row r="45" spans="1:5" ht="15" customHeight="1" x14ac:dyDescent="0.25">
      <c r="A45" s="13" t="s">
        <v>542</v>
      </c>
      <c r="B45" s="6" t="s">
        <v>543</v>
      </c>
      <c r="C45" s="162">
        <v>0</v>
      </c>
      <c r="D45" s="162">
        <v>0</v>
      </c>
      <c r="E45" s="162">
        <v>0</v>
      </c>
    </row>
    <row r="46" spans="1:5" ht="15" customHeight="1" x14ac:dyDescent="0.25">
      <c r="A46" s="5" t="s">
        <v>709</v>
      </c>
      <c r="B46" s="6" t="s">
        <v>544</v>
      </c>
      <c r="C46" s="162">
        <v>0</v>
      </c>
      <c r="D46" s="162">
        <v>0</v>
      </c>
      <c r="E46" s="162">
        <v>0</v>
      </c>
    </row>
    <row r="47" spans="1:5" ht="15" customHeight="1" x14ac:dyDescent="0.25">
      <c r="A47" s="13" t="s">
        <v>710</v>
      </c>
      <c r="B47" s="6" t="s">
        <v>545</v>
      </c>
      <c r="C47" s="162">
        <v>300000</v>
      </c>
      <c r="D47" s="162">
        <v>0</v>
      </c>
      <c r="E47" s="162"/>
    </row>
    <row r="48" spans="1:5" ht="15" customHeight="1" x14ac:dyDescent="0.25">
      <c r="A48" s="39" t="s">
        <v>730</v>
      </c>
      <c r="B48" s="45" t="s">
        <v>546</v>
      </c>
      <c r="C48" s="163">
        <v>300000</v>
      </c>
      <c r="D48" s="163">
        <v>0</v>
      </c>
      <c r="E48" s="163">
        <v>0</v>
      </c>
    </row>
    <row r="49" spans="1:5" ht="15" customHeight="1" x14ac:dyDescent="0.25">
      <c r="A49" s="119" t="s">
        <v>793</v>
      </c>
      <c r="B49" s="120"/>
      <c r="C49" s="165">
        <v>43200113</v>
      </c>
      <c r="D49" s="165">
        <v>44824813</v>
      </c>
      <c r="E49" s="165">
        <v>44824813</v>
      </c>
    </row>
    <row r="50" spans="1:5" ht="15" customHeight="1" x14ac:dyDescent="0.25">
      <c r="A50" s="5" t="s">
        <v>488</v>
      </c>
      <c r="B50" s="6" t="s">
        <v>489</v>
      </c>
      <c r="C50" s="162"/>
      <c r="D50" s="162"/>
      <c r="E50" s="162"/>
    </row>
    <row r="51" spans="1:5" ht="15" customHeight="1" x14ac:dyDescent="0.25">
      <c r="A51" s="5" t="s">
        <v>490</v>
      </c>
      <c r="B51" s="6" t="s">
        <v>491</v>
      </c>
      <c r="C51" s="162">
        <v>0</v>
      </c>
      <c r="D51" s="162">
        <v>0</v>
      </c>
      <c r="E51" s="162">
        <v>0</v>
      </c>
    </row>
    <row r="52" spans="1:5" ht="15" customHeight="1" x14ac:dyDescent="0.25">
      <c r="A52" s="5" t="s">
        <v>687</v>
      </c>
      <c r="B52" s="6" t="s">
        <v>492</v>
      </c>
      <c r="C52" s="162">
        <v>0</v>
      </c>
      <c r="D52" s="162">
        <v>0</v>
      </c>
      <c r="E52" s="162">
        <v>0</v>
      </c>
    </row>
    <row r="53" spans="1:5" ht="15" customHeight="1" x14ac:dyDescent="0.25">
      <c r="A53" s="5" t="s">
        <v>688</v>
      </c>
      <c r="B53" s="6" t="s">
        <v>493</v>
      </c>
      <c r="C53" s="162">
        <v>0</v>
      </c>
      <c r="D53" s="162">
        <v>0</v>
      </c>
      <c r="E53" s="162">
        <v>0</v>
      </c>
    </row>
    <row r="54" spans="1:5" ht="15" customHeight="1" x14ac:dyDescent="0.25">
      <c r="A54" s="5" t="s">
        <v>689</v>
      </c>
      <c r="B54" s="6" t="s">
        <v>494</v>
      </c>
      <c r="C54" s="162">
        <v>0</v>
      </c>
      <c r="D54" s="162">
        <v>1727530</v>
      </c>
      <c r="E54" s="162">
        <v>1727530</v>
      </c>
    </row>
    <row r="55" spans="1:5" ht="15" customHeight="1" x14ac:dyDescent="0.25">
      <c r="A55" s="39" t="s">
        <v>724</v>
      </c>
      <c r="B55" s="45" t="s">
        <v>495</v>
      </c>
      <c r="C55" s="163">
        <v>0</v>
      </c>
      <c r="D55" s="163">
        <v>1727530</v>
      </c>
      <c r="E55" s="163">
        <v>1727530</v>
      </c>
    </row>
    <row r="56" spans="1:5" ht="15" customHeight="1" x14ac:dyDescent="0.25">
      <c r="A56" s="13" t="s">
        <v>706</v>
      </c>
      <c r="B56" s="6" t="s">
        <v>534</v>
      </c>
      <c r="C56" s="162">
        <v>0</v>
      </c>
      <c r="D56" s="162">
        <v>0</v>
      </c>
      <c r="E56" s="162">
        <v>0</v>
      </c>
    </row>
    <row r="57" spans="1:5" ht="15" customHeight="1" x14ac:dyDescent="0.25">
      <c r="A57" s="13" t="s">
        <v>707</v>
      </c>
      <c r="B57" s="6" t="s">
        <v>535</v>
      </c>
      <c r="C57" s="162">
        <v>1000000</v>
      </c>
      <c r="D57" s="162">
        <v>1250000</v>
      </c>
      <c r="E57" s="162">
        <v>1250000</v>
      </c>
    </row>
    <row r="58" spans="1:5" ht="15" customHeight="1" x14ac:dyDescent="0.25">
      <c r="A58" s="13" t="s">
        <v>536</v>
      </c>
      <c r="B58" s="6" t="s">
        <v>537</v>
      </c>
      <c r="C58" s="162">
        <v>0</v>
      </c>
      <c r="D58" s="162">
        <v>0</v>
      </c>
      <c r="E58" s="162">
        <v>0</v>
      </c>
    </row>
    <row r="59" spans="1:5" ht="15" customHeight="1" x14ac:dyDescent="0.25">
      <c r="A59" s="13" t="s">
        <v>708</v>
      </c>
      <c r="B59" s="6" t="s">
        <v>538</v>
      </c>
      <c r="C59" s="162">
        <v>0</v>
      </c>
      <c r="D59" s="162">
        <v>0</v>
      </c>
      <c r="E59" s="162">
        <v>0</v>
      </c>
    </row>
    <row r="60" spans="1:5" ht="15" customHeight="1" x14ac:dyDescent="0.25">
      <c r="A60" s="13" t="s">
        <v>539</v>
      </c>
      <c r="B60" s="6" t="s">
        <v>540</v>
      </c>
      <c r="C60" s="162">
        <v>0</v>
      </c>
      <c r="D60" s="162">
        <v>0</v>
      </c>
      <c r="E60" s="162">
        <v>0</v>
      </c>
    </row>
    <row r="61" spans="1:5" ht="15" customHeight="1" x14ac:dyDescent="0.25">
      <c r="A61" s="39" t="s">
        <v>729</v>
      </c>
      <c r="B61" s="45" t="s">
        <v>541</v>
      </c>
      <c r="C61" s="163">
        <v>1000000</v>
      </c>
      <c r="D61" s="163">
        <v>1250000</v>
      </c>
      <c r="E61" s="163">
        <v>1250000</v>
      </c>
    </row>
    <row r="62" spans="1:5" ht="15" customHeight="1" x14ac:dyDescent="0.25">
      <c r="A62" s="13" t="s">
        <v>547</v>
      </c>
      <c r="B62" s="6" t="s">
        <v>548</v>
      </c>
      <c r="C62" s="162">
        <v>0</v>
      </c>
      <c r="D62" s="162">
        <v>0</v>
      </c>
      <c r="E62" s="162">
        <v>0</v>
      </c>
    </row>
    <row r="63" spans="1:5" ht="15" customHeight="1" x14ac:dyDescent="0.25">
      <c r="A63" s="5" t="s">
        <v>711</v>
      </c>
      <c r="B63" s="6" t="s">
        <v>549</v>
      </c>
      <c r="C63" s="162">
        <v>0</v>
      </c>
      <c r="D63" s="162">
        <v>0</v>
      </c>
      <c r="E63" s="162">
        <v>0</v>
      </c>
    </row>
    <row r="64" spans="1:5" ht="15" customHeight="1" x14ac:dyDescent="0.25">
      <c r="A64" s="13" t="s">
        <v>712</v>
      </c>
      <c r="B64" s="6" t="s">
        <v>550</v>
      </c>
      <c r="C64" s="162">
        <v>0</v>
      </c>
      <c r="D64" s="162">
        <v>133059784</v>
      </c>
      <c r="E64" s="162">
        <v>119058739</v>
      </c>
    </row>
    <row r="65" spans="1:5" ht="15" customHeight="1" x14ac:dyDescent="0.25">
      <c r="A65" s="39" t="s">
        <v>732</v>
      </c>
      <c r="B65" s="45" t="s">
        <v>551</v>
      </c>
      <c r="C65" s="163">
        <v>0</v>
      </c>
      <c r="D65" s="163">
        <v>133059784</v>
      </c>
      <c r="E65" s="163">
        <v>119058739</v>
      </c>
    </row>
    <row r="66" spans="1:5" ht="15" customHeight="1" x14ac:dyDescent="0.25">
      <c r="A66" s="119" t="s">
        <v>792</v>
      </c>
      <c r="B66" s="120"/>
      <c r="C66" s="165">
        <v>0</v>
      </c>
      <c r="D66" s="165">
        <v>134309784</v>
      </c>
      <c r="E66" s="165">
        <v>120308739</v>
      </c>
    </row>
    <row r="67" spans="1:5" ht="15.75" x14ac:dyDescent="0.25">
      <c r="A67" s="125" t="s">
        <v>731</v>
      </c>
      <c r="B67" s="121" t="s">
        <v>552</v>
      </c>
      <c r="C67" s="166">
        <v>44200113</v>
      </c>
      <c r="D67" s="166">
        <v>180862127</v>
      </c>
      <c r="E67" s="166">
        <v>166861082</v>
      </c>
    </row>
    <row r="68" spans="1:5" ht="15.75" x14ac:dyDescent="0.25">
      <c r="A68" s="126" t="s">
        <v>846</v>
      </c>
      <c r="B68" s="127"/>
      <c r="C68" s="198">
        <v>0</v>
      </c>
      <c r="D68" s="198">
        <v>0</v>
      </c>
      <c r="E68" s="198">
        <v>0</v>
      </c>
    </row>
    <row r="69" spans="1:5" ht="15.75" x14ac:dyDescent="0.25">
      <c r="A69" s="126" t="s">
        <v>847</v>
      </c>
      <c r="B69" s="127"/>
      <c r="C69" s="198">
        <v>0</v>
      </c>
      <c r="D69" s="198">
        <v>0</v>
      </c>
      <c r="E69" s="198">
        <v>0</v>
      </c>
    </row>
    <row r="70" spans="1:5" x14ac:dyDescent="0.25">
      <c r="A70" s="37" t="s">
        <v>713</v>
      </c>
      <c r="B70" s="5" t="s">
        <v>553</v>
      </c>
      <c r="C70" s="162">
        <v>0</v>
      </c>
      <c r="D70" s="162">
        <v>0</v>
      </c>
      <c r="E70" s="162">
        <v>0</v>
      </c>
    </row>
    <row r="71" spans="1:5" x14ac:dyDescent="0.25">
      <c r="A71" s="13" t="s">
        <v>554</v>
      </c>
      <c r="B71" s="5" t="s">
        <v>555</v>
      </c>
      <c r="C71" s="162">
        <v>0</v>
      </c>
      <c r="D71" s="162">
        <v>0</v>
      </c>
      <c r="E71" s="162">
        <v>0</v>
      </c>
    </row>
    <row r="72" spans="1:5" x14ac:dyDescent="0.25">
      <c r="A72" s="37" t="s">
        <v>714</v>
      </c>
      <c r="B72" s="5" t="s">
        <v>556</v>
      </c>
      <c r="C72" s="162">
        <v>0</v>
      </c>
      <c r="D72" s="162">
        <v>0</v>
      </c>
      <c r="E72" s="162">
        <v>0</v>
      </c>
    </row>
    <row r="73" spans="1:5" x14ac:dyDescent="0.25">
      <c r="A73" s="15" t="s">
        <v>733</v>
      </c>
      <c r="B73" s="7" t="s">
        <v>557</v>
      </c>
      <c r="C73" s="163">
        <v>0</v>
      </c>
      <c r="D73" s="163">
        <v>0</v>
      </c>
      <c r="E73" s="163">
        <v>0</v>
      </c>
    </row>
    <row r="74" spans="1:5" x14ac:dyDescent="0.25">
      <c r="A74" s="13" t="s">
        <v>715</v>
      </c>
      <c r="B74" s="5" t="s">
        <v>558</v>
      </c>
      <c r="C74" s="162">
        <v>0</v>
      </c>
      <c r="D74" s="162">
        <v>0</v>
      </c>
      <c r="E74" s="162">
        <v>0</v>
      </c>
    </row>
    <row r="75" spans="1:5" x14ac:dyDescent="0.25">
      <c r="A75" s="37" t="s">
        <v>559</v>
      </c>
      <c r="B75" s="5" t="s">
        <v>560</v>
      </c>
      <c r="C75" s="162">
        <v>0</v>
      </c>
      <c r="D75" s="162">
        <v>0</v>
      </c>
      <c r="E75" s="162">
        <v>0</v>
      </c>
    </row>
    <row r="76" spans="1:5" x14ac:dyDescent="0.25">
      <c r="A76" s="13" t="s">
        <v>716</v>
      </c>
      <c r="B76" s="5" t="s">
        <v>561</v>
      </c>
      <c r="C76" s="162">
        <v>0</v>
      </c>
      <c r="D76" s="162">
        <v>0</v>
      </c>
      <c r="E76" s="162">
        <v>0</v>
      </c>
    </row>
    <row r="77" spans="1:5" x14ac:dyDescent="0.25">
      <c r="A77" s="37" t="s">
        <v>562</v>
      </c>
      <c r="B77" s="5" t="s">
        <v>563</v>
      </c>
      <c r="C77" s="162">
        <v>0</v>
      </c>
      <c r="D77" s="162">
        <v>0</v>
      </c>
      <c r="E77" s="162">
        <v>0</v>
      </c>
    </row>
    <row r="78" spans="1:5" x14ac:dyDescent="0.25">
      <c r="A78" s="14" t="s">
        <v>734</v>
      </c>
      <c r="B78" s="7" t="s">
        <v>564</v>
      </c>
      <c r="C78" s="162">
        <v>0</v>
      </c>
      <c r="D78" s="162">
        <v>0</v>
      </c>
      <c r="E78" s="162">
        <v>0</v>
      </c>
    </row>
    <row r="79" spans="1:5" x14ac:dyDescent="0.25">
      <c r="A79" s="5" t="s">
        <v>844</v>
      </c>
      <c r="B79" s="5" t="s">
        <v>565</v>
      </c>
      <c r="C79" s="162">
        <v>28780015</v>
      </c>
      <c r="D79" s="162">
        <v>29780015</v>
      </c>
      <c r="E79" s="162">
        <v>29780015</v>
      </c>
    </row>
    <row r="80" spans="1:5" x14ac:dyDescent="0.25">
      <c r="A80" s="5" t="s">
        <v>845</v>
      </c>
      <c r="B80" s="5" t="s">
        <v>565</v>
      </c>
      <c r="C80" s="162">
        <v>0</v>
      </c>
      <c r="D80" s="162">
        <v>0</v>
      </c>
      <c r="E80" s="162"/>
    </row>
    <row r="81" spans="1:5" x14ac:dyDescent="0.25">
      <c r="A81" s="5" t="s">
        <v>842</v>
      </c>
      <c r="B81" s="5" t="s">
        <v>566</v>
      </c>
      <c r="C81" s="162">
        <v>0</v>
      </c>
      <c r="D81" s="162">
        <v>0</v>
      </c>
      <c r="E81" s="162">
        <v>0</v>
      </c>
    </row>
    <row r="82" spans="1:5" x14ac:dyDescent="0.25">
      <c r="A82" s="5" t="s">
        <v>843</v>
      </c>
      <c r="B82" s="5" t="s">
        <v>566</v>
      </c>
      <c r="C82" s="162">
        <v>0</v>
      </c>
      <c r="D82" s="162">
        <v>0</v>
      </c>
      <c r="E82" s="162">
        <v>0</v>
      </c>
    </row>
    <row r="83" spans="1:5" x14ac:dyDescent="0.25">
      <c r="A83" s="7" t="s">
        <v>735</v>
      </c>
      <c r="B83" s="7" t="s">
        <v>567</v>
      </c>
      <c r="C83" s="163">
        <v>28780015</v>
      </c>
      <c r="D83" s="163">
        <v>29780015</v>
      </c>
      <c r="E83" s="163">
        <v>29780015</v>
      </c>
    </row>
    <row r="84" spans="1:5" x14ac:dyDescent="0.25">
      <c r="A84" s="37" t="s">
        <v>568</v>
      </c>
      <c r="B84" s="5" t="s">
        <v>569</v>
      </c>
      <c r="C84" s="162">
        <v>0</v>
      </c>
      <c r="D84" s="162">
        <v>0</v>
      </c>
      <c r="E84" s="162">
        <v>1397786</v>
      </c>
    </row>
    <row r="85" spans="1:5" x14ac:dyDescent="0.25">
      <c r="A85" s="37" t="s">
        <v>570</v>
      </c>
      <c r="B85" s="5" t="s">
        <v>571</v>
      </c>
      <c r="C85" s="162">
        <v>0</v>
      </c>
      <c r="D85" s="162">
        <v>0</v>
      </c>
      <c r="E85" s="162">
        <v>0</v>
      </c>
    </row>
    <row r="86" spans="1:5" x14ac:dyDescent="0.25">
      <c r="A86" s="37" t="s">
        <v>572</v>
      </c>
      <c r="B86" s="5" t="s">
        <v>573</v>
      </c>
      <c r="C86" s="162">
        <v>0</v>
      </c>
      <c r="D86" s="162">
        <v>0</v>
      </c>
      <c r="E86" s="162">
        <v>0</v>
      </c>
    </row>
    <row r="87" spans="1:5" x14ac:dyDescent="0.25">
      <c r="A87" s="37" t="s">
        <v>574</v>
      </c>
      <c r="B87" s="5" t="s">
        <v>575</v>
      </c>
      <c r="C87" s="162">
        <v>0</v>
      </c>
      <c r="D87" s="162">
        <v>0</v>
      </c>
      <c r="E87" s="162">
        <v>0</v>
      </c>
    </row>
    <row r="88" spans="1:5" x14ac:dyDescent="0.25">
      <c r="A88" s="13" t="s">
        <v>717</v>
      </c>
      <c r="B88" s="5" t="s">
        <v>576</v>
      </c>
      <c r="C88" s="162">
        <v>0</v>
      </c>
      <c r="D88" s="162">
        <v>0</v>
      </c>
      <c r="E88" s="162">
        <v>0</v>
      </c>
    </row>
    <row r="89" spans="1:5" x14ac:dyDescent="0.25">
      <c r="A89" s="15" t="s">
        <v>736</v>
      </c>
      <c r="B89" s="7" t="s">
        <v>578</v>
      </c>
      <c r="C89" s="163">
        <v>28780015</v>
      </c>
      <c r="D89" s="163">
        <v>29780015</v>
      </c>
      <c r="E89" s="163">
        <v>31177801</v>
      </c>
    </row>
    <row r="90" spans="1:5" x14ac:dyDescent="0.25">
      <c r="A90" s="13" t="s">
        <v>579</v>
      </c>
      <c r="B90" s="5" t="s">
        <v>580</v>
      </c>
      <c r="C90" s="162">
        <v>0</v>
      </c>
      <c r="D90" s="162">
        <v>0</v>
      </c>
      <c r="E90" s="162">
        <v>0</v>
      </c>
    </row>
    <row r="91" spans="1:5" x14ac:dyDescent="0.25">
      <c r="A91" s="13" t="s">
        <v>581</v>
      </c>
      <c r="B91" s="5" t="s">
        <v>582</v>
      </c>
      <c r="C91" s="162">
        <v>0</v>
      </c>
      <c r="D91" s="162">
        <v>0</v>
      </c>
      <c r="E91" s="162">
        <v>0</v>
      </c>
    </row>
    <row r="92" spans="1:5" x14ac:dyDescent="0.25">
      <c r="A92" s="37" t="s">
        <v>583</v>
      </c>
      <c r="B92" s="5" t="s">
        <v>584</v>
      </c>
      <c r="C92" s="162">
        <v>0</v>
      </c>
      <c r="D92" s="162">
        <v>0</v>
      </c>
      <c r="E92" s="162">
        <v>0</v>
      </c>
    </row>
    <row r="93" spans="1:5" x14ac:dyDescent="0.25">
      <c r="A93" s="37" t="s">
        <v>718</v>
      </c>
      <c r="B93" s="5" t="s">
        <v>585</v>
      </c>
      <c r="C93" s="162">
        <v>0</v>
      </c>
      <c r="D93" s="162">
        <v>0</v>
      </c>
      <c r="E93" s="162">
        <v>0</v>
      </c>
    </row>
    <row r="94" spans="1:5" x14ac:dyDescent="0.25">
      <c r="A94" s="14" t="s">
        <v>737</v>
      </c>
      <c r="B94" s="7" t="s">
        <v>586</v>
      </c>
      <c r="C94" s="163">
        <v>0</v>
      </c>
      <c r="D94" s="163">
        <v>0</v>
      </c>
      <c r="E94" s="163">
        <v>0</v>
      </c>
    </row>
    <row r="95" spans="1:5" x14ac:dyDescent="0.25">
      <c r="A95" s="15" t="s">
        <v>587</v>
      </c>
      <c r="B95" s="7" t="s">
        <v>588</v>
      </c>
      <c r="C95" s="163">
        <v>0</v>
      </c>
      <c r="D95" s="163">
        <v>0</v>
      </c>
      <c r="E95" s="163">
        <v>0</v>
      </c>
    </row>
    <row r="96" spans="1:5" ht="15.75" x14ac:dyDescent="0.25">
      <c r="A96" s="123" t="s">
        <v>738</v>
      </c>
      <c r="B96" s="124" t="s">
        <v>589</v>
      </c>
      <c r="C96" s="167">
        <v>28780015</v>
      </c>
      <c r="D96" s="312">
        <v>29780015</v>
      </c>
      <c r="E96" s="167">
        <v>31177801</v>
      </c>
    </row>
    <row r="97" spans="1:5" ht="15.75" x14ac:dyDescent="0.25">
      <c r="A97" s="238" t="s">
        <v>720</v>
      </c>
      <c r="B97" s="239"/>
      <c r="C97" s="252">
        <v>72980128</v>
      </c>
      <c r="D97" s="252">
        <v>210642142</v>
      </c>
      <c r="E97" s="252">
        <v>198038883</v>
      </c>
    </row>
  </sheetData>
  <mergeCells count="3">
    <mergeCell ref="A1:E1"/>
    <mergeCell ref="A2:E2"/>
    <mergeCell ref="A4:E4"/>
  </mergeCells>
  <phoneticPr fontId="0" type="noConversion"/>
  <pageMargins left="0.25" right="0.25" top="0.75" bottom="0.75" header="0.3" footer="0.3"/>
  <pageSetup paperSize="8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opLeftCell="B1" workbookViewId="0">
      <selection activeCell="C4" sqref="C4:E4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ht="25.5" customHeight="1" x14ac:dyDescent="0.25">
      <c r="A1" s="322" t="s">
        <v>968</v>
      </c>
      <c r="B1" s="342"/>
      <c r="C1" s="342"/>
      <c r="D1" s="342"/>
      <c r="E1" s="342"/>
    </row>
    <row r="2" spans="1:5" ht="23.25" customHeight="1" x14ac:dyDescent="0.25">
      <c r="A2" s="321" t="s">
        <v>791</v>
      </c>
      <c r="B2" s="349"/>
      <c r="C2" s="349"/>
      <c r="D2" s="349"/>
      <c r="E2" s="349"/>
    </row>
    <row r="3" spans="1:5" x14ac:dyDescent="0.25">
      <c r="A3" s="1"/>
    </row>
    <row r="4" spans="1:5" x14ac:dyDescent="0.25">
      <c r="A4" s="1"/>
      <c r="C4" s="339" t="s">
        <v>994</v>
      </c>
      <c r="D4" s="339"/>
      <c r="E4" s="339"/>
    </row>
    <row r="5" spans="1:5" ht="51" customHeight="1" x14ac:dyDescent="0.25">
      <c r="A5" s="52" t="s">
        <v>790</v>
      </c>
      <c r="B5" s="53" t="s">
        <v>840</v>
      </c>
      <c r="C5" s="53" t="s">
        <v>841</v>
      </c>
      <c r="D5" s="53" t="s">
        <v>841</v>
      </c>
      <c r="E5" s="65" t="s">
        <v>881</v>
      </c>
    </row>
    <row r="6" spans="1:5" ht="15" customHeight="1" x14ac:dyDescent="0.25">
      <c r="A6" s="53" t="s">
        <v>764</v>
      </c>
      <c r="B6" s="54"/>
      <c r="C6" s="54"/>
      <c r="D6" s="54"/>
      <c r="E6" s="29"/>
    </row>
    <row r="7" spans="1:5" ht="15" customHeight="1" x14ac:dyDescent="0.25">
      <c r="A7" s="53" t="s">
        <v>765</v>
      </c>
      <c r="B7" s="54"/>
      <c r="C7" s="54"/>
      <c r="D7" s="54"/>
      <c r="E7" s="29"/>
    </row>
    <row r="8" spans="1:5" ht="15" customHeight="1" x14ac:dyDescent="0.25">
      <c r="A8" s="53" t="s">
        <v>766</v>
      </c>
      <c r="B8" s="54"/>
      <c r="C8" s="54"/>
      <c r="D8" s="54"/>
      <c r="E8" s="29"/>
    </row>
    <row r="9" spans="1:5" ht="15" customHeight="1" x14ac:dyDescent="0.25">
      <c r="A9" s="53" t="s">
        <v>767</v>
      </c>
      <c r="B9" s="54"/>
      <c r="C9" s="54"/>
      <c r="D9" s="54"/>
      <c r="E9" s="29"/>
    </row>
    <row r="10" spans="1:5" ht="15" customHeight="1" x14ac:dyDescent="0.25">
      <c r="A10" s="52" t="s">
        <v>785</v>
      </c>
      <c r="B10" s="54"/>
      <c r="C10" s="54"/>
      <c r="D10" s="54"/>
      <c r="E10" s="29"/>
    </row>
    <row r="11" spans="1:5" ht="15" customHeight="1" x14ac:dyDescent="0.3">
      <c r="A11" s="53" t="s">
        <v>768</v>
      </c>
      <c r="B11" s="171"/>
      <c r="C11" s="171"/>
      <c r="D11" s="171"/>
      <c r="E11" s="170"/>
    </row>
    <row r="12" spans="1:5" ht="15" customHeight="1" x14ac:dyDescent="0.3">
      <c r="A12" s="53" t="s">
        <v>769</v>
      </c>
      <c r="B12" s="171"/>
      <c r="C12" s="171"/>
      <c r="D12" s="171"/>
      <c r="E12" s="169"/>
    </row>
    <row r="13" spans="1:5" ht="15" customHeight="1" x14ac:dyDescent="0.3">
      <c r="A13" s="53" t="s">
        <v>770</v>
      </c>
      <c r="B13" s="171"/>
      <c r="C13" s="171"/>
      <c r="D13" s="171"/>
      <c r="E13" s="169"/>
    </row>
    <row r="14" spans="1:5" ht="15" customHeight="1" x14ac:dyDescent="0.3">
      <c r="A14" s="53" t="s">
        <v>771</v>
      </c>
      <c r="B14" s="171"/>
      <c r="C14" s="171"/>
      <c r="D14" s="171"/>
      <c r="E14" s="170"/>
    </row>
    <row r="15" spans="1:5" ht="15" customHeight="1" x14ac:dyDescent="0.3">
      <c r="A15" s="53" t="s">
        <v>772</v>
      </c>
      <c r="B15" s="171">
        <v>1</v>
      </c>
      <c r="C15" s="171"/>
      <c r="D15" s="171"/>
      <c r="E15" s="170">
        <v>1</v>
      </c>
    </row>
    <row r="16" spans="1:5" ht="15" customHeight="1" x14ac:dyDescent="0.3">
      <c r="A16" s="53" t="s">
        <v>773</v>
      </c>
      <c r="B16" s="171"/>
      <c r="C16" s="171"/>
      <c r="D16" s="171"/>
      <c r="E16" s="170"/>
    </row>
    <row r="17" spans="1:5" ht="15" customHeight="1" x14ac:dyDescent="0.3">
      <c r="A17" s="53" t="s">
        <v>911</v>
      </c>
      <c r="B17" s="171"/>
      <c r="C17" s="171"/>
      <c r="D17" s="171"/>
      <c r="E17" s="170"/>
    </row>
    <row r="18" spans="1:5" ht="15" customHeight="1" x14ac:dyDescent="0.3">
      <c r="A18" s="53" t="s">
        <v>912</v>
      </c>
      <c r="B18" s="171"/>
      <c r="C18" s="171"/>
      <c r="D18" s="171"/>
      <c r="E18" s="170"/>
    </row>
    <row r="19" spans="1:5" ht="15" customHeight="1" x14ac:dyDescent="0.3">
      <c r="A19" s="53" t="s">
        <v>913</v>
      </c>
      <c r="B19" s="171"/>
      <c r="C19" s="171"/>
      <c r="D19" s="171"/>
      <c r="E19" s="170"/>
    </row>
    <row r="20" spans="1:5" ht="15" customHeight="1" x14ac:dyDescent="0.3">
      <c r="A20" s="53" t="s">
        <v>774</v>
      </c>
      <c r="B20" s="171"/>
      <c r="C20" s="171"/>
      <c r="D20" s="171"/>
      <c r="E20" s="170"/>
    </row>
    <row r="21" spans="1:5" ht="15" customHeight="1" x14ac:dyDescent="0.3">
      <c r="A21" s="52" t="s">
        <v>786</v>
      </c>
      <c r="B21" s="172">
        <v>1</v>
      </c>
      <c r="C21" s="172"/>
      <c r="D21" s="171"/>
      <c r="E21" s="173">
        <f>SUM(E11:E20)</f>
        <v>1</v>
      </c>
    </row>
    <row r="22" spans="1:5" ht="15" customHeight="1" x14ac:dyDescent="0.25">
      <c r="A22" s="53" t="s">
        <v>775</v>
      </c>
      <c r="B22" s="54"/>
      <c r="C22" s="54"/>
      <c r="D22" s="54"/>
      <c r="E22" s="170"/>
    </row>
    <row r="23" spans="1:5" ht="15" customHeight="1" x14ac:dyDescent="0.25">
      <c r="A23" s="53" t="s">
        <v>776</v>
      </c>
      <c r="B23" s="54"/>
      <c r="C23" s="54"/>
      <c r="D23" s="54"/>
      <c r="E23" s="29"/>
    </row>
    <row r="24" spans="1:5" ht="15" customHeight="1" x14ac:dyDescent="0.25">
      <c r="A24" s="53" t="s">
        <v>777</v>
      </c>
      <c r="B24" s="54"/>
      <c r="C24" s="54"/>
      <c r="D24" s="54"/>
      <c r="E24" s="170"/>
    </row>
    <row r="25" spans="1:5" ht="15" customHeight="1" x14ac:dyDescent="0.25">
      <c r="A25" s="52" t="s">
        <v>787</v>
      </c>
      <c r="B25" s="168"/>
      <c r="C25" s="54"/>
      <c r="D25" s="54"/>
      <c r="E25" s="173"/>
    </row>
    <row r="26" spans="1:5" ht="15" customHeight="1" x14ac:dyDescent="0.25">
      <c r="A26" s="53" t="s">
        <v>778</v>
      </c>
      <c r="B26" s="54">
        <v>1</v>
      </c>
      <c r="C26" s="54"/>
      <c r="D26" s="54"/>
      <c r="E26" s="170">
        <v>1</v>
      </c>
    </row>
    <row r="27" spans="1:5" ht="15" customHeight="1" x14ac:dyDescent="0.25">
      <c r="A27" s="53" t="s">
        <v>779</v>
      </c>
      <c r="B27" s="54">
        <v>4</v>
      </c>
      <c r="C27" s="54"/>
      <c r="D27" s="54"/>
      <c r="E27" s="170">
        <v>4</v>
      </c>
    </row>
    <row r="28" spans="1:5" ht="15" customHeight="1" x14ac:dyDescent="0.25">
      <c r="A28" s="53" t="s">
        <v>780</v>
      </c>
      <c r="B28" s="168"/>
      <c r="C28" s="54"/>
      <c r="D28" s="54"/>
      <c r="E28" s="173"/>
    </row>
    <row r="29" spans="1:5" ht="15" customHeight="1" x14ac:dyDescent="0.25">
      <c r="A29" s="52" t="s">
        <v>788</v>
      </c>
      <c r="B29" s="54">
        <v>5</v>
      </c>
      <c r="C29" s="54"/>
      <c r="D29" s="54"/>
      <c r="E29" s="170">
        <v>5</v>
      </c>
    </row>
    <row r="30" spans="1:5" ht="37.5" customHeight="1" x14ac:dyDescent="0.25">
      <c r="A30" s="52" t="s">
        <v>789</v>
      </c>
      <c r="B30" s="73">
        <v>6</v>
      </c>
      <c r="C30" s="174"/>
      <c r="D30" s="174"/>
      <c r="E30" s="174">
        <v>6</v>
      </c>
    </row>
    <row r="31" spans="1:5" ht="15" customHeight="1" x14ac:dyDescent="0.25">
      <c r="A31" s="53" t="s">
        <v>781</v>
      </c>
      <c r="B31" s="54"/>
      <c r="C31" s="54"/>
      <c r="D31" s="54"/>
      <c r="E31" s="170"/>
    </row>
    <row r="32" spans="1:5" ht="15" customHeight="1" x14ac:dyDescent="0.25">
      <c r="A32" s="53" t="s">
        <v>782</v>
      </c>
      <c r="B32" s="54"/>
      <c r="C32" s="54"/>
      <c r="D32" s="54"/>
      <c r="E32" s="170"/>
    </row>
    <row r="33" spans="1:5" ht="15" customHeight="1" x14ac:dyDescent="0.25">
      <c r="A33" s="53" t="s">
        <v>783</v>
      </c>
      <c r="B33" s="54"/>
      <c r="C33" s="54"/>
      <c r="D33" s="54"/>
      <c r="E33" s="170"/>
    </row>
    <row r="34" spans="1:5" ht="15" customHeight="1" x14ac:dyDescent="0.25">
      <c r="A34" s="53" t="s">
        <v>784</v>
      </c>
      <c r="B34" s="54"/>
      <c r="C34" s="54"/>
      <c r="D34" s="54"/>
      <c r="E34" s="170"/>
    </row>
    <row r="35" spans="1:5" ht="36" customHeight="1" x14ac:dyDescent="0.25">
      <c r="A35" s="52" t="s">
        <v>28</v>
      </c>
      <c r="B35" s="54"/>
      <c r="C35" s="54"/>
      <c r="D35" s="54"/>
      <c r="E35" s="170"/>
    </row>
    <row r="36" spans="1:5" x14ac:dyDescent="0.25">
      <c r="A36" s="346"/>
      <c r="B36" s="347"/>
      <c r="C36" s="347"/>
      <c r="D36" s="347"/>
    </row>
    <row r="37" spans="1:5" x14ac:dyDescent="0.25">
      <c r="A37" s="348"/>
      <c r="B37" s="347"/>
      <c r="C37" s="347"/>
      <c r="D37" s="347"/>
    </row>
  </sheetData>
  <mergeCells count="5">
    <mergeCell ref="A36:D36"/>
    <mergeCell ref="A37:D37"/>
    <mergeCell ref="A1:E1"/>
    <mergeCell ref="A2:E2"/>
    <mergeCell ref="C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workbookViewId="0">
      <selection activeCell="A3" sqref="A3:H3"/>
    </sheetView>
  </sheetViews>
  <sheetFormatPr defaultRowHeight="15" x14ac:dyDescent="0.25"/>
  <cols>
    <col min="1" max="1" width="64.7109375" customWidth="1"/>
    <col min="2" max="2" width="17.5703125" customWidth="1"/>
    <col min="3" max="3" width="18.28515625" customWidth="1"/>
    <col min="4" max="4" width="16.7109375" customWidth="1"/>
    <col min="5" max="6" width="7.7109375" customWidth="1"/>
    <col min="7" max="7" width="11.5703125" customWidth="1"/>
    <col min="8" max="8" width="16.140625" customWidth="1"/>
  </cols>
  <sheetData>
    <row r="1" spans="1:8" ht="21.75" customHeight="1" x14ac:dyDescent="0.25">
      <c r="A1" s="322" t="s">
        <v>968</v>
      </c>
      <c r="B1" s="342"/>
      <c r="C1" s="342"/>
      <c r="D1" s="342"/>
      <c r="E1" s="342"/>
      <c r="F1" s="342"/>
      <c r="G1" s="342"/>
      <c r="H1" s="342"/>
    </row>
    <row r="2" spans="1:8" ht="26.25" customHeight="1" x14ac:dyDescent="0.25">
      <c r="A2" s="323" t="s">
        <v>931</v>
      </c>
      <c r="B2" s="324"/>
      <c r="C2" s="324"/>
      <c r="D2" s="324"/>
      <c r="E2" s="324"/>
      <c r="F2" s="324"/>
      <c r="G2" s="324"/>
      <c r="H2" s="324"/>
    </row>
    <row r="3" spans="1:8" x14ac:dyDescent="0.25">
      <c r="A3" s="339" t="s">
        <v>995</v>
      </c>
      <c r="B3" s="339"/>
      <c r="C3" s="339"/>
      <c r="D3" s="339"/>
      <c r="E3" s="339"/>
      <c r="F3" s="339"/>
      <c r="G3" s="339"/>
      <c r="H3" s="339"/>
    </row>
    <row r="4" spans="1:8" ht="48" customHeight="1" x14ac:dyDescent="0.25">
      <c r="A4" s="2" t="s">
        <v>288</v>
      </c>
      <c r="B4" s="3" t="s">
        <v>289</v>
      </c>
      <c r="C4" s="271" t="s">
        <v>879</v>
      </c>
      <c r="D4" s="233" t="s">
        <v>880</v>
      </c>
      <c r="E4" s="233" t="s">
        <v>880</v>
      </c>
      <c r="F4" s="233" t="s">
        <v>880</v>
      </c>
      <c r="G4" s="233" t="s">
        <v>880</v>
      </c>
      <c r="H4" s="233" t="s">
        <v>881</v>
      </c>
    </row>
    <row r="5" spans="1:8" ht="23.25" customHeight="1" x14ac:dyDescent="0.25">
      <c r="A5" s="29" t="s">
        <v>961</v>
      </c>
      <c r="B5" s="29"/>
      <c r="C5" s="29"/>
      <c r="D5" s="29"/>
      <c r="E5" s="29"/>
      <c r="F5" s="29"/>
      <c r="G5" s="29"/>
      <c r="H5" s="29"/>
    </row>
    <row r="6" spans="1:8" ht="16.5" customHeight="1" x14ac:dyDescent="0.25">
      <c r="A6" s="29"/>
      <c r="B6" s="29"/>
      <c r="C6" s="29"/>
      <c r="D6" s="29"/>
      <c r="E6" s="29"/>
      <c r="F6" s="29"/>
      <c r="G6" s="29"/>
      <c r="H6" s="29"/>
    </row>
    <row r="7" spans="1:8" x14ac:dyDescent="0.25">
      <c r="A7" s="29"/>
      <c r="B7" s="29"/>
      <c r="C7" s="29"/>
      <c r="D7" s="29"/>
      <c r="E7" s="29"/>
      <c r="F7" s="29"/>
      <c r="G7" s="29"/>
      <c r="H7" s="29"/>
    </row>
    <row r="8" spans="1:8" x14ac:dyDescent="0.25">
      <c r="A8" s="29"/>
      <c r="B8" s="29"/>
      <c r="C8" s="29"/>
      <c r="D8" s="29"/>
      <c r="E8" s="29"/>
      <c r="F8" s="29"/>
      <c r="G8" s="29"/>
      <c r="H8" s="29"/>
    </row>
    <row r="9" spans="1:8" x14ac:dyDescent="0.25">
      <c r="A9" s="13" t="s">
        <v>391</v>
      </c>
      <c r="B9" s="6" t="s">
        <v>392</v>
      </c>
      <c r="C9" s="29"/>
      <c r="D9" s="29"/>
      <c r="E9" s="29"/>
      <c r="F9" s="29"/>
      <c r="G9" s="29"/>
      <c r="H9" s="29"/>
    </row>
    <row r="10" spans="1:8" x14ac:dyDescent="0.25">
      <c r="A10" s="13"/>
      <c r="B10" s="6"/>
      <c r="C10" s="29"/>
      <c r="D10" s="29"/>
      <c r="E10" s="29"/>
      <c r="F10" s="29"/>
      <c r="G10" s="29"/>
      <c r="H10" s="29"/>
    </row>
    <row r="11" spans="1:8" x14ac:dyDescent="0.25">
      <c r="A11" s="13"/>
      <c r="B11" s="6"/>
      <c r="C11" s="29"/>
      <c r="D11" s="29"/>
      <c r="E11" s="29"/>
      <c r="F11" s="29"/>
      <c r="G11" s="29"/>
      <c r="H11" s="29"/>
    </row>
    <row r="12" spans="1:8" x14ac:dyDescent="0.25">
      <c r="A12" s="13"/>
      <c r="B12" s="6"/>
      <c r="C12" s="29"/>
      <c r="D12" s="29"/>
      <c r="E12" s="29"/>
      <c r="F12" s="29"/>
      <c r="G12" s="29"/>
      <c r="H12" s="29"/>
    </row>
    <row r="13" spans="1:8" x14ac:dyDescent="0.25">
      <c r="A13" s="13"/>
      <c r="B13" s="6"/>
      <c r="C13" s="29"/>
      <c r="D13" s="29"/>
      <c r="E13" s="29"/>
      <c r="F13" s="29"/>
      <c r="G13" s="29"/>
      <c r="H13" s="29"/>
    </row>
    <row r="14" spans="1:8" x14ac:dyDescent="0.25">
      <c r="A14" s="13" t="s">
        <v>631</v>
      </c>
      <c r="B14" s="6" t="s">
        <v>393</v>
      </c>
      <c r="C14" s="162">
        <v>152485737</v>
      </c>
      <c r="D14" s="162"/>
      <c r="E14" s="162"/>
      <c r="F14" s="162"/>
      <c r="G14" s="162"/>
      <c r="H14" s="162">
        <v>152485737</v>
      </c>
    </row>
    <row r="15" spans="1:8" x14ac:dyDescent="0.25">
      <c r="A15" s="13" t="s">
        <v>981</v>
      </c>
      <c r="B15" s="6"/>
      <c r="C15" s="29"/>
      <c r="D15" s="29"/>
      <c r="E15" s="29"/>
      <c r="F15" s="29"/>
      <c r="G15" s="29"/>
      <c r="H15" s="29"/>
    </row>
    <row r="16" spans="1:8" x14ac:dyDescent="0.25">
      <c r="A16" s="13"/>
      <c r="B16" s="6"/>
      <c r="C16" s="29"/>
      <c r="D16" s="29"/>
      <c r="E16" s="29"/>
      <c r="F16" s="29"/>
      <c r="G16" s="29"/>
      <c r="H16" s="29"/>
    </row>
    <row r="17" spans="1:8" x14ac:dyDescent="0.25">
      <c r="A17" s="13"/>
      <c r="B17" s="6"/>
      <c r="C17" s="29"/>
      <c r="D17" s="29"/>
      <c r="E17" s="29"/>
      <c r="F17" s="29"/>
      <c r="G17" s="29"/>
      <c r="H17" s="29"/>
    </row>
    <row r="18" spans="1:8" x14ac:dyDescent="0.25">
      <c r="A18" s="13"/>
      <c r="B18" s="6"/>
      <c r="C18" s="29"/>
      <c r="D18" s="29"/>
      <c r="E18" s="29"/>
      <c r="F18" s="29"/>
      <c r="G18" s="29"/>
      <c r="H18" s="29"/>
    </row>
    <row r="19" spans="1:8" x14ac:dyDescent="0.25">
      <c r="A19" s="5" t="s">
        <v>394</v>
      </c>
      <c r="B19" s="6" t="s">
        <v>395</v>
      </c>
      <c r="C19" s="29"/>
      <c r="D19" s="162"/>
      <c r="E19" s="162"/>
      <c r="F19" s="162"/>
      <c r="G19" s="162"/>
      <c r="H19" s="162"/>
    </row>
    <row r="20" spans="1:8" x14ac:dyDescent="0.25">
      <c r="A20" s="5"/>
      <c r="B20" s="6"/>
      <c r="C20" s="29"/>
      <c r="D20" s="29"/>
      <c r="E20" s="29"/>
      <c r="F20" s="29"/>
      <c r="G20" s="29"/>
      <c r="H20" s="29"/>
    </row>
    <row r="21" spans="1:8" x14ac:dyDescent="0.25">
      <c r="A21" s="5"/>
      <c r="B21" s="6"/>
      <c r="C21" s="162"/>
      <c r="D21" s="162"/>
      <c r="E21" s="162"/>
      <c r="F21" s="162"/>
      <c r="G21" s="162"/>
      <c r="H21" s="162"/>
    </row>
    <row r="22" spans="1:8" x14ac:dyDescent="0.25">
      <c r="A22" s="13" t="s">
        <v>396</v>
      </c>
      <c r="B22" s="6" t="s">
        <v>397</v>
      </c>
      <c r="C22" s="162">
        <v>2736054</v>
      </c>
      <c r="D22" s="162"/>
      <c r="E22" s="162"/>
      <c r="F22" s="162"/>
      <c r="G22" s="162"/>
      <c r="H22" s="164">
        <v>2736054</v>
      </c>
    </row>
    <row r="23" spans="1:8" x14ac:dyDescent="0.25">
      <c r="A23" s="13"/>
      <c r="B23" s="6"/>
      <c r="C23" s="162"/>
      <c r="D23" s="162"/>
      <c r="E23" s="162"/>
      <c r="F23" s="162"/>
      <c r="G23" s="162"/>
      <c r="H23" s="162"/>
    </row>
    <row r="24" spans="1:8" x14ac:dyDescent="0.25">
      <c r="A24" s="13"/>
      <c r="B24" s="6"/>
      <c r="C24" s="162"/>
      <c r="D24" s="162"/>
      <c r="E24" s="162"/>
      <c r="F24" s="162"/>
      <c r="G24" s="162"/>
      <c r="H24" s="162"/>
    </row>
    <row r="25" spans="1:8" x14ac:dyDescent="0.25">
      <c r="A25" s="13" t="s">
        <v>398</v>
      </c>
      <c r="B25" s="6" t="s">
        <v>399</v>
      </c>
      <c r="C25" s="162"/>
      <c r="D25" s="162"/>
      <c r="E25" s="162"/>
      <c r="F25" s="162"/>
      <c r="G25" s="162"/>
      <c r="H25" s="162"/>
    </row>
    <row r="26" spans="1:8" x14ac:dyDescent="0.25">
      <c r="A26" s="13"/>
      <c r="B26" s="6"/>
      <c r="C26" s="162"/>
      <c r="D26" s="162"/>
      <c r="E26" s="162"/>
      <c r="F26" s="162"/>
      <c r="G26" s="162"/>
      <c r="H26" s="162"/>
    </row>
    <row r="27" spans="1:8" x14ac:dyDescent="0.25">
      <c r="A27" s="13"/>
      <c r="B27" s="6"/>
      <c r="C27" s="162"/>
      <c r="D27" s="162"/>
      <c r="E27" s="162"/>
      <c r="F27" s="162"/>
      <c r="G27" s="162"/>
      <c r="H27" s="162"/>
    </row>
    <row r="28" spans="1:8" x14ac:dyDescent="0.25">
      <c r="A28" s="5" t="s">
        <v>400</v>
      </c>
      <c r="B28" s="6" t="s">
        <v>401</v>
      </c>
      <c r="C28" s="162"/>
      <c r="D28" s="162"/>
      <c r="E28" s="162"/>
      <c r="F28" s="162"/>
      <c r="G28" s="162"/>
      <c r="H28" s="162"/>
    </row>
    <row r="29" spans="1:8" x14ac:dyDescent="0.25">
      <c r="A29" s="5" t="s">
        <v>402</v>
      </c>
      <c r="B29" s="6" t="s">
        <v>403</v>
      </c>
      <c r="C29" s="162">
        <v>1513393</v>
      </c>
      <c r="D29" s="162"/>
      <c r="E29" s="162"/>
      <c r="F29" s="162"/>
      <c r="G29" s="162"/>
      <c r="H29" s="162">
        <v>1513393</v>
      </c>
    </row>
    <row r="30" spans="1:8" ht="15.75" x14ac:dyDescent="0.25">
      <c r="A30" s="253" t="s">
        <v>632</v>
      </c>
      <c r="B30" s="254" t="s">
        <v>404</v>
      </c>
      <c r="C30" s="252">
        <v>156735184</v>
      </c>
      <c r="D30" s="252">
        <v>0</v>
      </c>
      <c r="E30" s="252">
        <v>0</v>
      </c>
      <c r="F30" s="252">
        <v>0</v>
      </c>
      <c r="G30" s="252">
        <v>0</v>
      </c>
      <c r="H30" s="252">
        <v>156735184</v>
      </c>
    </row>
    <row r="31" spans="1:8" ht="15.75" x14ac:dyDescent="0.25">
      <c r="A31" s="23" t="s">
        <v>982</v>
      </c>
      <c r="B31" s="8"/>
      <c r="C31" s="162"/>
      <c r="D31" s="162"/>
      <c r="E31" s="162"/>
      <c r="F31" s="162"/>
      <c r="G31" s="162"/>
      <c r="H31" s="162"/>
    </row>
    <row r="32" spans="1:8" ht="15.75" x14ac:dyDescent="0.25">
      <c r="A32" s="23" t="s">
        <v>983</v>
      </c>
      <c r="B32" s="8"/>
      <c r="C32" s="162"/>
      <c r="D32" s="162"/>
      <c r="E32" s="162"/>
      <c r="F32" s="162"/>
      <c r="G32" s="162"/>
      <c r="H32" s="162"/>
    </row>
    <row r="33" spans="1:8" ht="15.75" x14ac:dyDescent="0.25">
      <c r="A33" s="23"/>
      <c r="B33" s="8"/>
      <c r="C33" s="162"/>
      <c r="D33" s="162"/>
      <c r="E33" s="162"/>
      <c r="F33" s="162"/>
      <c r="G33" s="162"/>
      <c r="H33" s="162"/>
    </row>
    <row r="34" spans="1:8" ht="15.75" x14ac:dyDescent="0.25">
      <c r="A34" s="23"/>
      <c r="B34" s="8"/>
      <c r="C34" s="162"/>
      <c r="D34" s="162"/>
      <c r="E34" s="162"/>
      <c r="F34" s="162"/>
      <c r="G34" s="162"/>
      <c r="H34" s="162"/>
    </row>
    <row r="35" spans="1:8" x14ac:dyDescent="0.25">
      <c r="A35" s="13" t="s">
        <v>405</v>
      </c>
      <c r="B35" s="6" t="s">
        <v>406</v>
      </c>
      <c r="C35" s="232">
        <v>3891878</v>
      </c>
      <c r="D35" s="232"/>
      <c r="E35" s="232"/>
      <c r="F35" s="232"/>
      <c r="G35" s="232"/>
      <c r="H35" s="232">
        <v>3891878</v>
      </c>
    </row>
    <row r="36" spans="1:8" x14ac:dyDescent="0.25">
      <c r="A36" s="13"/>
      <c r="B36" s="6"/>
      <c r="C36" s="232"/>
      <c r="D36" s="232"/>
      <c r="E36" s="232"/>
      <c r="F36" s="232"/>
      <c r="G36" s="232"/>
      <c r="H36" s="232"/>
    </row>
    <row r="37" spans="1:8" x14ac:dyDescent="0.25">
      <c r="A37" s="13"/>
      <c r="B37" s="6"/>
      <c r="C37" s="232"/>
      <c r="D37" s="232"/>
      <c r="E37" s="232"/>
      <c r="F37" s="232"/>
      <c r="G37" s="232"/>
      <c r="H37" s="232"/>
    </row>
    <row r="38" spans="1:8" x14ac:dyDescent="0.25">
      <c r="A38" s="13"/>
      <c r="B38" s="6"/>
      <c r="C38" s="232"/>
      <c r="D38" s="232"/>
      <c r="E38" s="232"/>
      <c r="F38" s="232"/>
      <c r="G38" s="232"/>
      <c r="H38" s="232"/>
    </row>
    <row r="39" spans="1:8" x14ac:dyDescent="0.25">
      <c r="A39" s="13"/>
      <c r="B39" s="6"/>
      <c r="C39" s="232"/>
      <c r="D39" s="232"/>
      <c r="E39" s="232"/>
      <c r="F39" s="232"/>
      <c r="G39" s="232"/>
      <c r="H39" s="232"/>
    </row>
    <row r="40" spans="1:8" x14ac:dyDescent="0.25">
      <c r="A40" s="13" t="s">
        <v>407</v>
      </c>
      <c r="B40" s="6" t="s">
        <v>408</v>
      </c>
      <c r="C40" s="232"/>
      <c r="D40" s="232"/>
      <c r="E40" s="232"/>
      <c r="F40" s="232"/>
      <c r="G40" s="232"/>
      <c r="H40" s="232"/>
    </row>
    <row r="41" spans="1:8" x14ac:dyDescent="0.25">
      <c r="A41" s="13"/>
      <c r="B41" s="6"/>
      <c r="C41" s="232"/>
      <c r="D41" s="232"/>
      <c r="E41" s="232"/>
      <c r="F41" s="232"/>
      <c r="G41" s="232"/>
      <c r="H41" s="232"/>
    </row>
    <row r="42" spans="1:8" x14ac:dyDescent="0.25">
      <c r="A42" s="13"/>
      <c r="B42" s="6"/>
      <c r="C42" s="232"/>
      <c r="D42" s="232"/>
      <c r="E42" s="232"/>
      <c r="F42" s="232"/>
      <c r="G42" s="232"/>
      <c r="H42" s="232"/>
    </row>
    <row r="43" spans="1:8" x14ac:dyDescent="0.25">
      <c r="A43" s="13"/>
      <c r="B43" s="6"/>
      <c r="C43" s="232"/>
      <c r="D43" s="232"/>
      <c r="E43" s="232"/>
      <c r="F43" s="232"/>
      <c r="G43" s="232"/>
      <c r="H43" s="232"/>
    </row>
    <row r="44" spans="1:8" x14ac:dyDescent="0.25">
      <c r="A44" s="13"/>
      <c r="B44" s="6"/>
      <c r="C44" s="232"/>
      <c r="D44" s="232"/>
      <c r="E44" s="232"/>
      <c r="F44" s="232"/>
      <c r="G44" s="232"/>
      <c r="H44" s="232"/>
    </row>
    <row r="45" spans="1:8" x14ac:dyDescent="0.25">
      <c r="A45" s="13" t="s">
        <v>409</v>
      </c>
      <c r="B45" s="6" t="s">
        <v>410</v>
      </c>
      <c r="C45" s="232"/>
      <c r="D45" s="232"/>
      <c r="E45" s="232"/>
      <c r="F45" s="232"/>
      <c r="G45" s="232"/>
      <c r="H45" s="232"/>
    </row>
    <row r="46" spans="1:8" x14ac:dyDescent="0.25">
      <c r="A46" s="13" t="s">
        <v>411</v>
      </c>
      <c r="B46" s="6" t="s">
        <v>412</v>
      </c>
      <c r="C46" s="232">
        <v>140059</v>
      </c>
      <c r="D46" s="232"/>
      <c r="E46" s="232"/>
      <c r="F46" s="232"/>
      <c r="G46" s="232"/>
      <c r="H46" s="232">
        <v>140059</v>
      </c>
    </row>
    <row r="47" spans="1:8" ht="15.75" x14ac:dyDescent="0.25">
      <c r="A47" s="253" t="s">
        <v>633</v>
      </c>
      <c r="B47" s="254" t="s">
        <v>413</v>
      </c>
      <c r="C47" s="255">
        <v>4031937</v>
      </c>
      <c r="D47" s="255"/>
      <c r="E47" s="256"/>
      <c r="F47" s="256"/>
      <c r="G47" s="256"/>
      <c r="H47" s="255">
        <v>4031937</v>
      </c>
    </row>
    <row r="50" spans="1:7" x14ac:dyDescent="0.25">
      <c r="A50" s="150" t="s">
        <v>852</v>
      </c>
      <c r="B50" s="150" t="s">
        <v>942</v>
      </c>
      <c r="C50" s="150" t="s">
        <v>941</v>
      </c>
      <c r="D50" s="150" t="s">
        <v>984</v>
      </c>
      <c r="E50" s="205"/>
      <c r="F50" s="205"/>
      <c r="G50" s="205"/>
    </row>
    <row r="51" spans="1:7" ht="15.75" x14ac:dyDescent="0.3">
      <c r="A51" s="224" t="s">
        <v>961</v>
      </c>
      <c r="B51" s="266"/>
      <c r="C51" s="266"/>
      <c r="D51" s="266"/>
      <c r="E51" s="205"/>
      <c r="F51" s="205"/>
      <c r="G51" s="205"/>
    </row>
    <row r="52" spans="1:7" ht="15.75" x14ac:dyDescent="0.3">
      <c r="A52" s="224"/>
      <c r="B52" s="266"/>
      <c r="C52" s="266"/>
      <c r="D52" s="266"/>
      <c r="E52" s="205"/>
      <c r="F52" s="205"/>
      <c r="G52" s="205"/>
    </row>
    <row r="53" spans="1:7" ht="15.75" x14ac:dyDescent="0.3">
      <c r="A53" s="224" t="s">
        <v>962</v>
      </c>
      <c r="B53" s="266">
        <v>140899310</v>
      </c>
      <c r="C53" s="266"/>
      <c r="D53" s="266">
        <v>140899310</v>
      </c>
      <c r="E53" s="205"/>
      <c r="F53" s="205"/>
      <c r="G53" s="205"/>
    </row>
    <row r="54" spans="1:7" ht="15.75" x14ac:dyDescent="0.3">
      <c r="A54" s="224"/>
      <c r="B54" s="266"/>
      <c r="C54" s="266"/>
      <c r="D54" s="266"/>
      <c r="E54" s="205"/>
      <c r="F54" s="205"/>
      <c r="G54" s="205"/>
    </row>
    <row r="55" spans="1:7" ht="15.75" x14ac:dyDescent="0.3">
      <c r="A55" s="13" t="s">
        <v>391</v>
      </c>
      <c r="B55" s="267"/>
      <c r="C55" s="266"/>
      <c r="D55" s="266"/>
      <c r="E55" s="205"/>
      <c r="F55" s="205"/>
      <c r="G55" s="205"/>
    </row>
    <row r="56" spans="1:7" ht="15.75" x14ac:dyDescent="0.3">
      <c r="A56" s="13"/>
      <c r="B56" s="267"/>
      <c r="C56" s="266"/>
      <c r="D56" s="266"/>
      <c r="E56" s="205"/>
      <c r="F56" s="205"/>
      <c r="G56" s="205"/>
    </row>
    <row r="57" spans="1:7" ht="15.75" x14ac:dyDescent="0.3">
      <c r="A57" s="13"/>
      <c r="B57" s="267"/>
      <c r="C57" s="266"/>
      <c r="D57" s="266"/>
      <c r="E57" s="205"/>
      <c r="F57" s="205"/>
      <c r="G57" s="205"/>
    </row>
    <row r="58" spans="1:7" ht="15.75" x14ac:dyDescent="0.3">
      <c r="A58" s="13"/>
      <c r="B58" s="267"/>
      <c r="C58" s="266"/>
      <c r="D58" s="266"/>
      <c r="E58" s="205"/>
      <c r="F58" s="205"/>
      <c r="G58" s="205"/>
    </row>
    <row r="59" spans="1:7" ht="15.75" x14ac:dyDescent="0.3">
      <c r="A59" s="13"/>
      <c r="B59" s="267"/>
      <c r="C59" s="266"/>
      <c r="D59" s="266"/>
      <c r="E59" s="205"/>
      <c r="F59" s="205"/>
      <c r="G59" s="205"/>
    </row>
    <row r="60" spans="1:7" ht="15.75" x14ac:dyDescent="0.3">
      <c r="A60" s="13" t="s">
        <v>631</v>
      </c>
      <c r="B60" s="267"/>
      <c r="C60" s="266"/>
      <c r="D60" s="266"/>
      <c r="E60" s="205"/>
      <c r="F60" s="205"/>
      <c r="G60" s="205"/>
    </row>
    <row r="61" spans="1:7" ht="15.75" x14ac:dyDescent="0.3">
      <c r="A61" s="13" t="s">
        <v>985</v>
      </c>
      <c r="B61" s="267">
        <v>1381811</v>
      </c>
      <c r="C61" s="266">
        <v>373089</v>
      </c>
      <c r="D61" s="266">
        <v>1754900</v>
      </c>
      <c r="E61" s="205"/>
      <c r="F61" s="205"/>
      <c r="G61" s="205"/>
    </row>
    <row r="62" spans="1:7" ht="15.75" x14ac:dyDescent="0.3">
      <c r="A62" s="13" t="s">
        <v>986</v>
      </c>
      <c r="B62" s="267">
        <v>128750</v>
      </c>
      <c r="C62" s="266">
        <v>34763</v>
      </c>
      <c r="D62" s="266">
        <v>163513</v>
      </c>
      <c r="E62" s="205"/>
      <c r="F62" s="205"/>
      <c r="G62" s="205"/>
    </row>
    <row r="63" spans="1:7" ht="15.75" x14ac:dyDescent="0.3">
      <c r="A63" s="13" t="s">
        <v>963</v>
      </c>
      <c r="B63" s="267">
        <v>1225493</v>
      </c>
      <c r="C63" s="266">
        <v>329647</v>
      </c>
      <c r="D63" s="266">
        <v>1555140</v>
      </c>
      <c r="E63" s="205"/>
      <c r="F63" s="205"/>
      <c r="G63" s="205"/>
    </row>
    <row r="64" spans="1:7" ht="15.75" x14ac:dyDescent="0.3">
      <c r="A64" s="13"/>
      <c r="B64" s="267"/>
      <c r="C64" s="266"/>
      <c r="D64" s="266"/>
      <c r="E64" s="205"/>
      <c r="F64" s="205"/>
      <c r="G64" s="205"/>
    </row>
    <row r="65" spans="1:7" ht="15.75" x14ac:dyDescent="0.3">
      <c r="A65" s="5" t="s">
        <v>394</v>
      </c>
      <c r="B65" s="267"/>
      <c r="C65" s="266"/>
      <c r="D65" s="266"/>
      <c r="E65" s="205"/>
      <c r="F65" s="205"/>
      <c r="G65" s="205"/>
    </row>
    <row r="66" spans="1:7" ht="15.75" x14ac:dyDescent="0.3">
      <c r="A66" s="5"/>
      <c r="B66" s="267"/>
      <c r="C66" s="266"/>
      <c r="D66" s="266"/>
      <c r="E66" s="205"/>
      <c r="F66" s="205"/>
      <c r="G66" s="205"/>
    </row>
    <row r="67" spans="1:7" ht="15.75" x14ac:dyDescent="0.3">
      <c r="A67" s="5"/>
      <c r="B67" s="267"/>
      <c r="C67" s="266"/>
      <c r="D67" s="266"/>
      <c r="E67" s="205"/>
      <c r="F67" s="205"/>
      <c r="G67" s="205"/>
    </row>
    <row r="68" spans="1:7" ht="15.75" x14ac:dyDescent="0.3">
      <c r="A68" s="13" t="s">
        <v>396</v>
      </c>
      <c r="B68" s="267"/>
      <c r="C68" s="266"/>
      <c r="D68" s="266"/>
      <c r="E68" s="205"/>
      <c r="F68" s="205"/>
      <c r="G68" s="205"/>
    </row>
    <row r="69" spans="1:7" ht="15.75" x14ac:dyDescent="0.25">
      <c r="A69" s="253" t="s">
        <v>632</v>
      </c>
      <c r="B69" s="268">
        <v>143635364</v>
      </c>
      <c r="C69" s="269">
        <v>737499</v>
      </c>
      <c r="D69" s="269">
        <v>26298697</v>
      </c>
      <c r="E69" s="205"/>
      <c r="F69" s="205"/>
      <c r="G69" s="205"/>
    </row>
    <row r="70" spans="1:7" ht="15.75" x14ac:dyDescent="0.3">
      <c r="A70" s="23" t="s">
        <v>964</v>
      </c>
      <c r="B70" s="270"/>
      <c r="C70" s="266"/>
      <c r="D70" s="266"/>
      <c r="E70" s="205"/>
      <c r="F70" s="205"/>
      <c r="G70" s="205"/>
    </row>
    <row r="71" spans="1:7" ht="15.75" x14ac:dyDescent="0.3">
      <c r="A71" s="257" t="s">
        <v>955</v>
      </c>
      <c r="B71" s="270"/>
      <c r="C71" s="266"/>
      <c r="D71" s="266"/>
      <c r="E71" s="205"/>
      <c r="F71" s="205"/>
      <c r="G71" s="205"/>
    </row>
    <row r="72" spans="1:7" ht="15.75" x14ac:dyDescent="0.3">
      <c r="A72" s="23"/>
      <c r="B72" s="270"/>
      <c r="C72" s="266"/>
      <c r="D72" s="266"/>
      <c r="E72" s="205"/>
      <c r="F72" s="205"/>
      <c r="G72" s="205"/>
    </row>
    <row r="73" spans="1:7" ht="15.75" x14ac:dyDescent="0.3">
      <c r="A73" s="23"/>
      <c r="B73" s="270"/>
      <c r="C73" s="266"/>
      <c r="D73" s="266"/>
      <c r="E73" s="205"/>
      <c r="F73" s="205"/>
      <c r="G73" s="205"/>
    </row>
    <row r="74" spans="1:7" ht="15.75" x14ac:dyDescent="0.3">
      <c r="A74" s="13" t="s">
        <v>405</v>
      </c>
      <c r="B74" s="267">
        <v>2998000</v>
      </c>
      <c r="C74" s="266">
        <v>140059</v>
      </c>
      <c r="D74" s="266">
        <v>3138059</v>
      </c>
      <c r="E74" s="205"/>
      <c r="F74" s="205"/>
      <c r="G74" s="205"/>
    </row>
    <row r="75" spans="1:7" ht="15.75" x14ac:dyDescent="0.3">
      <c r="A75" s="13"/>
      <c r="B75" s="267"/>
      <c r="C75" s="266"/>
      <c r="D75" s="266"/>
      <c r="E75" s="205"/>
      <c r="F75" s="205"/>
      <c r="G75" s="205"/>
    </row>
    <row r="76" spans="1:7" ht="15.75" x14ac:dyDescent="0.3">
      <c r="A76" s="13"/>
      <c r="B76" s="267"/>
      <c r="C76" s="266"/>
      <c r="D76" s="266"/>
      <c r="E76" s="205"/>
      <c r="F76" s="205"/>
      <c r="G76" s="205"/>
    </row>
    <row r="77" spans="1:7" ht="15.75" x14ac:dyDescent="0.3">
      <c r="A77" s="13"/>
      <c r="B77" s="267"/>
      <c r="C77" s="266"/>
      <c r="D77" s="266"/>
      <c r="E77" s="205"/>
      <c r="F77" s="205"/>
      <c r="G77" s="205"/>
    </row>
    <row r="78" spans="1:7" ht="15.75" x14ac:dyDescent="0.3">
      <c r="A78" s="13"/>
      <c r="B78" s="267"/>
      <c r="C78" s="266"/>
      <c r="D78" s="266"/>
      <c r="E78" s="205"/>
      <c r="F78" s="205"/>
      <c r="G78" s="205"/>
    </row>
    <row r="79" spans="1:7" ht="15.75" x14ac:dyDescent="0.3">
      <c r="A79" s="13" t="s">
        <v>407</v>
      </c>
      <c r="B79" s="267"/>
      <c r="C79" s="266"/>
      <c r="D79" s="266"/>
      <c r="E79" s="205"/>
      <c r="F79" s="205"/>
      <c r="G79" s="205"/>
    </row>
    <row r="80" spans="1:7" ht="15.75" x14ac:dyDescent="0.3">
      <c r="A80" s="13"/>
      <c r="B80" s="267"/>
      <c r="C80" s="266"/>
      <c r="D80" s="266"/>
      <c r="E80" s="205"/>
      <c r="F80" s="205"/>
      <c r="G80" s="205"/>
    </row>
    <row r="81" spans="1:7" ht="15.75" x14ac:dyDescent="0.3">
      <c r="A81" s="13"/>
      <c r="B81" s="267"/>
      <c r="C81" s="266"/>
      <c r="D81" s="266"/>
      <c r="E81" s="205"/>
      <c r="F81" s="205"/>
      <c r="G81" s="205"/>
    </row>
    <row r="82" spans="1:7" ht="15.75" x14ac:dyDescent="0.3">
      <c r="A82" s="13"/>
      <c r="B82" s="267"/>
      <c r="C82" s="266"/>
      <c r="D82" s="266"/>
      <c r="E82" s="205"/>
      <c r="F82" s="205"/>
      <c r="G82" s="205"/>
    </row>
    <row r="83" spans="1:7" ht="15.75" x14ac:dyDescent="0.3">
      <c r="A83" s="13"/>
      <c r="B83" s="267"/>
      <c r="C83" s="266"/>
      <c r="D83" s="266"/>
      <c r="E83" s="205"/>
      <c r="F83" s="205"/>
      <c r="G83" s="205"/>
    </row>
    <row r="84" spans="1:7" ht="15.75" x14ac:dyDescent="0.3">
      <c r="A84" s="13" t="s">
        <v>409</v>
      </c>
      <c r="B84" s="267"/>
      <c r="C84" s="266"/>
      <c r="D84" s="266"/>
      <c r="E84" s="205"/>
      <c r="F84" s="205"/>
      <c r="G84" s="205"/>
    </row>
    <row r="85" spans="1:7" ht="15.75" x14ac:dyDescent="0.25">
      <c r="A85" s="253" t="s">
        <v>633</v>
      </c>
      <c r="B85" s="268">
        <v>2998000</v>
      </c>
      <c r="C85" s="269">
        <v>140059</v>
      </c>
      <c r="D85" s="269">
        <v>3138059</v>
      </c>
      <c r="E85" s="205"/>
      <c r="F85" s="205"/>
      <c r="G85" s="205"/>
    </row>
    <row r="86" spans="1:7" x14ac:dyDescent="0.25">
      <c r="A86" s="205"/>
      <c r="B86" s="205"/>
      <c r="C86" s="205"/>
      <c r="D86" s="205"/>
      <c r="E86" s="205"/>
      <c r="F86" s="205"/>
      <c r="G86" s="205"/>
    </row>
    <row r="87" spans="1:7" x14ac:dyDescent="0.25">
      <c r="A87" s="205"/>
      <c r="B87" s="205"/>
      <c r="C87" s="205"/>
      <c r="D87" s="205"/>
      <c r="E87" s="205"/>
      <c r="F87" s="205"/>
      <c r="G87" s="205"/>
    </row>
    <row r="88" spans="1:7" x14ac:dyDescent="0.25">
      <c r="A88" s="205"/>
      <c r="B88" s="205"/>
      <c r="C88" s="205"/>
      <c r="D88" s="205"/>
      <c r="E88" s="205"/>
      <c r="F88" s="205"/>
      <c r="G88" s="205"/>
    </row>
  </sheetData>
  <mergeCells count="3">
    <mergeCell ref="A3:H3"/>
    <mergeCell ref="A1:H1"/>
    <mergeCell ref="A2:H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opLeftCell="B1" workbookViewId="0">
      <selection activeCell="F4" sqref="F4:J4"/>
    </sheetView>
  </sheetViews>
  <sheetFormatPr defaultRowHeight="15" x14ac:dyDescent="0.25"/>
  <cols>
    <col min="1" max="1" width="36.42578125" customWidth="1"/>
    <col min="2" max="2" width="10.140625" customWidth="1"/>
    <col min="3" max="4" width="18.85546875" customWidth="1"/>
    <col min="5" max="6" width="17.28515625" customWidth="1"/>
    <col min="7" max="7" width="17.5703125" customWidth="1"/>
    <col min="8" max="8" width="17.7109375" customWidth="1"/>
    <col min="9" max="10" width="18.85546875" customWidth="1"/>
  </cols>
  <sheetData>
    <row r="1" spans="1:10" ht="24" customHeight="1" x14ac:dyDescent="0.25">
      <c r="A1" s="322" t="s">
        <v>968</v>
      </c>
      <c r="B1" s="342"/>
      <c r="C1" s="342"/>
      <c r="D1" s="342"/>
      <c r="E1" s="342"/>
      <c r="F1" s="342"/>
      <c r="G1" s="342"/>
      <c r="H1" s="342"/>
      <c r="I1" s="342"/>
      <c r="J1" s="342"/>
    </row>
    <row r="2" spans="1:10" ht="23.25" customHeight="1" x14ac:dyDescent="0.25">
      <c r="A2" s="323" t="s">
        <v>914</v>
      </c>
      <c r="B2" s="324"/>
      <c r="C2" s="324"/>
      <c r="D2" s="324"/>
      <c r="E2" s="324"/>
      <c r="F2" s="324"/>
      <c r="G2" s="324"/>
      <c r="H2" s="324"/>
      <c r="I2" s="324"/>
      <c r="J2" s="324"/>
    </row>
    <row r="3" spans="1:10" ht="18" x14ac:dyDescent="0.25">
      <c r="A3" s="43"/>
    </row>
    <row r="4" spans="1:10" x14ac:dyDescent="0.25">
      <c r="F4" s="339" t="s">
        <v>996</v>
      </c>
      <c r="G4" s="339"/>
      <c r="H4" s="339"/>
      <c r="I4" s="339"/>
      <c r="J4" s="339"/>
    </row>
    <row r="5" spans="1:10" x14ac:dyDescent="0.25">
      <c r="A5" s="335" t="s">
        <v>288</v>
      </c>
      <c r="B5" s="337" t="s">
        <v>289</v>
      </c>
      <c r="C5" s="351" t="s">
        <v>879</v>
      </c>
      <c r="D5" s="352"/>
      <c r="E5" s="327" t="s">
        <v>880</v>
      </c>
      <c r="F5" s="329"/>
      <c r="G5" s="327" t="s">
        <v>880</v>
      </c>
      <c r="H5" s="329"/>
      <c r="I5" s="327" t="s">
        <v>881</v>
      </c>
      <c r="J5" s="353"/>
    </row>
    <row r="6" spans="1:10" x14ac:dyDescent="0.25">
      <c r="A6" s="350"/>
      <c r="B6" s="350"/>
      <c r="C6" s="3" t="s">
        <v>904</v>
      </c>
      <c r="D6" s="3" t="s">
        <v>26</v>
      </c>
      <c r="E6" s="3" t="s">
        <v>904</v>
      </c>
      <c r="F6" s="3" t="s">
        <v>26</v>
      </c>
      <c r="G6" s="3" t="s">
        <v>904</v>
      </c>
      <c r="H6" s="3" t="s">
        <v>26</v>
      </c>
      <c r="I6" s="3" t="s">
        <v>904</v>
      </c>
      <c r="J6" s="3" t="s">
        <v>26</v>
      </c>
    </row>
    <row r="7" spans="1:10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</row>
    <row r="8" spans="1:10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</row>
    <row r="9" spans="1:10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spans="1:10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x14ac:dyDescent="0.25">
      <c r="A11" s="102" t="s">
        <v>851</v>
      </c>
      <c r="B11" s="103" t="s">
        <v>389</v>
      </c>
      <c r="C11" s="175">
        <v>800000</v>
      </c>
      <c r="D11" s="175">
        <v>10332</v>
      </c>
      <c r="E11" s="175">
        <v>0</v>
      </c>
      <c r="F11" s="175">
        <v>0</v>
      </c>
      <c r="G11" s="175">
        <v>0</v>
      </c>
      <c r="H11" s="175">
        <v>0</v>
      </c>
      <c r="I11" s="175">
        <v>800000</v>
      </c>
      <c r="J11" s="175">
        <v>10332</v>
      </c>
    </row>
    <row r="12" spans="1:10" x14ac:dyDescent="0.25">
      <c r="A12" s="15"/>
      <c r="B12" s="8"/>
      <c r="C12" s="29"/>
      <c r="D12" s="29"/>
      <c r="E12" s="29"/>
      <c r="F12" s="29"/>
      <c r="G12" s="29"/>
      <c r="H12" s="29"/>
      <c r="I12" s="29"/>
      <c r="J12" s="29"/>
    </row>
    <row r="13" spans="1:10" x14ac:dyDescent="0.25">
      <c r="A13" s="15"/>
      <c r="B13" s="8"/>
      <c r="C13" s="29"/>
      <c r="D13" s="29"/>
      <c r="E13" s="29"/>
      <c r="F13" s="29"/>
      <c r="G13" s="29"/>
      <c r="H13" s="29"/>
      <c r="I13" s="29"/>
      <c r="J13" s="29"/>
    </row>
    <row r="14" spans="1:10" x14ac:dyDescent="0.25">
      <c r="A14" s="15"/>
      <c r="B14" s="8"/>
      <c r="C14" s="29"/>
      <c r="D14" s="29"/>
      <c r="E14" s="29"/>
      <c r="F14" s="29"/>
      <c r="G14" s="29"/>
      <c r="H14" s="29"/>
      <c r="I14" s="29"/>
      <c r="J14" s="29"/>
    </row>
    <row r="15" spans="1:10" x14ac:dyDescent="0.25">
      <c r="A15" s="15"/>
      <c r="B15" s="8"/>
      <c r="C15" s="29"/>
      <c r="D15" s="29"/>
      <c r="E15" s="29"/>
      <c r="F15" s="29"/>
      <c r="G15" s="29"/>
      <c r="H15" s="29"/>
      <c r="I15" s="29"/>
      <c r="J15" s="29"/>
    </row>
    <row r="16" spans="1:10" x14ac:dyDescent="0.25">
      <c r="A16" s="102" t="s">
        <v>850</v>
      </c>
      <c r="B16" s="103" t="s">
        <v>389</v>
      </c>
      <c r="C16" s="104"/>
      <c r="D16" s="104"/>
      <c r="E16" s="104"/>
      <c r="F16" s="104"/>
      <c r="G16" s="104"/>
      <c r="H16" s="104"/>
      <c r="I16" s="104"/>
      <c r="J16" s="104"/>
    </row>
  </sheetData>
  <mergeCells count="9">
    <mergeCell ref="A1:J1"/>
    <mergeCell ref="A2:J2"/>
    <mergeCell ref="A5:A6"/>
    <mergeCell ref="B5:B6"/>
    <mergeCell ref="C5:D5"/>
    <mergeCell ref="E5:F5"/>
    <mergeCell ref="G5:H5"/>
    <mergeCell ref="I5:J5"/>
    <mergeCell ref="F4:J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workbookViewId="0">
      <selection activeCell="G5" sqref="G5:J5"/>
    </sheetView>
  </sheetViews>
  <sheetFormatPr defaultRowHeight="15" x14ac:dyDescent="0.25"/>
  <cols>
    <col min="1" max="1" width="64.28515625" customWidth="1"/>
    <col min="3" max="3" width="11.5703125" customWidth="1"/>
    <col min="4" max="4" width="15.28515625" customWidth="1"/>
    <col min="5" max="6" width="1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ht="30" customHeight="1" x14ac:dyDescent="0.25">
      <c r="A1" s="322" t="s">
        <v>968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2" spans="1:13" ht="27" customHeight="1" x14ac:dyDescent="0.25">
      <c r="A2" s="323" t="s">
        <v>932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</row>
    <row r="3" spans="1:13" ht="16.5" customHeight="1" x14ac:dyDescent="0.25">
      <c r="A3" s="63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x14ac:dyDescent="0.25">
      <c r="A4" s="209"/>
      <c r="D4" s="354"/>
      <c r="E4" s="354"/>
      <c r="F4" s="354"/>
      <c r="G4" s="354"/>
      <c r="H4" s="354"/>
      <c r="K4" s="225"/>
      <c r="L4" s="225"/>
      <c r="M4" s="225"/>
    </row>
    <row r="5" spans="1:13" ht="29.25" customHeight="1" x14ac:dyDescent="0.25">
      <c r="A5" s="209" t="s">
        <v>879</v>
      </c>
      <c r="G5" s="355" t="s">
        <v>997</v>
      </c>
      <c r="H5" s="355"/>
      <c r="I5" s="355"/>
      <c r="J5" s="355"/>
      <c r="K5" s="225"/>
      <c r="L5" s="225"/>
      <c r="M5" s="225"/>
    </row>
    <row r="6" spans="1:13" ht="105" x14ac:dyDescent="0.3">
      <c r="A6" s="2" t="s">
        <v>288</v>
      </c>
      <c r="B6" s="3" t="s">
        <v>289</v>
      </c>
      <c r="C6" s="231" t="s">
        <v>853</v>
      </c>
      <c r="D6" s="231" t="s">
        <v>943</v>
      </c>
      <c r="E6" s="231" t="s">
        <v>944</v>
      </c>
      <c r="F6" s="231" t="s">
        <v>856</v>
      </c>
      <c r="G6" s="231" t="s">
        <v>864</v>
      </c>
      <c r="H6" s="231" t="s">
        <v>854</v>
      </c>
      <c r="I6" s="231" t="s">
        <v>855</v>
      </c>
      <c r="J6" s="231" t="s">
        <v>857</v>
      </c>
      <c r="K6" s="225"/>
      <c r="L6" s="225"/>
      <c r="M6" s="225"/>
    </row>
    <row r="7" spans="1:13" ht="38.25" x14ac:dyDescent="0.25">
      <c r="A7" s="224"/>
      <c r="B7" s="224"/>
      <c r="C7" s="224"/>
      <c r="D7" s="224"/>
      <c r="E7" s="224"/>
      <c r="F7" s="58" t="s">
        <v>865</v>
      </c>
      <c r="G7" s="57"/>
      <c r="H7" s="224"/>
      <c r="I7" s="224"/>
      <c r="J7" s="224"/>
      <c r="K7" s="225"/>
      <c r="L7" s="225"/>
      <c r="M7" s="225"/>
    </row>
    <row r="8" spans="1:13" x14ac:dyDescent="0.25">
      <c r="A8" s="224"/>
      <c r="B8" s="224"/>
      <c r="C8" s="224"/>
      <c r="D8" s="224"/>
      <c r="E8" s="224"/>
      <c r="F8" s="224"/>
      <c r="G8" s="224"/>
      <c r="H8" s="224"/>
      <c r="I8" s="224"/>
      <c r="J8" s="224"/>
      <c r="K8" s="225"/>
      <c r="L8" s="225"/>
      <c r="M8" s="225"/>
    </row>
    <row r="9" spans="1:13" x14ac:dyDescent="0.25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5"/>
      <c r="L9" s="225"/>
      <c r="M9" s="225"/>
    </row>
    <row r="10" spans="1:13" x14ac:dyDescent="0.25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5"/>
      <c r="L10" s="225"/>
      <c r="M10" s="225"/>
    </row>
    <row r="11" spans="1:13" x14ac:dyDescent="0.25">
      <c r="A11" s="13" t="s">
        <v>391</v>
      </c>
      <c r="B11" s="6" t="s">
        <v>392</v>
      </c>
      <c r="C11" s="224"/>
      <c r="D11" s="224"/>
      <c r="E11" s="224"/>
      <c r="F11" s="224"/>
      <c r="G11" s="224"/>
      <c r="H11" s="224"/>
      <c r="I11" s="224"/>
      <c r="J11" s="224"/>
      <c r="K11" s="225"/>
      <c r="L11" s="225"/>
      <c r="M11" s="225"/>
    </row>
    <row r="12" spans="1:13" x14ac:dyDescent="0.25">
      <c r="A12" s="13"/>
      <c r="B12" s="6"/>
      <c r="C12" s="224"/>
      <c r="D12" s="224"/>
      <c r="E12" s="224"/>
      <c r="F12" s="224"/>
      <c r="G12" s="224"/>
      <c r="H12" s="224"/>
      <c r="I12" s="224"/>
      <c r="J12" s="224"/>
      <c r="K12" s="225"/>
      <c r="L12" s="225"/>
      <c r="M12" s="225"/>
    </row>
    <row r="13" spans="1:13" x14ac:dyDescent="0.25">
      <c r="A13" s="13"/>
      <c r="B13" s="6"/>
      <c r="C13" s="224"/>
      <c r="D13" s="224"/>
      <c r="E13" s="224"/>
      <c r="F13" s="224"/>
      <c r="G13" s="224"/>
      <c r="H13" s="224"/>
      <c r="I13" s="224"/>
      <c r="J13" s="224"/>
      <c r="K13" s="225"/>
      <c r="L13" s="225"/>
      <c r="M13" s="225"/>
    </row>
    <row r="14" spans="1:13" x14ac:dyDescent="0.25">
      <c r="A14" s="13"/>
      <c r="B14" s="6"/>
      <c r="C14" s="224"/>
      <c r="D14" s="224"/>
      <c r="E14" s="224"/>
      <c r="F14" s="224"/>
      <c r="G14" s="224"/>
      <c r="H14" s="224"/>
      <c r="I14" s="224"/>
      <c r="J14" s="224"/>
      <c r="K14" s="225"/>
      <c r="L14" s="225"/>
      <c r="M14" s="225"/>
    </row>
    <row r="15" spans="1:13" x14ac:dyDescent="0.25">
      <c r="A15" s="13"/>
      <c r="B15" s="6"/>
      <c r="C15" s="224"/>
      <c r="D15" s="224"/>
      <c r="E15" s="224"/>
      <c r="F15" s="224"/>
      <c r="G15" s="224"/>
      <c r="H15" s="224"/>
      <c r="I15" s="224"/>
      <c r="J15" s="224"/>
      <c r="K15" s="225"/>
      <c r="L15" s="225"/>
      <c r="M15" s="225"/>
    </row>
    <row r="16" spans="1:13" x14ac:dyDescent="0.25">
      <c r="A16" s="13" t="s">
        <v>631</v>
      </c>
      <c r="B16" s="6" t="s">
        <v>393</v>
      </c>
      <c r="C16" s="230">
        <v>2981000</v>
      </c>
      <c r="D16" s="230">
        <v>2981000</v>
      </c>
      <c r="E16" s="224"/>
      <c r="F16" s="224"/>
      <c r="G16" s="224"/>
      <c r="H16" s="224"/>
      <c r="I16" s="224"/>
      <c r="J16" s="224"/>
      <c r="K16" s="225"/>
      <c r="L16" s="225"/>
      <c r="M16" s="225"/>
    </row>
    <row r="17" spans="1:13" x14ac:dyDescent="0.25">
      <c r="A17" s="13"/>
      <c r="B17" s="6"/>
      <c r="C17" s="224"/>
      <c r="D17" s="224"/>
      <c r="E17" s="224"/>
      <c r="F17" s="224"/>
      <c r="G17" s="224"/>
      <c r="H17" s="224"/>
      <c r="I17" s="224"/>
      <c r="J17" s="224"/>
      <c r="K17" s="225"/>
      <c r="L17" s="225"/>
      <c r="M17" s="225"/>
    </row>
    <row r="18" spans="1:13" x14ac:dyDescent="0.25">
      <c r="A18" s="13"/>
      <c r="B18" s="6"/>
      <c r="C18" s="224"/>
      <c r="D18" s="224"/>
      <c r="E18" s="224"/>
      <c r="F18" s="224"/>
      <c r="G18" s="224"/>
      <c r="H18" s="224"/>
      <c r="I18" s="224"/>
      <c r="J18" s="224"/>
      <c r="K18" s="225"/>
      <c r="L18" s="225"/>
      <c r="M18" s="225"/>
    </row>
    <row r="19" spans="1:13" x14ac:dyDescent="0.25">
      <c r="A19" s="13"/>
      <c r="B19" s="6"/>
      <c r="C19" s="224"/>
      <c r="D19" s="224"/>
      <c r="E19" s="224"/>
      <c r="F19" s="224"/>
      <c r="G19" s="224"/>
      <c r="H19" s="224"/>
      <c r="I19" s="224"/>
      <c r="J19" s="224"/>
      <c r="K19" s="225"/>
      <c r="L19" s="225"/>
      <c r="M19" s="225"/>
    </row>
    <row r="20" spans="1:13" x14ac:dyDescent="0.25">
      <c r="A20" s="13"/>
      <c r="B20" s="6"/>
      <c r="C20" s="224"/>
      <c r="D20" s="224"/>
      <c r="E20" s="224"/>
      <c r="F20" s="224"/>
      <c r="G20" s="224"/>
      <c r="H20" s="224"/>
      <c r="I20" s="224"/>
      <c r="J20" s="224"/>
      <c r="K20" s="225"/>
      <c r="L20" s="225"/>
      <c r="M20" s="225"/>
    </row>
    <row r="21" spans="1:13" x14ac:dyDescent="0.25">
      <c r="A21" s="5" t="s">
        <v>394</v>
      </c>
      <c r="B21" s="6" t="s">
        <v>395</v>
      </c>
      <c r="C21" s="224"/>
      <c r="D21" s="224"/>
      <c r="E21" s="224"/>
      <c r="F21" s="224"/>
      <c r="G21" s="224"/>
      <c r="H21" s="224"/>
      <c r="I21" s="224"/>
      <c r="J21" s="224"/>
      <c r="K21" s="225"/>
      <c r="L21" s="225"/>
      <c r="M21" s="225"/>
    </row>
    <row r="22" spans="1:13" x14ac:dyDescent="0.25">
      <c r="A22" s="5"/>
      <c r="B22" s="6"/>
      <c r="C22" s="224"/>
      <c r="D22" s="224"/>
      <c r="E22" s="224"/>
      <c r="F22" s="224"/>
      <c r="G22" s="224"/>
      <c r="H22" s="224"/>
      <c r="I22" s="224"/>
      <c r="J22" s="224"/>
      <c r="K22" s="225"/>
      <c r="L22" s="225"/>
      <c r="M22" s="225"/>
    </row>
    <row r="23" spans="1:13" x14ac:dyDescent="0.25">
      <c r="A23" s="5"/>
      <c r="B23" s="6"/>
      <c r="C23" s="224"/>
      <c r="D23" s="224"/>
      <c r="E23" s="224"/>
      <c r="F23" s="224"/>
      <c r="G23" s="224"/>
      <c r="H23" s="224"/>
      <c r="I23" s="224"/>
      <c r="J23" s="224"/>
      <c r="K23" s="225"/>
      <c r="L23" s="225"/>
      <c r="M23" s="225"/>
    </row>
    <row r="24" spans="1:13" x14ac:dyDescent="0.25">
      <c r="A24" s="13" t="s">
        <v>396</v>
      </c>
      <c r="B24" s="6" t="s">
        <v>397</v>
      </c>
      <c r="C24" s="230">
        <v>300000</v>
      </c>
      <c r="D24" s="230">
        <v>300000</v>
      </c>
      <c r="E24" s="230"/>
      <c r="F24" s="230"/>
      <c r="G24" s="224"/>
      <c r="H24" s="224"/>
      <c r="I24" s="224"/>
      <c r="J24" s="224"/>
      <c r="K24" s="225"/>
      <c r="L24" s="225"/>
      <c r="M24" s="225"/>
    </row>
    <row r="25" spans="1:13" x14ac:dyDescent="0.25">
      <c r="A25" s="13"/>
      <c r="B25" s="6"/>
      <c r="C25" s="230"/>
      <c r="D25" s="230"/>
      <c r="E25" s="230"/>
      <c r="F25" s="230"/>
      <c r="G25" s="224"/>
      <c r="H25" s="224"/>
      <c r="I25" s="224"/>
      <c r="J25" s="224"/>
      <c r="K25" s="225"/>
      <c r="L25" s="225"/>
      <c r="M25" s="225"/>
    </row>
    <row r="26" spans="1:13" x14ac:dyDescent="0.25">
      <c r="A26" s="13"/>
      <c r="B26" s="6"/>
      <c r="C26" s="230"/>
      <c r="D26" s="230"/>
      <c r="E26" s="230"/>
      <c r="F26" s="230"/>
      <c r="G26" s="224"/>
      <c r="H26" s="224"/>
      <c r="I26" s="224"/>
      <c r="J26" s="224"/>
      <c r="K26" s="225"/>
      <c r="L26" s="225"/>
      <c r="M26" s="225"/>
    </row>
    <row r="27" spans="1:13" x14ac:dyDescent="0.25">
      <c r="A27" s="13" t="s">
        <v>398</v>
      </c>
      <c r="B27" s="6" t="s">
        <v>399</v>
      </c>
      <c r="C27" s="230"/>
      <c r="D27" s="230"/>
      <c r="E27" s="230"/>
      <c r="F27" s="230"/>
      <c r="G27" s="224"/>
      <c r="H27" s="224"/>
      <c r="I27" s="224"/>
      <c r="J27" s="224"/>
      <c r="K27" s="225"/>
      <c r="L27" s="225"/>
      <c r="M27" s="225"/>
    </row>
    <row r="28" spans="1:13" x14ac:dyDescent="0.25">
      <c r="A28" s="13"/>
      <c r="B28" s="6"/>
      <c r="C28" s="230"/>
      <c r="D28" s="230"/>
      <c r="E28" s="230"/>
      <c r="F28" s="230"/>
      <c r="G28" s="224"/>
      <c r="H28" s="224"/>
      <c r="I28" s="224"/>
      <c r="J28" s="224"/>
      <c r="K28" s="225"/>
      <c r="L28" s="225"/>
      <c r="M28" s="225"/>
    </row>
    <row r="29" spans="1:13" x14ac:dyDescent="0.25">
      <c r="A29" s="13"/>
      <c r="B29" s="6"/>
      <c r="C29" s="230"/>
      <c r="D29" s="230"/>
      <c r="E29" s="230"/>
      <c r="F29" s="230"/>
      <c r="G29" s="224"/>
      <c r="H29" s="224"/>
      <c r="I29" s="224"/>
      <c r="J29" s="224"/>
      <c r="K29" s="225"/>
      <c r="L29" s="225"/>
      <c r="M29" s="225"/>
    </row>
    <row r="30" spans="1:13" x14ac:dyDescent="0.25">
      <c r="A30" s="5" t="s">
        <v>400</v>
      </c>
      <c r="B30" s="6" t="s">
        <v>401</v>
      </c>
      <c r="C30" s="230"/>
      <c r="D30" s="230"/>
      <c r="E30" s="230"/>
      <c r="F30" s="230"/>
      <c r="G30" s="224"/>
      <c r="H30" s="224"/>
      <c r="I30" s="224"/>
      <c r="J30" s="224"/>
      <c r="K30" s="225"/>
      <c r="L30" s="225"/>
      <c r="M30" s="225"/>
    </row>
    <row r="31" spans="1:13" x14ac:dyDescent="0.25">
      <c r="A31" s="5" t="s">
        <v>402</v>
      </c>
      <c r="B31" s="6" t="s">
        <v>403</v>
      </c>
      <c r="C31" s="230">
        <v>885750</v>
      </c>
      <c r="D31" s="230">
        <v>885750</v>
      </c>
      <c r="E31" s="230"/>
      <c r="F31" s="230"/>
      <c r="G31" s="224"/>
      <c r="H31" s="224"/>
      <c r="I31" s="224"/>
      <c r="J31" s="224"/>
      <c r="K31" s="225"/>
      <c r="L31" s="225"/>
      <c r="M31" s="225"/>
    </row>
    <row r="32" spans="1:13" ht="15.75" x14ac:dyDescent="0.25">
      <c r="A32" s="19" t="s">
        <v>632</v>
      </c>
      <c r="B32" s="9" t="s">
        <v>404</v>
      </c>
      <c r="C32" s="192">
        <f>SUM(C16:C31)</f>
        <v>4166750</v>
      </c>
      <c r="D32" s="192">
        <f>SUM(D16:D31)</f>
        <v>4166750</v>
      </c>
      <c r="E32" s="230"/>
      <c r="F32" s="230"/>
      <c r="G32" s="224"/>
      <c r="H32" s="224"/>
      <c r="I32" s="224"/>
      <c r="J32" s="224"/>
      <c r="K32" s="225"/>
      <c r="L32" s="225"/>
      <c r="M32" s="225"/>
    </row>
    <row r="33" spans="1:13" ht="15.75" x14ac:dyDescent="0.25">
      <c r="A33" s="23"/>
      <c r="B33" s="8"/>
      <c r="C33" s="230"/>
      <c r="D33" s="230"/>
      <c r="E33" s="230"/>
      <c r="F33" s="230"/>
      <c r="G33" s="224"/>
      <c r="H33" s="224"/>
      <c r="I33" s="224"/>
      <c r="J33" s="224"/>
      <c r="K33" s="225"/>
      <c r="L33" s="225"/>
      <c r="M33" s="225"/>
    </row>
    <row r="34" spans="1:13" ht="15.75" x14ac:dyDescent="0.25">
      <c r="A34" s="23"/>
      <c r="B34" s="8"/>
      <c r="C34" s="230"/>
      <c r="D34" s="230"/>
      <c r="E34" s="230"/>
      <c r="F34" s="230"/>
      <c r="G34" s="224"/>
      <c r="H34" s="224"/>
      <c r="I34" s="224"/>
      <c r="J34" s="224"/>
      <c r="K34" s="225"/>
      <c r="L34" s="225"/>
      <c r="M34" s="225"/>
    </row>
    <row r="35" spans="1:13" ht="15.75" x14ac:dyDescent="0.25">
      <c r="A35" s="23"/>
      <c r="B35" s="8"/>
      <c r="C35" s="230"/>
      <c r="D35" s="230"/>
      <c r="E35" s="230"/>
      <c r="F35" s="230"/>
      <c r="G35" s="224"/>
      <c r="H35" s="224"/>
      <c r="I35" s="224"/>
      <c r="J35" s="224"/>
      <c r="K35" s="225"/>
      <c r="L35" s="225"/>
      <c r="M35" s="225"/>
    </row>
    <row r="36" spans="1:13" ht="15.75" x14ac:dyDescent="0.25">
      <c r="A36" s="23"/>
      <c r="B36" s="8"/>
      <c r="C36" s="230"/>
      <c r="D36" s="230"/>
      <c r="E36" s="230"/>
      <c r="F36" s="230"/>
      <c r="G36" s="224"/>
      <c r="H36" s="224"/>
      <c r="I36" s="224"/>
      <c r="J36" s="224"/>
      <c r="K36" s="225"/>
      <c r="L36" s="225"/>
      <c r="M36" s="225"/>
    </row>
    <row r="37" spans="1:13" x14ac:dyDescent="0.25">
      <c r="A37" s="13" t="s">
        <v>405</v>
      </c>
      <c r="B37" s="6" t="s">
        <v>406</v>
      </c>
      <c r="C37" s="230">
        <v>6082600</v>
      </c>
      <c r="D37" s="230">
        <v>6082600</v>
      </c>
      <c r="E37" s="230"/>
      <c r="F37" s="230"/>
      <c r="G37" s="224"/>
      <c r="H37" s="224"/>
      <c r="I37" s="224"/>
      <c r="J37" s="224"/>
      <c r="K37" s="225"/>
      <c r="L37" s="225"/>
      <c r="M37" s="225"/>
    </row>
    <row r="38" spans="1:13" x14ac:dyDescent="0.25">
      <c r="A38" s="13"/>
      <c r="B38" s="6"/>
      <c r="C38" s="230"/>
      <c r="D38" s="230"/>
      <c r="E38" s="230"/>
      <c r="F38" s="230"/>
      <c r="G38" s="224"/>
      <c r="H38" s="224"/>
      <c r="I38" s="224"/>
      <c r="J38" s="224"/>
      <c r="K38" s="225"/>
      <c r="L38" s="225"/>
      <c r="M38" s="225"/>
    </row>
    <row r="39" spans="1:13" x14ac:dyDescent="0.25">
      <c r="A39" s="13"/>
      <c r="B39" s="6"/>
      <c r="C39" s="230"/>
      <c r="D39" s="230"/>
      <c r="E39" s="230"/>
      <c r="F39" s="230"/>
      <c r="G39" s="224"/>
      <c r="H39" s="224"/>
      <c r="I39" s="224"/>
      <c r="J39" s="224"/>
      <c r="K39" s="225"/>
      <c r="L39" s="225"/>
      <c r="M39" s="225"/>
    </row>
    <row r="40" spans="1:13" x14ac:dyDescent="0.25">
      <c r="A40" s="13"/>
      <c r="B40" s="6"/>
      <c r="C40" s="230"/>
      <c r="D40" s="230"/>
      <c r="E40" s="230"/>
      <c r="F40" s="230"/>
      <c r="G40" s="224"/>
      <c r="H40" s="224"/>
      <c r="I40" s="224"/>
      <c r="J40" s="224"/>
      <c r="K40" s="225"/>
      <c r="L40" s="225"/>
      <c r="M40" s="225"/>
    </row>
    <row r="41" spans="1:13" x14ac:dyDescent="0.25">
      <c r="A41" s="13"/>
      <c r="B41" s="6"/>
      <c r="C41" s="230"/>
      <c r="D41" s="230"/>
      <c r="E41" s="230"/>
      <c r="F41" s="230"/>
      <c r="G41" s="224"/>
      <c r="H41" s="224"/>
      <c r="I41" s="224"/>
      <c r="J41" s="224"/>
      <c r="K41" s="225"/>
      <c r="L41" s="225"/>
      <c r="M41" s="225"/>
    </row>
    <row r="42" spans="1:13" x14ac:dyDescent="0.25">
      <c r="A42" s="13" t="s">
        <v>407</v>
      </c>
      <c r="B42" s="6" t="s">
        <v>408</v>
      </c>
      <c r="C42" s="230"/>
      <c r="D42" s="230"/>
      <c r="E42" s="230"/>
      <c r="F42" s="230"/>
      <c r="G42" s="224"/>
      <c r="H42" s="224"/>
      <c r="I42" s="224"/>
      <c r="J42" s="224"/>
      <c r="K42" s="225"/>
      <c r="L42" s="225"/>
      <c r="M42" s="225"/>
    </row>
    <row r="43" spans="1:13" x14ac:dyDescent="0.25">
      <c r="A43" s="13"/>
      <c r="B43" s="6"/>
      <c r="C43" s="230"/>
      <c r="D43" s="230"/>
      <c r="E43" s="230"/>
      <c r="F43" s="230"/>
      <c r="G43" s="224"/>
      <c r="H43" s="224"/>
      <c r="I43" s="224"/>
      <c r="J43" s="224"/>
      <c r="K43" s="225"/>
      <c r="L43" s="225"/>
      <c r="M43" s="225"/>
    </row>
    <row r="44" spans="1:13" x14ac:dyDescent="0.25">
      <c r="A44" s="13"/>
      <c r="B44" s="6"/>
      <c r="C44" s="230"/>
      <c r="D44" s="230"/>
      <c r="E44" s="230"/>
      <c r="F44" s="230"/>
      <c r="G44" s="224"/>
      <c r="H44" s="224"/>
      <c r="I44" s="224"/>
      <c r="J44" s="224"/>
      <c r="K44" s="225"/>
      <c r="L44" s="225"/>
      <c r="M44" s="225"/>
    </row>
    <row r="45" spans="1:13" x14ac:dyDescent="0.25">
      <c r="A45" s="13"/>
      <c r="B45" s="6"/>
      <c r="C45" s="230"/>
      <c r="D45" s="230"/>
      <c r="E45" s="230"/>
      <c r="F45" s="230"/>
      <c r="G45" s="224"/>
      <c r="H45" s="224"/>
      <c r="I45" s="224"/>
      <c r="J45" s="224"/>
      <c r="K45" s="225"/>
      <c r="L45" s="225"/>
      <c r="M45" s="225"/>
    </row>
    <row r="46" spans="1:13" x14ac:dyDescent="0.25">
      <c r="A46" s="13"/>
      <c r="B46" s="6"/>
      <c r="C46" s="230"/>
      <c r="D46" s="230"/>
      <c r="E46" s="230"/>
      <c r="F46" s="230"/>
      <c r="G46" s="224"/>
      <c r="H46" s="224"/>
      <c r="I46" s="224"/>
      <c r="J46" s="224"/>
      <c r="K46" s="225"/>
      <c r="L46" s="225"/>
      <c r="M46" s="225"/>
    </row>
    <row r="47" spans="1:13" x14ac:dyDescent="0.25">
      <c r="A47" s="13" t="s">
        <v>409</v>
      </c>
      <c r="B47" s="6" t="s">
        <v>410</v>
      </c>
      <c r="C47" s="230"/>
      <c r="D47" s="230"/>
      <c r="E47" s="230"/>
      <c r="F47" s="230"/>
      <c r="G47" s="224"/>
      <c r="H47" s="224"/>
      <c r="I47" s="224"/>
      <c r="J47" s="224"/>
      <c r="K47" s="225"/>
      <c r="L47" s="225"/>
      <c r="M47" s="225"/>
    </row>
    <row r="48" spans="1:13" x14ac:dyDescent="0.25">
      <c r="A48" s="13" t="s">
        <v>411</v>
      </c>
      <c r="B48" s="6" t="s">
        <v>412</v>
      </c>
      <c r="C48" s="230">
        <v>1692250</v>
      </c>
      <c r="D48" s="230">
        <v>1692250</v>
      </c>
      <c r="E48" s="230"/>
      <c r="F48" s="230"/>
      <c r="G48" s="224"/>
      <c r="H48" s="224"/>
      <c r="I48" s="224"/>
      <c r="J48" s="224"/>
      <c r="K48" s="225"/>
      <c r="L48" s="225"/>
      <c r="M48" s="225"/>
    </row>
    <row r="49" spans="1:13" ht="15.75" x14ac:dyDescent="0.25">
      <c r="A49" s="19" t="s">
        <v>633</v>
      </c>
      <c r="B49" s="9" t="s">
        <v>413</v>
      </c>
      <c r="C49" s="192">
        <f>SUM(C37:C48)</f>
        <v>7774850</v>
      </c>
      <c r="D49" s="192">
        <f>SUM(D37:D48)</f>
        <v>7774850</v>
      </c>
      <c r="E49" s="230"/>
      <c r="F49" s="230"/>
      <c r="G49" s="224"/>
      <c r="H49" s="224"/>
      <c r="I49" s="224"/>
      <c r="J49" s="224"/>
      <c r="K49" s="225"/>
      <c r="L49" s="225"/>
      <c r="M49" s="225"/>
    </row>
    <row r="50" spans="1:13" ht="78.75" x14ac:dyDescent="0.25">
      <c r="A50" s="234" t="s">
        <v>945</v>
      </c>
      <c r="B50" s="29"/>
      <c r="C50" s="162"/>
      <c r="D50" s="162"/>
      <c r="E50" s="162"/>
      <c r="F50" s="162"/>
      <c r="G50" s="29"/>
      <c r="H50" s="29"/>
      <c r="I50" s="29"/>
      <c r="J50" s="29"/>
      <c r="K50" s="225"/>
      <c r="L50" s="225"/>
      <c r="M50" s="225"/>
    </row>
    <row r="51" spans="1:13" ht="15.75" x14ac:dyDescent="0.3">
      <c r="A51" s="231" t="s">
        <v>946</v>
      </c>
      <c r="B51" s="29"/>
      <c r="C51" s="162"/>
      <c r="D51" s="162"/>
      <c r="E51" s="162"/>
      <c r="F51" s="162"/>
      <c r="G51" s="29"/>
      <c r="H51" s="29"/>
      <c r="I51" s="29"/>
      <c r="J51" s="29"/>
      <c r="K51" s="225"/>
      <c r="L51" s="225"/>
      <c r="M51" s="225"/>
    </row>
    <row r="52" spans="1:13" ht="15.75" x14ac:dyDescent="0.3">
      <c r="A52" s="231" t="s">
        <v>946</v>
      </c>
      <c r="B52" s="29"/>
      <c r="C52" s="162"/>
      <c r="D52" s="162"/>
      <c r="E52" s="162"/>
      <c r="F52" s="162"/>
      <c r="G52" s="29"/>
      <c r="H52" s="29"/>
      <c r="I52" s="29"/>
      <c r="J52" s="29"/>
      <c r="K52" s="225"/>
      <c r="L52" s="225"/>
      <c r="M52" s="225"/>
    </row>
    <row r="53" spans="1:13" ht="15.75" x14ac:dyDescent="0.3">
      <c r="A53" s="231" t="s">
        <v>946</v>
      </c>
      <c r="B53" s="29"/>
      <c r="C53" s="162"/>
      <c r="D53" s="162"/>
      <c r="E53" s="162"/>
      <c r="F53" s="162"/>
      <c r="G53" s="29"/>
      <c r="H53" s="29"/>
      <c r="I53" s="29"/>
      <c r="J53" s="29"/>
      <c r="K53" s="225"/>
      <c r="L53" s="225"/>
      <c r="M53" s="225"/>
    </row>
    <row r="54" spans="1:13" x14ac:dyDescent="0.25">
      <c r="A54" s="25"/>
      <c r="B54" s="25"/>
      <c r="C54" s="235"/>
      <c r="D54" s="235"/>
      <c r="E54" s="235"/>
      <c r="F54" s="235"/>
      <c r="G54" s="25"/>
      <c r="H54" s="25"/>
      <c r="I54" s="25"/>
      <c r="J54" s="25"/>
      <c r="K54" s="225"/>
      <c r="L54" s="225"/>
      <c r="M54" s="225"/>
    </row>
    <row r="55" spans="1:13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25"/>
      <c r="L55" s="225"/>
      <c r="M55" s="225"/>
    </row>
    <row r="56" spans="1:13" x14ac:dyDescent="0.25">
      <c r="K56" s="225"/>
      <c r="L56" s="225"/>
      <c r="M56" s="225"/>
    </row>
    <row r="57" spans="1:13" x14ac:dyDescent="0.25">
      <c r="K57" s="225"/>
      <c r="L57" s="225"/>
      <c r="M57" s="225"/>
    </row>
    <row r="58" spans="1:13" x14ac:dyDescent="0.25">
      <c r="K58" s="225"/>
      <c r="L58" s="225"/>
      <c r="M58" s="225"/>
    </row>
    <row r="59" spans="1:13" x14ac:dyDescent="0.25">
      <c r="K59" s="225"/>
      <c r="L59" s="225"/>
      <c r="M59" s="225"/>
    </row>
  </sheetData>
  <mergeCells count="4">
    <mergeCell ref="A2:M2"/>
    <mergeCell ref="A1:M1"/>
    <mergeCell ref="D4:H4"/>
    <mergeCell ref="G5:J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42</vt:i4>
      </vt:variant>
    </vt:vector>
  </HeadingPairs>
  <TitlesOfParts>
    <vt:vector size="67" baseType="lpstr">
      <vt:lpstr>kiemelt ei. önk.</vt:lpstr>
      <vt:lpstr>kiadások önk</vt:lpstr>
      <vt:lpstr>kiadások egyszerűsített önkorm</vt:lpstr>
      <vt:lpstr>bevételek önk</vt:lpstr>
      <vt:lpstr>bevételek egyszerűsített önk</vt:lpstr>
      <vt:lpstr>létszám</vt:lpstr>
      <vt:lpstr>beruházások felújítások</vt:lpstr>
      <vt:lpstr>tartalékok</vt:lpstr>
      <vt:lpstr>stabilitási 1</vt:lpstr>
      <vt:lpstr>stabilitási 2</vt:lpstr>
      <vt:lpstr>EU projektek</vt:lpstr>
      <vt:lpstr>hitelek</vt:lpstr>
      <vt:lpstr>finanszírozás</vt:lpstr>
      <vt:lpstr>szociális kiadások</vt:lpstr>
      <vt:lpstr>átadott</vt:lpstr>
      <vt:lpstr>átvett</vt:lpstr>
      <vt:lpstr>helyi adók</vt:lpstr>
      <vt:lpstr>pénzmaradvány kimutatás</vt:lpstr>
      <vt:lpstr>eredménykimutatás önkorm</vt:lpstr>
      <vt:lpstr>vagyonmérleg önkorm</vt:lpstr>
      <vt:lpstr>MÉRLEG</vt:lpstr>
      <vt:lpstr>TÖBB ÉVES</vt:lpstr>
      <vt:lpstr>KÖZVETETT</vt:lpstr>
      <vt:lpstr>VAGYONKIMUTATÁS</vt:lpstr>
      <vt:lpstr>PÉNZESZKÖZ VÁLTOZÁS</vt:lpstr>
      <vt:lpstr>'stabilitási 2'!foot_4_place</vt:lpstr>
      <vt:lpstr>'stabilitási 2'!foot_53_place</vt:lpstr>
      <vt:lpstr>átadott!Nyomtatási_terület</vt:lpstr>
      <vt:lpstr>átvett!Nyomtatási_terület</vt:lpstr>
      <vt:lpstr>'beruházások felújítások'!Nyomtatási_terület</vt:lpstr>
      <vt:lpstr>'bevételek egyszerűsített önk'!Nyomtatási_terület</vt:lpstr>
      <vt:lpstr>'bevételek önk'!Nyomtatási_terület</vt:lpstr>
      <vt:lpstr>'eredménykimutatás önkorm'!Nyomtatási_terület</vt:lpstr>
      <vt:lpstr>'EU projektek'!Nyomtatási_terület</vt:lpstr>
      <vt:lpstr>finanszírozás!Nyomtatási_terület</vt:lpstr>
      <vt:lpstr>'helyi adók'!Nyomtatási_terület</vt:lpstr>
      <vt:lpstr>hitelek!Nyomtatási_terület</vt:lpstr>
      <vt:lpstr>'kiadások egyszerűsített önkorm'!Nyomtatási_terület</vt:lpstr>
      <vt:lpstr>'kiadások önk'!Nyomtatási_terület</vt:lpstr>
      <vt:lpstr>'kiemelt ei. önk.'!Nyomtatási_terület</vt:lpstr>
      <vt:lpstr>KÖZVETETT!Nyomtatási_terület</vt:lpstr>
      <vt:lpstr>létszám!Nyomtatási_terület</vt:lpstr>
      <vt:lpstr>MÉRLEG!Nyomtatási_terület</vt:lpstr>
      <vt:lpstr>'PÉNZESZKÖZ VÁLTOZÁS'!Nyomtatási_terület</vt:lpstr>
      <vt:lpstr>'pénzmaradvány kimutatás'!Nyomtatási_terület</vt:lpstr>
      <vt:lpstr>'stabilitási 1'!Nyomtatási_terület</vt:lpstr>
      <vt:lpstr>'stabilitási 2'!Nyomtatási_terület</vt:lpstr>
      <vt:lpstr>'szociális kiadások'!Nyomtatási_terület</vt:lpstr>
      <vt:lpstr>tartalékok!Nyomtatási_terület</vt:lpstr>
      <vt:lpstr>'TÖBB ÉVES'!Nyomtatási_terület</vt:lpstr>
      <vt:lpstr>VAGYONKIMUTATÁS!Nyomtatási_terület</vt:lpstr>
      <vt:lpstr>'vagyonmérleg önkorm'!Nyomtatási_terület</vt:lpstr>
      <vt:lpstr>KÖZVETETT!pr232</vt:lpstr>
      <vt:lpstr>'TÖBB ÉVES'!pr232</vt:lpstr>
      <vt:lpstr>KÖZVETETT!pr233</vt:lpstr>
      <vt:lpstr>'TÖBB ÉVES'!pr233</vt:lpstr>
      <vt:lpstr>KÖZVETETT!pr234</vt:lpstr>
      <vt:lpstr>'TÖBB ÉVES'!pr234</vt:lpstr>
      <vt:lpstr>KÖZVETETT!pr235</vt:lpstr>
      <vt:lpstr>'TÖBB ÉVES'!pr235</vt:lpstr>
      <vt:lpstr>KÖZVETETT!pr236</vt:lpstr>
      <vt:lpstr>'TÖBB ÉVES'!pr236</vt:lpstr>
      <vt:lpstr>'TÖBB ÉVES'!pr312</vt:lpstr>
      <vt:lpstr>'TÖBB ÉVES'!pr313</vt:lpstr>
      <vt:lpstr>KÖZVETETT!pr314</vt:lpstr>
      <vt:lpstr>'TÖBB ÉVES'!pr314</vt:lpstr>
      <vt:lpstr>'TÖBB ÉVES'!pr315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Jegyző</cp:lastModifiedBy>
  <cp:lastPrinted>2019-05-22T08:20:03Z</cp:lastPrinted>
  <dcterms:created xsi:type="dcterms:W3CDTF">2014-01-03T21:48:14Z</dcterms:created>
  <dcterms:modified xsi:type="dcterms:W3CDTF">2021-05-19T08:59:45Z</dcterms:modified>
</cp:coreProperties>
</file>