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athnekosztolanci\Desktop\Borgáta mell\"/>
    </mc:Choice>
  </mc:AlternateContent>
  <xr:revisionPtr revIDLastSave="0" documentId="8_{B3142505-C85D-46B5-A5BB-BC7395F19370}" xr6:coauthVersionLast="46" xr6:coauthVersionMax="46" xr10:uidLastSave="{00000000-0000-0000-0000-000000000000}"/>
  <bookViews>
    <workbookView xWindow="-120" yWindow="-120" windowWidth="29040" windowHeight="15840"/>
  </bookViews>
  <sheets>
    <sheet name="Munka1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1" l="1"/>
  <c r="D82" i="1"/>
  <c r="C82" i="1"/>
  <c r="C88" i="1" s="1"/>
  <c r="C95" i="1" s="1"/>
  <c r="F78" i="1"/>
  <c r="F82" i="1" s="1"/>
  <c r="C78" i="1"/>
  <c r="E77" i="1"/>
  <c r="E88" i="1" s="1"/>
  <c r="E95" i="1" s="1"/>
  <c r="D77" i="1"/>
  <c r="D88" i="1" s="1"/>
  <c r="D95" i="1" s="1"/>
  <c r="C77" i="1"/>
  <c r="F73" i="1"/>
  <c r="F77" i="1" s="1"/>
  <c r="F88" i="1" s="1"/>
  <c r="F95" i="1" s="1"/>
  <c r="E68" i="1"/>
  <c r="D68" i="1"/>
  <c r="C68" i="1"/>
  <c r="E64" i="1"/>
  <c r="C64" i="1"/>
  <c r="D63" i="1"/>
  <c r="F63" i="1" s="1"/>
  <c r="D62" i="1"/>
  <c r="D64" i="1" s="1"/>
  <c r="E60" i="1"/>
  <c r="E65" i="1" s="1"/>
  <c r="D60" i="1"/>
  <c r="C60" i="1"/>
  <c r="F56" i="1"/>
  <c r="F60" i="1" s="1"/>
  <c r="E54" i="1"/>
  <c r="D54" i="1"/>
  <c r="C54" i="1"/>
  <c r="C65" i="1" s="1"/>
  <c r="F53" i="1"/>
  <c r="F54" i="1" s="1"/>
  <c r="D53" i="1"/>
  <c r="F47" i="1"/>
  <c r="F46" i="1"/>
  <c r="F45" i="1"/>
  <c r="F44" i="1"/>
  <c r="E43" i="1"/>
  <c r="D43" i="1"/>
  <c r="F42" i="1"/>
  <c r="F41" i="1"/>
  <c r="F40" i="1"/>
  <c r="F39" i="1"/>
  <c r="F38" i="1"/>
  <c r="F37" i="1"/>
  <c r="F36" i="1"/>
  <c r="C36" i="1"/>
  <c r="F35" i="1"/>
  <c r="C34" i="1"/>
  <c r="C43" i="1" s="1"/>
  <c r="F33" i="1"/>
  <c r="E32" i="1"/>
  <c r="D32" i="1"/>
  <c r="C31" i="1"/>
  <c r="F31" i="1" s="1"/>
  <c r="E30" i="1"/>
  <c r="D30" i="1"/>
  <c r="F29" i="1"/>
  <c r="C29" i="1"/>
  <c r="C28" i="1"/>
  <c r="F28" i="1" s="1"/>
  <c r="F27" i="1"/>
  <c r="F26" i="1"/>
  <c r="C25" i="1"/>
  <c r="F25" i="1" s="1"/>
  <c r="F30" i="1" s="1"/>
  <c r="F24" i="1"/>
  <c r="C24" i="1"/>
  <c r="F23" i="1"/>
  <c r="F22" i="1"/>
  <c r="F32" i="1" s="1"/>
  <c r="F21" i="1"/>
  <c r="F20" i="1"/>
  <c r="F19" i="1"/>
  <c r="E18" i="1"/>
  <c r="E48" i="1" s="1"/>
  <c r="E67" i="1" s="1"/>
  <c r="F17" i="1"/>
  <c r="F16" i="1"/>
  <c r="F15" i="1"/>
  <c r="F14" i="1"/>
  <c r="F13" i="1"/>
  <c r="E12" i="1"/>
  <c r="D12" i="1"/>
  <c r="D18" i="1" s="1"/>
  <c r="F11" i="1"/>
  <c r="F10" i="1"/>
  <c r="C9" i="1"/>
  <c r="F9" i="1" s="1"/>
  <c r="F8" i="1"/>
  <c r="C8" i="1"/>
  <c r="F7" i="1"/>
  <c r="C6" i="1"/>
  <c r="C12" i="1" s="1"/>
  <c r="C18" i="1" s="1"/>
  <c r="D66" i="1" l="1"/>
  <c r="D96" i="1" s="1"/>
  <c r="D48" i="1"/>
  <c r="D67" i="1" s="1"/>
  <c r="D65" i="1"/>
  <c r="E66" i="1"/>
  <c r="E96" i="1" s="1"/>
  <c r="F6" i="1"/>
  <c r="F12" i="1" s="1"/>
  <c r="F18" i="1" s="1"/>
  <c r="C30" i="1"/>
  <c r="C32" i="1" s="1"/>
  <c r="F34" i="1"/>
  <c r="F43" i="1" s="1"/>
  <c r="F62" i="1"/>
  <c r="F64" i="1" s="1"/>
  <c r="F65" i="1" s="1"/>
  <c r="F68" i="1" s="1"/>
  <c r="C48" i="1" l="1"/>
  <c r="C67" i="1" s="1"/>
  <c r="C66" i="1"/>
  <c r="C96" i="1" s="1"/>
  <c r="F48" i="1"/>
  <c r="F67" i="1" s="1"/>
  <c r="F66" i="1"/>
  <c r="F96" i="1" s="1"/>
</calcChain>
</file>

<file path=xl/sharedStrings.xml><?xml version="1.0" encoding="utf-8"?>
<sst xmlns="http://schemas.openxmlformats.org/spreadsheetml/2006/main" count="187" uniqueCount="185">
  <si>
    <t>Önkormányzat 2020. évi költségvetése</t>
  </si>
  <si>
    <t>Bevételek (Ft)</t>
  </si>
  <si>
    <t>ÖNKORMÁNYZAT ELŐIRÁNYZATA MINDÖSSZESEN</t>
  </si>
  <si>
    <t>Rovat megnevezése</t>
  </si>
  <si>
    <t>Rovat-
szám</t>
  </si>
  <si>
    <t>kötelező feladatok</t>
  </si>
  <si>
    <t>önként vállalt feladatok</t>
  </si>
  <si>
    <t xml:space="preserve">államigazgatási feladatok </t>
  </si>
  <si>
    <t>ÖSSZESEN</t>
  </si>
  <si>
    <t>COFOG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</si>
  <si>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</si>
  <si>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</si>
  <si>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</si>
  <si>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</si>
  <si>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</si>
  <si>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</si>
  <si>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</si>
  <si>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</si>
  <si>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</si>
  <si>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</si>
  <si>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</si>
  <si>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</si>
  <si>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</si>
  <si>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</si>
  <si>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</si>
  <si>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</si>
  <si>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</si>
  <si>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</si>
  <si>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</si>
  <si>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</si>
  <si>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</si>
  <si>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</si>
  <si>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</si>
  <si>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</si>
  <si>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</si>
  <si>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</si>
  <si>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</si>
  <si>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</si>
  <si>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</si>
  <si>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</si>
  <si>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</si>
  <si>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</si>
  <si>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</si>
  <si>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</si>
  <si>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</si>
  <si>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</si>
  <si>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</si>
  <si>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</si>
  <si>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</si>
  <si>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</si>
  <si>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</si>
  <si>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</si>
  <si>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</si>
  <si>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</si>
  <si>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</si>
  <si>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</si>
  <si>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</si>
  <si>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</si>
  <si>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</si>
  <si>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</si>
  <si>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</si>
  <si>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</si>
  <si>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</si>
  <si>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</si>
  <si>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</si>
  <si>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</si>
  <si>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</si>
  <si>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</si>
  <si>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</si>
  <si>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</si>
  <si>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</si>
  <si>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</si>
  <si>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</si>
  <si>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</si>
  <si>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</si>
  <si>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</si>
  <si>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</si>
  <si>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</si>
  <si>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</si>
  <si>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</si>
  <si>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</si>
  <si>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</si>
  <si>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</si>
  <si>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</si>
  <si>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</si>
  <si>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</si>
  <si>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</si>
  <si>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</si>
  <si>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</si>
  <si>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</si>
  <si>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</si>
  <si>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</si>
  <si>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</si>
  <si>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</si>
  <si>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költségvetés előirányzat csoport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</si>
  <si>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</si>
  <si>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</si>
  <si>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</si>
  <si>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</si>
  <si>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</si>
  <si>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</si>
  <si>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</si>
  <si>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</si>
  <si>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</si>
  <si>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</si>
  <si>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</si>
  <si>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</si>
  <si>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</si>
  <si>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</si>
  <si>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</si>
  <si>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</si>
  <si>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</si>
  <si>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</si>
  <si>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</si>
  <si>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</si>
  <si>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</si>
  <si>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</si>
  <si>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</si>
  <si>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</si>
  <si>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</si>
  <si>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</si>
  <si>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</si>
  <si>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B74</t>
  </si>
  <si>
    <t>Egyéb felhalmozási célú átvett pénzeszközök</t>
  </si>
  <si>
    <t>B75</t>
  </si>
  <si>
    <t xml:space="preserve">Felhalmozási célú átvett pénzeszközök </t>
  </si>
  <si>
    <t>B7</t>
  </si>
  <si>
    <t xml:space="preserve">Felhalmozási költségvetés előirányzat csoport </t>
  </si>
  <si>
    <t xml:space="preserve">Költségvetési bevételek </t>
  </si>
  <si>
    <t>B1-B7</t>
  </si>
  <si>
    <t xml:space="preserve">Működési bevételek és működési kiadások egyenlege </t>
  </si>
  <si>
    <t xml:space="preserve">Felhalmozási bevételek és a felhalmozási kiadások egyenlege 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</si>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</sst>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/>
    <xf numFmtId="3" fontId="0" fillId="0" borderId="0" xfId="0" applyNumberForma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3" fontId="0" fillId="0" borderId="1" xfId="0" applyNumberFormat="1" applyBorder="1"/>
    <xf numFmtId="1" fontId="0" fillId="0" borderId="1" xfId="0" applyNumberFormat="1" applyBorder="1"/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2" borderId="1" xfId="0" applyFont="1" applyFill="1" applyBorder="1"/>
    <xf numFmtId="0" fontId="6" fillId="2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4" borderId="1" xfId="0" applyFont="1" applyFill="1" applyBorder="1"/>
    <xf numFmtId="0" fontId="11" fillId="5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6" borderId="1" xfId="0" applyFont="1" applyFill="1" applyBorder="1"/>
    <xf numFmtId="0" fontId="13" fillId="6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m&#337;ke\Borg&#225;ta\2020\el&#337;terjeszt&#233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athnekosztolanci/AppData/Local/Microsoft/Windows/INetCache/Content.Outlook/05HGQ4A2/rendelet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melléklet"/>
      <sheetName val="2 melléklet"/>
      <sheetName val="3 melléklet"/>
      <sheetName val="4 melléklet"/>
      <sheetName val="5 melléklet"/>
      <sheetName val="6 melléklet"/>
      <sheetName val="7 melléklet"/>
      <sheetName val="8 melléklet"/>
    </sheetNames>
    <sheetDataSet>
      <sheetData sheetId="0" refreshError="1"/>
      <sheetData sheetId="1" refreshError="1"/>
      <sheetData sheetId="2" refreshError="1">
        <row r="7">
          <cell r="C7">
            <v>22700722</v>
          </cell>
        </row>
        <row r="9">
          <cell r="C9">
            <v>7423000</v>
          </cell>
        </row>
        <row r="10">
          <cell r="C10">
            <v>1800000</v>
          </cell>
        </row>
        <row r="25">
          <cell r="C25">
            <v>9640000</v>
          </cell>
        </row>
        <row r="26">
          <cell r="C26">
            <v>750000</v>
          </cell>
        </row>
        <row r="29">
          <cell r="C29">
            <v>230000</v>
          </cell>
        </row>
        <row r="30">
          <cell r="C30">
            <v>1800000</v>
          </cell>
        </row>
        <row r="32">
          <cell r="C32">
            <v>150000</v>
          </cell>
        </row>
        <row r="35">
          <cell r="C35">
            <v>300000</v>
          </cell>
        </row>
        <row r="37">
          <cell r="C37">
            <v>10300000</v>
          </cell>
        </row>
        <row r="54">
          <cell r="C54">
            <v>16616218</v>
          </cell>
        </row>
        <row r="63">
          <cell r="C63">
            <v>2875128</v>
          </cell>
        </row>
        <row r="64">
          <cell r="C64">
            <v>2167731</v>
          </cell>
        </row>
        <row r="79">
          <cell r="C79">
            <v>16915198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elléklet"/>
      <sheetName val="2.melléklet"/>
      <sheetName val="3.melléklet"/>
      <sheetName val="4. melléklet"/>
      <sheetName val="5.melléklet"/>
      <sheetName val="6.melléklet"/>
      <sheetName val="7.melléklet"/>
      <sheetName val="8.melléklet"/>
    </sheetNames>
    <sheetDataSet>
      <sheetData sheetId="0"/>
      <sheetData sheetId="1"/>
      <sheetData sheetId="2"/>
      <sheetData sheetId="3">
        <row r="74">
          <cell r="C74">
            <v>45544583</v>
          </cell>
          <cell r="D74">
            <v>0</v>
          </cell>
          <cell r="E74">
            <v>0</v>
          </cell>
          <cell r="F74">
            <v>45544583</v>
          </cell>
        </row>
        <row r="97">
          <cell r="C97">
            <v>3889715</v>
          </cell>
          <cell r="D97">
            <v>0</v>
          </cell>
          <cell r="E97">
            <v>0</v>
          </cell>
          <cell r="F97">
            <v>3889715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workbookViewId="0">
      <selection sqref="A1:G96"/>
    </sheetView>
  </sheetViews>
  <sheetFormatPr defaultRowHeight="15" x14ac:dyDescent="0.25"/>
  <cols>
    <col min="1" max="1" width="71.140625" customWidth="1"/>
    <col min="3" max="3" width="13" customWidth="1"/>
    <col min="4" max="4" width="14.140625" customWidth="1"/>
    <col min="5" max="5" width="18.5703125" customWidth="1"/>
    <col min="6" max="6" width="13.28515625" customWidth="1"/>
    <col min="7" max="7" width="13.5703125" customWidth="1"/>
  </cols>
  <sheetData>
    <row r="1" spans="1:7" ht="18" x14ac:dyDescent="0.25">
      <c r="A1" s="1" t="s">
        <v>0</v>
      </c>
      <c r="B1" s="1"/>
      <c r="C1" s="1"/>
      <c r="D1" s="1"/>
      <c r="E1" s="1"/>
      <c r="F1" s="1"/>
      <c r="G1" s="2"/>
    </row>
    <row r="2" spans="1:7" ht="18" x14ac:dyDescent="0.25">
      <c r="A2" s="3" t="s">
        <v>1</v>
      </c>
      <c r="B2" s="3"/>
      <c r="C2" s="3"/>
      <c r="D2" s="3"/>
      <c r="E2" s="3"/>
      <c r="F2" s="3"/>
      <c r="G2" s="2"/>
    </row>
    <row r="3" spans="1:7" ht="18" x14ac:dyDescent="0.25">
      <c r="A3" s="4"/>
      <c r="C3" s="5"/>
      <c r="D3" s="5"/>
      <c r="E3" s="5"/>
      <c r="F3" s="5"/>
      <c r="G3" s="2"/>
    </row>
    <row r="4" spans="1:7" x14ac:dyDescent="0.25">
      <c r="A4" s="6" t="s">
        <v>2</v>
      </c>
      <c r="C4" s="5"/>
      <c r="D4" s="5"/>
      <c r="E4" s="5"/>
      <c r="F4" s="5"/>
      <c r="G4" s="2"/>
    </row>
    <row r="5" spans="1:7" ht="30" x14ac:dyDescent="0.3">
      <c r="A5" s="7" t="s">
        <v>3</v>
      </c>
      <c r="B5" s="8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10" t="s">
        <v>9</v>
      </c>
    </row>
    <row r="6" spans="1:7" x14ac:dyDescent="0.25">
      <c r="A6" s="11" t="s">
        <v>10</v>
      </c>
      <c r="B6" s="12" t="s">
        <v>11</v>
      </c>
      <c r="C6" s="13">
        <f>'[1]3 melléklet'!$C$7</f>
        <v>22700722</v>
      </c>
      <c r="D6" s="13"/>
      <c r="E6" s="13"/>
      <c r="F6" s="13">
        <f>SUM(C6:E6)</f>
        <v>22700722</v>
      </c>
      <c r="G6" s="14">
        <v>18010</v>
      </c>
    </row>
    <row r="7" spans="1:7" x14ac:dyDescent="0.25">
      <c r="A7" s="15" t="s">
        <v>12</v>
      </c>
      <c r="B7" s="12" t="s">
        <v>13</v>
      </c>
      <c r="C7" s="13"/>
      <c r="D7" s="13"/>
      <c r="E7" s="13"/>
      <c r="F7" s="13">
        <f t="shared" ref="F7:F11" si="0">SUM(C7:E7)</f>
        <v>0</v>
      </c>
      <c r="G7" s="14"/>
    </row>
    <row r="8" spans="1:7" ht="30" x14ac:dyDescent="0.25">
      <c r="A8" s="15" t="s">
        <v>14</v>
      </c>
      <c r="B8" s="12" t="s">
        <v>15</v>
      </c>
      <c r="C8" s="13">
        <f>'[1]3 melléklet'!$C$9</f>
        <v>7423000</v>
      </c>
      <c r="D8" s="13"/>
      <c r="E8" s="13"/>
      <c r="F8" s="13">
        <f t="shared" si="0"/>
        <v>7423000</v>
      </c>
      <c r="G8" s="14">
        <v>18010</v>
      </c>
    </row>
    <row r="9" spans="1:7" x14ac:dyDescent="0.25">
      <c r="A9" s="15" t="s">
        <v>16</v>
      </c>
      <c r="B9" s="12" t="s">
        <v>17</v>
      </c>
      <c r="C9" s="13">
        <f>'[1]3 melléklet'!$C$10</f>
        <v>1800000</v>
      </c>
      <c r="D9" s="13"/>
      <c r="E9" s="13"/>
      <c r="F9" s="13">
        <f t="shared" si="0"/>
        <v>1800000</v>
      </c>
      <c r="G9" s="14">
        <v>18010</v>
      </c>
    </row>
    <row r="10" spans="1:7" x14ac:dyDescent="0.25">
      <c r="A10" s="15" t="s">
        <v>18</v>
      </c>
      <c r="B10" s="12" t="s">
        <v>19</v>
      </c>
      <c r="C10" s="13"/>
      <c r="D10" s="13"/>
      <c r="E10" s="13"/>
      <c r="F10" s="13">
        <f t="shared" si="0"/>
        <v>0</v>
      </c>
      <c r="G10" s="14"/>
    </row>
    <row r="11" spans="1:7" x14ac:dyDescent="0.25">
      <c r="A11" s="15" t="s">
        <v>20</v>
      </c>
      <c r="B11" s="12" t="s">
        <v>21</v>
      </c>
      <c r="C11" s="13"/>
      <c r="D11" s="13"/>
      <c r="E11" s="13"/>
      <c r="F11" s="13">
        <f t="shared" si="0"/>
        <v>0</v>
      </c>
      <c r="G11" s="14"/>
    </row>
    <row r="12" spans="1:7" x14ac:dyDescent="0.25">
      <c r="A12" s="16" t="s">
        <v>22</v>
      </c>
      <c r="B12" s="17" t="s">
        <v>23</v>
      </c>
      <c r="C12" s="13">
        <f>SUM(C6:C11)</f>
        <v>31923722</v>
      </c>
      <c r="D12" s="13">
        <f>SUM(D6:D11)</f>
        <v>0</v>
      </c>
      <c r="E12" s="13">
        <f>SUM(E6:E11)</f>
        <v>0</v>
      </c>
      <c r="F12" s="13">
        <f>SUM(F6:F11)</f>
        <v>31923722</v>
      </c>
      <c r="G12" s="14"/>
    </row>
    <row r="13" spans="1:7" x14ac:dyDescent="0.25">
      <c r="A13" s="15" t="s">
        <v>24</v>
      </c>
      <c r="B13" s="12" t="s">
        <v>25</v>
      </c>
      <c r="C13" s="13"/>
      <c r="D13" s="13"/>
      <c r="E13" s="13"/>
      <c r="F13" s="13">
        <f>SUM(C13:E13)</f>
        <v>0</v>
      </c>
      <c r="G13" s="14"/>
    </row>
    <row r="14" spans="1:7" ht="30" x14ac:dyDescent="0.25">
      <c r="A14" s="15" t="s">
        <v>26</v>
      </c>
      <c r="B14" s="12" t="s">
        <v>27</v>
      </c>
      <c r="C14" s="13"/>
      <c r="D14" s="13"/>
      <c r="E14" s="13"/>
      <c r="F14" s="13">
        <f>SUM(C14:E14)</f>
        <v>0</v>
      </c>
      <c r="G14" s="14"/>
    </row>
    <row r="15" spans="1:7" ht="30" x14ac:dyDescent="0.25">
      <c r="A15" s="15" t="s">
        <v>28</v>
      </c>
      <c r="B15" s="12" t="s">
        <v>29</v>
      </c>
      <c r="C15" s="13"/>
      <c r="D15" s="13"/>
      <c r="E15" s="13"/>
      <c r="F15" s="13">
        <f>SUM(C15:E15)</f>
        <v>0</v>
      </c>
      <c r="G15" s="14"/>
    </row>
    <row r="16" spans="1:7" ht="30" x14ac:dyDescent="0.25">
      <c r="A16" s="15" t="s">
        <v>30</v>
      </c>
      <c r="B16" s="12" t="s">
        <v>31</v>
      </c>
      <c r="C16" s="13"/>
      <c r="D16" s="13"/>
      <c r="E16" s="13"/>
      <c r="F16" s="13">
        <f>SUM(C16:E16)</f>
        <v>0</v>
      </c>
      <c r="G16" s="14"/>
    </row>
    <row r="17" spans="1:7" x14ac:dyDescent="0.25">
      <c r="A17" s="15" t="s">
        <v>32</v>
      </c>
      <c r="B17" s="12" t="s">
        <v>33</v>
      </c>
      <c r="C17" s="13"/>
      <c r="D17" s="13"/>
      <c r="E17" s="13"/>
      <c r="F17" s="13">
        <f>SUM(C17:E17)</f>
        <v>0</v>
      </c>
      <c r="G17" s="14">
        <v>41237</v>
      </c>
    </row>
    <row r="18" spans="1:7" x14ac:dyDescent="0.25">
      <c r="A18" s="18" t="s">
        <v>34</v>
      </c>
      <c r="B18" s="19" t="s">
        <v>35</v>
      </c>
      <c r="C18" s="13">
        <f>SUM(C12:C17)</f>
        <v>31923722</v>
      </c>
      <c r="D18" s="13">
        <f>SUM(D12:D17)</f>
        <v>0</v>
      </c>
      <c r="E18" s="13">
        <f>SUM(E12:E17)</f>
        <v>0</v>
      </c>
      <c r="F18" s="13">
        <f>SUM(F12:F17)</f>
        <v>31923722</v>
      </c>
      <c r="G18" s="14"/>
    </row>
    <row r="19" spans="1:7" x14ac:dyDescent="0.25">
      <c r="A19" s="15" t="s">
        <v>36</v>
      </c>
      <c r="B19" s="12" t="s">
        <v>37</v>
      </c>
      <c r="C19" s="13"/>
      <c r="D19" s="13"/>
      <c r="E19" s="13"/>
      <c r="F19" s="13">
        <f t="shared" ref="F19:F29" si="1">SUM(C19:E19)</f>
        <v>0</v>
      </c>
      <c r="G19" s="14"/>
    </row>
    <row r="20" spans="1:7" x14ac:dyDescent="0.25">
      <c r="A20" s="15" t="s">
        <v>38</v>
      </c>
      <c r="B20" s="12" t="s">
        <v>39</v>
      </c>
      <c r="C20" s="13"/>
      <c r="D20" s="13"/>
      <c r="E20" s="13"/>
      <c r="F20" s="13">
        <f t="shared" si="1"/>
        <v>0</v>
      </c>
      <c r="G20" s="14"/>
    </row>
    <row r="21" spans="1:7" x14ac:dyDescent="0.25">
      <c r="A21" s="16" t="s">
        <v>40</v>
      </c>
      <c r="B21" s="17" t="s">
        <v>41</v>
      </c>
      <c r="C21" s="13"/>
      <c r="D21" s="13"/>
      <c r="E21" s="13"/>
      <c r="F21" s="13">
        <f t="shared" si="1"/>
        <v>0</v>
      </c>
      <c r="G21" s="14"/>
    </row>
    <row r="22" spans="1:7" x14ac:dyDescent="0.25">
      <c r="A22" s="15" t="s">
        <v>42</v>
      </c>
      <c r="B22" s="12" t="s">
        <v>43</v>
      </c>
      <c r="C22" s="13"/>
      <c r="D22" s="13"/>
      <c r="E22" s="13"/>
      <c r="F22" s="13">
        <f t="shared" si="1"/>
        <v>0</v>
      </c>
      <c r="G22" s="14"/>
    </row>
    <row r="23" spans="1:7" x14ac:dyDescent="0.25">
      <c r="A23" s="15" t="s">
        <v>44</v>
      </c>
      <c r="B23" s="12" t="s">
        <v>45</v>
      </c>
      <c r="C23" s="13"/>
      <c r="D23" s="13"/>
      <c r="E23" s="13"/>
      <c r="F23" s="13">
        <f t="shared" si="1"/>
        <v>0</v>
      </c>
      <c r="G23" s="14"/>
    </row>
    <row r="24" spans="1:7" x14ac:dyDescent="0.25">
      <c r="A24" s="15" t="s">
        <v>46</v>
      </c>
      <c r="B24" s="12" t="s">
        <v>47</v>
      </c>
      <c r="C24" s="13">
        <f>'[1]3 melléklet'!$C$25</f>
        <v>9640000</v>
      </c>
      <c r="D24" s="13"/>
      <c r="E24" s="13"/>
      <c r="F24" s="13">
        <f t="shared" si="1"/>
        <v>9640000</v>
      </c>
      <c r="G24" s="14">
        <v>900020</v>
      </c>
    </row>
    <row r="25" spans="1:7" x14ac:dyDescent="0.25">
      <c r="A25" s="15" t="s">
        <v>48</v>
      </c>
      <c r="B25" s="12" t="s">
        <v>49</v>
      </c>
      <c r="C25" s="13">
        <f>'[1]3 melléklet'!$C$26</f>
        <v>750000</v>
      </c>
      <c r="D25" s="13"/>
      <c r="E25" s="13"/>
      <c r="F25" s="13">
        <f t="shared" si="1"/>
        <v>750000</v>
      </c>
      <c r="G25" s="14">
        <v>900020</v>
      </c>
    </row>
    <row r="26" spans="1:7" x14ac:dyDescent="0.25">
      <c r="A26" s="15" t="s">
        <v>50</v>
      </c>
      <c r="B26" s="12" t="s">
        <v>51</v>
      </c>
      <c r="C26" s="13"/>
      <c r="D26" s="13"/>
      <c r="E26" s="13"/>
      <c r="F26" s="13">
        <f t="shared" si="1"/>
        <v>0</v>
      </c>
      <c r="G26" s="14"/>
    </row>
    <row r="27" spans="1:7" x14ac:dyDescent="0.25">
      <c r="A27" s="15" t="s">
        <v>52</v>
      </c>
      <c r="B27" s="12" t="s">
        <v>53</v>
      </c>
      <c r="C27" s="13"/>
      <c r="D27" s="13"/>
      <c r="E27" s="13"/>
      <c r="F27" s="13">
        <f t="shared" si="1"/>
        <v>0</v>
      </c>
      <c r="G27" s="14"/>
    </row>
    <row r="28" spans="1:7" x14ac:dyDescent="0.25">
      <c r="A28" s="15" t="s">
        <v>54</v>
      </c>
      <c r="B28" s="12" t="s">
        <v>55</v>
      </c>
      <c r="C28" s="13">
        <f>'[1]3 melléklet'!$C$29</f>
        <v>230000</v>
      </c>
      <c r="D28" s="13"/>
      <c r="E28" s="13"/>
      <c r="F28" s="13">
        <f t="shared" si="1"/>
        <v>230000</v>
      </c>
      <c r="G28" s="14">
        <v>900020</v>
      </c>
    </row>
    <row r="29" spans="1:7" x14ac:dyDescent="0.25">
      <c r="A29" s="15" t="s">
        <v>56</v>
      </c>
      <c r="B29" s="12" t="s">
        <v>57</v>
      </c>
      <c r="C29" s="13">
        <f>'[1]3 melléklet'!$C$30</f>
        <v>1800000</v>
      </c>
      <c r="D29" s="13"/>
      <c r="E29" s="13"/>
      <c r="F29" s="13">
        <f t="shared" si="1"/>
        <v>1800000</v>
      </c>
      <c r="G29" s="14"/>
    </row>
    <row r="30" spans="1:7" x14ac:dyDescent="0.25">
      <c r="A30" s="16" t="s">
        <v>58</v>
      </c>
      <c r="B30" s="17" t="s">
        <v>59</v>
      </c>
      <c r="C30" s="13">
        <f>SUM(C25:C29)</f>
        <v>2780000</v>
      </c>
      <c r="D30" s="13">
        <f>SUM(D25:D29)</f>
        <v>0</v>
      </c>
      <c r="E30" s="13">
        <f>SUM(E25:E29)</f>
        <v>0</v>
      </c>
      <c r="F30" s="13">
        <f>SUM(F25:F29)</f>
        <v>2780000</v>
      </c>
      <c r="G30" s="14"/>
    </row>
    <row r="31" spans="1:7" x14ac:dyDescent="0.25">
      <c r="A31" s="15" t="s">
        <v>60</v>
      </c>
      <c r="B31" s="12" t="s">
        <v>61</v>
      </c>
      <c r="C31" s="13">
        <f>'[1]3 melléklet'!$C$32</f>
        <v>150000</v>
      </c>
      <c r="D31" s="13"/>
      <c r="E31" s="13"/>
      <c r="F31" s="13">
        <f>SUM(C31:E31)</f>
        <v>150000</v>
      </c>
      <c r="G31" s="14"/>
    </row>
    <row r="32" spans="1:7" x14ac:dyDescent="0.25">
      <c r="A32" s="18" t="s">
        <v>62</v>
      </c>
      <c r="B32" s="19" t="s">
        <v>63</v>
      </c>
      <c r="C32" s="13">
        <f>+C22+C21+C23+C24+C30+C31</f>
        <v>12570000</v>
      </c>
      <c r="D32" s="13">
        <f t="shared" ref="D32:F32" si="2">+D22+D21+D23+D24+D30+D31</f>
        <v>0</v>
      </c>
      <c r="E32" s="13">
        <f t="shared" si="2"/>
        <v>0</v>
      </c>
      <c r="F32" s="13">
        <f t="shared" si="2"/>
        <v>12570000</v>
      </c>
      <c r="G32" s="14"/>
    </row>
    <row r="33" spans="1:7" x14ac:dyDescent="0.25">
      <c r="A33" s="20" t="s">
        <v>64</v>
      </c>
      <c r="B33" s="12" t="s">
        <v>65</v>
      </c>
      <c r="C33" s="13"/>
      <c r="D33" s="13"/>
      <c r="E33" s="13"/>
      <c r="F33" s="13">
        <f t="shared" ref="F33:F42" si="3">SUM(C33:E33)</f>
        <v>0</v>
      </c>
      <c r="G33" s="14">
        <v>13350</v>
      </c>
    </row>
    <row r="34" spans="1:7" x14ac:dyDescent="0.25">
      <c r="A34" s="21" t="s">
        <v>66</v>
      </c>
      <c r="B34" s="12" t="s">
        <v>67</v>
      </c>
      <c r="C34" s="13">
        <f>'[1]3 melléklet'!$C$35</f>
        <v>300000</v>
      </c>
      <c r="D34" s="13"/>
      <c r="E34" s="13"/>
      <c r="F34" s="13">
        <f t="shared" si="3"/>
        <v>300000</v>
      </c>
      <c r="G34" s="14">
        <v>13350</v>
      </c>
    </row>
    <row r="35" spans="1:7" x14ac:dyDescent="0.25">
      <c r="A35" s="20" t="s">
        <v>68</v>
      </c>
      <c r="B35" s="12" t="s">
        <v>69</v>
      </c>
      <c r="C35" s="13"/>
      <c r="D35" s="13"/>
      <c r="E35" s="13"/>
      <c r="F35" s="13">
        <f t="shared" si="3"/>
        <v>0</v>
      </c>
      <c r="G35" s="14"/>
    </row>
    <row r="36" spans="1:7" x14ac:dyDescent="0.25">
      <c r="A36" s="20" t="s">
        <v>70</v>
      </c>
      <c r="B36" s="12" t="s">
        <v>71</v>
      </c>
      <c r="C36" s="13">
        <f>'[1]3 melléklet'!$C$37</f>
        <v>10300000</v>
      </c>
      <c r="D36" s="13"/>
      <c r="E36" s="13"/>
      <c r="F36" s="13">
        <f t="shared" si="3"/>
        <v>10300000</v>
      </c>
      <c r="G36" s="14">
        <v>13350</v>
      </c>
    </row>
    <row r="37" spans="1:7" x14ac:dyDescent="0.25">
      <c r="A37" s="20" t="s">
        <v>72</v>
      </c>
      <c r="B37" s="12" t="s">
        <v>73</v>
      </c>
      <c r="C37" s="13"/>
      <c r="D37" s="13"/>
      <c r="E37" s="13"/>
      <c r="F37" s="13">
        <f t="shared" si="3"/>
        <v>0</v>
      </c>
      <c r="G37" s="14"/>
    </row>
    <row r="38" spans="1:7" x14ac:dyDescent="0.25">
      <c r="A38" s="20" t="s">
        <v>74</v>
      </c>
      <c r="B38" s="12" t="s">
        <v>75</v>
      </c>
      <c r="C38" s="13"/>
      <c r="D38" s="13"/>
      <c r="E38" s="13"/>
      <c r="F38" s="13">
        <f t="shared" si="3"/>
        <v>0</v>
      </c>
      <c r="G38" s="14"/>
    </row>
    <row r="39" spans="1:7" x14ac:dyDescent="0.25">
      <c r="A39" s="20" t="s">
        <v>76</v>
      </c>
      <c r="B39" s="12" t="s">
        <v>77</v>
      </c>
      <c r="C39" s="13"/>
      <c r="D39" s="13"/>
      <c r="E39" s="13"/>
      <c r="F39" s="13">
        <f t="shared" si="3"/>
        <v>0</v>
      </c>
      <c r="G39" s="14"/>
    </row>
    <row r="40" spans="1:7" x14ac:dyDescent="0.25">
      <c r="A40" s="20" t="s">
        <v>78</v>
      </c>
      <c r="B40" s="12" t="s">
        <v>79</v>
      </c>
      <c r="C40" s="13"/>
      <c r="D40" s="13"/>
      <c r="E40" s="13"/>
      <c r="F40" s="13">
        <f t="shared" si="3"/>
        <v>0</v>
      </c>
      <c r="G40" s="14">
        <v>11130</v>
      </c>
    </row>
    <row r="41" spans="1:7" x14ac:dyDescent="0.25">
      <c r="A41" s="20" t="s">
        <v>80</v>
      </c>
      <c r="B41" s="12" t="s">
        <v>81</v>
      </c>
      <c r="C41" s="13"/>
      <c r="D41" s="13"/>
      <c r="E41" s="13"/>
      <c r="F41" s="13">
        <f t="shared" si="3"/>
        <v>0</v>
      </c>
      <c r="G41" s="14"/>
    </row>
    <row r="42" spans="1:7" x14ac:dyDescent="0.25">
      <c r="A42" s="20" t="s">
        <v>82</v>
      </c>
      <c r="B42" s="12" t="s">
        <v>83</v>
      </c>
      <c r="C42" s="13"/>
      <c r="D42" s="13"/>
      <c r="E42" s="13"/>
      <c r="F42" s="13">
        <f t="shared" si="3"/>
        <v>0</v>
      </c>
      <c r="G42" s="14"/>
    </row>
    <row r="43" spans="1:7" x14ac:dyDescent="0.25">
      <c r="A43" s="22" t="s">
        <v>84</v>
      </c>
      <c r="B43" s="19" t="s">
        <v>85</v>
      </c>
      <c r="C43" s="13">
        <f>SUM(C33:C42)</f>
        <v>10600000</v>
      </c>
      <c r="D43" s="13">
        <f>SUM(D33:D42)</f>
        <v>0</v>
      </c>
      <c r="E43" s="13">
        <f>SUM(E33:E42)</f>
        <v>0</v>
      </c>
      <c r="F43" s="13">
        <f>SUM(F33:F42)</f>
        <v>10600000</v>
      </c>
      <c r="G43" s="14"/>
    </row>
    <row r="44" spans="1:7" ht="30" x14ac:dyDescent="0.25">
      <c r="A44" s="20" t="s">
        <v>86</v>
      </c>
      <c r="B44" s="12" t="s">
        <v>87</v>
      </c>
      <c r="C44" s="13"/>
      <c r="D44" s="13"/>
      <c r="E44" s="13"/>
      <c r="F44" s="13">
        <f>SUM(C44:E44)</f>
        <v>0</v>
      </c>
      <c r="G44" s="14"/>
    </row>
    <row r="45" spans="1:7" ht="30" x14ac:dyDescent="0.25">
      <c r="A45" s="15" t="s">
        <v>88</v>
      </c>
      <c r="B45" s="12" t="s">
        <v>89</v>
      </c>
      <c r="C45" s="13"/>
      <c r="D45" s="13"/>
      <c r="E45" s="13"/>
      <c r="F45" s="13">
        <f>SUM(C45:E45)</f>
        <v>0</v>
      </c>
      <c r="G45" s="14"/>
    </row>
    <row r="46" spans="1:7" x14ac:dyDescent="0.25">
      <c r="A46" s="20" t="s">
        <v>90</v>
      </c>
      <c r="B46" s="12" t="s">
        <v>91</v>
      </c>
      <c r="C46" s="13"/>
      <c r="D46" s="13"/>
      <c r="E46" s="13"/>
      <c r="F46" s="13">
        <f>SUM(C46:E46)</f>
        <v>0</v>
      </c>
      <c r="G46" s="14"/>
    </row>
    <row r="47" spans="1:7" x14ac:dyDescent="0.25">
      <c r="A47" s="18" t="s">
        <v>92</v>
      </c>
      <c r="B47" s="19" t="s">
        <v>93</v>
      </c>
      <c r="C47" s="13"/>
      <c r="D47" s="13"/>
      <c r="E47" s="13"/>
      <c r="F47" s="13">
        <f>SUM(C47:E47)</f>
        <v>0</v>
      </c>
      <c r="G47" s="14"/>
    </row>
    <row r="48" spans="1:7" ht="15.75" x14ac:dyDescent="0.25">
      <c r="A48" s="23" t="s">
        <v>94</v>
      </c>
      <c r="B48" s="24"/>
      <c r="C48" s="13">
        <f>+C18+C32+C43+C47</f>
        <v>55093722</v>
      </c>
      <c r="D48" s="13">
        <f>+D18+D32+D43+D47</f>
        <v>0</v>
      </c>
      <c r="E48" s="13">
        <f>+E18+E32+E43+E47</f>
        <v>0</v>
      </c>
      <c r="F48" s="13">
        <f>+F18+F32+F43+F47</f>
        <v>55093722</v>
      </c>
      <c r="G48" s="14"/>
    </row>
    <row r="49" spans="1:7" x14ac:dyDescent="0.25">
      <c r="A49" s="15" t="s">
        <v>95</v>
      </c>
      <c r="B49" s="12" t="s">
        <v>96</v>
      </c>
      <c r="C49" s="13"/>
      <c r="D49" s="13"/>
      <c r="E49" s="13"/>
      <c r="F49" s="13"/>
      <c r="G49" s="14"/>
    </row>
    <row r="50" spans="1:7" ht="30" x14ac:dyDescent="0.25">
      <c r="A50" s="15" t="s">
        <v>97</v>
      </c>
      <c r="B50" s="12" t="s">
        <v>98</v>
      </c>
      <c r="C50" s="13"/>
      <c r="D50" s="13"/>
      <c r="E50" s="13"/>
      <c r="F50" s="13"/>
      <c r="G50" s="14"/>
    </row>
    <row r="51" spans="1:7" ht="30" x14ac:dyDescent="0.25">
      <c r="A51" s="15" t="s">
        <v>99</v>
      </c>
      <c r="B51" s="12" t="s">
        <v>100</v>
      </c>
      <c r="C51" s="13"/>
      <c r="D51" s="13"/>
      <c r="E51" s="13"/>
      <c r="F51" s="13"/>
      <c r="G51" s="14"/>
    </row>
    <row r="52" spans="1:7" ht="30" x14ac:dyDescent="0.25">
      <c r="A52" s="15" t="s">
        <v>101</v>
      </c>
      <c r="B52" s="12" t="s">
        <v>102</v>
      </c>
      <c r="C52" s="13"/>
      <c r="D52" s="13"/>
      <c r="E52" s="13"/>
      <c r="F52" s="13"/>
      <c r="G52" s="14"/>
    </row>
    <row r="53" spans="1:7" ht="30" x14ac:dyDescent="0.25">
      <c r="A53" s="15" t="s">
        <v>103</v>
      </c>
      <c r="B53" s="12" t="s">
        <v>104</v>
      </c>
      <c r="C53" s="13"/>
      <c r="D53" s="13">
        <f>'[1]3 melléklet'!$C$54</f>
        <v>16616218</v>
      </c>
      <c r="E53" s="13"/>
      <c r="F53" s="13">
        <f>SUM(C53:E53)</f>
        <v>16616218</v>
      </c>
      <c r="G53" s="14"/>
    </row>
    <row r="54" spans="1:7" x14ac:dyDescent="0.25">
      <c r="A54" s="18" t="s">
        <v>105</v>
      </c>
      <c r="B54" s="19" t="s">
        <v>106</v>
      </c>
      <c r="C54" s="13">
        <f>SUM(C49:C53)</f>
        <v>0</v>
      </c>
      <c r="D54" s="13">
        <f t="shared" ref="D54:F54" si="4">SUM(D49:D53)</f>
        <v>16616218</v>
      </c>
      <c r="E54" s="13">
        <f t="shared" si="4"/>
        <v>0</v>
      </c>
      <c r="F54" s="13">
        <f t="shared" si="4"/>
        <v>16616218</v>
      </c>
      <c r="G54" s="14"/>
    </row>
    <row r="55" spans="1:7" x14ac:dyDescent="0.25">
      <c r="A55" s="20" t="s">
        <v>107</v>
      </c>
      <c r="B55" s="12" t="s">
        <v>108</v>
      </c>
      <c r="C55" s="13"/>
      <c r="D55" s="13"/>
      <c r="E55" s="13"/>
      <c r="F55" s="13"/>
      <c r="G55" s="14"/>
    </row>
    <row r="56" spans="1:7" x14ac:dyDescent="0.25">
      <c r="A56" s="20" t="s">
        <v>109</v>
      </c>
      <c r="B56" s="12" t="s">
        <v>110</v>
      </c>
      <c r="C56" s="13"/>
      <c r="D56" s="13"/>
      <c r="E56" s="13"/>
      <c r="F56" s="13">
        <f>SUM(C56:E56)</f>
        <v>0</v>
      </c>
      <c r="G56" s="14"/>
    </row>
    <row r="57" spans="1:7" x14ac:dyDescent="0.25">
      <c r="A57" s="20" t="s">
        <v>111</v>
      </c>
      <c r="B57" s="12" t="s">
        <v>112</v>
      </c>
      <c r="C57" s="13"/>
      <c r="D57" s="13"/>
      <c r="E57" s="13"/>
      <c r="F57" s="13"/>
      <c r="G57" s="14"/>
    </row>
    <row r="58" spans="1:7" x14ac:dyDescent="0.25">
      <c r="A58" s="20" t="s">
        <v>113</v>
      </c>
      <c r="B58" s="12" t="s">
        <v>114</v>
      </c>
      <c r="C58" s="13"/>
      <c r="D58" s="13"/>
      <c r="E58" s="13"/>
      <c r="F58" s="13"/>
      <c r="G58" s="14"/>
    </row>
    <row r="59" spans="1:7" x14ac:dyDescent="0.25">
      <c r="A59" s="20" t="s">
        <v>115</v>
      </c>
      <c r="B59" s="12" t="s">
        <v>116</v>
      </c>
      <c r="C59" s="13"/>
      <c r="D59" s="13"/>
      <c r="E59" s="13"/>
      <c r="F59" s="13"/>
      <c r="G59" s="14"/>
    </row>
    <row r="60" spans="1:7" x14ac:dyDescent="0.25">
      <c r="A60" s="18" t="s">
        <v>117</v>
      </c>
      <c r="B60" s="19" t="s">
        <v>118</v>
      </c>
      <c r="C60" s="13">
        <f>SUM(C55:C59)</f>
        <v>0</v>
      </c>
      <c r="D60" s="13">
        <f t="shared" ref="D60:F60" si="5">SUM(D55:D59)</f>
        <v>0</v>
      </c>
      <c r="E60" s="13">
        <f t="shared" si="5"/>
        <v>0</v>
      </c>
      <c r="F60" s="13">
        <f t="shared" si="5"/>
        <v>0</v>
      </c>
      <c r="G60" s="14"/>
    </row>
    <row r="61" spans="1:7" ht="30" x14ac:dyDescent="0.25">
      <c r="A61" s="20" t="s">
        <v>119</v>
      </c>
      <c r="B61" s="12" t="s">
        <v>120</v>
      </c>
      <c r="C61" s="13"/>
      <c r="D61" s="13"/>
      <c r="E61" s="13"/>
      <c r="F61" s="13"/>
      <c r="G61" s="14"/>
    </row>
    <row r="62" spans="1:7" ht="30" x14ac:dyDescent="0.25">
      <c r="A62" s="15" t="s">
        <v>121</v>
      </c>
      <c r="B62" s="12" t="s">
        <v>122</v>
      </c>
      <c r="C62" s="13"/>
      <c r="D62" s="13">
        <f>'[1]3 melléklet'!$C$63</f>
        <v>2875128</v>
      </c>
      <c r="E62" s="13"/>
      <c r="F62" s="13">
        <f>SUM(C62:E62)</f>
        <v>2875128</v>
      </c>
      <c r="G62" s="14">
        <v>11130</v>
      </c>
    </row>
    <row r="63" spans="1:7" x14ac:dyDescent="0.25">
      <c r="A63" s="20" t="s">
        <v>123</v>
      </c>
      <c r="B63" s="12" t="s">
        <v>124</v>
      </c>
      <c r="C63" s="13"/>
      <c r="D63" s="13">
        <f>'[1]3 melléklet'!$C$64</f>
        <v>2167731</v>
      </c>
      <c r="E63" s="13"/>
      <c r="F63" s="13">
        <f>SUM(C63:E63)</f>
        <v>2167731</v>
      </c>
      <c r="G63" s="14"/>
    </row>
    <row r="64" spans="1:7" x14ac:dyDescent="0.25">
      <c r="A64" s="18" t="s">
        <v>125</v>
      </c>
      <c r="B64" s="19" t="s">
        <v>126</v>
      </c>
      <c r="C64" s="13">
        <f>SUM(C61:C63)</f>
        <v>0</v>
      </c>
      <c r="D64" s="13">
        <f>SUM(D61:D63)</f>
        <v>5042859</v>
      </c>
      <c r="E64" s="13">
        <f>SUM(E61:E63)</f>
        <v>0</v>
      </c>
      <c r="F64" s="13">
        <f>SUM(F61:F63)</f>
        <v>5042859</v>
      </c>
      <c r="G64" s="14"/>
    </row>
    <row r="65" spans="1:7" ht="15.75" x14ac:dyDescent="0.25">
      <c r="A65" s="23" t="s">
        <v>127</v>
      </c>
      <c r="B65" s="24"/>
      <c r="C65" s="13">
        <f>+C54+C60+C64</f>
        <v>0</v>
      </c>
      <c r="D65" s="13">
        <f>+D54+D60+D64</f>
        <v>21659077</v>
      </c>
      <c r="E65" s="13">
        <f>+E54+E60+E64</f>
        <v>0</v>
      </c>
      <c r="F65" s="13">
        <f>+F54+F60+F64</f>
        <v>21659077</v>
      </c>
      <c r="G65" s="14"/>
    </row>
    <row r="66" spans="1:7" ht="15.75" x14ac:dyDescent="0.25">
      <c r="A66" s="25" t="s">
        <v>128</v>
      </c>
      <c r="B66" s="26" t="s">
        <v>129</v>
      </c>
      <c r="C66" s="13">
        <f>+C18+C32+C43+C47+C54+C60+C64</f>
        <v>55093722</v>
      </c>
      <c r="D66" s="13">
        <f>+D18+D32+D43+D47+D54+D60+D64</f>
        <v>21659077</v>
      </c>
      <c r="E66" s="13">
        <f>+E18+E32+E43+E47+E54+E60+E64</f>
        <v>0</v>
      </c>
      <c r="F66" s="13">
        <f>+F18+F32+F43+F47+F54+F60+F64</f>
        <v>76752799</v>
      </c>
      <c r="G66" s="14"/>
    </row>
    <row r="67" spans="1:7" ht="15.75" x14ac:dyDescent="0.25">
      <c r="A67" s="27" t="s">
        <v>130</v>
      </c>
      <c r="B67" s="28"/>
      <c r="C67" s="13">
        <f>+C48-'[2]4. melléklet'!C74</f>
        <v>9549139</v>
      </c>
      <c r="D67" s="13">
        <f>+D48-'[2]4. melléklet'!D74</f>
        <v>0</v>
      </c>
      <c r="E67" s="13">
        <f>+E48-'[2]4. melléklet'!E74</f>
        <v>0</v>
      </c>
      <c r="F67" s="13">
        <f>+F48-'[2]4. melléklet'!F74</f>
        <v>9549139</v>
      </c>
      <c r="G67" s="14"/>
    </row>
    <row r="68" spans="1:7" ht="15.75" x14ac:dyDescent="0.25">
      <c r="A68" s="27" t="s">
        <v>131</v>
      </c>
      <c r="B68" s="28"/>
      <c r="C68" s="13">
        <f>+'[2]4. melléklet'!C97</f>
        <v>3889715</v>
      </c>
      <c r="D68" s="13">
        <f>+'[2]4. melléklet'!D97</f>
        <v>0</v>
      </c>
      <c r="E68" s="13">
        <f>+'[2]4. melléklet'!E97</f>
        <v>0</v>
      </c>
      <c r="F68" s="13">
        <f>+F65-'[2]4. melléklet'!F97</f>
        <v>17769362</v>
      </c>
      <c r="G68" s="14"/>
    </row>
    <row r="69" spans="1:7" x14ac:dyDescent="0.25">
      <c r="A69" s="21" t="s">
        <v>132</v>
      </c>
      <c r="B69" s="15" t="s">
        <v>133</v>
      </c>
      <c r="C69" s="13"/>
      <c r="D69" s="13"/>
      <c r="E69" s="13"/>
      <c r="F69" s="13"/>
      <c r="G69" s="14"/>
    </row>
    <row r="70" spans="1:7" x14ac:dyDescent="0.25">
      <c r="A70" s="20" t="s">
        <v>134</v>
      </c>
      <c r="B70" s="15" t="s">
        <v>135</v>
      </c>
      <c r="C70" s="13"/>
      <c r="D70" s="13"/>
      <c r="E70" s="13"/>
      <c r="F70" s="13"/>
      <c r="G70" s="14"/>
    </row>
    <row r="71" spans="1:7" x14ac:dyDescent="0.25">
      <c r="A71" s="21" t="s">
        <v>136</v>
      </c>
      <c r="B71" s="15" t="s">
        <v>137</v>
      </c>
      <c r="C71" s="13"/>
      <c r="D71" s="13"/>
      <c r="E71" s="13"/>
      <c r="F71" s="13"/>
      <c r="G71" s="14"/>
    </row>
    <row r="72" spans="1:7" x14ac:dyDescent="0.25">
      <c r="A72" s="29" t="s">
        <v>138</v>
      </c>
      <c r="B72" s="16" t="s">
        <v>139</v>
      </c>
      <c r="C72" s="13"/>
      <c r="D72" s="13"/>
      <c r="E72" s="13"/>
      <c r="F72" s="13"/>
      <c r="G72" s="14"/>
    </row>
    <row r="73" spans="1:7" x14ac:dyDescent="0.25">
      <c r="A73" s="20" t="s">
        <v>140</v>
      </c>
      <c r="B73" s="15" t="s">
        <v>141</v>
      </c>
      <c r="C73" s="13"/>
      <c r="D73" s="13"/>
      <c r="E73" s="13"/>
      <c r="F73" s="13">
        <f>SUM(C73:E73)</f>
        <v>0</v>
      </c>
      <c r="G73" s="14">
        <v>900060</v>
      </c>
    </row>
    <row r="74" spans="1:7" x14ac:dyDescent="0.25">
      <c r="A74" s="21" t="s">
        <v>142</v>
      </c>
      <c r="B74" s="15" t="s">
        <v>143</v>
      </c>
      <c r="C74" s="13"/>
      <c r="D74" s="13"/>
      <c r="E74" s="13"/>
      <c r="F74" s="13"/>
      <c r="G74" s="14"/>
    </row>
    <row r="75" spans="1:7" x14ac:dyDescent="0.25">
      <c r="A75" s="20" t="s">
        <v>144</v>
      </c>
      <c r="B75" s="15" t="s">
        <v>145</v>
      </c>
      <c r="C75" s="13"/>
      <c r="D75" s="13"/>
      <c r="E75" s="13"/>
      <c r="F75" s="13"/>
      <c r="G75" s="14"/>
    </row>
    <row r="76" spans="1:7" x14ac:dyDescent="0.25">
      <c r="A76" s="21" t="s">
        <v>146</v>
      </c>
      <c r="B76" s="15" t="s">
        <v>147</v>
      </c>
      <c r="C76" s="13"/>
      <c r="D76" s="13"/>
      <c r="E76" s="13"/>
      <c r="F76" s="13"/>
      <c r="G76" s="14"/>
    </row>
    <row r="77" spans="1:7" x14ac:dyDescent="0.25">
      <c r="A77" s="30" t="s">
        <v>148</v>
      </c>
      <c r="B77" s="16" t="s">
        <v>149</v>
      </c>
      <c r="C77" s="13">
        <f>SUM(C73:C76)</f>
        <v>0</v>
      </c>
      <c r="D77" s="13">
        <f>SUM(D73:D76)</f>
        <v>0</v>
      </c>
      <c r="E77" s="13">
        <f>SUM(E73:E76)</f>
        <v>0</v>
      </c>
      <c r="F77" s="13">
        <f>SUM(F73:F76)</f>
        <v>0</v>
      </c>
      <c r="G77" s="14"/>
    </row>
    <row r="78" spans="1:7" x14ac:dyDescent="0.25">
      <c r="A78" s="15" t="s">
        <v>150</v>
      </c>
      <c r="B78" s="15" t="s">
        <v>151</v>
      </c>
      <c r="C78" s="13">
        <f>'[1]3 melléklet'!$C$79</f>
        <v>16915198</v>
      </c>
      <c r="D78" s="13"/>
      <c r="E78" s="13"/>
      <c r="F78" s="13">
        <f>SUM(C78:E78)</f>
        <v>16915198</v>
      </c>
      <c r="G78" s="14">
        <v>18030</v>
      </c>
    </row>
    <row r="79" spans="1:7" x14ac:dyDescent="0.25">
      <c r="A79" s="15" t="s">
        <v>152</v>
      </c>
      <c r="B79" s="15" t="s">
        <v>151</v>
      </c>
      <c r="C79" s="13"/>
      <c r="D79" s="13"/>
      <c r="E79" s="13"/>
      <c r="F79" s="13"/>
      <c r="G79" s="14"/>
    </row>
    <row r="80" spans="1:7" x14ac:dyDescent="0.25">
      <c r="A80" s="15" t="s">
        <v>153</v>
      </c>
      <c r="B80" s="15" t="s">
        <v>154</v>
      </c>
      <c r="C80" s="13"/>
      <c r="D80" s="13"/>
      <c r="E80" s="13"/>
      <c r="F80" s="13"/>
      <c r="G80" s="14"/>
    </row>
    <row r="81" spans="1:7" x14ac:dyDescent="0.25">
      <c r="A81" s="15" t="s">
        <v>155</v>
      </c>
      <c r="B81" s="15" t="s">
        <v>154</v>
      </c>
      <c r="C81" s="13"/>
      <c r="D81" s="13"/>
      <c r="E81" s="13"/>
      <c r="F81" s="13"/>
      <c r="G81" s="14"/>
    </row>
    <row r="82" spans="1:7" x14ac:dyDescent="0.25">
      <c r="A82" s="16" t="s">
        <v>156</v>
      </c>
      <c r="B82" s="16" t="s">
        <v>157</v>
      </c>
      <c r="C82" s="13">
        <f>SUM(C78:C81)</f>
        <v>16915198</v>
      </c>
      <c r="D82" s="13">
        <f>SUM(D78:D81)</f>
        <v>0</v>
      </c>
      <c r="E82" s="13">
        <f>SUM(E78:E81)</f>
        <v>0</v>
      </c>
      <c r="F82" s="13">
        <f>SUM(F78:F81)</f>
        <v>16915198</v>
      </c>
      <c r="G82" s="14"/>
    </row>
    <row r="83" spans="1:7" x14ac:dyDescent="0.25">
      <c r="A83" s="21" t="s">
        <v>158</v>
      </c>
      <c r="B83" s="15" t="s">
        <v>159</v>
      </c>
      <c r="C83" s="13"/>
      <c r="D83" s="13"/>
      <c r="E83" s="13"/>
      <c r="F83" s="13"/>
      <c r="G83" s="14"/>
    </row>
    <row r="84" spans="1:7" x14ac:dyDescent="0.25">
      <c r="A84" s="21" t="s">
        <v>160</v>
      </c>
      <c r="B84" s="15" t="s">
        <v>161</v>
      </c>
      <c r="C84" s="13"/>
      <c r="D84" s="13"/>
      <c r="E84" s="13"/>
      <c r="F84" s="13"/>
      <c r="G84" s="14"/>
    </row>
    <row r="85" spans="1:7" x14ac:dyDescent="0.25">
      <c r="A85" s="21" t="s">
        <v>162</v>
      </c>
      <c r="B85" s="15" t="s">
        <v>163</v>
      </c>
      <c r="C85" s="13"/>
      <c r="D85" s="13"/>
      <c r="E85" s="13"/>
      <c r="F85" s="13"/>
      <c r="G85" s="14"/>
    </row>
    <row r="86" spans="1:7" x14ac:dyDescent="0.25">
      <c r="A86" s="21" t="s">
        <v>164</v>
      </c>
      <c r="B86" s="15" t="s">
        <v>165</v>
      </c>
      <c r="C86" s="13"/>
      <c r="D86" s="13"/>
      <c r="E86" s="13"/>
      <c r="F86" s="13"/>
      <c r="G86" s="14"/>
    </row>
    <row r="87" spans="1:7" x14ac:dyDescent="0.25">
      <c r="A87" s="20" t="s">
        <v>166</v>
      </c>
      <c r="B87" s="15" t="s">
        <v>167</v>
      </c>
      <c r="C87" s="13"/>
      <c r="D87" s="13"/>
      <c r="E87" s="13"/>
      <c r="F87" s="13"/>
      <c r="G87" s="14"/>
    </row>
    <row r="88" spans="1:7" x14ac:dyDescent="0.25">
      <c r="A88" s="29" t="s">
        <v>168</v>
      </c>
      <c r="B88" s="16" t="s">
        <v>169</v>
      </c>
      <c r="C88" s="13">
        <f>+C77+C82+C83+C85+C86+C87</f>
        <v>16915198</v>
      </c>
      <c r="D88" s="13">
        <f>+D77+D82+D83+D85+D86+D87</f>
        <v>0</v>
      </c>
      <c r="E88" s="13">
        <f>+E77+E82+E83+E85+E86+E87</f>
        <v>0</v>
      </c>
      <c r="F88" s="13">
        <f>+F77+F82+F83+F85+F86+F87</f>
        <v>16915198</v>
      </c>
      <c r="G88" s="14"/>
    </row>
    <row r="89" spans="1:7" x14ac:dyDescent="0.25">
      <c r="A89" s="20" t="s">
        <v>170</v>
      </c>
      <c r="B89" s="15" t="s">
        <v>171</v>
      </c>
      <c r="C89" s="13"/>
      <c r="D89" s="13"/>
      <c r="E89" s="13"/>
      <c r="F89" s="13"/>
      <c r="G89" s="14"/>
    </row>
    <row r="90" spans="1:7" x14ac:dyDescent="0.25">
      <c r="A90" s="20" t="s">
        <v>172</v>
      </c>
      <c r="B90" s="15" t="s">
        <v>173</v>
      </c>
      <c r="C90" s="13"/>
      <c r="D90" s="13"/>
      <c r="E90" s="13"/>
      <c r="F90" s="13"/>
      <c r="G90" s="14"/>
    </row>
    <row r="91" spans="1:7" x14ac:dyDescent="0.25">
      <c r="A91" s="21" t="s">
        <v>174</v>
      </c>
      <c r="B91" s="15" t="s">
        <v>175</v>
      </c>
      <c r="C91" s="13"/>
      <c r="D91" s="13"/>
      <c r="E91" s="13"/>
      <c r="F91" s="13"/>
      <c r="G91" s="14"/>
    </row>
    <row r="92" spans="1:7" x14ac:dyDescent="0.25">
      <c r="A92" s="21" t="s">
        <v>176</v>
      </c>
      <c r="B92" s="15" t="s">
        <v>177</v>
      </c>
      <c r="C92" s="13"/>
      <c r="D92" s="13"/>
      <c r="E92" s="13"/>
      <c r="F92" s="13"/>
      <c r="G92" s="14"/>
    </row>
    <row r="93" spans="1:7" x14ac:dyDescent="0.25">
      <c r="A93" s="30" t="s">
        <v>178</v>
      </c>
      <c r="B93" s="16" t="s">
        <v>179</v>
      </c>
      <c r="C93" s="13"/>
      <c r="D93" s="13"/>
      <c r="E93" s="13"/>
      <c r="F93" s="13"/>
      <c r="G93" s="14"/>
    </row>
    <row r="94" spans="1:7" x14ac:dyDescent="0.25">
      <c r="A94" s="29" t="s">
        <v>180</v>
      </c>
      <c r="B94" s="16" t="s">
        <v>181</v>
      </c>
      <c r="C94" s="13"/>
      <c r="D94" s="13"/>
      <c r="E94" s="13"/>
      <c r="F94" s="13"/>
      <c r="G94" s="14"/>
    </row>
    <row r="95" spans="1:7" ht="15.75" x14ac:dyDescent="0.25">
      <c r="A95" s="31" t="s">
        <v>182</v>
      </c>
      <c r="B95" s="32" t="s">
        <v>183</v>
      </c>
      <c r="C95" s="13">
        <f>+C88+C93+C94</f>
        <v>16915198</v>
      </c>
      <c r="D95" s="13">
        <f>+D88+D93+D94</f>
        <v>0</v>
      </c>
      <c r="E95" s="13">
        <f>+E88+E93+E94</f>
        <v>0</v>
      </c>
      <c r="F95" s="13">
        <f>+F88+F93+F94</f>
        <v>16915198</v>
      </c>
      <c r="G95" s="14"/>
    </row>
    <row r="96" spans="1:7" ht="15.75" x14ac:dyDescent="0.25">
      <c r="A96" s="33" t="s">
        <v>184</v>
      </c>
      <c r="B96" s="34"/>
      <c r="C96" s="13">
        <f>+C66+C95</f>
        <v>72008920</v>
      </c>
      <c r="D96" s="13">
        <f>+D66+D95</f>
        <v>21659077</v>
      </c>
      <c r="E96" s="13">
        <f>+E66+E95</f>
        <v>0</v>
      </c>
      <c r="F96" s="13">
        <f>+F66+F95</f>
        <v>93667997</v>
      </c>
      <c r="G96" s="14"/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Baráthné Kosztolánci Krisztina</dc:creator>
  <cp:lastModifiedBy>Baráthné Kosztolánci Krisztina</cp:lastModifiedBy>
  <dcterms:created xsi:type="dcterms:W3CDTF">2021-05-06T09:52:00Z</dcterms:created>
  <dcterms:modified xsi:type="dcterms:W3CDTF">2021-05-06T09:52:25Z</dcterms:modified>
</cp:coreProperties>
</file>