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esb\Desktop\LOCLEX\Bögöt - zárszámadás\"/>
    </mc:Choice>
  </mc:AlternateContent>
  <bookViews>
    <workbookView xWindow="480" yWindow="60" windowWidth="27795" windowHeight="12090"/>
  </bookViews>
  <sheets>
    <sheet name="2. melléklet" sheetId="1" r:id="rId1"/>
  </sheets>
  <calcPr calcId="162913"/>
</workbook>
</file>

<file path=xl/calcChain.xml><?xml version="1.0" encoding="utf-8"?>
<calcChain xmlns="http://schemas.openxmlformats.org/spreadsheetml/2006/main">
  <c r="J85" i="1" l="1"/>
  <c r="J54" i="1"/>
  <c r="I98" i="1" l="1"/>
  <c r="J98" i="1" s="1"/>
  <c r="H98" i="1"/>
  <c r="G98" i="1"/>
  <c r="J95" i="1"/>
  <c r="J94" i="1"/>
  <c r="J93" i="1"/>
  <c r="I86" i="1"/>
  <c r="H86" i="1"/>
  <c r="I79" i="1"/>
  <c r="J79" i="1" s="1"/>
  <c r="H79" i="1"/>
  <c r="G79" i="1"/>
  <c r="J78" i="1"/>
  <c r="J76" i="1"/>
  <c r="J75" i="1"/>
  <c r="J74" i="1"/>
  <c r="J72" i="1"/>
  <c r="I67" i="1"/>
  <c r="J67" i="1" s="1"/>
  <c r="H67" i="1"/>
  <c r="G67" i="1"/>
  <c r="J66" i="1"/>
  <c r="J61" i="1"/>
  <c r="I57" i="1"/>
  <c r="J57" i="1" s="1"/>
  <c r="H57" i="1"/>
  <c r="G57" i="1"/>
  <c r="I50" i="1"/>
  <c r="H50" i="1"/>
  <c r="G50" i="1"/>
  <c r="J49" i="1"/>
  <c r="J48" i="1"/>
  <c r="J35" i="1"/>
  <c r="I33" i="1"/>
  <c r="H33" i="1"/>
  <c r="G33" i="1"/>
  <c r="J32" i="1"/>
  <c r="I28" i="1"/>
  <c r="H28" i="1"/>
  <c r="G28" i="1"/>
  <c r="J27" i="1"/>
  <c r="J26" i="1"/>
  <c r="J25" i="1"/>
  <c r="I22" i="1"/>
  <c r="I44" i="1" s="1"/>
  <c r="H22" i="1"/>
  <c r="G22" i="1"/>
  <c r="G44" i="1" s="1"/>
  <c r="G51" i="1" s="1"/>
  <c r="J21" i="1"/>
  <c r="J20" i="1"/>
  <c r="J19" i="1"/>
  <c r="J18" i="1"/>
  <c r="J17" i="1"/>
  <c r="J16" i="1"/>
  <c r="J15" i="1"/>
  <c r="J14" i="1"/>
  <c r="J86" i="1" l="1"/>
  <c r="J50" i="1"/>
  <c r="J28" i="1"/>
  <c r="J33" i="1"/>
  <c r="H44" i="1"/>
  <c r="H51" i="1" s="1"/>
  <c r="H88" i="1" s="1"/>
  <c r="H100" i="1" s="1"/>
  <c r="J22" i="1"/>
  <c r="G88" i="1"/>
  <c r="G100" i="1" s="1"/>
  <c r="I51" i="1"/>
  <c r="J44" i="1" l="1"/>
  <c r="I88" i="1"/>
  <c r="J51" i="1"/>
  <c r="I100" i="1" l="1"/>
  <c r="J100" i="1" s="1"/>
  <c r="J88" i="1"/>
</calcChain>
</file>

<file path=xl/sharedStrings.xml><?xml version="1.0" encoding="utf-8"?>
<sst xmlns="http://schemas.openxmlformats.org/spreadsheetml/2006/main" count="146" uniqueCount="96">
  <si>
    <t>BÖGÖT KÖZSÉG ÖNKORMÁNYZATA</t>
  </si>
  <si>
    <t>BEVÉTELEINEK FORRÁSONKÉNTI ÖSSZETÉTELE</t>
  </si>
  <si>
    <t>2020. év</t>
  </si>
  <si>
    <t>M  e  g  n  e  v  e  z  é  s:</t>
  </si>
  <si>
    <t>2020. évi</t>
  </si>
  <si>
    <t>változás %-a</t>
  </si>
  <si>
    <t>eredeti</t>
  </si>
  <si>
    <t>módosított</t>
  </si>
  <si>
    <t>teljesítés</t>
  </si>
  <si>
    <t>előirányzat</t>
  </si>
  <si>
    <t>I.</t>
  </si>
  <si>
    <t>MŰKÖDÉSI CÉLÚ TÁMOGATÁSOK ÁLLAMHÁZTARTÁSON BELÜLRŐL</t>
  </si>
  <si>
    <t>Önkormányzatok működési támogatásai</t>
  </si>
  <si>
    <t>1.</t>
  </si>
  <si>
    <t>Helyi önkormányzatok  működésének  általános támogatása</t>
  </si>
  <si>
    <t>Települési önkormányzatok működésének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</si>
  <si>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</si>
  <si>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</si>
  <si>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</si>
  <si>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</si>
  <si>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</si>
  <si>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</si>
  <si>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</si>
  <si>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</si>
  <si>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</si>
  <si>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r>
      <t>egyéb kötelező önkormányzati f</t>
    </r>
    <r>
      <rPr>
        <sz val="10"/>
        <rFont val="Arial Narrow"/>
        <family val="2"/>
        <charset val="238"/>
      </rPr>
      <t>eladatok támogatása</t>
    </r>
  </si>
  <si>
    <t>d.</t>
  </si>
  <si>
    <t>lakott külterülettel kapcsolatos feladatok</t>
  </si>
  <si>
    <t>e.</t>
  </si>
  <si>
    <t>I.1. jogcímhez kapcsolódó kiegészítés</t>
  </si>
  <si>
    <t>6.</t>
  </si>
  <si>
    <t>Polgármesteri béremelés különbözetének támogatása</t>
  </si>
  <si>
    <t>Települési önkormányzatok működésének támogatása összesen:</t>
  </si>
  <si>
    <t>3.</t>
  </si>
  <si>
    <t>Települési önkormányzatok szociális, gyermekjóléti  feladatainak támogatása</t>
  </si>
  <si>
    <t>2.</t>
  </si>
  <si>
    <t>Települési önkormányzatok szociális feladatainak egyéb támogatása</t>
  </si>
  <si>
    <t>Egyes szociális és gyermekjóléti feladatok támogatása</t>
  </si>
  <si>
    <t>4.</t>
  </si>
  <si>
    <t>Szociális ágazati pótlék</t>
  </si>
  <si>
    <t>Települési önkormányzatok szociális, gyermekjóléti és gyermekétkeztetési feladatainak támogatása összesen:</t>
  </si>
  <si>
    <t>Települési önkormányzatok kulturális feladatainak támogatása</t>
  </si>
  <si>
    <t>Könyvtári, közművelődési és múzeumi feladatok támogatása</t>
  </si>
  <si>
    <t>települési önkormányzatok nyilvános könyvtári és közművelődési feladatainak támogatása</t>
  </si>
  <si>
    <t>Települési önkormányzatok kulturális feladatainak támogatása összesen:</t>
  </si>
  <si>
    <t>5.</t>
  </si>
  <si>
    <t>Működési célú költségvetési kiegészítő támogatások</t>
  </si>
  <si>
    <t>Működési célú költségvetési kiegészítő támogatások összesen:</t>
  </si>
  <si>
    <t>Elszámolásból származó bevételek</t>
  </si>
  <si>
    <t>HELYI ÖNKORMÁNYZATOK MŰKÖDÉSÉNEK ÁLTALÁNOS TÁMOGATÁSA ÖSSZESEN:</t>
  </si>
  <si>
    <t>Egyéb működési célú támogatások bevételei államháztartáson belülről</t>
  </si>
  <si>
    <t>Gyermekvédelmi pénzbeni és természetbeni ellátások</t>
  </si>
  <si>
    <t>Közfoglalkoztatás támogatása</t>
  </si>
  <si>
    <t>Nyári diákmunka támogatása</t>
  </si>
  <si>
    <t>Egyéb működési célú támogatások bevételei államháztartáson belülről összesen:</t>
  </si>
  <si>
    <t>MŰKÖDÉSI CÉLÚ TÁMOGATÁSOK ÁLLAMHÁZTARTÁSON BELÜLRŐL ÖSSZESEN:</t>
  </si>
  <si>
    <t>II.</t>
  </si>
  <si>
    <t xml:space="preserve">FEHALMOZÁSI CÉLÚ TÁMOGATÁSOK ÁLLAMHÁZTARTÁSON BELÜLRŐL </t>
  </si>
  <si>
    <t xml:space="preserve">1. </t>
  </si>
  <si>
    <t>F.k.EI EU pr.haz.társfin.m.felh.célú támogatása</t>
  </si>
  <si>
    <t>Önrész támogatás</t>
  </si>
  <si>
    <t>FEHALMOZÁSI CÉLÚ TÁMOGATÁSOK ÁLLAMHÁZTARTÁSON BELÜLRŐL ÖSSZESEN:</t>
  </si>
  <si>
    <t>III.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</si>
  <si>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</si>
  <si>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</si>
  <si>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</si>
  <si>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</si>
  <si>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</si>
  <si>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</si>
  <si>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1. Igazgatási szolgáltatási díjak</t>
  </si>
  <si>
    <t>Helyi adópótlék, adóbírság</t>
  </si>
  <si>
    <t>KÖZHATALMI BEVÉTELEK ÖSSZESEN:</t>
  </si>
  <si>
    <t>IV.</t>
  </si>
  <si>
    <t>MŰKÖDÉSI BEVÉTELEK</t>
  </si>
  <si>
    <t>Szolgáltatási bevételek</t>
  </si>
  <si>
    <t>Bögöt, Sárvári u. 1. szám alatti ingatlan üzemeltetési és fenntartási költségeinek megtérítése</t>
  </si>
  <si>
    <t>Egyéb szolgáltatások nyújtása miatti bevételek</t>
  </si>
  <si>
    <t>Ellátási díjak</t>
  </si>
  <si>
    <t>Szociális étkeztetés térítési díja</t>
  </si>
  <si>
    <t>Kiszámlázott ért.termékek ÁFÁ-ja</t>
  </si>
  <si>
    <t>Kamatbevételek</t>
  </si>
  <si>
    <t>ÁFA visszatérítés teljesítése</t>
  </si>
  <si>
    <t>Egyéb különféle működési bevételek</t>
  </si>
  <si>
    <t>MŰKÖDÉSI BEVÉTELEK ÖSSZESEN:</t>
  </si>
  <si>
    <t>V. FELHALMOZÁSI CÉLÚ ÁTVETT PÉNZESZKÖZÖK</t>
  </si>
  <si>
    <t>Egyéb felhalmozási célú átvett pénzeszközök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</si>
  <si>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</si>
  <si>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</si>
  <si>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</si>
  <si>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</si>
  <si>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</si>
  <si>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Áht-n belüli megelőlegezések visszafizetésére (nettó előleg)</t>
  </si>
  <si>
    <t>Közfoglalkoztatottak 2019-ben kiutalt támogatási előlege</t>
  </si>
  <si>
    <t>Áht-én belüli megelőlegezések ( 2020.évi nettó előleg)</t>
  </si>
  <si>
    <t>BEVÉTELEK ÖSSZESEN:</t>
  </si>
  <si>
    <t>2019.évi maradvány igénybevétel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</si>
</sst>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_-* #,##0\ _F_t_-;\-* #,##0\ _F_t_-;_-* &quot;-&quot;??\ _F_t_-;_-@_-"/>
    <numFmt numFmtId="166" formatCode="#,##0_ ;\-#,##0\ "/>
    <numFmt numFmtId="167" formatCode="0.0"/>
  </numFmts>
  <fonts count="19" x14ac:knownFonts="1">
    <font>
      <sz val="10"/>
      <name val="Arial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i/>
      <sz val="11"/>
      <name val="Arial Narrow"/>
      <family val="2"/>
      <charset val="238"/>
    </font>
    <font>
      <b/>
      <i/>
      <sz val="11"/>
      <name val="Arial Narrow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/>
    <xf numFmtId="165" fontId="4" fillId="0" borderId="0" xfId="1" applyNumberFormat="1" applyFont="1"/>
    <xf numFmtId="165" fontId="4" fillId="0" borderId="6" xfId="1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wrapText="1"/>
    </xf>
    <xf numFmtId="165" fontId="3" fillId="0" borderId="0" xfId="1" applyNumberFormat="1" applyFont="1" applyAlignment="1">
      <alignment wrapText="1"/>
    </xf>
    <xf numFmtId="0" fontId="3" fillId="0" borderId="0" xfId="3" applyFont="1"/>
    <xf numFmtId="165" fontId="3" fillId="0" borderId="0" xfId="1" applyNumberFormat="1" applyFont="1"/>
    <xf numFmtId="0" fontId="3" fillId="0" borderId="0" xfId="3" applyFont="1" applyAlignment="1"/>
    <xf numFmtId="0" fontId="4" fillId="0" borderId="0" xfId="3" applyFont="1"/>
    <xf numFmtId="0" fontId="4" fillId="0" borderId="0" xfId="3" applyFont="1" applyAlignment="1">
      <alignment vertical="justify"/>
    </xf>
    <xf numFmtId="0" fontId="4" fillId="0" borderId="0" xfId="3" applyFont="1" applyAlignment="1">
      <alignment wrapText="1"/>
    </xf>
    <xf numFmtId="166" fontId="5" fillId="0" borderId="0" xfId="1" applyNumberFormat="1" applyFont="1"/>
    <xf numFmtId="166" fontId="5" fillId="0" borderId="0" xfId="0" applyNumberFormat="1" applyFont="1"/>
    <xf numFmtId="167" fontId="5" fillId="0" borderId="0" xfId="3" applyNumberFormat="1" applyFont="1" applyAlignment="1">
      <alignment horizontal="center"/>
    </xf>
    <xf numFmtId="0" fontId="6" fillId="0" borderId="0" xfId="3" applyFont="1" applyAlignment="1">
      <alignment wrapText="1"/>
    </xf>
    <xf numFmtId="0" fontId="4" fillId="0" borderId="0" xfId="3" applyFont="1" applyAlignment="1"/>
    <xf numFmtId="0" fontId="7" fillId="0" borderId="0" xfId="3" applyFont="1" applyAlignment="1">
      <alignment horizontal="left" wrapText="1"/>
    </xf>
    <xf numFmtId="0" fontId="5" fillId="0" borderId="0" xfId="3" applyFont="1" applyAlignment="1">
      <alignment vertical="center" wrapText="1"/>
    </xf>
    <xf numFmtId="166" fontId="5" fillId="0" borderId="0" xfId="1" applyNumberFormat="1" applyFont="1" applyAlignment="1">
      <alignment wrapText="1"/>
    </xf>
    <xf numFmtId="0" fontId="7" fillId="0" borderId="0" xfId="3" applyFont="1" applyAlignment="1">
      <alignment wrapText="1"/>
    </xf>
    <xf numFmtId="166" fontId="9" fillId="0" borderId="0" xfId="1" applyNumberFormat="1" applyFont="1" applyAlignment="1">
      <alignment wrapText="1"/>
    </xf>
    <xf numFmtId="167" fontId="10" fillId="0" borderId="0" xfId="3" applyNumberFormat="1" applyFont="1" applyAlignment="1">
      <alignment horizontal="center"/>
    </xf>
    <xf numFmtId="0" fontId="8" fillId="0" borderId="0" xfId="3" applyFont="1" applyAlignment="1">
      <alignment horizontal="left" wrapText="1"/>
    </xf>
    <xf numFmtId="0" fontId="3" fillId="0" borderId="0" xfId="3" applyFont="1" applyAlignment="1">
      <alignment vertical="justify"/>
    </xf>
    <xf numFmtId="166" fontId="10" fillId="0" borderId="0" xfId="1" applyNumberFormat="1" applyFont="1" applyAlignment="1">
      <alignment wrapText="1"/>
    </xf>
    <xf numFmtId="0" fontId="7" fillId="0" borderId="0" xfId="3" applyFont="1"/>
    <xf numFmtId="166" fontId="9" fillId="0" borderId="0" xfId="1" applyNumberFormat="1" applyFont="1"/>
    <xf numFmtId="166" fontId="9" fillId="0" borderId="0" xfId="1" applyNumberFormat="1" applyFont="1" applyAlignment="1">
      <alignment horizontal="right"/>
    </xf>
    <xf numFmtId="0" fontId="4" fillId="0" borderId="0" xfId="3" applyFont="1" applyAlignment="1">
      <alignment vertical="justify" wrapText="1"/>
    </xf>
    <xf numFmtId="0" fontId="0" fillId="0" borderId="0" xfId="0" applyAlignment="1">
      <alignment wrapText="1"/>
    </xf>
    <xf numFmtId="0" fontId="6" fillId="0" borderId="0" xfId="3" applyFont="1" applyAlignment="1">
      <alignment horizontal="left" vertical="center" wrapText="1"/>
    </xf>
    <xf numFmtId="166" fontId="10" fillId="0" borderId="0" xfId="1" applyNumberFormat="1" applyFont="1"/>
    <xf numFmtId="166" fontId="10" fillId="0" borderId="0" xfId="1" applyNumberFormat="1" applyFont="1" applyBorder="1" applyAlignment="1"/>
    <xf numFmtId="0" fontId="3" fillId="0" borderId="0" xfId="3" applyFont="1" applyAlignment="1">
      <alignment horizontal="left" wrapText="1"/>
    </xf>
    <xf numFmtId="165" fontId="10" fillId="0" borderId="0" xfId="1" applyNumberFormat="1" applyFont="1" applyBorder="1" applyAlignment="1">
      <alignment horizontal="center"/>
    </xf>
    <xf numFmtId="0" fontId="4" fillId="0" borderId="0" xfId="2" applyFont="1" applyBorder="1" applyAlignment="1">
      <alignment horizontal="center" vertical="center"/>
    </xf>
    <xf numFmtId="3" fontId="5" fillId="0" borderId="0" xfId="1" applyNumberFormat="1" applyFont="1" applyBorder="1" applyAlignment="1"/>
    <xf numFmtId="3" fontId="5" fillId="0" borderId="0" xfId="1" applyNumberFormat="1" applyFont="1" applyFill="1" applyBorder="1" applyAlignment="1"/>
    <xf numFmtId="3" fontId="10" fillId="0" borderId="0" xfId="1" applyNumberFormat="1" applyFont="1" applyBorder="1" applyAlignment="1"/>
    <xf numFmtId="3" fontId="10" fillId="0" borderId="0" xfId="3" applyNumberFormat="1" applyFont="1" applyBorder="1" applyAlignment="1">
      <alignment wrapText="1"/>
    </xf>
    <xf numFmtId="0" fontId="0" fillId="0" borderId="0" xfId="0" applyAlignment="1"/>
    <xf numFmtId="3" fontId="10" fillId="0" borderId="0" xfId="3" applyNumberFormat="1" applyFont="1" applyAlignment="1"/>
    <xf numFmtId="3" fontId="10" fillId="0" borderId="0" xfId="1" applyNumberFormat="1" applyFont="1" applyAlignment="1"/>
    <xf numFmtId="3" fontId="0" fillId="0" borderId="0" xfId="0" applyNumberFormat="1" applyAlignment="1"/>
    <xf numFmtId="3" fontId="5" fillId="0" borderId="0" xfId="1" applyNumberFormat="1" applyFont="1" applyAlignment="1"/>
    <xf numFmtId="0" fontId="11" fillId="0" borderId="0" xfId="0" applyFont="1"/>
    <xf numFmtId="0" fontId="3" fillId="0" borderId="0" xfId="2" applyFont="1" applyBorder="1" applyAlignment="1">
      <alignment horizontal="center" vertical="center"/>
    </xf>
    <xf numFmtId="3" fontId="4" fillId="0" borderId="0" xfId="1" applyNumberFormat="1" applyFont="1" applyBorder="1" applyAlignment="1"/>
    <xf numFmtId="0" fontId="0" fillId="0" borderId="0" xfId="0" applyBorder="1" applyAlignment="1">
      <alignment horizontal="center" vertical="center" wrapText="1"/>
    </xf>
    <xf numFmtId="0" fontId="4" fillId="0" borderId="0" xfId="2" applyFont="1" applyBorder="1" applyAlignment="1">
      <alignment horizontal="left" vertical="center"/>
    </xf>
    <xf numFmtId="3" fontId="0" fillId="0" borderId="0" xfId="0" applyNumberFormat="1"/>
    <xf numFmtId="3" fontId="11" fillId="0" borderId="0" xfId="0" applyNumberFormat="1" applyFont="1"/>
    <xf numFmtId="0" fontId="3" fillId="0" borderId="0" xfId="2" applyFont="1" applyBorder="1" applyAlignment="1">
      <alignment horizontal="left" vertical="center"/>
    </xf>
    <xf numFmtId="0" fontId="12" fillId="0" borderId="0" xfId="0" applyFont="1"/>
    <xf numFmtId="3" fontId="13" fillId="0" borderId="0" xfId="4" applyNumberFormat="1" applyFont="1" applyAlignment="1">
      <alignment horizontal="right" wrapText="1"/>
    </xf>
    <xf numFmtId="167" fontId="13" fillId="0" borderId="0" xfId="0" applyNumberFormat="1" applyFont="1"/>
    <xf numFmtId="0" fontId="12" fillId="0" borderId="0" xfId="0" applyFont="1" applyAlignment="1">
      <alignment horizontal="left" wrapText="1"/>
    </xf>
    <xf numFmtId="165" fontId="14" fillId="0" borderId="0" xfId="4" applyNumberFormat="1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166" fontId="14" fillId="0" borderId="0" xfId="4" applyNumberFormat="1" applyFont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vertical="center"/>
    </xf>
    <xf numFmtId="166" fontId="13" fillId="0" borderId="0" xfId="4" applyNumberFormat="1" applyFont="1" applyAlignment="1">
      <alignment horizontal="right"/>
    </xf>
    <xf numFmtId="3" fontId="13" fillId="0" borderId="0" xfId="4" applyNumberFormat="1" applyFont="1" applyAlignment="1">
      <alignment horizontal="right"/>
    </xf>
    <xf numFmtId="3" fontId="13" fillId="0" borderId="0" xfId="0" applyNumberFormat="1" applyFont="1"/>
    <xf numFmtId="0" fontId="0" fillId="0" borderId="0" xfId="0" applyAlignment="1">
      <alignment vertical="center"/>
    </xf>
    <xf numFmtId="166" fontId="13" fillId="0" borderId="0" xfId="4" applyNumberFormat="1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3" fontId="12" fillId="0" borderId="0" xfId="0" applyNumberFormat="1" applyFont="1"/>
    <xf numFmtId="3" fontId="14" fillId="0" borderId="0" xfId="0" applyNumberFormat="1" applyFont="1"/>
    <xf numFmtId="3" fontId="13" fillId="0" borderId="0" xfId="0" applyNumberFormat="1" applyFont="1" applyAlignment="1">
      <alignment horizontal="right"/>
    </xf>
    <xf numFmtId="0" fontId="17" fillId="0" borderId="0" xfId="0" applyFont="1"/>
    <xf numFmtId="3" fontId="18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 wrapText="1"/>
    </xf>
    <xf numFmtId="0" fontId="3" fillId="0" borderId="0" xfId="2" applyFont="1" applyBorder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4" fillId="0" borderId="0" xfId="2" applyFont="1" applyBorder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65" fontId="4" fillId="0" borderId="4" xfId="1" applyNumberFormat="1" applyFont="1" applyBorder="1" applyAlignment="1">
      <alignment horizontal="center"/>
    </xf>
    <xf numFmtId="165" fontId="4" fillId="0" borderId="5" xfId="1" applyNumberFormat="1" applyFont="1" applyBorder="1" applyAlignment="1">
      <alignment horizontal="center"/>
    </xf>
    <xf numFmtId="0" fontId="4" fillId="0" borderId="7" xfId="2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4" fillId="0" borderId="9" xfId="1" applyNumberFormat="1" applyFont="1" applyBorder="1" applyAlignment="1">
      <alignment horizontal="center" vertical="center"/>
    </xf>
    <xf numFmtId="165" fontId="4" fillId="0" borderId="11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3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0" fontId="4" fillId="0" borderId="0" xfId="2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3" applyFont="1" applyAlignment="1">
      <alignment horizontal="left" wrapText="1"/>
    </xf>
    <xf numFmtId="0" fontId="4" fillId="0" borderId="0" xfId="2" applyFont="1" applyAlignment="1">
      <alignment horizontal="left" wrapText="1"/>
    </xf>
    <xf numFmtId="0" fontId="8" fillId="0" borderId="0" xfId="3" applyFont="1" applyAlignment="1">
      <alignment horizontal="left" wrapText="1"/>
    </xf>
    <xf numFmtId="0" fontId="4" fillId="0" borderId="0" xfId="3" applyFont="1" applyAlignment="1">
      <alignment horizontal="left" wrapText="1"/>
    </xf>
    <xf numFmtId="0" fontId="4" fillId="0" borderId="0" xfId="3" applyFont="1" applyAlignment="1"/>
    <xf numFmtId="0" fontId="0" fillId="0" borderId="0" xfId="0" applyAlignment="1"/>
    <xf numFmtId="0" fontId="4" fillId="0" borderId="0" xfId="3" applyFont="1" applyAlignment="1">
      <alignment wrapText="1"/>
    </xf>
    <xf numFmtId="0" fontId="4" fillId="0" borderId="1" xfId="2" applyFont="1" applyBorder="1" applyAlignment="1">
      <alignment horizontal="right"/>
    </xf>
    <xf numFmtId="0" fontId="3" fillId="0" borderId="0" xfId="3" applyFont="1" applyAlignment="1">
      <alignment wrapText="1"/>
    </xf>
    <xf numFmtId="0" fontId="0" fillId="0" borderId="0" xfId="0" applyFill="1" applyAlignment="1">
      <alignment horizontal="right"/>
    </xf>
    <xf numFmtId="0" fontId="3" fillId="0" borderId="0" xfId="2" applyFont="1" applyAlignment="1">
      <alignment horizontal="center"/>
    </xf>
  </cellXfs>
  <cellStyles count="7">
    <cellStyle name="Ezres" xfId="1" builtinId="3"/>
    <cellStyle name="Ezres 2" xfId="4"/>
    <cellStyle name="Normál" xfId="0" builtinId="0"/>
    <cellStyle name="Normál 2" xfId="5"/>
    <cellStyle name="Normál_KTGV99" xfId="2"/>
    <cellStyle name="Normál_Munka2" xfId="3"/>
    <cellStyle name="Pénznem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00"/>
  <sheetViews>
    <sheetView tabSelected="1" workbookViewId="0">
      <selection activeCell="G13" sqref="G13"/>
    </sheetView>
  </sheetViews>
  <sheetFormatPr defaultRowHeight="12.75" x14ac:dyDescent="0.2"/>
  <cols>
    <col min="1" max="1" width="3.42578125" customWidth="1"/>
    <col min="2" max="2" width="2.42578125" customWidth="1"/>
    <col min="3" max="3" width="2.7109375" customWidth="1"/>
    <col min="4" max="4" width="2.28515625" customWidth="1"/>
    <col min="5" max="5" width="3" customWidth="1"/>
    <col min="6" max="6" width="40" customWidth="1"/>
    <col min="7" max="7" width="13.140625" customWidth="1"/>
    <col min="8" max="8" width="13.7109375" bestFit="1" customWidth="1"/>
    <col min="9" max="9" width="13.7109375" customWidth="1"/>
    <col min="10" max="10" width="7.7109375" customWidth="1"/>
  </cols>
  <sheetData>
    <row r="1" spans="1:10" x14ac:dyDescent="0.2">
      <c r="A1" s="115"/>
      <c r="B1" s="115"/>
      <c r="C1" s="115"/>
      <c r="D1" s="115"/>
      <c r="E1" s="115"/>
      <c r="F1" s="115"/>
      <c r="G1" s="115"/>
      <c r="H1" s="115"/>
      <c r="I1" s="115"/>
      <c r="J1" s="115"/>
    </row>
    <row r="2" spans="1:10" ht="21.75" customHeigh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6.5" x14ac:dyDescent="0.3">
      <c r="A3" s="116" t="s">
        <v>0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21" customHeight="1" x14ac:dyDescent="0.3">
      <c r="A4" s="116" t="s">
        <v>1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3.5" customHeight="1" x14ac:dyDescent="0.3">
      <c r="A5" s="116" t="s">
        <v>2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ht="6.75" customHeight="1" thickBot="1" x14ac:dyDescent="0.35">
      <c r="A6" s="1"/>
      <c r="B6" s="1"/>
      <c r="C6" s="2"/>
      <c r="D6" s="2"/>
      <c r="E6" s="2"/>
      <c r="F6" s="3"/>
      <c r="G6" s="4"/>
      <c r="H6" s="4"/>
      <c r="I6" s="113"/>
      <c r="J6" s="113"/>
    </row>
    <row r="7" spans="1:10" ht="17.25" thickBot="1" x14ac:dyDescent="0.35">
      <c r="A7" s="86" t="s">
        <v>3</v>
      </c>
      <c r="B7" s="87"/>
      <c r="C7" s="87"/>
      <c r="D7" s="87"/>
      <c r="E7" s="87"/>
      <c r="F7" s="87"/>
      <c r="G7" s="92" t="s">
        <v>4</v>
      </c>
      <c r="H7" s="93"/>
      <c r="I7" s="5" t="s">
        <v>2</v>
      </c>
      <c r="J7" s="94" t="s">
        <v>5</v>
      </c>
    </row>
    <row r="8" spans="1:10" ht="17.25" thickBot="1" x14ac:dyDescent="0.35">
      <c r="A8" s="88"/>
      <c r="B8" s="89"/>
      <c r="C8" s="89"/>
      <c r="D8" s="89"/>
      <c r="E8" s="89"/>
      <c r="F8" s="89"/>
      <c r="G8" s="6" t="s">
        <v>6</v>
      </c>
      <c r="H8" s="6" t="s">
        <v>7</v>
      </c>
      <c r="I8" s="97" t="s">
        <v>8</v>
      </c>
      <c r="J8" s="95"/>
    </row>
    <row r="9" spans="1:10" ht="17.25" thickBot="1" x14ac:dyDescent="0.35">
      <c r="A9" s="90"/>
      <c r="B9" s="91"/>
      <c r="C9" s="91"/>
      <c r="D9" s="91"/>
      <c r="E9" s="91"/>
      <c r="F9" s="91"/>
      <c r="G9" s="92" t="s">
        <v>9</v>
      </c>
      <c r="H9" s="93"/>
      <c r="I9" s="98"/>
      <c r="J9" s="96"/>
    </row>
    <row r="10" spans="1:10" ht="38.25" customHeight="1" x14ac:dyDescent="0.3">
      <c r="A10" s="7" t="s">
        <v>10</v>
      </c>
      <c r="B10" s="106" t="s">
        <v>11</v>
      </c>
      <c r="C10" s="106"/>
      <c r="D10" s="106"/>
      <c r="E10" s="106"/>
      <c r="F10" s="106"/>
      <c r="G10" s="8"/>
      <c r="H10" s="8"/>
      <c r="I10" s="9"/>
      <c r="J10" s="8"/>
    </row>
    <row r="11" spans="1:10" ht="20.25" customHeight="1" x14ac:dyDescent="0.3">
      <c r="A11" s="10"/>
      <c r="B11" s="10" t="s">
        <v>10</v>
      </c>
      <c r="C11" s="10" t="s">
        <v>12</v>
      </c>
      <c r="D11" s="10"/>
      <c r="E11" s="10"/>
      <c r="F11" s="10"/>
      <c r="G11" s="11"/>
      <c r="H11" s="11"/>
      <c r="I11" s="11"/>
      <c r="J11" s="10"/>
    </row>
    <row r="12" spans="1:10" ht="33.75" customHeight="1" x14ac:dyDescent="0.3">
      <c r="A12" s="10"/>
      <c r="B12" s="10"/>
      <c r="C12" s="7" t="s">
        <v>13</v>
      </c>
      <c r="D12" s="106" t="s">
        <v>14</v>
      </c>
      <c r="E12" s="106"/>
      <c r="F12" s="106"/>
      <c r="G12" s="9"/>
      <c r="H12" s="9"/>
      <c r="I12" s="9"/>
      <c r="J12" s="8"/>
    </row>
    <row r="13" spans="1:10" ht="33" customHeight="1" x14ac:dyDescent="0.3">
      <c r="A13" s="10"/>
      <c r="B13" s="10"/>
      <c r="C13" s="10"/>
      <c r="D13" s="12" t="s">
        <v>13</v>
      </c>
      <c r="E13" s="106" t="s">
        <v>15</v>
      </c>
      <c r="F13" s="106"/>
      <c r="G13" s="9"/>
      <c r="H13" s="9"/>
      <c r="I13" s="9"/>
      <c r="J13" s="8"/>
    </row>
    <row r="14" spans="1:10" ht="33" x14ac:dyDescent="0.3">
      <c r="A14" s="13"/>
      <c r="B14" s="13"/>
      <c r="C14" s="13"/>
      <c r="D14" s="13"/>
      <c r="E14" s="14" t="s">
        <v>16</v>
      </c>
      <c r="F14" s="15" t="s">
        <v>17</v>
      </c>
      <c r="G14" s="16">
        <v>1214640</v>
      </c>
      <c r="H14" s="16">
        <v>1214640</v>
      </c>
      <c r="I14" s="17">
        <v>1214640</v>
      </c>
      <c r="J14" s="18">
        <f t="shared" ref="J14:J22" si="0">(I14/H14)*100</f>
        <v>100</v>
      </c>
    </row>
    <row r="15" spans="1:10" ht="18.75" customHeight="1" x14ac:dyDescent="0.3">
      <c r="A15" s="13"/>
      <c r="B15" s="13"/>
      <c r="C15" s="13"/>
      <c r="D15" s="13"/>
      <c r="E15" s="13" t="s">
        <v>18</v>
      </c>
      <c r="F15" s="15" t="s">
        <v>19</v>
      </c>
      <c r="G15" s="16">
        <v>1024000</v>
      </c>
      <c r="H15" s="16">
        <v>1024000</v>
      </c>
      <c r="I15" s="17">
        <v>1024000</v>
      </c>
      <c r="J15" s="18">
        <f t="shared" si="0"/>
        <v>100</v>
      </c>
    </row>
    <row r="16" spans="1:10" ht="27.75" customHeight="1" x14ac:dyDescent="0.3">
      <c r="A16" s="13"/>
      <c r="B16" s="13"/>
      <c r="C16" s="13"/>
      <c r="D16" s="13"/>
      <c r="E16" s="14" t="s">
        <v>20</v>
      </c>
      <c r="F16" s="19" t="s">
        <v>21</v>
      </c>
      <c r="G16" s="16">
        <v>357006</v>
      </c>
      <c r="H16" s="16">
        <v>357006</v>
      </c>
      <c r="I16" s="17">
        <v>357006</v>
      </c>
      <c r="J16" s="18">
        <f t="shared" si="0"/>
        <v>100</v>
      </c>
    </row>
    <row r="17" spans="1:11" ht="20.25" customHeight="1" x14ac:dyDescent="0.3">
      <c r="A17" s="13"/>
      <c r="B17" s="13"/>
      <c r="C17" s="13"/>
      <c r="D17" s="13"/>
      <c r="E17" s="13" t="s">
        <v>22</v>
      </c>
      <c r="F17" s="15" t="s">
        <v>23</v>
      </c>
      <c r="G17" s="16">
        <v>692350</v>
      </c>
      <c r="H17" s="16">
        <v>692350</v>
      </c>
      <c r="I17" s="17">
        <v>692350</v>
      </c>
      <c r="J17" s="18">
        <f t="shared" si="0"/>
        <v>100</v>
      </c>
    </row>
    <row r="18" spans="1:11" ht="19.5" customHeight="1" x14ac:dyDescent="0.3">
      <c r="A18" s="13"/>
      <c r="B18" s="13"/>
      <c r="C18" s="13"/>
      <c r="D18" s="13"/>
      <c r="E18" s="20" t="s">
        <v>24</v>
      </c>
      <c r="F18" s="20" t="s">
        <v>25</v>
      </c>
      <c r="G18" s="16">
        <v>5000000</v>
      </c>
      <c r="H18" s="16">
        <v>5000000</v>
      </c>
      <c r="I18" s="17">
        <v>5000000</v>
      </c>
      <c r="J18" s="18">
        <f t="shared" si="0"/>
        <v>100</v>
      </c>
    </row>
    <row r="19" spans="1:11" ht="18.75" customHeight="1" x14ac:dyDescent="0.3">
      <c r="A19" s="13"/>
      <c r="B19" s="13"/>
      <c r="C19" s="13"/>
      <c r="D19" s="13"/>
      <c r="E19" s="21" t="s">
        <v>26</v>
      </c>
      <c r="F19" s="20" t="s">
        <v>27</v>
      </c>
      <c r="G19" s="16">
        <v>40800</v>
      </c>
      <c r="H19" s="16">
        <v>40800</v>
      </c>
      <c r="I19" s="17">
        <v>40800</v>
      </c>
      <c r="J19" s="18">
        <f t="shared" si="0"/>
        <v>100</v>
      </c>
    </row>
    <row r="20" spans="1:11" ht="18" customHeight="1" x14ac:dyDescent="0.3">
      <c r="A20" s="13"/>
      <c r="B20" s="13"/>
      <c r="C20" s="13"/>
      <c r="D20" s="13"/>
      <c r="E20" s="20" t="s">
        <v>28</v>
      </c>
      <c r="F20" s="20" t="s">
        <v>29</v>
      </c>
      <c r="G20" s="16">
        <v>4021960</v>
      </c>
      <c r="H20" s="16">
        <v>4021960</v>
      </c>
      <c r="I20" s="17">
        <v>4021960</v>
      </c>
      <c r="J20" s="18">
        <f t="shared" si="0"/>
        <v>100</v>
      </c>
    </row>
    <row r="21" spans="1:11" ht="16.5" x14ac:dyDescent="0.3">
      <c r="A21" s="13"/>
      <c r="B21" s="13"/>
      <c r="C21" s="13"/>
      <c r="D21" s="10" t="s">
        <v>30</v>
      </c>
      <c r="E21" s="114" t="s">
        <v>31</v>
      </c>
      <c r="F21" s="114"/>
      <c r="G21" s="22">
        <v>954500</v>
      </c>
      <c r="H21" s="23">
        <v>954500</v>
      </c>
      <c r="I21" s="16">
        <v>954500</v>
      </c>
      <c r="J21" s="18">
        <f t="shared" si="0"/>
        <v>100</v>
      </c>
      <c r="K21" s="18"/>
    </row>
    <row r="22" spans="1:11" ht="33.75" customHeight="1" x14ac:dyDescent="0.3">
      <c r="A22" s="13"/>
      <c r="B22" s="13"/>
      <c r="C22" s="24"/>
      <c r="D22" s="108" t="s">
        <v>32</v>
      </c>
      <c r="E22" s="108"/>
      <c r="F22" s="108"/>
      <c r="G22" s="25">
        <f>SUM(G14:G21)</f>
        <v>13305256</v>
      </c>
      <c r="H22" s="25">
        <f>SUM(H14:H21)</f>
        <v>13305256</v>
      </c>
      <c r="I22" s="25">
        <f>SUM(I14:I21)</f>
        <v>13305256</v>
      </c>
      <c r="J22" s="26">
        <f t="shared" si="0"/>
        <v>100</v>
      </c>
    </row>
    <row r="23" spans="1:11" ht="15.75" customHeight="1" x14ac:dyDescent="0.3">
      <c r="A23" s="13"/>
      <c r="B23" s="13"/>
      <c r="C23" s="24"/>
      <c r="D23" s="27"/>
      <c r="E23" s="27"/>
      <c r="F23" s="27"/>
      <c r="G23" s="25"/>
      <c r="H23" s="25"/>
      <c r="I23" s="25"/>
      <c r="J23" s="26"/>
    </row>
    <row r="24" spans="1:11" ht="35.25" customHeight="1" x14ac:dyDescent="0.3">
      <c r="A24" s="13"/>
      <c r="B24" s="13"/>
      <c r="C24" s="28" t="s">
        <v>33</v>
      </c>
      <c r="D24" s="106" t="s">
        <v>34</v>
      </c>
      <c r="E24" s="106"/>
      <c r="F24" s="106"/>
      <c r="G24" s="29"/>
      <c r="H24" s="29"/>
      <c r="I24" s="29"/>
      <c r="J24" s="18"/>
    </row>
    <row r="25" spans="1:11" ht="33" customHeight="1" x14ac:dyDescent="0.3">
      <c r="A25" s="13"/>
      <c r="B25" s="13"/>
      <c r="C25" s="13"/>
      <c r="D25" s="14" t="s">
        <v>35</v>
      </c>
      <c r="E25" s="112" t="s">
        <v>36</v>
      </c>
      <c r="F25" s="112"/>
      <c r="G25" s="16">
        <v>2247820</v>
      </c>
      <c r="H25" s="16">
        <v>2247820</v>
      </c>
      <c r="I25" s="17">
        <v>2247820</v>
      </c>
      <c r="J25" s="18">
        <f>(I25/H25)*100</f>
        <v>100</v>
      </c>
    </row>
    <row r="26" spans="1:11" ht="16.5" x14ac:dyDescent="0.3">
      <c r="A26" s="13"/>
      <c r="B26" s="13"/>
      <c r="C26" s="13"/>
      <c r="D26" s="13" t="s">
        <v>33</v>
      </c>
      <c r="E26" s="13" t="s">
        <v>37</v>
      </c>
      <c r="F26" s="13"/>
      <c r="G26" s="16">
        <v>5034320</v>
      </c>
      <c r="H26" s="16">
        <v>5295760</v>
      </c>
      <c r="I26" s="17">
        <v>5295760</v>
      </c>
      <c r="J26" s="18">
        <f>(I26/H26)*100</f>
        <v>100</v>
      </c>
    </row>
    <row r="27" spans="1:11" ht="16.5" x14ac:dyDescent="0.3">
      <c r="A27" s="13"/>
      <c r="B27" s="13"/>
      <c r="C27" s="13"/>
      <c r="D27" s="13" t="s">
        <v>38</v>
      </c>
      <c r="E27" s="110" t="s">
        <v>39</v>
      </c>
      <c r="F27" s="111"/>
      <c r="G27" s="16"/>
      <c r="H27" s="16">
        <v>204453</v>
      </c>
      <c r="I27" s="17">
        <v>204453</v>
      </c>
      <c r="J27" s="18">
        <f>(I27/H27)*100</f>
        <v>100</v>
      </c>
    </row>
    <row r="28" spans="1:11" ht="30.75" customHeight="1" x14ac:dyDescent="0.3">
      <c r="A28" s="30"/>
      <c r="B28" s="30"/>
      <c r="C28" s="108" t="s">
        <v>40</v>
      </c>
      <c r="D28" s="108"/>
      <c r="E28" s="108"/>
      <c r="F28" s="108"/>
      <c r="G28" s="31">
        <f>G25+G26</f>
        <v>7282140</v>
      </c>
      <c r="H28" s="31">
        <f>H25+H26+H27</f>
        <v>7748033</v>
      </c>
      <c r="I28" s="31">
        <f>I25+I26+I27</f>
        <v>7748033</v>
      </c>
      <c r="J28" s="26">
        <f>(I28/H28)*100</f>
        <v>100</v>
      </c>
    </row>
    <row r="29" spans="1:11" ht="15.75" customHeight="1" x14ac:dyDescent="0.3">
      <c r="A29" s="30"/>
      <c r="B29" s="30"/>
      <c r="C29" s="27"/>
      <c r="D29" s="27"/>
      <c r="E29" s="27"/>
      <c r="F29" s="27"/>
      <c r="G29" s="31"/>
      <c r="H29" s="31"/>
      <c r="I29" s="31"/>
      <c r="J29" s="26"/>
    </row>
    <row r="30" spans="1:11" ht="35.25" customHeight="1" x14ac:dyDescent="0.3">
      <c r="A30" s="13"/>
      <c r="B30" s="13"/>
      <c r="C30" s="7" t="s">
        <v>38</v>
      </c>
      <c r="D30" s="106" t="s">
        <v>41</v>
      </c>
      <c r="E30" s="106"/>
      <c r="F30" s="106"/>
      <c r="G30" s="29"/>
      <c r="H30" s="29"/>
      <c r="I30" s="29"/>
      <c r="J30" s="18"/>
    </row>
    <row r="31" spans="1:11" ht="33" customHeight="1" x14ac:dyDescent="0.3">
      <c r="A31" s="13"/>
      <c r="B31" s="13"/>
      <c r="C31" s="13"/>
      <c r="D31" s="14" t="s">
        <v>13</v>
      </c>
      <c r="E31" s="109" t="s">
        <v>42</v>
      </c>
      <c r="F31" s="109"/>
      <c r="G31" s="23"/>
      <c r="H31" s="23"/>
      <c r="I31" s="23"/>
      <c r="J31" s="18"/>
    </row>
    <row r="32" spans="1:11" ht="30.75" customHeight="1" x14ac:dyDescent="0.3">
      <c r="A32" s="13"/>
      <c r="B32" s="13"/>
      <c r="C32" s="13"/>
      <c r="D32" s="13"/>
      <c r="E32" s="14" t="s">
        <v>26</v>
      </c>
      <c r="F32" s="15" t="s">
        <v>43</v>
      </c>
      <c r="G32" s="23">
        <v>1800000</v>
      </c>
      <c r="H32" s="16">
        <v>1800000</v>
      </c>
      <c r="I32" s="16">
        <v>1800000</v>
      </c>
      <c r="J32" s="18">
        <f>(I32/H32)*100</f>
        <v>100</v>
      </c>
    </row>
    <row r="33" spans="1:10" ht="34.5" customHeight="1" x14ac:dyDescent="0.3">
      <c r="A33" s="30"/>
      <c r="B33" s="30"/>
      <c r="C33" s="108" t="s">
        <v>44</v>
      </c>
      <c r="D33" s="108"/>
      <c r="E33" s="108"/>
      <c r="F33" s="108"/>
      <c r="G33" s="32">
        <f>G32</f>
        <v>1800000</v>
      </c>
      <c r="H33" s="32">
        <f>H32</f>
        <v>1800000</v>
      </c>
      <c r="I33" s="32">
        <f>SUM(I32)</f>
        <v>1800000</v>
      </c>
      <c r="J33" s="26">
        <f>(I33/H33)*100</f>
        <v>100</v>
      </c>
    </row>
    <row r="34" spans="1:10" ht="15.75" customHeight="1" x14ac:dyDescent="0.3">
      <c r="A34" s="30"/>
      <c r="B34" s="30"/>
      <c r="C34" s="27"/>
      <c r="D34" s="27"/>
      <c r="E34" s="27"/>
      <c r="F34" s="27"/>
      <c r="G34" s="32"/>
      <c r="H34" s="32"/>
      <c r="I34" s="32"/>
      <c r="J34" s="26"/>
    </row>
    <row r="35" spans="1:10" ht="21" customHeight="1" x14ac:dyDescent="0.3">
      <c r="A35" s="13"/>
      <c r="B35" s="13"/>
      <c r="C35" s="10" t="s">
        <v>45</v>
      </c>
      <c r="D35" s="10" t="s">
        <v>46</v>
      </c>
      <c r="E35" s="28"/>
      <c r="F35" s="8"/>
      <c r="G35" s="23"/>
      <c r="H35" s="16">
        <v>445000</v>
      </c>
      <c r="I35" s="16">
        <v>445000</v>
      </c>
      <c r="J35" s="26">
        <f>(I35/H35)*100</f>
        <v>100</v>
      </c>
    </row>
    <row r="36" spans="1:10" ht="6" hidden="1" customHeight="1" x14ac:dyDescent="0.3">
      <c r="A36" s="13"/>
      <c r="B36" s="13"/>
      <c r="C36" s="13"/>
      <c r="D36" s="13"/>
      <c r="E36" s="33"/>
      <c r="F36" s="34"/>
      <c r="G36" s="23"/>
      <c r="H36" s="16"/>
      <c r="I36" s="16"/>
      <c r="J36" s="18"/>
    </row>
    <row r="37" spans="1:10" ht="6" customHeight="1" x14ac:dyDescent="0.3">
      <c r="A37" s="13"/>
      <c r="B37" s="13"/>
      <c r="C37" s="13"/>
      <c r="D37" s="13"/>
      <c r="E37" s="33"/>
      <c r="F37" s="34"/>
      <c r="G37" s="23"/>
      <c r="H37" s="16"/>
      <c r="I37" s="16"/>
      <c r="J37" s="18"/>
    </row>
    <row r="38" spans="1:10" ht="19.5" customHeight="1" x14ac:dyDescent="0.3">
      <c r="A38" s="13"/>
      <c r="B38" s="13"/>
      <c r="C38" s="13"/>
      <c r="D38" s="10" t="s">
        <v>47</v>
      </c>
      <c r="E38" s="35"/>
      <c r="F38" s="35"/>
      <c r="G38" s="23"/>
      <c r="H38" s="36"/>
      <c r="I38" s="36"/>
      <c r="J38" s="26"/>
    </row>
    <row r="39" spans="1:10" ht="19.5" customHeight="1" x14ac:dyDescent="0.3">
      <c r="A39" s="13"/>
      <c r="B39" s="13"/>
      <c r="C39" s="10" t="s">
        <v>30</v>
      </c>
      <c r="D39" s="10" t="s">
        <v>48</v>
      </c>
      <c r="E39" s="35"/>
      <c r="F39" s="35"/>
      <c r="G39" s="23"/>
      <c r="H39" s="36"/>
      <c r="I39" s="36"/>
      <c r="J39" s="26"/>
    </row>
    <row r="40" spans="1:10" ht="19.5" customHeight="1" thickBot="1" x14ac:dyDescent="0.35">
      <c r="A40" s="13"/>
      <c r="B40" s="13"/>
      <c r="C40" s="10"/>
      <c r="D40" s="10"/>
      <c r="E40" s="35"/>
      <c r="F40" s="35"/>
      <c r="G40" s="23"/>
      <c r="H40" s="36"/>
      <c r="I40" s="36"/>
      <c r="J40" s="26"/>
    </row>
    <row r="41" spans="1:10" ht="18" customHeight="1" thickBot="1" x14ac:dyDescent="0.35">
      <c r="A41" s="86" t="s">
        <v>3</v>
      </c>
      <c r="B41" s="87"/>
      <c r="C41" s="87"/>
      <c r="D41" s="87"/>
      <c r="E41" s="87"/>
      <c r="F41" s="87"/>
      <c r="G41" s="92" t="s">
        <v>4</v>
      </c>
      <c r="H41" s="93"/>
      <c r="I41" s="5" t="s">
        <v>2</v>
      </c>
      <c r="J41" s="94" t="s">
        <v>5</v>
      </c>
    </row>
    <row r="42" spans="1:10" ht="15" customHeight="1" thickBot="1" x14ac:dyDescent="0.35">
      <c r="A42" s="88"/>
      <c r="B42" s="89"/>
      <c r="C42" s="89"/>
      <c r="D42" s="89"/>
      <c r="E42" s="89"/>
      <c r="F42" s="89"/>
      <c r="G42" s="6" t="s">
        <v>6</v>
      </c>
      <c r="H42" s="6" t="s">
        <v>7</v>
      </c>
      <c r="I42" s="97" t="s">
        <v>8</v>
      </c>
      <c r="J42" s="95"/>
    </row>
    <row r="43" spans="1:10" ht="17.25" customHeight="1" thickBot="1" x14ac:dyDescent="0.35">
      <c r="A43" s="90"/>
      <c r="B43" s="91"/>
      <c r="C43" s="91"/>
      <c r="D43" s="91"/>
      <c r="E43" s="91"/>
      <c r="F43" s="91"/>
      <c r="G43" s="92" t="s">
        <v>9</v>
      </c>
      <c r="H43" s="93"/>
      <c r="I43" s="98"/>
      <c r="J43" s="96"/>
    </row>
    <row r="44" spans="1:10" ht="35.25" customHeight="1" x14ac:dyDescent="0.3">
      <c r="A44" s="10"/>
      <c r="B44" s="106" t="s">
        <v>49</v>
      </c>
      <c r="C44" s="106"/>
      <c r="D44" s="106"/>
      <c r="E44" s="106"/>
      <c r="F44" s="106"/>
      <c r="G44" s="37">
        <f>G22+G28+G33</f>
        <v>22387396</v>
      </c>
      <c r="H44" s="37">
        <f>H22+H28+H33+H38+H40+H35</f>
        <v>23298289</v>
      </c>
      <c r="I44" s="37">
        <f>I22+I28+I33+I38+I40+I35</f>
        <v>23298289</v>
      </c>
      <c r="J44" s="26">
        <f>I44/H44*100</f>
        <v>100</v>
      </c>
    </row>
    <row r="45" spans="1:10" ht="12" customHeight="1" x14ac:dyDescent="0.3">
      <c r="A45" s="10"/>
      <c r="B45" s="38"/>
      <c r="C45" s="38"/>
      <c r="D45" s="38"/>
      <c r="E45" s="38"/>
      <c r="F45" s="38"/>
      <c r="G45" s="39"/>
      <c r="H45" s="39"/>
      <c r="I45" s="39"/>
      <c r="J45" s="26"/>
    </row>
    <row r="46" spans="1:10" ht="30.75" customHeight="1" x14ac:dyDescent="0.3">
      <c r="A46" s="40"/>
      <c r="B46" s="28" t="s">
        <v>35</v>
      </c>
      <c r="C46" s="106" t="s">
        <v>50</v>
      </c>
      <c r="D46" s="106"/>
      <c r="E46" s="106"/>
      <c r="F46" s="106"/>
      <c r="G46" s="8"/>
      <c r="H46" s="8"/>
      <c r="I46" s="9"/>
      <c r="J46" s="26"/>
    </row>
    <row r="47" spans="1:10" ht="16.5" customHeight="1" x14ac:dyDescent="0.3">
      <c r="A47" s="40"/>
      <c r="B47" s="40"/>
      <c r="C47" s="40" t="s">
        <v>13</v>
      </c>
      <c r="D47" s="107" t="s">
        <v>51</v>
      </c>
      <c r="E47" s="107"/>
      <c r="F47" s="107"/>
      <c r="G47" s="41"/>
      <c r="H47" s="41"/>
      <c r="I47" s="42"/>
      <c r="J47" s="18"/>
    </row>
    <row r="48" spans="1:10" ht="16.5" x14ac:dyDescent="0.3">
      <c r="A48" s="40"/>
      <c r="B48" s="40"/>
      <c r="C48" s="40" t="s">
        <v>35</v>
      </c>
      <c r="D48" s="107" t="s">
        <v>52</v>
      </c>
      <c r="E48" s="107"/>
      <c r="F48" s="107"/>
      <c r="G48" s="41">
        <v>20</v>
      </c>
      <c r="H48" s="41">
        <v>2284223</v>
      </c>
      <c r="I48" s="41">
        <v>2284203</v>
      </c>
      <c r="J48" s="18">
        <f>I48/H48*100</f>
        <v>99.99912442874448</v>
      </c>
    </row>
    <row r="49" spans="1:10" ht="16.5" x14ac:dyDescent="0.3">
      <c r="A49" s="40"/>
      <c r="B49" s="40"/>
      <c r="C49" s="40" t="s">
        <v>33</v>
      </c>
      <c r="D49" s="107" t="s">
        <v>53</v>
      </c>
      <c r="E49" s="107"/>
      <c r="F49" s="107"/>
      <c r="G49" s="41"/>
      <c r="H49" s="41">
        <v>123397</v>
      </c>
      <c r="I49" s="41">
        <v>123397</v>
      </c>
      <c r="J49" s="18">
        <f>I49/H49*100</f>
        <v>100</v>
      </c>
    </row>
    <row r="50" spans="1:10" ht="34.5" customHeight="1" x14ac:dyDescent="0.3">
      <c r="A50" s="40"/>
      <c r="B50" s="106" t="s">
        <v>54</v>
      </c>
      <c r="C50" s="106"/>
      <c r="D50" s="106"/>
      <c r="E50" s="106"/>
      <c r="F50" s="106"/>
      <c r="G50" s="43">
        <f>SUM(G47:G49)</f>
        <v>20</v>
      </c>
      <c r="H50" s="43">
        <f>SUM(H47:H49)</f>
        <v>2407620</v>
      </c>
      <c r="I50" s="43">
        <f>SUM(I47:I49)</f>
        <v>2407600</v>
      </c>
      <c r="J50" s="26">
        <f>(I50/H50)*100</f>
        <v>99.99916930412607</v>
      </c>
    </row>
    <row r="51" spans="1:10" ht="40.5" customHeight="1" x14ac:dyDescent="0.3">
      <c r="A51" s="106" t="s">
        <v>55</v>
      </c>
      <c r="B51" s="106"/>
      <c r="C51" s="106"/>
      <c r="D51" s="106"/>
      <c r="E51" s="106"/>
      <c r="F51" s="106"/>
      <c r="G51" s="44">
        <f>G44+G50</f>
        <v>22387416</v>
      </c>
      <c r="H51" s="44">
        <f>H44+H50</f>
        <v>25705909</v>
      </c>
      <c r="I51" s="44">
        <f>I44+I50</f>
        <v>25705889</v>
      </c>
      <c r="J51" s="26">
        <f>I51/H51*100</f>
        <v>99.999922196876994</v>
      </c>
    </row>
    <row r="52" spans="1:10" ht="15" customHeight="1" x14ac:dyDescent="0.3">
      <c r="A52" s="38"/>
      <c r="B52" s="38"/>
      <c r="C52" s="38"/>
      <c r="D52" s="38"/>
      <c r="E52" s="38"/>
      <c r="F52" s="38"/>
      <c r="G52" s="44"/>
      <c r="H52" s="44"/>
      <c r="I52" s="44"/>
      <c r="J52" s="26"/>
    </row>
    <row r="53" spans="1:10" ht="35.25" customHeight="1" x14ac:dyDescent="0.3">
      <c r="A53" s="10" t="s">
        <v>56</v>
      </c>
      <c r="B53" s="106" t="s">
        <v>57</v>
      </c>
      <c r="C53" s="106"/>
      <c r="D53" s="106"/>
      <c r="E53" s="106"/>
      <c r="F53" s="106"/>
      <c r="G53" s="43"/>
      <c r="H53" s="43"/>
      <c r="I53" s="43"/>
      <c r="J53" s="26"/>
    </row>
    <row r="54" spans="1:10" ht="20.25" customHeight="1" x14ac:dyDescent="0.3">
      <c r="A54" s="10"/>
      <c r="B54" s="40" t="s">
        <v>58</v>
      </c>
      <c r="C54" s="85" t="s">
        <v>59</v>
      </c>
      <c r="D54" s="85"/>
      <c r="E54" s="85"/>
      <c r="F54" s="85"/>
      <c r="G54" s="41">
        <v>3419111</v>
      </c>
      <c r="H54" s="41">
        <v>1686485</v>
      </c>
      <c r="I54" s="41">
        <v>1511623</v>
      </c>
      <c r="J54" s="18">
        <f t="shared" ref="J54" si="1">I54/H54*100</f>
        <v>89.631570989365457</v>
      </c>
    </row>
    <row r="55" spans="1:10" ht="17.25" customHeight="1" x14ac:dyDescent="0.3">
      <c r="A55" s="10"/>
      <c r="B55" s="40"/>
      <c r="C55" s="85" t="s">
        <v>60</v>
      </c>
      <c r="D55" s="85"/>
      <c r="E55" s="85"/>
      <c r="F55" s="85"/>
      <c r="G55" s="41"/>
      <c r="H55" s="41"/>
      <c r="I55" s="41"/>
      <c r="J55" s="26"/>
    </row>
    <row r="56" spans="1:10" ht="17.25" customHeight="1" x14ac:dyDescent="0.3">
      <c r="A56" s="10"/>
      <c r="B56" s="40"/>
      <c r="C56" s="54"/>
      <c r="D56" s="54"/>
      <c r="E56" s="54"/>
      <c r="F56" s="54"/>
      <c r="G56" s="41"/>
      <c r="H56" s="41"/>
      <c r="I56" s="41"/>
      <c r="J56" s="26"/>
    </row>
    <row r="57" spans="1:10" ht="36.75" customHeight="1" x14ac:dyDescent="0.25">
      <c r="A57" s="100" t="s">
        <v>61</v>
      </c>
      <c r="B57" s="101"/>
      <c r="C57" s="101"/>
      <c r="D57" s="101"/>
      <c r="E57" s="101"/>
      <c r="F57" s="101"/>
      <c r="G57" s="43">
        <f>SUM(G54:G55)</f>
        <v>3419111</v>
      </c>
      <c r="H57" s="43">
        <f>SUM(H54:H55)</f>
        <v>1686485</v>
      </c>
      <c r="I57" s="43">
        <f>SUM(I54:I55)</f>
        <v>1511623</v>
      </c>
      <c r="J57" s="26">
        <f>I57/H57*100</f>
        <v>89.631570989365457</v>
      </c>
    </row>
    <row r="58" spans="1:10" ht="18.75" customHeight="1" x14ac:dyDescent="0.3">
      <c r="A58" s="12"/>
      <c r="B58" s="45"/>
      <c r="C58" s="45"/>
      <c r="D58" s="45"/>
      <c r="E58" s="45"/>
      <c r="F58" s="45"/>
      <c r="G58" s="43"/>
      <c r="H58" s="43"/>
      <c r="I58" s="43"/>
      <c r="J58" s="26"/>
    </row>
    <row r="59" spans="1:10" ht="16.5" x14ac:dyDescent="0.3">
      <c r="A59" s="10" t="s">
        <v>62</v>
      </c>
      <c r="B59" s="10" t="s">
        <v>63</v>
      </c>
      <c r="C59" s="10"/>
      <c r="D59" s="10"/>
      <c r="E59" s="10"/>
      <c r="F59" s="10"/>
      <c r="G59" s="46"/>
      <c r="H59" s="46"/>
      <c r="I59" s="47"/>
      <c r="J59" s="26"/>
    </row>
    <row r="60" spans="1:10" ht="16.5" x14ac:dyDescent="0.3">
      <c r="A60" s="10"/>
      <c r="B60" s="10" t="s">
        <v>13</v>
      </c>
      <c r="C60" s="10" t="s">
        <v>64</v>
      </c>
      <c r="D60" s="10"/>
      <c r="E60" s="10"/>
      <c r="F60" s="10"/>
      <c r="G60" s="47"/>
      <c r="H60" s="46"/>
      <c r="I60" s="48"/>
      <c r="J60" s="18"/>
    </row>
    <row r="61" spans="1:10" ht="16.5" x14ac:dyDescent="0.3">
      <c r="A61" s="13"/>
      <c r="B61" s="13"/>
      <c r="C61" s="13" t="s">
        <v>13</v>
      </c>
      <c r="D61" s="13" t="s">
        <v>65</v>
      </c>
      <c r="E61" s="13"/>
      <c r="F61" s="13"/>
      <c r="G61" s="49">
        <v>800000</v>
      </c>
      <c r="H61" s="41">
        <v>2297029</v>
      </c>
      <c r="I61" s="41">
        <v>2297029</v>
      </c>
      <c r="J61" s="18">
        <f>(I61/H61)*100</f>
        <v>100</v>
      </c>
    </row>
    <row r="62" spans="1:10" ht="16.5" x14ac:dyDescent="0.3">
      <c r="A62" s="10"/>
      <c r="B62" s="10" t="s">
        <v>35</v>
      </c>
      <c r="C62" s="10" t="s">
        <v>66</v>
      </c>
      <c r="D62" s="10"/>
      <c r="E62" s="10"/>
      <c r="F62" s="10"/>
      <c r="G62" s="47"/>
      <c r="H62" s="41"/>
      <c r="I62" s="48"/>
      <c r="J62" s="18"/>
    </row>
    <row r="63" spans="1:10" ht="20.25" customHeight="1" x14ac:dyDescent="0.3">
      <c r="A63" s="13"/>
      <c r="B63" s="13"/>
      <c r="C63" s="13" t="s">
        <v>13</v>
      </c>
      <c r="D63" s="13" t="s">
        <v>67</v>
      </c>
      <c r="E63" s="13"/>
      <c r="F63" s="13"/>
      <c r="G63" s="49">
        <v>650000</v>
      </c>
      <c r="H63" s="41"/>
      <c r="I63" s="41"/>
      <c r="J63" s="18"/>
    </row>
    <row r="64" spans="1:10" ht="20.25" customHeight="1" x14ac:dyDescent="0.3">
      <c r="A64" s="13"/>
      <c r="B64" s="10" t="s">
        <v>38</v>
      </c>
      <c r="C64" s="102" t="s">
        <v>68</v>
      </c>
      <c r="D64" s="102"/>
      <c r="E64" s="102"/>
      <c r="F64" s="102"/>
      <c r="G64" s="49"/>
      <c r="H64" s="41"/>
      <c r="I64" s="41"/>
      <c r="J64" s="18"/>
    </row>
    <row r="65" spans="1:10" ht="20.25" customHeight="1" x14ac:dyDescent="0.3">
      <c r="A65" s="13"/>
      <c r="B65" s="13"/>
      <c r="C65" s="103" t="s">
        <v>69</v>
      </c>
      <c r="D65" s="103"/>
      <c r="E65" s="103"/>
      <c r="F65" s="103"/>
      <c r="G65" s="49">
        <v>5000</v>
      </c>
      <c r="H65" s="41">
        <v>5000</v>
      </c>
      <c r="I65" s="41"/>
      <c r="J65" s="18"/>
    </row>
    <row r="66" spans="1:10" ht="16.5" customHeight="1" x14ac:dyDescent="0.3">
      <c r="A66" s="13"/>
      <c r="B66" s="13"/>
      <c r="C66" s="13" t="s">
        <v>35</v>
      </c>
      <c r="D66" s="103" t="s">
        <v>70</v>
      </c>
      <c r="E66" s="103"/>
      <c r="F66" s="103"/>
      <c r="G66" s="49">
        <v>40000</v>
      </c>
      <c r="H66" s="41">
        <v>219210</v>
      </c>
      <c r="I66" s="41">
        <v>188601</v>
      </c>
      <c r="J66" s="18">
        <f>(I66/H66)*100</f>
        <v>86.036677158888736</v>
      </c>
    </row>
    <row r="67" spans="1:10" s="50" customFormat="1" ht="20.25" customHeight="1" x14ac:dyDescent="0.3">
      <c r="A67" s="10" t="s">
        <v>71</v>
      </c>
      <c r="B67" s="10"/>
      <c r="C67" s="10"/>
      <c r="D67" s="10"/>
      <c r="E67" s="10"/>
      <c r="F67" s="10"/>
      <c r="G67" s="47">
        <f>SUM(G61:G66)</f>
        <v>1495000</v>
      </c>
      <c r="H67" s="43">
        <f>SUM(H61:H66)</f>
        <v>2521239</v>
      </c>
      <c r="I67" s="43">
        <f>SUM(I61:I66)</f>
        <v>2485630</v>
      </c>
      <c r="J67" s="26">
        <f>(I67/H67)*100</f>
        <v>98.587638855340572</v>
      </c>
    </row>
    <row r="68" spans="1:10" ht="18.75" customHeight="1" x14ac:dyDescent="0.3">
      <c r="A68" s="13"/>
      <c r="B68" s="13"/>
      <c r="C68" s="13"/>
      <c r="D68" s="13"/>
      <c r="E68" s="13"/>
      <c r="F68" s="13"/>
      <c r="G68" s="49"/>
      <c r="H68" s="41"/>
      <c r="I68" s="41"/>
      <c r="J68" s="18"/>
    </row>
    <row r="69" spans="1:10" ht="18" customHeight="1" x14ac:dyDescent="0.3">
      <c r="A69" s="51" t="s">
        <v>72</v>
      </c>
      <c r="B69" s="10" t="s">
        <v>73</v>
      </c>
      <c r="C69" s="40"/>
      <c r="D69" s="40"/>
      <c r="E69" s="40"/>
      <c r="F69" s="40"/>
      <c r="G69" s="52"/>
      <c r="H69" s="52"/>
      <c r="I69" s="52"/>
      <c r="J69" s="53"/>
    </row>
    <row r="70" spans="1:10" ht="19.5" customHeight="1" x14ac:dyDescent="0.25">
      <c r="A70" s="40"/>
      <c r="B70" s="40" t="s">
        <v>13</v>
      </c>
      <c r="C70" s="85" t="s">
        <v>74</v>
      </c>
      <c r="D70" s="85"/>
      <c r="E70" s="85"/>
      <c r="F70" s="85"/>
      <c r="G70" s="41"/>
      <c r="H70" s="41"/>
      <c r="I70" s="41"/>
      <c r="J70" s="18"/>
    </row>
    <row r="71" spans="1:10" ht="30.75" customHeight="1" x14ac:dyDescent="0.25">
      <c r="A71" s="40"/>
      <c r="B71" s="40"/>
      <c r="C71" s="54" t="s">
        <v>58</v>
      </c>
      <c r="D71" s="104" t="s">
        <v>75</v>
      </c>
      <c r="E71" s="104"/>
      <c r="F71" s="104"/>
      <c r="G71" s="41">
        <v>42520</v>
      </c>
      <c r="H71" s="41">
        <v>42520</v>
      </c>
      <c r="I71" s="41"/>
      <c r="J71" s="18"/>
    </row>
    <row r="72" spans="1:10" ht="17.25" customHeight="1" x14ac:dyDescent="0.25">
      <c r="A72" s="40"/>
      <c r="B72" s="40"/>
      <c r="C72" s="54" t="s">
        <v>35</v>
      </c>
      <c r="D72" s="104" t="s">
        <v>76</v>
      </c>
      <c r="E72" s="105"/>
      <c r="F72" s="105"/>
      <c r="G72" s="41">
        <v>229576</v>
      </c>
      <c r="H72" s="41">
        <v>229576</v>
      </c>
      <c r="I72" s="41">
        <v>25197</v>
      </c>
      <c r="J72" s="18">
        <f>I72/H72*100</f>
        <v>10.975450395511727</v>
      </c>
    </row>
    <row r="73" spans="1:10" ht="21" customHeight="1" x14ac:dyDescent="0.25">
      <c r="A73" s="40"/>
      <c r="B73" s="40" t="s">
        <v>35</v>
      </c>
      <c r="C73" s="85" t="s">
        <v>77</v>
      </c>
      <c r="D73" s="85"/>
      <c r="E73" s="85"/>
      <c r="F73" s="85"/>
      <c r="G73" s="41"/>
      <c r="H73" s="41"/>
      <c r="I73" s="41"/>
      <c r="J73" s="18"/>
    </row>
    <row r="74" spans="1:10" ht="26.25" customHeight="1" x14ac:dyDescent="0.25">
      <c r="A74" s="40"/>
      <c r="B74" s="40"/>
      <c r="C74" s="54" t="s">
        <v>13</v>
      </c>
      <c r="D74" s="54" t="s">
        <v>78</v>
      </c>
      <c r="E74" s="54"/>
      <c r="F74" s="54"/>
      <c r="G74" s="41">
        <v>989028</v>
      </c>
      <c r="H74" s="41">
        <v>1346645</v>
      </c>
      <c r="I74" s="41">
        <v>1346645</v>
      </c>
      <c r="J74" s="18">
        <f>(I74/H74)*100</f>
        <v>100</v>
      </c>
    </row>
    <row r="75" spans="1:10" ht="18" customHeight="1" x14ac:dyDescent="0.25">
      <c r="A75" s="40"/>
      <c r="B75" s="40"/>
      <c r="C75" s="54" t="s">
        <v>35</v>
      </c>
      <c r="D75" s="85" t="s">
        <v>79</v>
      </c>
      <c r="E75" s="99"/>
      <c r="F75" s="99"/>
      <c r="G75" s="41">
        <v>339154</v>
      </c>
      <c r="H75" s="41">
        <v>435711</v>
      </c>
      <c r="I75" s="41">
        <v>433262</v>
      </c>
      <c r="J75" s="18">
        <f>I75/H75*100</f>
        <v>99.437930187670261</v>
      </c>
    </row>
    <row r="76" spans="1:10" ht="20.25" customHeight="1" x14ac:dyDescent="0.25">
      <c r="A76" s="40"/>
      <c r="B76" s="40"/>
      <c r="C76" s="54" t="s">
        <v>33</v>
      </c>
      <c r="D76" s="54" t="s">
        <v>80</v>
      </c>
      <c r="E76" s="40"/>
      <c r="F76" s="40"/>
      <c r="G76" s="41"/>
      <c r="H76" s="41">
        <v>11</v>
      </c>
      <c r="I76" s="41">
        <v>11</v>
      </c>
      <c r="J76" s="18">
        <f>I76/H76*100</f>
        <v>100</v>
      </c>
    </row>
    <row r="77" spans="1:10" ht="20.25" customHeight="1" x14ac:dyDescent="0.25">
      <c r="A77" s="40"/>
      <c r="B77" s="40"/>
      <c r="C77" s="54" t="s">
        <v>38</v>
      </c>
      <c r="D77" s="85" t="s">
        <v>81</v>
      </c>
      <c r="E77" s="85"/>
      <c r="F77" s="85"/>
      <c r="G77" s="41">
        <v>1399955</v>
      </c>
      <c r="H77" s="41">
        <v>1399955</v>
      </c>
      <c r="I77" s="41"/>
      <c r="J77" s="26"/>
    </row>
    <row r="78" spans="1:10" ht="20.25" customHeight="1" x14ac:dyDescent="0.25">
      <c r="A78" s="40"/>
      <c r="B78" s="40" t="s">
        <v>33</v>
      </c>
      <c r="C78" s="85" t="s">
        <v>82</v>
      </c>
      <c r="D78" s="85"/>
      <c r="E78" s="85"/>
      <c r="F78" s="85"/>
      <c r="G78" s="41"/>
      <c r="H78" s="41">
        <v>33360</v>
      </c>
      <c r="I78" s="41">
        <v>33360</v>
      </c>
      <c r="J78" s="26">
        <f>(I78/H78)*100</f>
        <v>100</v>
      </c>
    </row>
    <row r="79" spans="1:10" ht="20.25" customHeight="1" x14ac:dyDescent="0.3">
      <c r="A79" s="10" t="s">
        <v>83</v>
      </c>
      <c r="B79" s="40"/>
      <c r="C79" s="40"/>
      <c r="D79" s="40"/>
      <c r="E79" s="40"/>
      <c r="F79" s="40"/>
      <c r="G79" s="43">
        <f>SUM(G71:G77)</f>
        <v>3000233</v>
      </c>
      <c r="H79" s="43">
        <f>SUM(H71:H78)</f>
        <v>3487778</v>
      </c>
      <c r="I79" s="43">
        <f>SUM(I71:I78)</f>
        <v>1838475</v>
      </c>
      <c r="J79" s="26">
        <f>(I79/H79)*100</f>
        <v>52.71192719261375</v>
      </c>
    </row>
    <row r="80" spans="1:10" ht="20.25" customHeight="1" thickBot="1" x14ac:dyDescent="0.3">
      <c r="A80" s="40"/>
      <c r="B80" s="40"/>
      <c r="C80" s="54"/>
      <c r="D80" s="54"/>
      <c r="E80" s="54"/>
      <c r="F80" s="54"/>
      <c r="G80" s="41"/>
      <c r="H80" s="41"/>
      <c r="I80" s="41"/>
      <c r="J80" s="18"/>
    </row>
    <row r="81" spans="1:10" ht="18" customHeight="1" thickBot="1" x14ac:dyDescent="0.35">
      <c r="A81" s="86" t="s">
        <v>3</v>
      </c>
      <c r="B81" s="87"/>
      <c r="C81" s="87"/>
      <c r="D81" s="87"/>
      <c r="E81" s="87"/>
      <c r="F81" s="87"/>
      <c r="G81" s="92" t="s">
        <v>4</v>
      </c>
      <c r="H81" s="93"/>
      <c r="I81" s="5" t="s">
        <v>2</v>
      </c>
      <c r="J81" s="94" t="s">
        <v>5</v>
      </c>
    </row>
    <row r="82" spans="1:10" ht="15" customHeight="1" thickBot="1" x14ac:dyDescent="0.35">
      <c r="A82" s="88"/>
      <c r="B82" s="89"/>
      <c r="C82" s="89"/>
      <c r="D82" s="89"/>
      <c r="E82" s="89"/>
      <c r="F82" s="89"/>
      <c r="G82" s="6" t="s">
        <v>6</v>
      </c>
      <c r="H82" s="6" t="s">
        <v>7</v>
      </c>
      <c r="I82" s="97" t="s">
        <v>8</v>
      </c>
      <c r="J82" s="95"/>
    </row>
    <row r="83" spans="1:10" ht="18.75" customHeight="1" thickBot="1" x14ac:dyDescent="0.35">
      <c r="A83" s="90"/>
      <c r="B83" s="91"/>
      <c r="C83" s="91"/>
      <c r="D83" s="91"/>
      <c r="E83" s="91"/>
      <c r="F83" s="91"/>
      <c r="G83" s="92" t="s">
        <v>9</v>
      </c>
      <c r="H83" s="93"/>
      <c r="I83" s="98"/>
      <c r="J83" s="96"/>
    </row>
    <row r="84" spans="1:10" ht="18.75" customHeight="1" x14ac:dyDescent="0.25">
      <c r="A84" s="81" t="s">
        <v>84</v>
      </c>
      <c r="B84" s="81"/>
      <c r="C84" s="81"/>
      <c r="D84" s="81"/>
      <c r="E84" s="81"/>
      <c r="F84" s="81"/>
      <c r="G84" s="41"/>
      <c r="H84" s="41"/>
      <c r="I84" s="41"/>
      <c r="J84" s="18"/>
    </row>
    <row r="85" spans="1:10" ht="18.75" customHeight="1" x14ac:dyDescent="0.25">
      <c r="B85" t="s">
        <v>13</v>
      </c>
      <c r="C85" t="s">
        <v>85</v>
      </c>
      <c r="H85" s="55">
        <v>20685</v>
      </c>
      <c r="I85" s="55">
        <v>20685</v>
      </c>
      <c r="J85" s="18">
        <f t="shared" ref="J85:J86" si="2">I85/H85*100</f>
        <v>100</v>
      </c>
    </row>
    <row r="86" spans="1:10" ht="18.75" customHeight="1" x14ac:dyDescent="0.25">
      <c r="A86" s="81" t="s">
        <v>86</v>
      </c>
      <c r="B86" s="81"/>
      <c r="C86" s="81"/>
      <c r="D86" s="81"/>
      <c r="E86" s="81"/>
      <c r="F86" s="81"/>
      <c r="H86" s="56">
        <f>SUM(H85)</f>
        <v>20685</v>
      </c>
      <c r="I86" s="56">
        <f>SUM(I85)</f>
        <v>20685</v>
      </c>
      <c r="J86" s="26">
        <f t="shared" si="2"/>
        <v>100</v>
      </c>
    </row>
    <row r="87" spans="1:10" ht="18.75" customHeight="1" x14ac:dyDescent="0.25">
      <c r="A87" s="57"/>
      <c r="B87" s="57"/>
      <c r="C87" s="57"/>
      <c r="D87" s="57"/>
      <c r="E87" s="57"/>
      <c r="F87" s="57"/>
      <c r="J87" s="26"/>
    </row>
    <row r="88" spans="1:10" ht="18" customHeight="1" x14ac:dyDescent="0.3">
      <c r="A88" s="10" t="s">
        <v>87</v>
      </c>
      <c r="B88" s="10"/>
      <c r="C88" s="10"/>
      <c r="D88" s="10"/>
      <c r="E88" s="10"/>
      <c r="F88" s="10"/>
      <c r="G88" s="46">
        <f>G51+G79+G57+G67</f>
        <v>30301760</v>
      </c>
      <c r="H88" s="46">
        <f>H51+H79+H57+H67+H86</f>
        <v>33422096</v>
      </c>
      <c r="I88" s="46">
        <f>I51+I79+I57+I67+I86</f>
        <v>31562302</v>
      </c>
      <c r="J88" s="26">
        <f>I88/H88*100</f>
        <v>94.435435766805284</v>
      </c>
    </row>
    <row r="89" spans="1:10" ht="18" customHeight="1" x14ac:dyDescent="0.3">
      <c r="A89" s="10"/>
      <c r="B89" s="10"/>
      <c r="C89" s="10"/>
      <c r="D89" s="10"/>
      <c r="E89" s="10"/>
      <c r="F89" s="10"/>
      <c r="G89" s="46"/>
      <c r="H89" s="46"/>
      <c r="I89" s="46"/>
      <c r="J89" s="26"/>
    </row>
    <row r="90" spans="1:10" ht="18" customHeight="1" x14ac:dyDescent="0.25">
      <c r="A90" s="58" t="s">
        <v>88</v>
      </c>
      <c r="B90" s="82" t="s">
        <v>89</v>
      </c>
      <c r="C90" s="82"/>
      <c r="D90" s="82"/>
      <c r="E90" s="82"/>
      <c r="F90" s="82"/>
      <c r="G90" s="58"/>
      <c r="H90" s="59"/>
      <c r="I90" s="60"/>
      <c r="J90" s="18"/>
    </row>
    <row r="91" spans="1:10" ht="18" customHeight="1" x14ac:dyDescent="0.25">
      <c r="A91" s="58"/>
      <c r="B91" s="61"/>
      <c r="C91" s="61"/>
      <c r="D91" s="61"/>
      <c r="E91" s="61"/>
      <c r="F91" s="61"/>
      <c r="G91" s="58"/>
      <c r="H91" s="59"/>
      <c r="I91" s="60"/>
      <c r="J91" s="18"/>
    </row>
    <row r="92" spans="1:10" ht="20.25" customHeight="1" x14ac:dyDescent="0.25">
      <c r="A92" s="58"/>
      <c r="B92" s="61" t="s">
        <v>13</v>
      </c>
      <c r="C92" s="83" t="s">
        <v>90</v>
      </c>
      <c r="D92" s="83"/>
      <c r="E92" s="83"/>
      <c r="F92" s="83"/>
      <c r="G92" s="62"/>
      <c r="H92" s="59"/>
      <c r="I92" s="60"/>
      <c r="J92" s="26"/>
    </row>
    <row r="93" spans="1:10" ht="31.5" customHeight="1" x14ac:dyDescent="0.25">
      <c r="A93" s="58"/>
      <c r="B93" s="61"/>
      <c r="C93" s="63" t="s">
        <v>13</v>
      </c>
      <c r="D93" s="84" t="s">
        <v>91</v>
      </c>
      <c r="E93" s="84"/>
      <c r="F93" s="84"/>
      <c r="G93" s="64">
        <v>895496</v>
      </c>
      <c r="H93" s="64">
        <v>895496</v>
      </c>
      <c r="I93" s="64">
        <v>895496</v>
      </c>
      <c r="J93" s="18">
        <f>I93/H93*100</f>
        <v>100</v>
      </c>
    </row>
    <row r="94" spans="1:10" ht="28.5" customHeight="1" x14ac:dyDescent="0.25">
      <c r="A94" s="65"/>
      <c r="B94" s="65"/>
      <c r="C94" s="66" t="s">
        <v>35</v>
      </c>
      <c r="D94" s="80" t="s">
        <v>92</v>
      </c>
      <c r="E94" s="80"/>
      <c r="F94" s="80"/>
      <c r="G94" s="67">
        <v>178958</v>
      </c>
      <c r="H94" s="67">
        <v>178958</v>
      </c>
      <c r="I94" s="67">
        <v>178958</v>
      </c>
      <c r="J94" s="18">
        <f>I94/H94*100</f>
        <v>100</v>
      </c>
    </row>
    <row r="95" spans="1:10" ht="15.75" x14ac:dyDescent="0.25">
      <c r="A95" s="65"/>
      <c r="B95" s="65"/>
      <c r="C95" s="66" t="s">
        <v>33</v>
      </c>
      <c r="D95" s="66" t="s">
        <v>95</v>
      </c>
      <c r="E95" s="70"/>
      <c r="F95" s="70"/>
      <c r="G95" s="67"/>
      <c r="H95" s="68">
        <v>10169428</v>
      </c>
      <c r="I95" s="68">
        <v>10169428</v>
      </c>
      <c r="J95" s="18">
        <f>I95/H95*100</f>
        <v>100</v>
      </c>
    </row>
    <row r="96" spans="1:10" ht="15.75" x14ac:dyDescent="0.25">
      <c r="A96" s="65"/>
      <c r="B96" s="65" t="s">
        <v>35</v>
      </c>
      <c r="C96" s="66" t="s">
        <v>93</v>
      </c>
      <c r="D96" s="66"/>
      <c r="E96" s="70"/>
      <c r="F96" s="70"/>
      <c r="G96" s="67"/>
      <c r="H96" s="68"/>
      <c r="I96" s="69">
        <v>984057</v>
      </c>
      <c r="J96" s="18"/>
    </row>
    <row r="97" spans="1:10" ht="15.75" x14ac:dyDescent="0.25">
      <c r="A97" s="65"/>
      <c r="B97" s="65"/>
      <c r="C97" s="66"/>
      <c r="D97" s="66"/>
      <c r="E97" s="70"/>
      <c r="F97" s="70"/>
      <c r="G97" s="71"/>
      <c r="H97" s="68"/>
      <c r="I97" s="69"/>
      <c r="J97" s="18"/>
    </row>
    <row r="98" spans="1:10" ht="16.5" x14ac:dyDescent="0.25">
      <c r="A98" s="72" t="s">
        <v>89</v>
      </c>
      <c r="B98" s="72"/>
      <c r="C98" s="72"/>
      <c r="D98" s="72"/>
      <c r="E98" s="72"/>
      <c r="F98" s="72"/>
      <c r="G98" s="73">
        <f>SUM(G93:G97)</f>
        <v>1074454</v>
      </c>
      <c r="H98" s="73">
        <f>SUM(H93:H97)</f>
        <v>11243882</v>
      </c>
      <c r="I98" s="74">
        <f>SUM(I93:I97)</f>
        <v>12227939</v>
      </c>
      <c r="J98" s="26">
        <f>I98/H98*100</f>
        <v>108.75193282889309</v>
      </c>
    </row>
    <row r="99" spans="1:10" ht="15.75" x14ac:dyDescent="0.25">
      <c r="A99" s="65"/>
      <c r="B99" s="65"/>
      <c r="C99" s="65"/>
      <c r="D99" s="65"/>
      <c r="E99" s="65"/>
      <c r="F99" s="65"/>
      <c r="G99" s="75"/>
      <c r="H99" s="76"/>
      <c r="I99" s="74"/>
      <c r="J99" s="26"/>
    </row>
    <row r="100" spans="1:10" ht="18.75" x14ac:dyDescent="0.3">
      <c r="A100" s="77" t="s">
        <v>94</v>
      </c>
      <c r="B100" s="77"/>
      <c r="C100" s="77"/>
      <c r="D100" s="77"/>
      <c r="E100" s="77"/>
      <c r="F100" s="77"/>
      <c r="G100" s="78">
        <f>G98+G88</f>
        <v>31376214</v>
      </c>
      <c r="H100" s="79">
        <f>H98+H88</f>
        <v>44665978</v>
      </c>
      <c r="I100" s="74">
        <f>I88+I98</f>
        <v>43790241</v>
      </c>
      <c r="J100" s="26">
        <f>I100/H100*100</f>
        <v>98.039364547217573</v>
      </c>
    </row>
  </sheetData>
  <mergeCells count="60">
    <mergeCell ref="I6:J6"/>
    <mergeCell ref="E21:F21"/>
    <mergeCell ref="A1:J1"/>
    <mergeCell ref="A2:J2"/>
    <mergeCell ref="A3:J3"/>
    <mergeCell ref="A4:J4"/>
    <mergeCell ref="A5:J5"/>
    <mergeCell ref="E27:F27"/>
    <mergeCell ref="A7:F9"/>
    <mergeCell ref="G7:H7"/>
    <mergeCell ref="J7:J9"/>
    <mergeCell ref="I8:I9"/>
    <mergeCell ref="G9:H9"/>
    <mergeCell ref="B10:F10"/>
    <mergeCell ref="D12:F12"/>
    <mergeCell ref="E13:F13"/>
    <mergeCell ref="D22:F22"/>
    <mergeCell ref="D24:F24"/>
    <mergeCell ref="E25:F25"/>
    <mergeCell ref="C28:F28"/>
    <mergeCell ref="D30:F30"/>
    <mergeCell ref="E31:F31"/>
    <mergeCell ref="C33:F33"/>
    <mergeCell ref="A41:F43"/>
    <mergeCell ref="B53:F53"/>
    <mergeCell ref="J41:J43"/>
    <mergeCell ref="I42:I43"/>
    <mergeCell ref="G43:H43"/>
    <mergeCell ref="B44:F44"/>
    <mergeCell ref="C46:F46"/>
    <mergeCell ref="D47:F47"/>
    <mergeCell ref="G41:H41"/>
    <mergeCell ref="D48:F48"/>
    <mergeCell ref="D49:F49"/>
    <mergeCell ref="B50:F50"/>
    <mergeCell ref="A51:F51"/>
    <mergeCell ref="D75:F75"/>
    <mergeCell ref="C54:F54"/>
    <mergeCell ref="C55:F55"/>
    <mergeCell ref="A57:F57"/>
    <mergeCell ref="C64:F64"/>
    <mergeCell ref="C65:F65"/>
    <mergeCell ref="D66:F66"/>
    <mergeCell ref="C70:F70"/>
    <mergeCell ref="D71:F71"/>
    <mergeCell ref="D72:F72"/>
    <mergeCell ref="C73:F73"/>
    <mergeCell ref="D77:F77"/>
    <mergeCell ref="C78:F78"/>
    <mergeCell ref="A81:F83"/>
    <mergeCell ref="G81:H81"/>
    <mergeCell ref="J81:J83"/>
    <mergeCell ref="I82:I83"/>
    <mergeCell ref="G83:H83"/>
    <mergeCell ref="D94:F94"/>
    <mergeCell ref="A84:F84"/>
    <mergeCell ref="A86:F86"/>
    <mergeCell ref="B90:F90"/>
    <mergeCell ref="C92:F92"/>
    <mergeCell ref="D93:F93"/>
  </mergeCells>
  <pageMargins left="0.35433070866141736" right="0.43307086614173229" top="0.43307086614173229" bottom="0.19685039370078741" header="0.31496062992125984" footer="0.19685039370078741"/>
  <pageSetup paperSize="9" scale="94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Dénes Bence</cp:lastModifiedBy>
  <cp:lastPrinted>2021-05-28T06:21:33Z</cp:lastPrinted>
  <dcterms:created xsi:type="dcterms:W3CDTF">2021-05-19T11:08:42Z</dcterms:created>
  <dcterms:modified xsi:type="dcterms:W3CDTF">2021-05-28T06:21:47Z</dcterms:modified>
</cp:coreProperties>
</file>