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9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28" i="1" s="1"/>
  <c r="D29" i="1" s="1"/>
  <c r="D48" i="1" s="1"/>
  <c r="E28" i="1" s="1"/>
  <c r="E29" i="1" s="1"/>
  <c r="E48" i="1" s="1"/>
  <c r="F28" i="1" s="1"/>
  <c r="F29" i="1" s="1"/>
  <c r="N47" i="1"/>
  <c r="L47" i="1"/>
  <c r="J47" i="1"/>
  <c r="I47" i="1"/>
  <c r="H47" i="1"/>
  <c r="G47" i="1"/>
  <c r="E47" i="1"/>
  <c r="D47" i="1"/>
  <c r="C47" i="1"/>
  <c r="O46" i="1"/>
  <c r="O45" i="1"/>
  <c r="O44" i="1"/>
  <c r="O43" i="1"/>
  <c r="O42" i="1"/>
  <c r="O41" i="1"/>
  <c r="O40" i="1"/>
  <c r="O39" i="1"/>
  <c r="O38" i="1"/>
  <c r="K37" i="1"/>
  <c r="F37" i="1"/>
  <c r="F47" i="1" s="1"/>
  <c r="O36" i="1"/>
  <c r="O35" i="1"/>
  <c r="O34" i="1"/>
  <c r="M34" i="1"/>
  <c r="M47" i="1" s="1"/>
  <c r="K34" i="1"/>
  <c r="K47" i="1" s="1"/>
  <c r="O33" i="1"/>
  <c r="O32" i="1"/>
  <c r="O31" i="1"/>
  <c r="C2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29" i="1" s="1"/>
  <c r="F48" i="1" l="1"/>
  <c r="G28" i="1" s="1"/>
  <c r="G29" i="1" s="1"/>
  <c r="G48" i="1" s="1"/>
  <c r="H28" i="1" s="1"/>
  <c r="H29" i="1" s="1"/>
  <c r="H48" i="1" s="1"/>
  <c r="I28" i="1" s="1"/>
  <c r="I29" i="1" s="1"/>
  <c r="I48" i="1" s="1"/>
  <c r="J28" i="1" s="1"/>
  <c r="J29" i="1" s="1"/>
  <c r="J48" i="1" s="1"/>
  <c r="K28" i="1" s="1"/>
  <c r="K29" i="1" s="1"/>
  <c r="K48" i="1" s="1"/>
  <c r="L28" i="1" s="1"/>
  <c r="L29" i="1" s="1"/>
  <c r="L48" i="1" s="1"/>
  <c r="M28" i="1" s="1"/>
  <c r="M29" i="1" s="1"/>
  <c r="M48" i="1" s="1"/>
  <c r="N28" i="1" s="1"/>
  <c r="N29" i="1" s="1"/>
  <c r="N48" i="1" s="1"/>
  <c r="O37" i="1"/>
  <c r="O47" i="1" s="1"/>
</calcChain>
</file>

<file path=xl/sharedStrings.xml><?xml version="1.0" encoding="utf-8"?>
<sst xmlns="http://schemas.openxmlformats.org/spreadsheetml/2006/main" count="75" uniqueCount="73">
  <si>
    <t>BÖGÖT KÖZSÉG ÖNKORMÁNYZATA</t>
  </si>
  <si>
    <t>ELŐIRÁNYZAT-FELHASZNÁLÁSI ÜTEMTERVE</t>
  </si>
  <si>
    <t>2021. év</t>
  </si>
  <si>
    <t>( Ft-ban)</t>
  </si>
  <si>
    <t>sor-</t>
  </si>
  <si>
    <t>Megnevezés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</si>
  <si>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</si>
  <si>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</si>
  <si>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</si>
  <si>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</si>
  <si>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</si>
  <si>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</si>
  <si>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</si>
  <si>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</si>
  <si>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</si>
  <si>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</si>
  <si>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</si>
  <si>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</si>
  <si>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</si>
  <si>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szám</t>
  </si>
  <si>
    <t xml:space="preserve"> Bevételek</t>
  </si>
  <si>
    <t>1.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</si>
  <si>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</si>
  <si>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</si>
  <si>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</si>
  <si>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2.</t>
  </si>
  <si>
    <t>felhalmozási célú támogatás államháztartáson belülről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</si>
  <si>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</si>
  <si>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</si>
  <si>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</si>
  <si>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</si>
  <si>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</si>
  <si>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</si>
  <si>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</si>
  <si>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célú átvett pénzeszközök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</si>
  <si>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</si>
  <si>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</si>
  <si>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7.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</si>
  <si>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</si>
  <si>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</si>
  <si>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</si>
  <si>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8.</t>
  </si>
  <si>
    <t>előző évi pénzmaradvány igénybevétele</t>
  </si>
  <si>
    <t>9.</t>
  </si>
  <si>
    <t>Előző havi maradvány</t>
  </si>
  <si>
    <t>Bevételek összesen:</t>
  </si>
  <si>
    <t xml:space="preserve"> Kiadások</t>
  </si>
  <si>
    <t>10.</t>
  </si>
  <si>
    <t>személyi juttatások</t>
  </si>
  <si>
    <t>11.</t>
  </si>
  <si>
    <t>munkaadókat terhelő járulékok és szociális hozzájárulási adó</t>
  </si>
  <si>
    <t>12.</t>
  </si>
  <si>
    <t>dologi kiadások</t>
  </si>
  <si>
    <t>13.</t>
  </si>
  <si>
    <t>ellátottak juttatásai</t>
  </si>
  <si>
    <t>14.</t>
  </si>
  <si>
    <t>Egyéb működési kiadások</t>
  </si>
  <si>
    <t xml:space="preserve"> - államháztartáson belülre</t>
  </si>
  <si>
    <t xml:space="preserve"> - államháztartáson kívülre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</si>
  <si>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</si>
  <si>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</si>
  <si>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</si>
  <si>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</si>
  <si>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</si>
  <si>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</si>
  <si>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</si>
  <si>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</si>
  <si>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 xml:space="preserve"> - Áht-nbelüli megelőlegezések visszafizetése</t>
  </si>
  <si>
    <t xml:space="preserve"> - részesedések vásárlása</t>
  </si>
  <si>
    <t>19.</t>
  </si>
  <si>
    <t>általános tartalék</t>
  </si>
  <si>
    <t>Kiadások összesen</t>
  </si>
  <si>
    <t>bevételek és kiadások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</si>
</sst>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\ _F_t_-;\-* #,##0\ _F_t_-;_-* &quot;-&quot;??\ _F_t_-;_-@_-"/>
    <numFmt numFmtId="166" formatCode="_-* #,##0.0\ _F_t_-;\-* #,##0.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164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0" fontId="2" fillId="0" borderId="0" xfId="0" applyFont="1"/>
    <xf numFmtId="165" fontId="2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Border="1"/>
    <xf numFmtId="165" fontId="2" fillId="0" borderId="0" xfId="1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5" fontId="5" fillId="0" borderId="1" xfId="1" applyNumberFormat="1" applyFont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165" fontId="5" fillId="0" borderId="5" xfId="1" applyNumberFormat="1" applyFont="1" applyBorder="1"/>
    <xf numFmtId="165" fontId="2" fillId="0" borderId="5" xfId="1" applyNumberFormat="1" applyFont="1" applyBorder="1"/>
    <xf numFmtId="165" fontId="2" fillId="0" borderId="4" xfId="1" applyNumberFormat="1" applyFont="1" applyBorder="1"/>
    <xf numFmtId="165" fontId="2" fillId="0" borderId="1" xfId="1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165" fontId="2" fillId="0" borderId="11" xfId="1" applyNumberFormat="1" applyFont="1" applyBorder="1"/>
    <xf numFmtId="165" fontId="2" fillId="0" borderId="13" xfId="1" applyNumberFormat="1" applyFont="1" applyBorder="1"/>
    <xf numFmtId="165" fontId="2" fillId="0" borderId="14" xfId="1" applyNumberFormat="1" applyFont="1" applyBorder="1"/>
    <xf numFmtId="165" fontId="2" fillId="0" borderId="15" xfId="1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165" fontId="2" fillId="0" borderId="17" xfId="1" applyNumberFormat="1" applyFont="1" applyBorder="1"/>
    <xf numFmtId="165" fontId="2" fillId="0" borderId="18" xfId="1" applyNumberFormat="1" applyFont="1" applyBorder="1"/>
    <xf numFmtId="165" fontId="2" fillId="0" borderId="0" xfId="0" applyNumberFormat="1" applyFont="1"/>
    <xf numFmtId="0" fontId="2" fillId="0" borderId="17" xfId="0" applyFont="1" applyBorder="1"/>
    <xf numFmtId="165" fontId="6" fillId="0" borderId="17" xfId="1" applyNumberFormat="1" applyFont="1" applyBorder="1"/>
    <xf numFmtId="165" fontId="7" fillId="0" borderId="17" xfId="1" applyNumberFormat="1" applyFont="1" applyFill="1" applyBorder="1"/>
    <xf numFmtId="165" fontId="7" fillId="0" borderId="19" xfId="1" applyNumberFormat="1" applyFont="1" applyFill="1" applyBorder="1"/>
    <xf numFmtId="165" fontId="6" fillId="0" borderId="17" xfId="1" applyNumberFormat="1" applyFont="1" applyFill="1" applyBorder="1"/>
    <xf numFmtId="165" fontId="6" fillId="0" borderId="19" xfId="1" applyNumberFormat="1" applyFont="1" applyFill="1" applyBorder="1"/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8" fillId="0" borderId="22" xfId="0" applyFont="1" applyBorder="1"/>
    <xf numFmtId="165" fontId="8" fillId="0" borderId="23" xfId="1" applyNumberFormat="1" applyFont="1" applyBorder="1"/>
    <xf numFmtId="165" fontId="8" fillId="0" borderId="22" xfId="1" applyNumberFormat="1" applyFont="1" applyBorder="1"/>
    <xf numFmtId="165" fontId="8" fillId="0" borderId="0" xfId="0" applyNumberFormat="1" applyFont="1"/>
    <xf numFmtId="0" fontId="8" fillId="0" borderId="0" xfId="0" applyFont="1"/>
    <xf numFmtId="0" fontId="2" fillId="0" borderId="24" xfId="0" applyFont="1" applyBorder="1" applyAlignment="1">
      <alignment horizontal="center"/>
    </xf>
    <xf numFmtId="0" fontId="5" fillId="0" borderId="25" xfId="0" applyFont="1" applyBorder="1"/>
    <xf numFmtId="165" fontId="2" fillId="0" borderId="26" xfId="1" applyNumberFormat="1" applyFont="1" applyBorder="1"/>
    <xf numFmtId="0" fontId="9" fillId="0" borderId="0" xfId="0" applyFont="1"/>
    <xf numFmtId="49" fontId="2" fillId="0" borderId="17" xfId="0" applyNumberFormat="1" applyFont="1" applyBorder="1"/>
    <xf numFmtId="1" fontId="8" fillId="0" borderId="0" xfId="0" applyNumberFormat="1" applyFont="1"/>
    <xf numFmtId="0" fontId="2" fillId="0" borderId="22" xfId="0" applyFont="1" applyBorder="1"/>
    <xf numFmtId="0" fontId="5" fillId="0" borderId="27" xfId="0" applyFont="1" applyBorder="1"/>
    <xf numFmtId="165" fontId="2" fillId="0" borderId="28" xfId="1" applyNumberFormat="1" applyFont="1" applyBorder="1"/>
    <xf numFmtId="165" fontId="2" fillId="0" borderId="29" xfId="1" applyNumberFormat="1" applyFont="1" applyBorder="1"/>
    <xf numFmtId="166" fontId="2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2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tabSelected="1" workbookViewId="0">
      <selection activeCell="A2" sqref="A2:O2"/>
    </sheetView>
  </sheetViews>
  <sheetFormatPr defaultRowHeight="15.75" x14ac:dyDescent="0.25"/>
  <cols>
    <col min="1" max="1" width="5.140625" style="4" customWidth="1"/>
    <col min="2" max="2" width="43.5703125" style="4" customWidth="1"/>
    <col min="3" max="14" width="15.42578125" style="5" customWidth="1"/>
    <col min="15" max="15" width="18.85546875" style="5" customWidth="1"/>
    <col min="16" max="16" width="12.5703125" style="4" bestFit="1" customWidth="1"/>
    <col min="17" max="16384" width="9.140625" style="4"/>
  </cols>
  <sheetData>
    <row r="1" spans="1:15" s="1" customForma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O3" s="2"/>
    </row>
    <row r="4" spans="1:15" x14ac:dyDescent="0.25">
      <c r="A4" s="62"/>
      <c r="B4" s="62"/>
      <c r="C4" s="62"/>
      <c r="O4" s="2"/>
    </row>
    <row r="5" spans="1:15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x14ac:dyDescent="0.25"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x14ac:dyDescent="0.25"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x14ac:dyDescent="0.25">
      <c r="B8" s="63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6.5" thickBot="1" x14ac:dyDescent="0.3">
      <c r="C9" s="6"/>
      <c r="D9" s="6"/>
      <c r="E9" s="6"/>
      <c r="F9" s="7"/>
      <c r="G9" s="6"/>
      <c r="H9" s="6"/>
      <c r="I9" s="6"/>
      <c r="J9" s="6"/>
      <c r="O9" s="8" t="s">
        <v>3</v>
      </c>
    </row>
    <row r="10" spans="1:15" x14ac:dyDescent="0.25">
      <c r="A10" s="9" t="s">
        <v>4</v>
      </c>
      <c r="B10" s="10"/>
      <c r="C10" s="11"/>
      <c r="D10" s="12"/>
      <c r="E10" s="13"/>
      <c r="F10" s="14"/>
      <c r="G10" s="14"/>
      <c r="H10" s="14"/>
      <c r="I10" s="14"/>
      <c r="J10" s="14"/>
      <c r="K10" s="15"/>
      <c r="L10" s="15"/>
      <c r="M10" s="15"/>
      <c r="N10" s="16"/>
      <c r="O10" s="17"/>
    </row>
    <row r="11" spans="1:15" x14ac:dyDescent="0.25">
      <c r="A11" s="18"/>
      <c r="B11" s="19" t="s">
        <v>5</v>
      </c>
      <c r="C11" s="20" t="s">
        <v>6</v>
      </c>
      <c r="D11" s="21" t="s">
        <v>7</v>
      </c>
      <c r="E11" s="22" t="s">
        <v>8</v>
      </c>
      <c r="F11" s="23" t="s">
        <v>9</v>
      </c>
      <c r="G11" s="23" t="s">
        <v>10</v>
      </c>
      <c r="H11" s="23" t="s">
        <v>11</v>
      </c>
      <c r="I11" s="23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2" t="s">
        <v>17</v>
      </c>
      <c r="O11" s="24" t="s">
        <v>18</v>
      </c>
    </row>
    <row r="12" spans="1:15" ht="16.5" thickBot="1" x14ac:dyDescent="0.3">
      <c r="A12" s="25" t="s">
        <v>19</v>
      </c>
      <c r="B12" s="26"/>
      <c r="C12" s="27"/>
      <c r="D12" s="28"/>
      <c r="E12" s="29"/>
      <c r="F12" s="30"/>
      <c r="G12" s="30"/>
      <c r="H12" s="30"/>
      <c r="I12" s="30"/>
      <c r="J12" s="30"/>
      <c r="K12" s="30"/>
      <c r="L12" s="30"/>
      <c r="M12" s="30"/>
      <c r="N12" s="29"/>
      <c r="O12" s="27"/>
    </row>
    <row r="13" spans="1:15" ht="28.5" customHeight="1" x14ac:dyDescent="0.25">
      <c r="A13" s="31"/>
      <c r="B13" s="32" t="s">
        <v>20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ht="28.5" customHeight="1" x14ac:dyDescent="0.25">
      <c r="A14" s="31" t="s">
        <v>21</v>
      </c>
      <c r="B14" s="32" t="s">
        <v>22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28.5" customHeight="1" x14ac:dyDescent="0.25">
      <c r="A15" s="31"/>
      <c r="B15" s="32" t="s">
        <v>23</v>
      </c>
      <c r="C15" s="33">
        <v>2968838</v>
      </c>
      <c r="D15" s="33">
        <v>1984781</v>
      </c>
      <c r="E15" s="33">
        <v>2057312</v>
      </c>
      <c r="F15" s="33">
        <v>1984785</v>
      </c>
      <c r="G15" s="33">
        <v>1984781</v>
      </c>
      <c r="H15" s="33">
        <v>1984781</v>
      </c>
      <c r="I15" s="33">
        <v>1984781</v>
      </c>
      <c r="J15" s="33">
        <v>1984781</v>
      </c>
      <c r="K15" s="33">
        <v>1984781</v>
      </c>
      <c r="L15" s="33">
        <v>1984781</v>
      </c>
      <c r="M15" s="33">
        <v>1984781</v>
      </c>
      <c r="N15" s="33">
        <v>1984785</v>
      </c>
      <c r="O15" s="34">
        <f>SUM(C15:N15)</f>
        <v>24873968</v>
      </c>
    </row>
    <row r="16" spans="1:15" ht="28.5" customHeight="1" x14ac:dyDescent="0.25">
      <c r="A16" s="31"/>
      <c r="B16" s="32" t="s">
        <v>24</v>
      </c>
      <c r="C16" s="33"/>
      <c r="D16" s="33"/>
      <c r="E16" s="33">
        <v>315071</v>
      </c>
      <c r="F16" s="33"/>
      <c r="G16" s="33"/>
      <c r="H16" s="33"/>
      <c r="I16" s="33"/>
      <c r="J16" s="33"/>
      <c r="K16" s="33"/>
      <c r="L16" s="33"/>
      <c r="M16" s="33"/>
      <c r="N16" s="33"/>
      <c r="O16" s="34">
        <f>SUM(C16:N16)</f>
        <v>315071</v>
      </c>
    </row>
    <row r="17" spans="1:17" ht="28.5" customHeight="1" x14ac:dyDescent="0.25">
      <c r="A17" s="31" t="s">
        <v>25</v>
      </c>
      <c r="B17" s="32" t="s">
        <v>26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>
        <f t="shared" ref="O17:O27" si="0">SUM(C17:N17)</f>
        <v>0</v>
      </c>
    </row>
    <row r="18" spans="1:17" x14ac:dyDescent="0.25">
      <c r="A18" s="31" t="s">
        <v>27</v>
      </c>
      <c r="B18" s="32" t="s">
        <v>28</v>
      </c>
      <c r="C18" s="33">
        <v>23000</v>
      </c>
      <c r="D18" s="33">
        <v>73000</v>
      </c>
      <c r="E18" s="33">
        <v>315000</v>
      </c>
      <c r="F18" s="33">
        <v>44000</v>
      </c>
      <c r="G18" s="33">
        <v>64000</v>
      </c>
      <c r="H18" s="33">
        <v>24000</v>
      </c>
      <c r="I18" s="33">
        <v>200000</v>
      </c>
      <c r="J18" s="33">
        <v>184000</v>
      </c>
      <c r="K18" s="33">
        <v>20000</v>
      </c>
      <c r="L18" s="33">
        <v>22000</v>
      </c>
      <c r="M18" s="33">
        <v>9000</v>
      </c>
      <c r="N18" s="33">
        <v>62000</v>
      </c>
      <c r="O18" s="34">
        <f t="shared" si="0"/>
        <v>1040000</v>
      </c>
    </row>
    <row r="19" spans="1:17" x14ac:dyDescent="0.25">
      <c r="A19" s="31" t="s">
        <v>29</v>
      </c>
      <c r="B19" s="32" t="s">
        <v>30</v>
      </c>
      <c r="C19" s="33">
        <v>237725</v>
      </c>
      <c r="D19" s="33">
        <v>242725</v>
      </c>
      <c r="E19" s="33">
        <v>237725</v>
      </c>
      <c r="F19" s="33">
        <v>237725</v>
      </c>
      <c r="G19" s="33">
        <v>237725</v>
      </c>
      <c r="H19" s="33">
        <v>237725</v>
      </c>
      <c r="I19" s="33">
        <v>237725</v>
      </c>
      <c r="J19" s="33">
        <v>237725</v>
      </c>
      <c r="K19" s="33">
        <v>237725</v>
      </c>
      <c r="L19" s="33">
        <v>237725</v>
      </c>
      <c r="M19" s="33">
        <v>237725</v>
      </c>
      <c r="N19" s="33">
        <v>237727</v>
      </c>
      <c r="O19" s="34">
        <f t="shared" si="0"/>
        <v>2857702</v>
      </c>
      <c r="P19" s="35"/>
      <c r="Q19" s="35"/>
    </row>
    <row r="20" spans="1:17" x14ac:dyDescent="0.25">
      <c r="A20" s="31" t="s">
        <v>31</v>
      </c>
      <c r="B20" s="36" t="s">
        <v>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4">
        <f t="shared" si="0"/>
        <v>0</v>
      </c>
    </row>
    <row r="21" spans="1:17" x14ac:dyDescent="0.25">
      <c r="A21" s="31" t="s">
        <v>33</v>
      </c>
      <c r="B21" s="36" t="s">
        <v>34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4">
        <f t="shared" si="0"/>
        <v>0</v>
      </c>
    </row>
    <row r="22" spans="1:17" ht="31.5" x14ac:dyDescent="0.25">
      <c r="A22" s="31"/>
      <c r="B22" s="32" t="s">
        <v>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4">
        <f t="shared" si="0"/>
        <v>0</v>
      </c>
    </row>
    <row r="23" spans="1:17" ht="17.25" customHeight="1" x14ac:dyDescent="0.25">
      <c r="A23" s="31"/>
      <c r="B23" s="32" t="s">
        <v>36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4">
        <f t="shared" si="0"/>
        <v>0</v>
      </c>
    </row>
    <row r="24" spans="1:17" x14ac:dyDescent="0.25">
      <c r="A24" s="31" t="s">
        <v>37</v>
      </c>
      <c r="B24" s="36" t="s">
        <v>38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4">
        <f t="shared" si="0"/>
        <v>0</v>
      </c>
    </row>
    <row r="25" spans="1:17" ht="47.25" x14ac:dyDescent="0.25">
      <c r="A25" s="31"/>
      <c r="B25" s="42" t="s">
        <v>39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34">
        <f t="shared" si="0"/>
        <v>0</v>
      </c>
    </row>
    <row r="26" spans="1:17" x14ac:dyDescent="0.25">
      <c r="A26" s="31"/>
      <c r="B26" s="32" t="s">
        <v>40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34">
        <f t="shared" si="0"/>
        <v>0</v>
      </c>
    </row>
    <row r="27" spans="1:17" x14ac:dyDescent="0.25">
      <c r="A27" s="31" t="s">
        <v>41</v>
      </c>
      <c r="B27" s="36" t="s">
        <v>42</v>
      </c>
      <c r="C27" s="40">
        <v>2274565</v>
      </c>
      <c r="D27" s="40"/>
      <c r="E27" s="40">
        <v>3346740</v>
      </c>
      <c r="F27" s="40">
        <v>9820637</v>
      </c>
      <c r="G27" s="40"/>
      <c r="H27" s="40"/>
      <c r="I27" s="40"/>
      <c r="J27" s="40"/>
      <c r="K27" s="40"/>
      <c r="L27" s="40"/>
      <c r="M27" s="40"/>
      <c r="N27" s="41"/>
      <c r="O27" s="34">
        <f t="shared" si="0"/>
        <v>15441942</v>
      </c>
    </row>
    <row r="28" spans="1:17" ht="16.5" thickBot="1" x14ac:dyDescent="0.3">
      <c r="A28" s="43" t="s">
        <v>43</v>
      </c>
      <c r="B28" s="44" t="s">
        <v>44</v>
      </c>
      <c r="C28" s="40"/>
      <c r="D28" s="40">
        <f>C48</f>
        <v>2301179</v>
      </c>
      <c r="E28" s="40">
        <f t="shared" ref="E28:N28" si="1">D48</f>
        <v>2125453</v>
      </c>
      <c r="F28" s="40">
        <f t="shared" si="1"/>
        <v>107403</v>
      </c>
      <c r="G28" s="40">
        <f t="shared" si="1"/>
        <v>246021</v>
      </c>
      <c r="H28" s="40">
        <f t="shared" si="1"/>
        <v>407635</v>
      </c>
      <c r="I28" s="40">
        <f t="shared" si="1"/>
        <v>526384</v>
      </c>
      <c r="J28" s="40">
        <f t="shared" si="1"/>
        <v>795998</v>
      </c>
      <c r="K28" s="40">
        <f t="shared" si="1"/>
        <v>478552</v>
      </c>
      <c r="L28" s="40">
        <f t="shared" si="1"/>
        <v>505966</v>
      </c>
      <c r="M28" s="40">
        <f t="shared" si="1"/>
        <v>609580</v>
      </c>
      <c r="N28" s="40">
        <f t="shared" si="1"/>
        <v>341394</v>
      </c>
      <c r="O28" s="34"/>
    </row>
    <row r="29" spans="1:17" s="49" customFormat="1" ht="27.75" customHeight="1" thickBot="1" x14ac:dyDescent="0.3">
      <c r="A29" s="45"/>
      <c r="B29" s="45" t="s">
        <v>45</v>
      </c>
      <c r="C29" s="46">
        <f t="shared" ref="C29:N29" si="2">SUM(C15:C28)</f>
        <v>5504128</v>
      </c>
      <c r="D29" s="46">
        <f t="shared" si="2"/>
        <v>4601685</v>
      </c>
      <c r="E29" s="46">
        <f t="shared" si="2"/>
        <v>8397301</v>
      </c>
      <c r="F29" s="46">
        <f t="shared" si="2"/>
        <v>12194550</v>
      </c>
      <c r="G29" s="46">
        <f t="shared" si="2"/>
        <v>2532527</v>
      </c>
      <c r="H29" s="46">
        <f t="shared" si="2"/>
        <v>2654141</v>
      </c>
      <c r="I29" s="46">
        <f t="shared" si="2"/>
        <v>2948890</v>
      </c>
      <c r="J29" s="46">
        <f t="shared" si="2"/>
        <v>3202504</v>
      </c>
      <c r="K29" s="46">
        <f t="shared" si="2"/>
        <v>2721058</v>
      </c>
      <c r="L29" s="46">
        <f t="shared" si="2"/>
        <v>2750472</v>
      </c>
      <c r="M29" s="46">
        <f t="shared" si="2"/>
        <v>2841086</v>
      </c>
      <c r="N29" s="46">
        <f t="shared" si="2"/>
        <v>2625906</v>
      </c>
      <c r="O29" s="47">
        <f>SUM(O14:O28)</f>
        <v>44528683</v>
      </c>
      <c r="P29" s="48"/>
    </row>
    <row r="30" spans="1:17" x14ac:dyDescent="0.25">
      <c r="A30" s="50"/>
      <c r="B30" s="51" t="s">
        <v>46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52"/>
    </row>
    <row r="31" spans="1:17" x14ac:dyDescent="0.25">
      <c r="A31" s="31" t="s">
        <v>47</v>
      </c>
      <c r="B31" s="36" t="s">
        <v>48</v>
      </c>
      <c r="C31" s="33">
        <v>754268</v>
      </c>
      <c r="D31" s="33">
        <v>754268</v>
      </c>
      <c r="E31" s="33">
        <v>1109751</v>
      </c>
      <c r="F31" s="33">
        <v>754268</v>
      </c>
      <c r="G31" s="33">
        <v>754268</v>
      </c>
      <c r="H31" s="33">
        <v>754268</v>
      </c>
      <c r="I31" s="33">
        <v>754268</v>
      </c>
      <c r="J31" s="33">
        <v>754268</v>
      </c>
      <c r="K31" s="33">
        <v>754268</v>
      </c>
      <c r="L31" s="33">
        <v>754268</v>
      </c>
      <c r="M31" s="33">
        <v>754268</v>
      </c>
      <c r="N31" s="33">
        <v>754274</v>
      </c>
      <c r="O31" s="34">
        <f t="shared" ref="O31:O46" si="3">SUM(C31:N31)</f>
        <v>9406705</v>
      </c>
      <c r="P31" s="35"/>
    </row>
    <row r="32" spans="1:17" ht="31.5" x14ac:dyDescent="0.25">
      <c r="A32" s="31" t="s">
        <v>49</v>
      </c>
      <c r="B32" s="42" t="s">
        <v>50</v>
      </c>
      <c r="C32" s="33">
        <v>145835</v>
      </c>
      <c r="D32" s="33">
        <v>145835</v>
      </c>
      <c r="E32" s="33">
        <v>177958</v>
      </c>
      <c r="F32" s="33">
        <v>145835</v>
      </c>
      <c r="G32" s="33">
        <v>145835</v>
      </c>
      <c r="H32" s="33">
        <v>145835</v>
      </c>
      <c r="I32" s="33">
        <v>145835</v>
      </c>
      <c r="J32" s="33">
        <v>145835</v>
      </c>
      <c r="K32" s="33">
        <v>145835</v>
      </c>
      <c r="L32" s="33">
        <v>145835</v>
      </c>
      <c r="M32" s="33">
        <v>145835</v>
      </c>
      <c r="N32" s="33">
        <v>145838</v>
      </c>
      <c r="O32" s="34">
        <f t="shared" si="3"/>
        <v>1782146</v>
      </c>
    </row>
    <row r="33" spans="1:19" x14ac:dyDescent="0.25">
      <c r="A33" s="31" t="s">
        <v>51</v>
      </c>
      <c r="B33" s="36" t="s">
        <v>52</v>
      </c>
      <c r="C33" s="33">
        <v>1185789</v>
      </c>
      <c r="D33" s="33">
        <v>1185789</v>
      </c>
      <c r="E33" s="33">
        <v>1185789</v>
      </c>
      <c r="F33" s="33">
        <v>1185789</v>
      </c>
      <c r="G33" s="33">
        <v>1185789</v>
      </c>
      <c r="H33" s="33">
        <v>1185789</v>
      </c>
      <c r="I33" s="33">
        <v>1185789</v>
      </c>
      <c r="J33" s="33">
        <v>1185789</v>
      </c>
      <c r="K33" s="33">
        <v>1185789</v>
      </c>
      <c r="L33" s="33">
        <v>1185789</v>
      </c>
      <c r="M33" s="33">
        <v>1185789</v>
      </c>
      <c r="N33" s="33">
        <v>1185794</v>
      </c>
      <c r="O33" s="34">
        <f t="shared" si="3"/>
        <v>14229473</v>
      </c>
      <c r="Q33" s="53"/>
    </row>
    <row r="34" spans="1:19" x14ac:dyDescent="0.25">
      <c r="A34" s="31" t="s">
        <v>53</v>
      </c>
      <c r="B34" s="36" t="s">
        <v>54</v>
      </c>
      <c r="C34" s="33">
        <v>21000</v>
      </c>
      <c r="D34" s="33">
        <v>21000</v>
      </c>
      <c r="E34" s="33">
        <v>21000</v>
      </c>
      <c r="F34" s="33">
        <v>21000</v>
      </c>
      <c r="G34" s="33">
        <v>21000</v>
      </c>
      <c r="H34" s="33">
        <v>21000</v>
      </c>
      <c r="I34" s="33">
        <v>21000</v>
      </c>
      <c r="J34" s="33">
        <v>167000</v>
      </c>
      <c r="K34" s="33">
        <f>67400+18800</f>
        <v>86200</v>
      </c>
      <c r="L34" s="33">
        <v>21000</v>
      </c>
      <c r="M34" s="33">
        <f>395000+18800</f>
        <v>413800</v>
      </c>
      <c r="N34" s="33">
        <v>540000</v>
      </c>
      <c r="O34" s="34">
        <f t="shared" si="3"/>
        <v>1375000</v>
      </c>
    </row>
    <row r="35" spans="1:19" x14ac:dyDescent="0.25">
      <c r="A35" s="31" t="s">
        <v>55</v>
      </c>
      <c r="B35" s="36" t="s">
        <v>56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>
        <f t="shared" si="3"/>
        <v>0</v>
      </c>
    </row>
    <row r="36" spans="1:19" x14ac:dyDescent="0.25">
      <c r="A36" s="31"/>
      <c r="B36" s="54" t="s">
        <v>57</v>
      </c>
      <c r="C36" s="33"/>
      <c r="D36" s="33"/>
      <c r="E36" s="33">
        <v>130000</v>
      </c>
      <c r="F36" s="33"/>
      <c r="G36" s="33"/>
      <c r="H36" s="33"/>
      <c r="I36" s="33"/>
      <c r="J36" s="33"/>
      <c r="K36" s="33"/>
      <c r="L36" s="33"/>
      <c r="M36" s="33"/>
      <c r="N36" s="33"/>
      <c r="O36" s="34">
        <f t="shared" si="3"/>
        <v>130000</v>
      </c>
    </row>
    <row r="37" spans="1:19" x14ac:dyDescent="0.25">
      <c r="A37" s="31"/>
      <c r="B37" s="36" t="s">
        <v>58</v>
      </c>
      <c r="C37" s="33">
        <v>112000</v>
      </c>
      <c r="D37" s="33">
        <v>188800</v>
      </c>
      <c r="E37" s="33"/>
      <c r="F37" s="33">
        <f>21000</f>
        <v>21000</v>
      </c>
      <c r="G37" s="33">
        <v>18000</v>
      </c>
      <c r="H37" s="33">
        <v>20865</v>
      </c>
      <c r="I37" s="33">
        <v>46000</v>
      </c>
      <c r="J37" s="33">
        <v>78000</v>
      </c>
      <c r="K37" s="33">
        <f>43000</f>
        <v>43000</v>
      </c>
      <c r="L37" s="33">
        <v>34000</v>
      </c>
      <c r="M37" s="33"/>
      <c r="N37" s="33"/>
      <c r="O37" s="34">
        <f t="shared" si="3"/>
        <v>561665</v>
      </c>
      <c r="P37" s="35"/>
    </row>
    <row r="38" spans="1:19" x14ac:dyDescent="0.25">
      <c r="A38" s="31" t="s">
        <v>59</v>
      </c>
      <c r="B38" s="36" t="s">
        <v>60</v>
      </c>
      <c r="C38" s="33"/>
      <c r="D38" s="33">
        <v>180540</v>
      </c>
      <c r="E38" s="33">
        <v>2500000</v>
      </c>
      <c r="F38" s="33"/>
      <c r="G38" s="33"/>
      <c r="H38" s="33"/>
      <c r="I38" s="33"/>
      <c r="J38" s="33">
        <v>393060</v>
      </c>
      <c r="K38" s="33"/>
      <c r="L38" s="33"/>
      <c r="M38" s="33"/>
      <c r="N38" s="33"/>
      <c r="O38" s="34">
        <f t="shared" si="3"/>
        <v>3073600</v>
      </c>
    </row>
    <row r="39" spans="1:19" x14ac:dyDescent="0.25">
      <c r="A39" s="31" t="s">
        <v>61</v>
      </c>
      <c r="B39" s="36" t="s">
        <v>62</v>
      </c>
      <c r="C39" s="33"/>
      <c r="D39" s="33"/>
      <c r="E39" s="33">
        <v>3165400</v>
      </c>
      <c r="F39" s="33"/>
      <c r="G39" s="33"/>
      <c r="H39" s="33"/>
      <c r="I39" s="33"/>
      <c r="J39" s="33"/>
      <c r="K39" s="33"/>
      <c r="L39" s="33"/>
      <c r="M39" s="33"/>
      <c r="N39" s="33"/>
      <c r="O39" s="34">
        <f t="shared" si="3"/>
        <v>3165400</v>
      </c>
    </row>
    <row r="40" spans="1:19" ht="20.25" customHeight="1" x14ac:dyDescent="0.25">
      <c r="A40" s="31" t="s">
        <v>63</v>
      </c>
      <c r="B40" s="36" t="s">
        <v>64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>
        <f t="shared" si="3"/>
        <v>0</v>
      </c>
    </row>
    <row r="41" spans="1:19" ht="20.25" customHeight="1" x14ac:dyDescent="0.25">
      <c r="A41" s="31"/>
      <c r="B41" s="36" t="s">
        <v>57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>
        <f t="shared" si="3"/>
        <v>0</v>
      </c>
    </row>
    <row r="42" spans="1:19" x14ac:dyDescent="0.25">
      <c r="A42" s="31"/>
      <c r="B42" s="36" t="s">
        <v>58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>
        <f t="shared" si="3"/>
        <v>0</v>
      </c>
    </row>
    <row r="43" spans="1:19" x14ac:dyDescent="0.25">
      <c r="A43" s="31" t="s">
        <v>65</v>
      </c>
      <c r="B43" s="36" t="s">
        <v>66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>
        <f t="shared" si="3"/>
        <v>0</v>
      </c>
    </row>
    <row r="44" spans="1:19" x14ac:dyDescent="0.25">
      <c r="A44" s="31"/>
      <c r="B44" s="36" t="s">
        <v>67</v>
      </c>
      <c r="C44" s="33">
        <v>984057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>
        <f t="shared" si="3"/>
        <v>984057</v>
      </c>
    </row>
    <row r="45" spans="1:19" x14ac:dyDescent="0.25">
      <c r="A45" s="31"/>
      <c r="B45" s="36" t="s">
        <v>68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>
        <f t="shared" si="3"/>
        <v>0</v>
      </c>
    </row>
    <row r="46" spans="1:19" ht="16.5" thickBot="1" x14ac:dyDescent="0.3">
      <c r="A46" s="31" t="s">
        <v>69</v>
      </c>
      <c r="B46" s="36" t="s">
        <v>70</v>
      </c>
      <c r="C46" s="33"/>
      <c r="D46" s="33"/>
      <c r="E46" s="33"/>
      <c r="F46" s="33">
        <v>9820637</v>
      </c>
      <c r="G46" s="33"/>
      <c r="H46" s="33"/>
      <c r="I46" s="33"/>
      <c r="J46" s="33"/>
      <c r="K46" s="33"/>
      <c r="L46" s="33"/>
      <c r="M46" s="33"/>
      <c r="N46" s="33"/>
      <c r="O46" s="34">
        <f t="shared" si="3"/>
        <v>9820637</v>
      </c>
      <c r="P46" s="35"/>
    </row>
    <row r="47" spans="1:19" s="49" customFormat="1" ht="24" customHeight="1" thickBot="1" x14ac:dyDescent="0.3">
      <c r="A47" s="45"/>
      <c r="B47" s="45" t="s">
        <v>71</v>
      </c>
      <c r="C47" s="46">
        <f t="shared" ref="C47:O47" si="4">SUM(C31:C46)</f>
        <v>3202949</v>
      </c>
      <c r="D47" s="46">
        <f t="shared" si="4"/>
        <v>2476232</v>
      </c>
      <c r="E47" s="46">
        <f t="shared" si="4"/>
        <v>8289898</v>
      </c>
      <c r="F47" s="46">
        <f t="shared" si="4"/>
        <v>11948529</v>
      </c>
      <c r="G47" s="46">
        <f t="shared" si="4"/>
        <v>2124892</v>
      </c>
      <c r="H47" s="46">
        <f t="shared" si="4"/>
        <v>2127757</v>
      </c>
      <c r="I47" s="46">
        <f t="shared" si="4"/>
        <v>2152892</v>
      </c>
      <c r="J47" s="46">
        <f t="shared" si="4"/>
        <v>2723952</v>
      </c>
      <c r="K47" s="46">
        <f t="shared" si="4"/>
        <v>2215092</v>
      </c>
      <c r="L47" s="46">
        <f t="shared" si="4"/>
        <v>2140892</v>
      </c>
      <c r="M47" s="46">
        <f t="shared" si="4"/>
        <v>2499692</v>
      </c>
      <c r="N47" s="46">
        <f t="shared" si="4"/>
        <v>2625906</v>
      </c>
      <c r="O47" s="47">
        <f t="shared" si="4"/>
        <v>44528683</v>
      </c>
      <c r="S47" s="55"/>
    </row>
    <row r="48" spans="1:19" ht="26.25" customHeight="1" thickBot="1" x14ac:dyDescent="0.3">
      <c r="A48" s="56"/>
      <c r="B48" s="57" t="s">
        <v>72</v>
      </c>
      <c r="C48" s="58">
        <f t="shared" ref="C48:N48" si="5">C29-C47</f>
        <v>2301179</v>
      </c>
      <c r="D48" s="58">
        <f t="shared" si="5"/>
        <v>2125453</v>
      </c>
      <c r="E48" s="58">
        <f t="shared" si="5"/>
        <v>107403</v>
      </c>
      <c r="F48" s="58">
        <f t="shared" si="5"/>
        <v>246021</v>
      </c>
      <c r="G48" s="58">
        <f t="shared" si="5"/>
        <v>407635</v>
      </c>
      <c r="H48" s="58">
        <f t="shared" si="5"/>
        <v>526384</v>
      </c>
      <c r="I48" s="58">
        <f t="shared" si="5"/>
        <v>795998</v>
      </c>
      <c r="J48" s="58">
        <f t="shared" si="5"/>
        <v>478552</v>
      </c>
      <c r="K48" s="58">
        <f t="shared" si="5"/>
        <v>505966</v>
      </c>
      <c r="L48" s="58">
        <f t="shared" si="5"/>
        <v>609580</v>
      </c>
      <c r="M48" s="58">
        <f t="shared" si="5"/>
        <v>341394</v>
      </c>
      <c r="N48" s="58">
        <f t="shared" si="5"/>
        <v>0</v>
      </c>
      <c r="O48" s="59"/>
    </row>
    <row r="50" spans="3:14" x14ac:dyDescent="0.2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</sheetData>
  <mergeCells count="6">
    <mergeCell ref="B8:O8"/>
    <mergeCell ref="A2:O2"/>
    <mergeCell ref="A4:C4"/>
    <mergeCell ref="B5:O5"/>
    <mergeCell ref="B6:O6"/>
    <mergeCell ref="B7:O7"/>
  </mergeCells>
  <printOptions horizontalCentered="1"/>
  <pageMargins left="0" right="0" top="0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2021-06-21T11:58:44Z</dcterms:created>
  <dcterms:modified xsi:type="dcterms:W3CDTF">2021-06-22T10:22:28Z</dcterms:modified>
</cp:coreProperties>
</file>