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ndeletek\Csepreg\2020 3 költségvetés 2020. évi\egységes\"/>
    </mc:Choice>
  </mc:AlternateContent>
  <xr:revisionPtr revIDLastSave="0" documentId="8_{2F685649-A039-4983-8DF6-7B6BBCCE0E11}" xr6:coauthVersionLast="46" xr6:coauthVersionMax="46" xr10:uidLastSave="{00000000-0000-0000-0000-000000000000}"/>
  <bookViews>
    <workbookView xWindow="-120" yWindow="-120" windowWidth="29040" windowHeight="15840" tabRatio="911" firstSheet="10" activeTab="24"/>
  </bookViews>
  <sheets>
    <sheet name="kiemelt ei" sheetId="1" r:id="rId1"/>
    <sheet name="kiadás önkormányzat" sheetId="2" r:id="rId2"/>
    <sheet name="kiadás Egészségház" sheetId="15" r:id="rId3"/>
    <sheet name="kiadás TGK" sheetId="37" r:id="rId4"/>
    <sheet name="kiadás Művelődési Ház" sheetId="38" r:id="rId5"/>
    <sheet name="kiadás Hivatal" sheetId="36" r:id="rId6"/>
    <sheet name="kiadás összesen" sheetId="17" r:id="rId7"/>
    <sheet name="bevétel önkormányzat" sheetId="10" r:id="rId8"/>
    <sheet name="bevétel Egészségház" sheetId="41" r:id="rId9"/>
    <sheet name="bevétel TGK" sheetId="40" r:id="rId10"/>
    <sheet name="bevétel Művelődési Ház" sheetId="34" r:id="rId11"/>
    <sheet name="bevétel Hivatal" sheetId="39" r:id="rId12"/>
    <sheet name="bevétel összesen" sheetId="33" r:id="rId13"/>
    <sheet name="létszám" sheetId="8" r:id="rId14"/>
    <sheet name="beruházások felújítások" sheetId="11" r:id="rId15"/>
    <sheet name="tartalékok" sheetId="12" r:id="rId16"/>
    <sheet name="stabilitási 1" sheetId="13" r:id="rId17"/>
    <sheet name="stabilitási 2" sheetId="14" r:id="rId18"/>
    <sheet name="EU projektek" sheetId="18" r:id="rId19"/>
    <sheet name="hitelek" sheetId="28" r:id="rId20"/>
    <sheet name="finanszírozás" sheetId="27" r:id="rId21"/>
    <sheet name="szociális kiadások" sheetId="29" r:id="rId22"/>
    <sheet name="átadott" sheetId="30" r:id="rId23"/>
    <sheet name="átvett" sheetId="31" r:id="rId24"/>
    <sheet name="helyi adók" sheetId="32" r:id="rId25"/>
  </sheets>
  <externalReferences>
    <externalReference r:id="rId26"/>
  </externalReferences>
  <definedNames>
    <definedName name="foot_4_place" localSheetId="17">'stabilitási 2'!$A$20</definedName>
    <definedName name="foot_5_place" localSheetId="17">'stabilitási 2'!#REF!</definedName>
    <definedName name="foot_53_place" localSheetId="17">'stabilitási 2'!$A$65</definedName>
    <definedName name="_xlnm.Print_Area" localSheetId="22">átadott!$A$1:$C$117</definedName>
    <definedName name="_xlnm.Print_Area" localSheetId="23">átvett!$A$1:$C$117</definedName>
    <definedName name="_xlnm.Print_Area" localSheetId="14">'beruházások felújítások'!$A$1:$H$31</definedName>
    <definedName name="_xlnm.Print_Area" localSheetId="8">'bevétel Egészségház'!$A$1:$F$99</definedName>
    <definedName name="_xlnm.Print_Area" localSheetId="11">'bevétel Hivatal'!$A$1:$F$99</definedName>
    <definedName name="_xlnm.Print_Area" localSheetId="10">'bevétel Művelődési Ház'!$A$1:$F$99</definedName>
    <definedName name="_xlnm.Print_Area" localSheetId="7">'bevétel önkormányzat'!$A$1:$F$99</definedName>
    <definedName name="_xlnm.Print_Area" localSheetId="12">'bevétel összesen'!$A$1:$F$99</definedName>
    <definedName name="_xlnm.Print_Area" localSheetId="9">'bevétel TGK'!$A$1:$F$99</definedName>
    <definedName name="_xlnm.Print_Area" localSheetId="18">'EU projektek'!$A$1:$B$45</definedName>
    <definedName name="_xlnm.Print_Area" localSheetId="20">finanszírozás!$A$1:$G$11</definedName>
    <definedName name="_xlnm.Print_Area" localSheetId="19">hitelek!$A$1:$D$72</definedName>
    <definedName name="_xlnm.Print_Area" localSheetId="2">'kiadás Egészségház'!$A$1:$F$125</definedName>
    <definedName name="_xlnm.Print_Area" localSheetId="5">'kiadás Hivatal'!$A$1:$F$125</definedName>
    <definedName name="_xlnm.Print_Area" localSheetId="4">'kiadás Művelődési Ház'!$A$1:$F$125</definedName>
    <definedName name="_xlnm.Print_Area" localSheetId="1">'kiadás önkormányzat'!$A$1:$F$125</definedName>
    <definedName name="_xlnm.Print_Area" localSheetId="6">'kiadás összesen'!$A$1:$F$125</definedName>
    <definedName name="_xlnm.Print_Area" localSheetId="3">'kiadás TGK'!$A$1:$F$125</definedName>
    <definedName name="_xlnm.Print_Area" localSheetId="0">'kiemelt ei'!$A$1:$B$28</definedName>
    <definedName name="_xlnm.Print_Area" localSheetId="13">létszám!$A$1:$G$35</definedName>
    <definedName name="_xlnm.Print_Area" localSheetId="16">'stabilitási 1'!$A$1:$J$22</definedName>
    <definedName name="_xlnm.Print_Area" localSheetId="17">'stabilitási 2'!$A$1:$I$40</definedName>
    <definedName name="_xlnm.Print_Area" localSheetId="21">'szociális kiadások'!$A$1:$C$51</definedName>
    <definedName name="_xlnm.Print_Area" localSheetId="15">tartalékok!$A$1:$H$18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2" l="1"/>
  <c r="C24" i="32"/>
  <c r="C12" i="32"/>
  <c r="C117" i="31"/>
  <c r="C95" i="31"/>
  <c r="C73" i="31"/>
  <c r="C40" i="31"/>
  <c r="C117" i="30"/>
  <c r="C62" i="30"/>
  <c r="C40" i="30"/>
  <c r="C49" i="29"/>
  <c r="C50" i="29"/>
  <c r="C33" i="29"/>
  <c r="C26" i="29"/>
  <c r="C24" i="29"/>
  <c r="C17" i="29"/>
  <c r="F10" i="27"/>
  <c r="E10" i="27"/>
  <c r="D10" i="27"/>
  <c r="C10" i="27"/>
  <c r="G9" i="27"/>
  <c r="G8" i="27"/>
  <c r="G10" i="27"/>
  <c r="F38" i="14"/>
  <c r="E38" i="14"/>
  <c r="D38" i="14"/>
  <c r="C38" i="14"/>
  <c r="E21" i="13"/>
  <c r="D21" i="13"/>
  <c r="C21" i="13"/>
  <c r="E16" i="13"/>
  <c r="C16" i="13"/>
  <c r="D10" i="13"/>
  <c r="D16" i="13"/>
  <c r="C17" i="12"/>
  <c r="H17" i="12"/>
  <c r="H16" i="12"/>
  <c r="G19" i="11"/>
  <c r="F19" i="11"/>
  <c r="E19" i="11"/>
  <c r="D19" i="11"/>
  <c r="C19" i="11"/>
  <c r="H19" i="11"/>
  <c r="H18" i="11"/>
  <c r="H17" i="11"/>
  <c r="H16" i="11"/>
  <c r="H15" i="11"/>
  <c r="G14" i="11"/>
  <c r="F14" i="11"/>
  <c r="E14" i="11"/>
  <c r="D14" i="11"/>
  <c r="C14" i="11"/>
  <c r="H14" i="11"/>
  <c r="H13" i="11"/>
  <c r="H12" i="11"/>
  <c r="H11" i="11"/>
  <c r="H10" i="11"/>
  <c r="H9" i="11"/>
  <c r="H8" i="11"/>
  <c r="H7" i="11"/>
  <c r="F98" i="33"/>
  <c r="E98" i="33"/>
  <c r="D98" i="33"/>
  <c r="C98" i="33"/>
  <c r="F97" i="33"/>
  <c r="E97" i="33"/>
  <c r="D97" i="33"/>
  <c r="C97" i="33"/>
  <c r="F96" i="33"/>
  <c r="E96" i="33"/>
  <c r="D96" i="33"/>
  <c r="C96" i="33"/>
  <c r="F95" i="33"/>
  <c r="E95" i="33"/>
  <c r="D95" i="33"/>
  <c r="C95" i="33"/>
  <c r="F94" i="33"/>
  <c r="E94" i="33"/>
  <c r="D94" i="33"/>
  <c r="C94" i="33"/>
  <c r="F93" i="33"/>
  <c r="E93" i="33"/>
  <c r="D93" i="33"/>
  <c r="C93" i="33"/>
  <c r="F92" i="33"/>
  <c r="E92" i="33"/>
  <c r="D92" i="33"/>
  <c r="C92" i="33"/>
  <c r="F91" i="33"/>
  <c r="E91" i="33"/>
  <c r="D91" i="33"/>
  <c r="C91" i="33"/>
  <c r="F90" i="33"/>
  <c r="E90" i="33"/>
  <c r="D90" i="33"/>
  <c r="C90" i="33"/>
  <c r="F89" i="33"/>
  <c r="E89" i="33"/>
  <c r="D89" i="33"/>
  <c r="C89" i="33"/>
  <c r="E88" i="33"/>
  <c r="D88" i="33"/>
  <c r="F87" i="33"/>
  <c r="E87" i="33"/>
  <c r="D87" i="33"/>
  <c r="C87" i="33"/>
  <c r="F86" i="33"/>
  <c r="E86" i="33"/>
  <c r="D86" i="33"/>
  <c r="C86" i="33"/>
  <c r="F85" i="33"/>
  <c r="E85" i="33"/>
  <c r="D85" i="33"/>
  <c r="C85" i="33"/>
  <c r="F84" i="33"/>
  <c r="E84" i="33"/>
  <c r="D84" i="33"/>
  <c r="C84" i="33"/>
  <c r="F83" i="33"/>
  <c r="E83" i="33"/>
  <c r="D83" i="33"/>
  <c r="C83" i="33"/>
  <c r="F82" i="33"/>
  <c r="E82" i="33"/>
  <c r="D82" i="33"/>
  <c r="C82" i="33"/>
  <c r="F81" i="33"/>
  <c r="E81" i="33"/>
  <c r="D81" i="33"/>
  <c r="C81" i="33"/>
  <c r="F80" i="33"/>
  <c r="E80" i="33"/>
  <c r="D80" i="33"/>
  <c r="C80" i="33"/>
  <c r="F79" i="33"/>
  <c r="E79" i="33"/>
  <c r="D79" i="33"/>
  <c r="C79" i="33"/>
  <c r="F78" i="33"/>
  <c r="E78" i="33"/>
  <c r="D78" i="33"/>
  <c r="C78" i="33"/>
  <c r="F77" i="33"/>
  <c r="E77" i="33"/>
  <c r="D77" i="33"/>
  <c r="C77" i="33"/>
  <c r="F76" i="33"/>
  <c r="E76" i="33"/>
  <c r="D76" i="33"/>
  <c r="C76" i="33"/>
  <c r="F75" i="33"/>
  <c r="E75" i="33"/>
  <c r="D75" i="33"/>
  <c r="C75" i="33"/>
  <c r="F74" i="33"/>
  <c r="E74" i="33"/>
  <c r="D74" i="33"/>
  <c r="C74" i="33"/>
  <c r="F73" i="33"/>
  <c r="E73" i="33"/>
  <c r="D73" i="33"/>
  <c r="C73" i="33"/>
  <c r="F72" i="33"/>
  <c r="E72" i="33"/>
  <c r="D72" i="33"/>
  <c r="C72" i="33"/>
  <c r="F71" i="33"/>
  <c r="E71" i="33"/>
  <c r="D71" i="33"/>
  <c r="C71" i="33"/>
  <c r="F70" i="33"/>
  <c r="E70" i="33"/>
  <c r="D70" i="33"/>
  <c r="C70" i="33"/>
  <c r="F69" i="33"/>
  <c r="E69" i="33"/>
  <c r="D69" i="33"/>
  <c r="C69" i="33"/>
  <c r="F68" i="33"/>
  <c r="E68" i="33"/>
  <c r="D68" i="33"/>
  <c r="C68" i="33"/>
  <c r="F67" i="33"/>
  <c r="E67" i="33"/>
  <c r="D67" i="33"/>
  <c r="C67" i="33"/>
  <c r="F66" i="33"/>
  <c r="E66" i="33"/>
  <c r="D66" i="33"/>
  <c r="C66" i="33"/>
  <c r="F65" i="33"/>
  <c r="E65" i="33"/>
  <c r="D65" i="33"/>
  <c r="C65" i="33"/>
  <c r="F64" i="33"/>
  <c r="E64" i="33"/>
  <c r="D64" i="33"/>
  <c r="C64" i="33"/>
  <c r="F63" i="33"/>
  <c r="E63" i="33"/>
  <c r="D63" i="33"/>
  <c r="C63" i="33"/>
  <c r="F62" i="33"/>
  <c r="E62" i="33"/>
  <c r="D62" i="33"/>
  <c r="C62" i="33"/>
  <c r="F61" i="33"/>
  <c r="E61" i="33"/>
  <c r="D61" i="33"/>
  <c r="C61" i="33"/>
  <c r="F60" i="33"/>
  <c r="E60" i="33"/>
  <c r="D60" i="33"/>
  <c r="C60" i="33"/>
  <c r="F59" i="33"/>
  <c r="E59" i="33"/>
  <c r="D59" i="33"/>
  <c r="C59" i="33"/>
  <c r="F58" i="33"/>
  <c r="E58" i="33"/>
  <c r="D58" i="33"/>
  <c r="C58" i="33"/>
  <c r="F57" i="33"/>
  <c r="E57" i="33"/>
  <c r="D57" i="33"/>
  <c r="C57" i="33"/>
  <c r="F56" i="33"/>
  <c r="E56" i="33"/>
  <c r="D56" i="33"/>
  <c r="C56" i="33"/>
  <c r="F55" i="33"/>
  <c r="E55" i="33"/>
  <c r="D55" i="33"/>
  <c r="C55" i="33"/>
  <c r="F54" i="33"/>
  <c r="E54" i="33"/>
  <c r="D54" i="33"/>
  <c r="C54" i="33"/>
  <c r="F53" i="33"/>
  <c r="E53" i="33"/>
  <c r="D53" i="33"/>
  <c r="C53" i="33"/>
  <c r="F52" i="33"/>
  <c r="E52" i="33"/>
  <c r="D52" i="33"/>
  <c r="C52" i="33"/>
  <c r="F51" i="33"/>
  <c r="E51" i="33"/>
  <c r="D51" i="33"/>
  <c r="C51" i="33"/>
  <c r="F50" i="33"/>
  <c r="E50" i="33"/>
  <c r="D50" i="33"/>
  <c r="C50" i="33"/>
  <c r="F49" i="33"/>
  <c r="E49" i="33"/>
  <c r="D49" i="33"/>
  <c r="C49" i="33"/>
  <c r="F48" i="33"/>
  <c r="E48" i="33"/>
  <c r="D48" i="33"/>
  <c r="C48" i="33"/>
  <c r="F47" i="33"/>
  <c r="E47" i="33"/>
  <c r="D47" i="33"/>
  <c r="C47" i="33"/>
  <c r="F46" i="33"/>
  <c r="E46" i="33"/>
  <c r="D46" i="33"/>
  <c r="C46" i="33"/>
  <c r="F45" i="33"/>
  <c r="E45" i="33"/>
  <c r="D45" i="33"/>
  <c r="C45" i="33"/>
  <c r="F44" i="33"/>
  <c r="E44" i="33"/>
  <c r="D44" i="33"/>
  <c r="C44" i="33"/>
  <c r="F43" i="33"/>
  <c r="E43" i="33"/>
  <c r="D43" i="33"/>
  <c r="C43" i="33"/>
  <c r="F42" i="33"/>
  <c r="E42" i="33"/>
  <c r="D42" i="33"/>
  <c r="C42" i="33"/>
  <c r="F41" i="33"/>
  <c r="E41" i="33"/>
  <c r="D41" i="33"/>
  <c r="C41" i="33"/>
  <c r="F40" i="33"/>
  <c r="E40" i="33"/>
  <c r="D40" i="33"/>
  <c r="C40" i="33"/>
  <c r="F39" i="33"/>
  <c r="E39" i="33"/>
  <c r="D39" i="33"/>
  <c r="C39" i="33"/>
  <c r="F38" i="33"/>
  <c r="E38" i="33"/>
  <c r="D38" i="33"/>
  <c r="C38" i="33"/>
  <c r="F37" i="33"/>
  <c r="E37" i="33"/>
  <c r="D37" i="33"/>
  <c r="C37" i="33"/>
  <c r="F36" i="33"/>
  <c r="E36" i="33"/>
  <c r="D36" i="33"/>
  <c r="C36" i="33"/>
  <c r="F35" i="33"/>
  <c r="E35" i="33"/>
  <c r="D35" i="33"/>
  <c r="C35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10" i="33"/>
  <c r="E10" i="33"/>
  <c r="D10" i="33"/>
  <c r="C10" i="33"/>
  <c r="F9" i="33"/>
  <c r="E9" i="33"/>
  <c r="D9" i="33"/>
  <c r="C9" i="33"/>
  <c r="F8" i="33"/>
  <c r="E8" i="33"/>
  <c r="D8" i="33"/>
  <c r="C8" i="33"/>
  <c r="F96" i="39"/>
  <c r="F95" i="39"/>
  <c r="F94" i="39"/>
  <c r="F93" i="39"/>
  <c r="F92" i="39"/>
  <c r="F91" i="39"/>
  <c r="D90" i="39"/>
  <c r="D97" i="39"/>
  <c r="F89" i="39"/>
  <c r="F87" i="39"/>
  <c r="F86" i="39"/>
  <c r="F85" i="39"/>
  <c r="C84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E66" i="39"/>
  <c r="D66" i="39"/>
  <c r="C66" i="39"/>
  <c r="F65" i="39"/>
  <c r="F64" i="39"/>
  <c r="F63" i="39"/>
  <c r="E62" i="39"/>
  <c r="D62" i="39"/>
  <c r="F62" i="39"/>
  <c r="C62" i="39"/>
  <c r="F61" i="39"/>
  <c r="F60" i="39"/>
  <c r="F59" i="39"/>
  <c r="F58" i="39"/>
  <c r="F57" i="39"/>
  <c r="E56" i="39"/>
  <c r="D56" i="39"/>
  <c r="C56" i="39"/>
  <c r="F56" i="39"/>
  <c r="F55" i="39"/>
  <c r="F54" i="39"/>
  <c r="F53" i="39"/>
  <c r="F52" i="39"/>
  <c r="F51" i="39"/>
  <c r="E49" i="39"/>
  <c r="D49" i="39"/>
  <c r="C49" i="39"/>
  <c r="F48" i="39"/>
  <c r="F47" i="39"/>
  <c r="F46" i="39"/>
  <c r="E45" i="39"/>
  <c r="D45" i="39"/>
  <c r="C45" i="39"/>
  <c r="F45" i="39"/>
  <c r="F44" i="39"/>
  <c r="F43" i="39"/>
  <c r="F42" i="39"/>
  <c r="F41" i="39"/>
  <c r="F40" i="39"/>
  <c r="F39" i="39"/>
  <c r="F38" i="39"/>
  <c r="F37" i="39"/>
  <c r="F36" i="39"/>
  <c r="F35" i="39"/>
  <c r="E34" i="39"/>
  <c r="C34" i="39"/>
  <c r="F33" i="39"/>
  <c r="F32" i="39"/>
  <c r="C32" i="39"/>
  <c r="F31" i="39"/>
  <c r="F30" i="39"/>
  <c r="F29" i="39"/>
  <c r="F28" i="39"/>
  <c r="F27" i="39"/>
  <c r="F26" i="39"/>
  <c r="F25" i="39"/>
  <c r="F24" i="39"/>
  <c r="E23" i="39"/>
  <c r="D23" i="39"/>
  <c r="F23" i="39"/>
  <c r="C23" i="39"/>
  <c r="F22" i="39"/>
  <c r="F21" i="39"/>
  <c r="D20" i="39"/>
  <c r="F19" i="39"/>
  <c r="F18" i="39"/>
  <c r="F17" i="39"/>
  <c r="F16" i="39"/>
  <c r="F15" i="39"/>
  <c r="E14" i="39"/>
  <c r="E20" i="39"/>
  <c r="D14" i="39"/>
  <c r="C14" i="39"/>
  <c r="C20" i="39"/>
  <c r="F20" i="39"/>
  <c r="F13" i="39"/>
  <c r="F12" i="39"/>
  <c r="F11" i="39"/>
  <c r="F10" i="39"/>
  <c r="F9" i="39"/>
  <c r="F8" i="39"/>
  <c r="F96" i="34"/>
  <c r="F95" i="34"/>
  <c r="F94" i="34"/>
  <c r="F93" i="34"/>
  <c r="F92" i="34"/>
  <c r="F91" i="34"/>
  <c r="C90" i="34"/>
  <c r="F90" i="34"/>
  <c r="F89" i="34"/>
  <c r="F88" i="34"/>
  <c r="F87" i="34"/>
  <c r="F86" i="34"/>
  <c r="F85" i="34"/>
  <c r="F84" i="34"/>
  <c r="C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E70" i="34"/>
  <c r="C70" i="34"/>
  <c r="E67" i="34"/>
  <c r="E68" i="34"/>
  <c r="E98" i="34"/>
  <c r="D67" i="34"/>
  <c r="D70" i="34"/>
  <c r="C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49" i="34"/>
  <c r="F48" i="34"/>
  <c r="F47" i="34"/>
  <c r="F46" i="34"/>
  <c r="E45" i="34"/>
  <c r="E50" i="34"/>
  <c r="E69" i="34"/>
  <c r="D45" i="34"/>
  <c r="D50" i="34"/>
  <c r="D69" i="34"/>
  <c r="F69" i="34"/>
  <c r="C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E20" i="34"/>
  <c r="D20" i="34"/>
  <c r="F19" i="34"/>
  <c r="F18" i="34"/>
  <c r="F17" i="34"/>
  <c r="F16" i="34"/>
  <c r="F15" i="34"/>
  <c r="C14" i="34"/>
  <c r="C20" i="34"/>
  <c r="F13" i="34"/>
  <c r="F12" i="34"/>
  <c r="F11" i="34"/>
  <c r="F10" i="34"/>
  <c r="F9" i="34"/>
  <c r="F8" i="34"/>
  <c r="F96" i="40"/>
  <c r="F95" i="40"/>
  <c r="F94" i="40"/>
  <c r="F93" i="40"/>
  <c r="F92" i="40"/>
  <c r="F91" i="40"/>
  <c r="F89" i="40"/>
  <c r="F88" i="40"/>
  <c r="F87" i="40"/>
  <c r="F86" i="40"/>
  <c r="F85" i="40"/>
  <c r="E84" i="40"/>
  <c r="E90" i="40"/>
  <c r="D84" i="40"/>
  <c r="D90" i="40"/>
  <c r="C84" i="40"/>
  <c r="C90" i="40"/>
  <c r="F83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E67" i="40"/>
  <c r="E70" i="40"/>
  <c r="D67" i="40"/>
  <c r="D70" i="40"/>
  <c r="C67" i="40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49" i="40"/>
  <c r="F48" i="40"/>
  <c r="F47" i="40"/>
  <c r="F46" i="40"/>
  <c r="E45" i="40"/>
  <c r="E50" i="40"/>
  <c r="E69" i="40"/>
  <c r="D45" i="40"/>
  <c r="D50" i="40"/>
  <c r="D69" i="40"/>
  <c r="C45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D97" i="41"/>
  <c r="F96" i="41"/>
  <c r="F95" i="41"/>
  <c r="F94" i="41"/>
  <c r="F93" i="41"/>
  <c r="F92" i="41"/>
  <c r="F91" i="41"/>
  <c r="F89" i="41"/>
  <c r="F88" i="41"/>
  <c r="F87" i="41"/>
  <c r="F86" i="41"/>
  <c r="F85" i="41"/>
  <c r="C84" i="41"/>
  <c r="C90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E70" i="41"/>
  <c r="D70" i="41"/>
  <c r="F70" i="41"/>
  <c r="C70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49" i="41"/>
  <c r="F48" i="41"/>
  <c r="F47" i="41"/>
  <c r="F46" i="41"/>
  <c r="E45" i="41"/>
  <c r="E50" i="41"/>
  <c r="D45" i="41"/>
  <c r="D50" i="41"/>
  <c r="C45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D20" i="41"/>
  <c r="C20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96" i="10"/>
  <c r="F95" i="10"/>
  <c r="F94" i="10"/>
  <c r="F93" i="10"/>
  <c r="F92" i="10"/>
  <c r="F91" i="10"/>
  <c r="C90" i="10"/>
  <c r="F90" i="10"/>
  <c r="F89" i="10"/>
  <c r="F88" i="10"/>
  <c r="F87" i="10"/>
  <c r="F86" i="10"/>
  <c r="F85" i="10"/>
  <c r="F84" i="10"/>
  <c r="C84" i="10"/>
  <c r="F83" i="10"/>
  <c r="F82" i="10"/>
  <c r="F81" i="10"/>
  <c r="F80" i="10"/>
  <c r="F79" i="10"/>
  <c r="F78" i="10"/>
  <c r="F77" i="10"/>
  <c r="F76" i="10"/>
  <c r="F75" i="10"/>
  <c r="C74" i="10"/>
  <c r="F74" i="10"/>
  <c r="F73" i="10"/>
  <c r="F72" i="10"/>
  <c r="F71" i="10"/>
  <c r="E66" i="10"/>
  <c r="D66" i="10"/>
  <c r="C66" i="10"/>
  <c r="F65" i="10"/>
  <c r="F64" i="10"/>
  <c r="F63" i="10"/>
  <c r="E62" i="10"/>
  <c r="D62" i="10"/>
  <c r="C62" i="10"/>
  <c r="F62" i="10"/>
  <c r="F61" i="10"/>
  <c r="F60" i="10"/>
  <c r="F59" i="10"/>
  <c r="F58" i="10"/>
  <c r="F57" i="10"/>
  <c r="E56" i="10"/>
  <c r="D56" i="10"/>
  <c r="F56" i="10"/>
  <c r="C56" i="10"/>
  <c r="F55" i="10"/>
  <c r="F54" i="10"/>
  <c r="F53" i="10"/>
  <c r="F52" i="10"/>
  <c r="F51" i="10"/>
  <c r="E49" i="10"/>
  <c r="D49" i="10"/>
  <c r="C49" i="10"/>
  <c r="F48" i="10"/>
  <c r="F47" i="10"/>
  <c r="F46" i="10"/>
  <c r="E45" i="10"/>
  <c r="D45" i="10"/>
  <c r="F45" i="10"/>
  <c r="C45" i="10"/>
  <c r="F44" i="10"/>
  <c r="F43" i="10"/>
  <c r="F42" i="10"/>
  <c r="F41" i="10"/>
  <c r="F40" i="10"/>
  <c r="F39" i="10"/>
  <c r="F38" i="10"/>
  <c r="F37" i="10"/>
  <c r="F36" i="10"/>
  <c r="F35" i="10"/>
  <c r="D34" i="10"/>
  <c r="F33" i="10"/>
  <c r="C32" i="10"/>
  <c r="F31" i="10"/>
  <c r="F30" i="10"/>
  <c r="F29" i="10"/>
  <c r="F28" i="10"/>
  <c r="F27" i="10"/>
  <c r="F26" i="10"/>
  <c r="F25" i="10"/>
  <c r="F24" i="10"/>
  <c r="E23" i="10"/>
  <c r="D23" i="10"/>
  <c r="C23" i="10"/>
  <c r="F22" i="10"/>
  <c r="F21" i="10"/>
  <c r="E20" i="10"/>
  <c r="C20" i="10"/>
  <c r="F19" i="10"/>
  <c r="F18" i="10"/>
  <c r="F17" i="10"/>
  <c r="F16" i="10"/>
  <c r="F15" i="10"/>
  <c r="E14" i="10"/>
  <c r="D14" i="10"/>
  <c r="C14" i="10"/>
  <c r="F13" i="10"/>
  <c r="F12" i="10"/>
  <c r="F11" i="10"/>
  <c r="F10" i="10"/>
  <c r="F9" i="10"/>
  <c r="F8" i="10"/>
  <c r="F124" i="17"/>
  <c r="E124" i="17"/>
  <c r="D124" i="17"/>
  <c r="C124" i="17"/>
  <c r="F123" i="17"/>
  <c r="E123" i="17"/>
  <c r="D123" i="17"/>
  <c r="C123" i="17"/>
  <c r="F122" i="17"/>
  <c r="E122" i="17"/>
  <c r="D122" i="17"/>
  <c r="C122" i="17"/>
  <c r="F121" i="17"/>
  <c r="E121" i="17"/>
  <c r="D121" i="17"/>
  <c r="C121" i="17"/>
  <c r="F120" i="17"/>
  <c r="E120" i="17"/>
  <c r="D120" i="17"/>
  <c r="C120" i="17"/>
  <c r="F119" i="17"/>
  <c r="E119" i="17"/>
  <c r="D119" i="17"/>
  <c r="C119" i="17"/>
  <c r="F118" i="17"/>
  <c r="E118" i="17"/>
  <c r="D118" i="17"/>
  <c r="C118" i="17"/>
  <c r="F117" i="17"/>
  <c r="E117" i="17"/>
  <c r="D117" i="17"/>
  <c r="C117" i="17"/>
  <c r="F116" i="17"/>
  <c r="E116" i="17"/>
  <c r="D116" i="17"/>
  <c r="C116" i="17"/>
  <c r="F115" i="17"/>
  <c r="E115" i="17"/>
  <c r="D115" i="17"/>
  <c r="C115" i="17"/>
  <c r="F114" i="17"/>
  <c r="E114" i="17"/>
  <c r="D114" i="17"/>
  <c r="C114" i="17"/>
  <c r="F113" i="17"/>
  <c r="E113" i="17"/>
  <c r="D113" i="17"/>
  <c r="C113" i="17"/>
  <c r="F112" i="17"/>
  <c r="E112" i="17"/>
  <c r="D112" i="17"/>
  <c r="C112" i="17"/>
  <c r="F111" i="17"/>
  <c r="E111" i="17"/>
  <c r="D111" i="17"/>
  <c r="C111" i="17"/>
  <c r="F110" i="17"/>
  <c r="E110" i="17"/>
  <c r="D110" i="17"/>
  <c r="C110" i="17"/>
  <c r="F109" i="17"/>
  <c r="E109" i="17"/>
  <c r="D109" i="17"/>
  <c r="C109" i="17"/>
  <c r="F108" i="17"/>
  <c r="E108" i="17"/>
  <c r="D108" i="17"/>
  <c r="C108" i="17"/>
  <c r="F107" i="17"/>
  <c r="E107" i="17"/>
  <c r="D107" i="17"/>
  <c r="C107" i="17"/>
  <c r="F106" i="17"/>
  <c r="E106" i="17"/>
  <c r="D106" i="17"/>
  <c r="C106" i="17"/>
  <c r="F105" i="17"/>
  <c r="E105" i="17"/>
  <c r="D105" i="17"/>
  <c r="C105" i="17"/>
  <c r="F104" i="17"/>
  <c r="E104" i="17"/>
  <c r="D104" i="17"/>
  <c r="C104" i="17"/>
  <c r="F103" i="17"/>
  <c r="E103" i="17"/>
  <c r="D103" i="17"/>
  <c r="C103" i="17"/>
  <c r="F102" i="17"/>
  <c r="E102" i="17"/>
  <c r="D102" i="17"/>
  <c r="C102" i="17"/>
  <c r="F101" i="17"/>
  <c r="E101" i="17"/>
  <c r="D101" i="17"/>
  <c r="C101" i="17"/>
  <c r="F100" i="17"/>
  <c r="E100" i="17"/>
  <c r="D100" i="17"/>
  <c r="C100" i="17"/>
  <c r="F99" i="17"/>
  <c r="E99" i="17"/>
  <c r="D99" i="17"/>
  <c r="C99" i="17"/>
  <c r="F98" i="17"/>
  <c r="E98" i="17"/>
  <c r="D98" i="17"/>
  <c r="C98" i="17"/>
  <c r="F97" i="17"/>
  <c r="E97" i="17"/>
  <c r="D97" i="17"/>
  <c r="C97" i="17"/>
  <c r="F96" i="17"/>
  <c r="E96" i="17"/>
  <c r="D96" i="17"/>
  <c r="C96" i="17"/>
  <c r="F95" i="17"/>
  <c r="E95" i="17"/>
  <c r="D95" i="17"/>
  <c r="C95" i="17"/>
  <c r="F94" i="17"/>
  <c r="E94" i="17"/>
  <c r="D94" i="17"/>
  <c r="C94" i="17"/>
  <c r="F93" i="17"/>
  <c r="E93" i="17"/>
  <c r="D93" i="17"/>
  <c r="C93" i="17"/>
  <c r="F92" i="17"/>
  <c r="E92" i="17"/>
  <c r="D92" i="17"/>
  <c r="C92" i="17"/>
  <c r="F91" i="17"/>
  <c r="E91" i="17"/>
  <c r="D91" i="17"/>
  <c r="C91" i="17"/>
  <c r="F90" i="17"/>
  <c r="E90" i="17"/>
  <c r="D90" i="17"/>
  <c r="C90" i="17"/>
  <c r="F89" i="17"/>
  <c r="E89" i="17"/>
  <c r="D89" i="17"/>
  <c r="C89" i="17"/>
  <c r="F88" i="17"/>
  <c r="E88" i="17"/>
  <c r="D88" i="17"/>
  <c r="C88" i="17"/>
  <c r="F87" i="17"/>
  <c r="E87" i="17"/>
  <c r="D87" i="17"/>
  <c r="C87" i="17"/>
  <c r="F86" i="17"/>
  <c r="E86" i="17"/>
  <c r="D86" i="17"/>
  <c r="C86" i="17"/>
  <c r="F85" i="17"/>
  <c r="E85" i="17"/>
  <c r="D85" i="17"/>
  <c r="C85" i="17"/>
  <c r="F84" i="17"/>
  <c r="E84" i="17"/>
  <c r="D84" i="17"/>
  <c r="C84" i="17"/>
  <c r="F83" i="17"/>
  <c r="E83" i="17"/>
  <c r="D83" i="17"/>
  <c r="C83" i="17"/>
  <c r="F82" i="17"/>
  <c r="E82" i="17"/>
  <c r="D82" i="17"/>
  <c r="C82" i="17"/>
  <c r="F81" i="17"/>
  <c r="E81" i="17"/>
  <c r="D81" i="17"/>
  <c r="C81" i="17"/>
  <c r="F80" i="17"/>
  <c r="E80" i="17"/>
  <c r="D80" i="17"/>
  <c r="C80" i="17"/>
  <c r="F79" i="17"/>
  <c r="E79" i="17"/>
  <c r="D79" i="17"/>
  <c r="C79" i="17"/>
  <c r="F78" i="17"/>
  <c r="E78" i="17"/>
  <c r="D78" i="17"/>
  <c r="C78" i="17"/>
  <c r="F77" i="17"/>
  <c r="E77" i="17"/>
  <c r="D77" i="17"/>
  <c r="C77" i="17"/>
  <c r="F76" i="17"/>
  <c r="E76" i="17"/>
  <c r="D76" i="17"/>
  <c r="C76" i="17"/>
  <c r="F75" i="17"/>
  <c r="E75" i="17"/>
  <c r="D75" i="17"/>
  <c r="C75" i="17"/>
  <c r="F74" i="17"/>
  <c r="E74" i="17"/>
  <c r="D74" i="17"/>
  <c r="C74" i="17"/>
  <c r="F73" i="17"/>
  <c r="E73" i="17"/>
  <c r="D73" i="17"/>
  <c r="C73" i="17"/>
  <c r="F72" i="17"/>
  <c r="E72" i="17"/>
  <c r="D72" i="17"/>
  <c r="C72" i="17"/>
  <c r="F71" i="17"/>
  <c r="E71" i="17"/>
  <c r="D71" i="17"/>
  <c r="C71" i="17"/>
  <c r="F70" i="17"/>
  <c r="E70" i="17"/>
  <c r="D70" i="17"/>
  <c r="C70" i="17"/>
  <c r="F69" i="17"/>
  <c r="E69" i="17"/>
  <c r="D69" i="17"/>
  <c r="C69" i="17"/>
  <c r="F68" i="17"/>
  <c r="E68" i="17"/>
  <c r="D68" i="17"/>
  <c r="C68" i="17"/>
  <c r="F67" i="17"/>
  <c r="E67" i="17"/>
  <c r="D67" i="17"/>
  <c r="C67" i="17"/>
  <c r="F66" i="17"/>
  <c r="E66" i="17"/>
  <c r="D66" i="17"/>
  <c r="C66" i="17"/>
  <c r="F65" i="17"/>
  <c r="E65" i="17"/>
  <c r="D65" i="17"/>
  <c r="C65" i="17"/>
  <c r="F64" i="17"/>
  <c r="E64" i="17"/>
  <c r="D64" i="17"/>
  <c r="C64" i="17"/>
  <c r="F63" i="17"/>
  <c r="E63" i="17"/>
  <c r="D63" i="17"/>
  <c r="C63" i="17"/>
  <c r="F62" i="17"/>
  <c r="E62" i="17"/>
  <c r="D62" i="17"/>
  <c r="C62" i="17"/>
  <c r="F61" i="17"/>
  <c r="E61" i="17"/>
  <c r="D61" i="17"/>
  <c r="C61" i="17"/>
  <c r="F60" i="17"/>
  <c r="E60" i="17"/>
  <c r="D60" i="17"/>
  <c r="C60" i="17"/>
  <c r="F59" i="17"/>
  <c r="E59" i="17"/>
  <c r="D59" i="17"/>
  <c r="C59" i="17"/>
  <c r="F58" i="17"/>
  <c r="E58" i="17"/>
  <c r="D58" i="17"/>
  <c r="C58" i="17"/>
  <c r="F57" i="17"/>
  <c r="E57" i="17"/>
  <c r="D57" i="17"/>
  <c r="C57" i="17"/>
  <c r="F56" i="17"/>
  <c r="E56" i="17"/>
  <c r="D56" i="17"/>
  <c r="C56" i="17"/>
  <c r="F55" i="17"/>
  <c r="E55" i="17"/>
  <c r="D55" i="17"/>
  <c r="C55" i="17"/>
  <c r="F54" i="17"/>
  <c r="E54" i="17"/>
  <c r="D54" i="17"/>
  <c r="C54" i="17"/>
  <c r="F53" i="17"/>
  <c r="E53" i="17"/>
  <c r="D53" i="17"/>
  <c r="C53" i="17"/>
  <c r="F52" i="17"/>
  <c r="E52" i="17"/>
  <c r="D52" i="17"/>
  <c r="C52" i="17"/>
  <c r="F51" i="17"/>
  <c r="E51" i="17"/>
  <c r="D51" i="17"/>
  <c r="C51" i="17"/>
  <c r="F50" i="17"/>
  <c r="E50" i="17"/>
  <c r="D50" i="17"/>
  <c r="C50" i="17"/>
  <c r="F49" i="17"/>
  <c r="E49" i="17"/>
  <c r="D49" i="17"/>
  <c r="C49" i="17"/>
  <c r="F48" i="17"/>
  <c r="E48" i="17"/>
  <c r="D48" i="17"/>
  <c r="C48" i="17"/>
  <c r="F47" i="17"/>
  <c r="E47" i="17"/>
  <c r="D47" i="17"/>
  <c r="C47" i="17"/>
  <c r="F46" i="17"/>
  <c r="E46" i="17"/>
  <c r="D46" i="17"/>
  <c r="C46" i="17"/>
  <c r="F45" i="17"/>
  <c r="E45" i="17"/>
  <c r="D45" i="17"/>
  <c r="C45" i="17"/>
  <c r="F44" i="17"/>
  <c r="E44" i="17"/>
  <c r="D44" i="17"/>
  <c r="C44" i="17"/>
  <c r="F43" i="17"/>
  <c r="E43" i="17"/>
  <c r="D43" i="17"/>
  <c r="C43" i="17"/>
  <c r="F42" i="17"/>
  <c r="E42" i="17"/>
  <c r="D42" i="17"/>
  <c r="C42" i="17"/>
  <c r="F41" i="17"/>
  <c r="E41" i="17"/>
  <c r="D41" i="17"/>
  <c r="C41" i="17"/>
  <c r="F40" i="17"/>
  <c r="E40" i="17"/>
  <c r="D40" i="17"/>
  <c r="C40" i="17"/>
  <c r="F39" i="17"/>
  <c r="E39" i="17"/>
  <c r="D39" i="17"/>
  <c r="C39" i="17"/>
  <c r="F38" i="17"/>
  <c r="E38" i="17"/>
  <c r="D38" i="17"/>
  <c r="C38" i="17"/>
  <c r="F37" i="17"/>
  <c r="E37" i="17"/>
  <c r="D37" i="17"/>
  <c r="C37" i="17"/>
  <c r="F36" i="17"/>
  <c r="E36" i="17"/>
  <c r="D36" i="17"/>
  <c r="C36" i="17"/>
  <c r="F35" i="17"/>
  <c r="E35" i="17"/>
  <c r="D35" i="17"/>
  <c r="C35" i="17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10" i="17"/>
  <c r="E10" i="17"/>
  <c r="D10" i="17"/>
  <c r="C10" i="17"/>
  <c r="F9" i="17"/>
  <c r="E9" i="17"/>
  <c r="D9" i="17"/>
  <c r="C9" i="17"/>
  <c r="F8" i="17"/>
  <c r="E8" i="17"/>
  <c r="D8" i="17"/>
  <c r="C8" i="17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E98" i="36"/>
  <c r="D98" i="36"/>
  <c r="C98" i="36"/>
  <c r="F97" i="36"/>
  <c r="F96" i="36"/>
  <c r="F95" i="36"/>
  <c r="F94" i="36"/>
  <c r="F93" i="36"/>
  <c r="F92" i="36"/>
  <c r="F91" i="36"/>
  <c r="F90" i="36"/>
  <c r="E89" i="36"/>
  <c r="D89" i="36"/>
  <c r="C89" i="36"/>
  <c r="F88" i="36"/>
  <c r="F87" i="36"/>
  <c r="F86" i="36"/>
  <c r="F85" i="36"/>
  <c r="F84" i="36"/>
  <c r="C84" i="36"/>
  <c r="F83" i="36"/>
  <c r="F82" i="36"/>
  <c r="F81" i="36"/>
  <c r="F80" i="36"/>
  <c r="F79" i="36"/>
  <c r="F78" i="36"/>
  <c r="F77" i="36"/>
  <c r="E75" i="36"/>
  <c r="D75" i="36"/>
  <c r="C75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E61" i="36"/>
  <c r="D61" i="36"/>
  <c r="C61" i="36"/>
  <c r="F60" i="36"/>
  <c r="F59" i="36"/>
  <c r="F58" i="36"/>
  <c r="F57" i="36"/>
  <c r="F56" i="36"/>
  <c r="F55" i="36"/>
  <c r="F54" i="36"/>
  <c r="F53" i="36"/>
  <c r="D51" i="36"/>
  <c r="C51" i="36"/>
  <c r="F51" i="36"/>
  <c r="F50" i="36"/>
  <c r="F49" i="36"/>
  <c r="F48" i="36"/>
  <c r="F47" i="36"/>
  <c r="F46" i="36"/>
  <c r="D45" i="36"/>
  <c r="C45" i="36"/>
  <c r="F45" i="36"/>
  <c r="F44" i="36"/>
  <c r="F43" i="36"/>
  <c r="D42" i="36"/>
  <c r="C42" i="36"/>
  <c r="F41" i="36"/>
  <c r="F40" i="36"/>
  <c r="F39" i="36"/>
  <c r="F38" i="36"/>
  <c r="F37" i="36"/>
  <c r="F36" i="36"/>
  <c r="F35" i="36"/>
  <c r="D34" i="36"/>
  <c r="C34" i="36"/>
  <c r="C52" i="36"/>
  <c r="F33" i="36"/>
  <c r="F32" i="36"/>
  <c r="D31" i="36"/>
  <c r="D52" i="36"/>
  <c r="C31" i="36"/>
  <c r="F31" i="36"/>
  <c r="F30" i="36"/>
  <c r="F29" i="36"/>
  <c r="F28" i="36"/>
  <c r="F27" i="36"/>
  <c r="E25" i="36"/>
  <c r="E26" i="36"/>
  <c r="D25" i="36"/>
  <c r="D26" i="36"/>
  <c r="C25" i="36"/>
  <c r="C26" i="36"/>
  <c r="F26" i="36"/>
  <c r="F24" i="36"/>
  <c r="F23" i="36"/>
  <c r="F22" i="36"/>
  <c r="E21" i="36"/>
  <c r="D21" i="36"/>
  <c r="C21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E99" i="38"/>
  <c r="D99" i="38"/>
  <c r="F98" i="38"/>
  <c r="F97" i="38"/>
  <c r="F96" i="38"/>
  <c r="F95" i="38"/>
  <c r="F94" i="38"/>
  <c r="F93" i="38"/>
  <c r="F92" i="38"/>
  <c r="F91" i="38"/>
  <c r="F90" i="38"/>
  <c r="C89" i="38"/>
  <c r="F88" i="38"/>
  <c r="F87" i="38"/>
  <c r="F86" i="38"/>
  <c r="F85" i="38"/>
  <c r="C84" i="38"/>
  <c r="F84" i="38"/>
  <c r="F83" i="38"/>
  <c r="F82" i="38"/>
  <c r="F81" i="38"/>
  <c r="F80" i="38"/>
  <c r="F79" i="38"/>
  <c r="F78" i="38"/>
  <c r="F77" i="38"/>
  <c r="E75" i="38"/>
  <c r="D75" i="38"/>
  <c r="C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E61" i="38"/>
  <c r="D61" i="38"/>
  <c r="C61" i="38"/>
  <c r="F61" i="38"/>
  <c r="F60" i="38"/>
  <c r="F59" i="38"/>
  <c r="F58" i="38"/>
  <c r="F57" i="38"/>
  <c r="F56" i="38"/>
  <c r="F55" i="38"/>
  <c r="F54" i="38"/>
  <c r="F53" i="38"/>
  <c r="D51" i="38"/>
  <c r="C51" i="38"/>
  <c r="F50" i="38"/>
  <c r="F46" i="38"/>
  <c r="D45" i="38"/>
  <c r="C45" i="38"/>
  <c r="F45" i="38"/>
  <c r="F44" i="38"/>
  <c r="F43" i="38"/>
  <c r="D42" i="38"/>
  <c r="C42" i="38"/>
  <c r="F42" i="38"/>
  <c r="F41" i="38"/>
  <c r="F40" i="38"/>
  <c r="F38" i="38"/>
  <c r="F37" i="38"/>
  <c r="F35" i="38"/>
  <c r="D34" i="38"/>
  <c r="C34" i="38"/>
  <c r="F34" i="38"/>
  <c r="F33" i="38"/>
  <c r="F32" i="38"/>
  <c r="D31" i="38"/>
  <c r="C31" i="38"/>
  <c r="C52" i="38"/>
  <c r="F30" i="38"/>
  <c r="F29" i="38"/>
  <c r="F28" i="38"/>
  <c r="F27" i="38"/>
  <c r="E25" i="38"/>
  <c r="E26" i="38"/>
  <c r="E76" i="38"/>
  <c r="D25" i="38"/>
  <c r="C25" i="38"/>
  <c r="C26" i="38"/>
  <c r="F24" i="38"/>
  <c r="F23" i="38"/>
  <c r="E21" i="38"/>
  <c r="D21" i="38"/>
  <c r="F21" i="38"/>
  <c r="C21" i="38"/>
  <c r="F8" i="38"/>
  <c r="F123" i="37"/>
  <c r="F122" i="37"/>
  <c r="F121" i="37"/>
  <c r="F120" i="37"/>
  <c r="F119" i="37"/>
  <c r="F118" i="37"/>
  <c r="F117" i="37"/>
  <c r="F116" i="37"/>
  <c r="F115" i="37"/>
  <c r="F114" i="37"/>
  <c r="F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D99" i="37"/>
  <c r="F98" i="37"/>
  <c r="F97" i="37"/>
  <c r="F96" i="37"/>
  <c r="F95" i="37"/>
  <c r="F94" i="37"/>
  <c r="F93" i="37"/>
  <c r="F92" i="37"/>
  <c r="F91" i="37"/>
  <c r="F90" i="37"/>
  <c r="C89" i="37"/>
  <c r="F88" i="37"/>
  <c r="F87" i="37"/>
  <c r="F86" i="37"/>
  <c r="F85" i="37"/>
  <c r="E84" i="37"/>
  <c r="D84" i="37"/>
  <c r="C84" i="37"/>
  <c r="F84" i="37"/>
  <c r="F83" i="37"/>
  <c r="F82" i="37"/>
  <c r="F81" i="37"/>
  <c r="F80" i="37"/>
  <c r="F79" i="37"/>
  <c r="F78" i="37"/>
  <c r="F77" i="37"/>
  <c r="E75" i="37"/>
  <c r="D75" i="37"/>
  <c r="C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E61" i="37"/>
  <c r="D61" i="37"/>
  <c r="C61" i="37"/>
  <c r="F61" i="37"/>
  <c r="F60" i="37"/>
  <c r="F59" i="37"/>
  <c r="F58" i="37"/>
  <c r="F57" i="37"/>
  <c r="F56" i="37"/>
  <c r="F55" i="37"/>
  <c r="F54" i="37"/>
  <c r="F53" i="37"/>
  <c r="D51" i="37"/>
  <c r="C51" i="37"/>
  <c r="F51" i="37"/>
  <c r="F50" i="37"/>
  <c r="F49" i="37"/>
  <c r="F48" i="37"/>
  <c r="F47" i="37"/>
  <c r="F46" i="37"/>
  <c r="D45" i="37"/>
  <c r="C45" i="37"/>
  <c r="F45" i="37"/>
  <c r="F44" i="37"/>
  <c r="F43" i="37"/>
  <c r="D42" i="37"/>
  <c r="C42" i="37"/>
  <c r="F42" i="37"/>
  <c r="F41" i="37"/>
  <c r="F40" i="37"/>
  <c r="F39" i="37"/>
  <c r="F38" i="37"/>
  <c r="F37" i="37"/>
  <c r="F36" i="37"/>
  <c r="F35" i="37"/>
  <c r="D34" i="37"/>
  <c r="C34" i="37"/>
  <c r="F34" i="37"/>
  <c r="F33" i="37"/>
  <c r="F32" i="37"/>
  <c r="D31" i="37"/>
  <c r="C31" i="37"/>
  <c r="C52" i="37"/>
  <c r="F30" i="37"/>
  <c r="F29" i="37"/>
  <c r="F28" i="37"/>
  <c r="F27" i="37"/>
  <c r="E25" i="37"/>
  <c r="D25" i="37"/>
  <c r="D26" i="37"/>
  <c r="C25" i="37"/>
  <c r="F25" i="37"/>
  <c r="F24" i="37"/>
  <c r="F23" i="37"/>
  <c r="F22" i="37"/>
  <c r="E21" i="37"/>
  <c r="D21" i="37"/>
  <c r="C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E98" i="15"/>
  <c r="D98" i="15"/>
  <c r="C98" i="15"/>
  <c r="F97" i="15"/>
  <c r="F96" i="15"/>
  <c r="F95" i="15"/>
  <c r="F94" i="15"/>
  <c r="F93" i="15"/>
  <c r="F92" i="15"/>
  <c r="F91" i="15"/>
  <c r="F90" i="15"/>
  <c r="E89" i="15"/>
  <c r="D89" i="15"/>
  <c r="C89" i="15"/>
  <c r="F89" i="15"/>
  <c r="F88" i="15"/>
  <c r="F87" i="15"/>
  <c r="F86" i="15"/>
  <c r="F85" i="15"/>
  <c r="E84" i="15"/>
  <c r="D84" i="15"/>
  <c r="C84" i="15"/>
  <c r="F84" i="15"/>
  <c r="F83" i="15"/>
  <c r="F82" i="15"/>
  <c r="F81" i="15"/>
  <c r="F80" i="15"/>
  <c r="F79" i="15"/>
  <c r="F78" i="15"/>
  <c r="F77" i="15"/>
  <c r="E75" i="15"/>
  <c r="D75" i="15"/>
  <c r="C75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E61" i="15"/>
  <c r="D61" i="15"/>
  <c r="C61" i="15"/>
  <c r="F61" i="15"/>
  <c r="F60" i="15"/>
  <c r="F59" i="15"/>
  <c r="F58" i="15"/>
  <c r="F57" i="15"/>
  <c r="F56" i="15"/>
  <c r="F55" i="15"/>
  <c r="F54" i="15"/>
  <c r="F53" i="15"/>
  <c r="D51" i="15"/>
  <c r="C51" i="15"/>
  <c r="F51" i="15"/>
  <c r="F50" i="15"/>
  <c r="F49" i="15"/>
  <c r="F48" i="15"/>
  <c r="F47" i="15"/>
  <c r="F46" i="15"/>
  <c r="D45" i="15"/>
  <c r="C45" i="15"/>
  <c r="F45" i="15"/>
  <c r="F44" i="15"/>
  <c r="F43" i="15"/>
  <c r="D42" i="15"/>
  <c r="C42" i="15"/>
  <c r="F42" i="15"/>
  <c r="F41" i="15"/>
  <c r="F40" i="15"/>
  <c r="F39" i="15"/>
  <c r="F38" i="15"/>
  <c r="F37" i="15"/>
  <c r="F36" i="15"/>
  <c r="F35" i="15"/>
  <c r="D34" i="15"/>
  <c r="C34" i="15"/>
  <c r="F34" i="15"/>
  <c r="F33" i="15"/>
  <c r="F32" i="15"/>
  <c r="D31" i="15"/>
  <c r="D52" i="15"/>
  <c r="C31" i="15"/>
  <c r="F31" i="15"/>
  <c r="F30" i="15"/>
  <c r="F29" i="15"/>
  <c r="F28" i="15"/>
  <c r="F27" i="15"/>
  <c r="E25" i="15"/>
  <c r="E26" i="15"/>
  <c r="D25" i="15"/>
  <c r="D26" i="15"/>
  <c r="C25" i="15"/>
  <c r="C26" i="15"/>
  <c r="F26" i="15"/>
  <c r="F24" i="15"/>
  <c r="F23" i="15"/>
  <c r="F22" i="15"/>
  <c r="E21" i="15"/>
  <c r="D21" i="15"/>
  <c r="C21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D123" i="2"/>
  <c r="F122" i="2"/>
  <c r="F121" i="2"/>
  <c r="F120" i="2"/>
  <c r="F119" i="2"/>
  <c r="F118" i="2"/>
  <c r="F117" i="2"/>
  <c r="D116" i="2"/>
  <c r="C116" i="2"/>
  <c r="C123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E98" i="2"/>
  <c r="D98" i="2"/>
  <c r="C98" i="2"/>
  <c r="F97" i="2"/>
  <c r="F96" i="2"/>
  <c r="F95" i="2"/>
  <c r="F94" i="2"/>
  <c r="F93" i="2"/>
  <c r="F92" i="2"/>
  <c r="F91" i="2"/>
  <c r="F90" i="2"/>
  <c r="E89" i="2"/>
  <c r="D89" i="2"/>
  <c r="F89" i="2"/>
  <c r="C89" i="2"/>
  <c r="F88" i="2"/>
  <c r="F87" i="2"/>
  <c r="F86" i="2"/>
  <c r="F85" i="2"/>
  <c r="E84" i="2"/>
  <c r="D84" i="2"/>
  <c r="F84" i="2"/>
  <c r="C84" i="2"/>
  <c r="F83" i="2"/>
  <c r="F82" i="2"/>
  <c r="F81" i="2"/>
  <c r="F80" i="2"/>
  <c r="F79" i="2"/>
  <c r="F78" i="2"/>
  <c r="F77" i="2"/>
  <c r="E75" i="2"/>
  <c r="D75" i="2"/>
  <c r="C75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E61" i="2"/>
  <c r="D61" i="2"/>
  <c r="F61" i="2"/>
  <c r="C61" i="2"/>
  <c r="F60" i="2"/>
  <c r="F59" i="2"/>
  <c r="F58" i="2"/>
  <c r="F57" i="2"/>
  <c r="F56" i="2"/>
  <c r="F55" i="2"/>
  <c r="F54" i="2"/>
  <c r="F53" i="2"/>
  <c r="D51" i="2"/>
  <c r="C51" i="2"/>
  <c r="F51" i="2"/>
  <c r="F50" i="2"/>
  <c r="F49" i="2"/>
  <c r="F48" i="2"/>
  <c r="F47" i="2"/>
  <c r="F46" i="2"/>
  <c r="D45" i="2"/>
  <c r="C45" i="2"/>
  <c r="F45" i="2"/>
  <c r="F44" i="2"/>
  <c r="F43" i="2"/>
  <c r="D42" i="2"/>
  <c r="C42" i="2"/>
  <c r="F42" i="2"/>
  <c r="F41" i="2"/>
  <c r="F40" i="2"/>
  <c r="F39" i="2"/>
  <c r="F38" i="2"/>
  <c r="F37" i="2"/>
  <c r="F36" i="2"/>
  <c r="F35" i="2"/>
  <c r="D34" i="2"/>
  <c r="C34" i="2"/>
  <c r="C52" i="2"/>
  <c r="F33" i="2"/>
  <c r="F32" i="2"/>
  <c r="D31" i="2"/>
  <c r="D52" i="2"/>
  <c r="C31" i="2"/>
  <c r="F31" i="2"/>
  <c r="F30" i="2"/>
  <c r="F29" i="2"/>
  <c r="F28" i="2"/>
  <c r="F27" i="2"/>
  <c r="E25" i="2"/>
  <c r="E26" i="2"/>
  <c r="D25" i="2"/>
  <c r="D26" i="2"/>
  <c r="C25" i="2"/>
  <c r="C26" i="2"/>
  <c r="F24" i="2"/>
  <c r="F23" i="2"/>
  <c r="F22" i="2"/>
  <c r="E21" i="2"/>
  <c r="D21" i="2"/>
  <c r="C21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B25" i="1"/>
  <c r="B27" i="1"/>
  <c r="B15" i="1"/>
  <c r="B17" i="1"/>
  <c r="B24" i="18"/>
  <c r="B16" i="18"/>
  <c r="E24" i="8"/>
  <c r="C24" i="8"/>
  <c r="B24" i="8"/>
  <c r="C20" i="8"/>
  <c r="D20" i="8"/>
  <c r="D24" i="8"/>
  <c r="E20" i="8"/>
  <c r="F12" i="8"/>
  <c r="F24" i="8"/>
  <c r="B28" i="8"/>
  <c r="B29" i="8"/>
  <c r="B20" i="8"/>
  <c r="C28" i="8"/>
  <c r="C29" i="8"/>
  <c r="D28" i="8"/>
  <c r="E28" i="8"/>
  <c r="F28" i="8"/>
  <c r="F20" i="8"/>
  <c r="G9" i="8"/>
  <c r="G10" i="8"/>
  <c r="G11" i="8"/>
  <c r="G13" i="8"/>
  <c r="G14" i="8"/>
  <c r="G15" i="8"/>
  <c r="G16" i="8"/>
  <c r="G17" i="8"/>
  <c r="G18" i="8"/>
  <c r="G19" i="8"/>
  <c r="G21" i="8"/>
  <c r="G22" i="8"/>
  <c r="G23" i="8"/>
  <c r="G25" i="8"/>
  <c r="G26" i="8"/>
  <c r="G27" i="8"/>
  <c r="G30" i="8"/>
  <c r="G31" i="8"/>
  <c r="G32" i="8"/>
  <c r="G33" i="8"/>
  <c r="G34" i="8"/>
  <c r="G8" i="8"/>
  <c r="C12" i="8"/>
  <c r="D12" i="8"/>
  <c r="E12" i="8"/>
  <c r="B12" i="8"/>
  <c r="G12" i="8"/>
  <c r="D29" i="8"/>
  <c r="E29" i="8"/>
  <c r="G29" i="8"/>
  <c r="G28" i="8"/>
  <c r="G24" i="8"/>
  <c r="F29" i="8"/>
  <c r="G20" i="8"/>
  <c r="C50" i="39"/>
  <c r="E50" i="39"/>
  <c r="E69" i="39"/>
  <c r="C68" i="39"/>
  <c r="E68" i="39"/>
  <c r="E98" i="39"/>
  <c r="D68" i="39"/>
  <c r="D98" i="39"/>
  <c r="F14" i="39"/>
  <c r="D34" i="39"/>
  <c r="F34" i="39"/>
  <c r="F66" i="39"/>
  <c r="D67" i="39"/>
  <c r="D70" i="39"/>
  <c r="C90" i="39"/>
  <c r="F49" i="39"/>
  <c r="C67" i="39"/>
  <c r="E67" i="39"/>
  <c r="E70" i="39"/>
  <c r="F20" i="34"/>
  <c r="C50" i="34"/>
  <c r="F50" i="34"/>
  <c r="F70" i="34"/>
  <c r="F45" i="34"/>
  <c r="F67" i="34"/>
  <c r="D68" i="34"/>
  <c r="D98" i="34"/>
  <c r="C97" i="34"/>
  <c r="F97" i="34"/>
  <c r="F14" i="34"/>
  <c r="F90" i="40"/>
  <c r="C97" i="40"/>
  <c r="E97" i="40"/>
  <c r="D97" i="40"/>
  <c r="C50" i="40"/>
  <c r="C68" i="40"/>
  <c r="F68" i="40"/>
  <c r="E68" i="40"/>
  <c r="C70" i="40"/>
  <c r="F70" i="40"/>
  <c r="F84" i="40"/>
  <c r="D68" i="40"/>
  <c r="D69" i="41"/>
  <c r="D68" i="41"/>
  <c r="D98" i="41"/>
  <c r="E69" i="41"/>
  <c r="E68" i="41"/>
  <c r="E98" i="41"/>
  <c r="C97" i="41"/>
  <c r="F97" i="41"/>
  <c r="F90" i="41"/>
  <c r="C50" i="41"/>
  <c r="F84" i="41"/>
  <c r="C34" i="10"/>
  <c r="F32" i="10"/>
  <c r="D68" i="10"/>
  <c r="D20" i="10"/>
  <c r="F14" i="10"/>
  <c r="F20" i="10"/>
  <c r="F23" i="10"/>
  <c r="E34" i="10"/>
  <c r="F49" i="10"/>
  <c r="C50" i="10"/>
  <c r="E50" i="10"/>
  <c r="E68" i="10"/>
  <c r="F66" i="10"/>
  <c r="D67" i="10"/>
  <c r="C97" i="10"/>
  <c r="C67" i="10"/>
  <c r="E67" i="10"/>
  <c r="D76" i="36"/>
  <c r="C100" i="36"/>
  <c r="E100" i="36"/>
  <c r="E124" i="36"/>
  <c r="F52" i="36"/>
  <c r="E76" i="36"/>
  <c r="F25" i="36"/>
  <c r="F34" i="36"/>
  <c r="F42" i="36"/>
  <c r="F61" i="36"/>
  <c r="C76" i="36"/>
  <c r="F89" i="36"/>
  <c r="F98" i="36"/>
  <c r="D99" i="36"/>
  <c r="D100" i="36"/>
  <c r="D124" i="36"/>
  <c r="C99" i="36"/>
  <c r="E99" i="36"/>
  <c r="C76" i="38"/>
  <c r="E100" i="38"/>
  <c r="E124" i="38"/>
  <c r="C100" i="38"/>
  <c r="F25" i="38"/>
  <c r="D26" i="38"/>
  <c r="F51" i="38"/>
  <c r="D52" i="38"/>
  <c r="D100" i="38"/>
  <c r="D124" i="38"/>
  <c r="F75" i="38"/>
  <c r="F31" i="38"/>
  <c r="F89" i="38"/>
  <c r="C99" i="38"/>
  <c r="E100" i="37"/>
  <c r="E124" i="37"/>
  <c r="F21" i="37"/>
  <c r="C26" i="37"/>
  <c r="F26" i="37"/>
  <c r="E26" i="37"/>
  <c r="E76" i="37"/>
  <c r="F31" i="37"/>
  <c r="D52" i="37"/>
  <c r="F52" i="37"/>
  <c r="F75" i="37"/>
  <c r="D76" i="37"/>
  <c r="D100" i="37"/>
  <c r="D124" i="37"/>
  <c r="F89" i="37"/>
  <c r="C99" i="37"/>
  <c r="E99" i="37"/>
  <c r="E76" i="15"/>
  <c r="E100" i="15"/>
  <c r="E124" i="15"/>
  <c r="D76" i="15"/>
  <c r="D100" i="15"/>
  <c r="D124" i="15"/>
  <c r="F25" i="15"/>
  <c r="C52" i="15"/>
  <c r="F52" i="15"/>
  <c r="C76" i="15"/>
  <c r="F98" i="15"/>
  <c r="D99" i="15"/>
  <c r="C99" i="15"/>
  <c r="E99" i="15"/>
  <c r="F26" i="2"/>
  <c r="D76" i="2"/>
  <c r="D100" i="2"/>
  <c r="F52" i="2"/>
  <c r="E76" i="2"/>
  <c r="C100" i="2"/>
  <c r="E100" i="2"/>
  <c r="F123" i="2"/>
  <c r="C124" i="2"/>
  <c r="D124" i="2"/>
  <c r="F25" i="2"/>
  <c r="F34" i="2"/>
  <c r="C76" i="2"/>
  <c r="F98" i="2"/>
  <c r="D99" i="2"/>
  <c r="F116" i="2"/>
  <c r="C99" i="2"/>
  <c r="E99" i="2"/>
  <c r="C70" i="39"/>
  <c r="F70" i="39"/>
  <c r="F67" i="39"/>
  <c r="C97" i="39"/>
  <c r="F90" i="39"/>
  <c r="D50" i="39"/>
  <c r="D69" i="39"/>
  <c r="F68" i="39"/>
  <c r="C69" i="39"/>
  <c r="F69" i="39"/>
  <c r="C68" i="34"/>
  <c r="F97" i="40"/>
  <c r="C98" i="40"/>
  <c r="F50" i="40"/>
  <c r="C69" i="40"/>
  <c r="F69" i="40"/>
  <c r="D98" i="40"/>
  <c r="E98" i="40"/>
  <c r="C69" i="41"/>
  <c r="F69" i="41"/>
  <c r="C68" i="41"/>
  <c r="F50" i="41"/>
  <c r="C70" i="10"/>
  <c r="F67" i="10"/>
  <c r="D70" i="10"/>
  <c r="E98" i="10"/>
  <c r="E69" i="10"/>
  <c r="C69" i="10"/>
  <c r="D98" i="10"/>
  <c r="F34" i="10"/>
  <c r="E70" i="10"/>
  <c r="F97" i="10"/>
  <c r="C68" i="10"/>
  <c r="D50" i="10"/>
  <c r="F76" i="36"/>
  <c r="C124" i="36"/>
  <c r="F124" i="36"/>
  <c r="F100" i="36"/>
  <c r="F99" i="36"/>
  <c r="F99" i="38"/>
  <c r="D76" i="38"/>
  <c r="C124" i="38"/>
  <c r="F124" i="38"/>
  <c r="F100" i="38"/>
  <c r="F52" i="38"/>
  <c r="F26" i="38"/>
  <c r="F76" i="38"/>
  <c r="F99" i="37"/>
  <c r="C76" i="37"/>
  <c r="C100" i="37"/>
  <c r="C100" i="15"/>
  <c r="F99" i="15"/>
  <c r="F76" i="15"/>
  <c r="F99" i="2"/>
  <c r="F76" i="2"/>
  <c r="F100" i="2"/>
  <c r="E124" i="2"/>
  <c r="F50" i="39"/>
  <c r="F97" i="39"/>
  <c r="C98" i="39"/>
  <c r="F98" i="39"/>
  <c r="C98" i="34"/>
  <c r="F98" i="34"/>
  <c r="F68" i="34"/>
  <c r="F98" i="40"/>
  <c r="C98" i="41"/>
  <c r="F98" i="41"/>
  <c r="F68" i="41"/>
  <c r="F68" i="10"/>
  <c r="D69" i="10"/>
  <c r="C98" i="10"/>
  <c r="F50" i="10"/>
  <c r="F70" i="10"/>
  <c r="F76" i="37"/>
  <c r="C124" i="37"/>
  <c r="F124" i="37"/>
  <c r="F100" i="37"/>
  <c r="C124" i="15"/>
  <c r="F100" i="15"/>
  <c r="F124" i="2"/>
  <c r="F98" i="10"/>
  <c r="F69" i="10"/>
  <c r="F124" i="15"/>
</calcChain>
</file>

<file path=xl/sharedStrings.xml><?xml version="1.0" encoding="utf-8"?>
<sst xmlns="http://schemas.openxmlformats.org/spreadsheetml/2006/main" count="3615" uniqueCount="720">
  <si>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</si>
  <si>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</si>
  <si>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</si>
  <si>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</si>
  <si>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</si>
  <si>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</si>
  <si>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</si>
  <si>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</si>
  <si>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</si>
  <si>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</si>
  <si>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</si>
  <si>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</si>
  <si>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</si>
  <si>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</si>
  <si>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</si>
  <si>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</si>
  <si>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</si>
  <si>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</si>
  <si>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</si>
  <si>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</si>
  <si>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</si>
  <si>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</si>
  <si>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</si>
  <si>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</si>
  <si>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</si>
  <si>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</si>
  <si>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</si>
  <si>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</si>
  <si>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</si>
  <si>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</si>
  <si>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</si>
  <si>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</si>
  <si>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</si>
  <si>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</si>
  <si>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</si>
  <si>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</si>
  <si>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</si>
  <si>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</si>
  <si>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</si>
  <si>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</si>
  <si>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</si>
  <si>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</si>
  <si>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</si>
  <si>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</si>
  <si>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</si>
  <si>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</si>
  <si>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</si>
  <si>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</si>
  <si>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</si>
  <si>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</si>
  <si>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</si>
  <si>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</si>
  <si>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</si>
  <si>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</si>
  <si>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</si>
  <si>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</si>
  <si>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</si>
  <si>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</si>
  <si>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</si>
  <si>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</si>
  <si>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</si>
  <si>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</si>
  <si>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</si>
  <si>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</si>
  <si>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</si>
  <si>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</si>
  <si>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</si>
  <si>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</si>
  <si>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</si>
  <si>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</si>
  <si>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</si>
  <si>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</si>
  <si>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</si>
  <si>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</si>
  <si>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</si>
  <si>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</si>
  <si>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</si>
  <si>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</si>
  <si>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</si>
  <si>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</si>
  <si>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</si>
  <si>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</si>
  <si>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</si>
  <si>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</si>
  <si>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</si>
  <si>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</si>
  <si>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</si>
  <si>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</si>
  <si>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</si>
  <si>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</si>
  <si>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</si>
  <si>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</si>
  <si>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</si>
  <si>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</si>
  <si>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</si>
  <si>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</si>
  <si>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</si>
  <si>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</si>
  <si>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</si>
  <si>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</si>
  <si>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</si>
  <si>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</si>
  <si>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</si>
  <si>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</si>
  <si>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</si>
  <si>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</si>
  <si>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</si>
  <si>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</si>
  <si>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</si>
  <si>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</si>
  <si>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</si>
  <si>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</si>
  <si>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</si>
  <si>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</si>
  <si>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</si>
  <si>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</si>
  <si>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</si>
  <si>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</si>
  <si>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</si>
  <si>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</si>
  <si>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</si>
  <si>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</si>
  <si>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</si>
  <si>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</si>
  <si>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</si>
  <si>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</si>
  <si>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</si>
  <si>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</si>
  <si>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</si>
  <si>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</si>
  <si>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</si>
  <si>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</si>
  <si>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</si>
  <si>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</si>
  <si>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</si>
  <si>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</si>
  <si>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</si>
  <si>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</si>
  <si>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</si>
  <si>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</si>
  <si>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</si>
  <si>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</si>
  <si>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</si>
  <si>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</si>
  <si>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</si>
  <si>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</si>
  <si>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</si>
  <si>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</si>
  <si>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</si>
  <si>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</si>
  <si>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</si>
  <si>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</si>
  <si>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</si>
  <si>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</si>
  <si>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</si>
  <si>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</si>
  <si>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</si>
  <si>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</si>
  <si>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</si>
  <si>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</si>
  <si>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</si>
  <si>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</si>
  <si>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</si>
  <si>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</si>
  <si>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</si>
  <si>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</si>
  <si>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</si>
  <si>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</si>
  <si>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</si>
  <si>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</si>
  <si>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</si>
  <si>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</si>
  <si>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</si>
  <si>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</si>
  <si>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</si>
  <si>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</si>
  <si>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</si>
  <si>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</si>
  <si>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</si>
  <si>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</si>
  <si>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</si>
  <si>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</si>
  <si>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</si>
  <si>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</si>
  <si>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</si>
  <si>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</si>
  <si>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</si>
  <si>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</si>
  <si>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</si>
  <si>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</si>
  <si>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</si>
  <si>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</si>
  <si>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</si>
  <si>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</si>
  <si>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</si>
  <si>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</si>
  <si>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</si>
  <si>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</si>
  <si>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</si>
  <si>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</si>
  <si>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</si>
  <si>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</si>
  <si>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</si>
  <si>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</si>
  <si>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</si>
  <si>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</si>
  <si>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</si>
  <si>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</si>
  <si>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</si>
  <si>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</si>
  <si>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</si>
  <si>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</si>
  <si>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</si>
  <si>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</si>
  <si>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</si>
  <si>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</si>
  <si>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</si>
  <si>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</si>
  <si>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</si>
  <si>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</si>
  <si>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</si>
  <si>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</si>
  <si>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</si>
  <si>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</si>
  <si>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</si>
  <si>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</si>
  <si>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</si>
  <si>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</si>
  <si>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</si>
  <si>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</si>
  <si>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</si>
  <si>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</si>
  <si>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</si>
  <si>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</si>
  <si>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</si>
  <si>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</si>
  <si>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</si>
  <si>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</si>
  <si>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</si>
  <si>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</si>
  <si>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</si>
  <si>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</si>
  <si>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</si>
  <si>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</si>
  <si>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</si>
  <si>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</si>
  <si>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</si>
  <si>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</si>
  <si>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</si>
  <si>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</si>
  <si>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</si>
  <si>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</si>
  <si>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</si>
  <si>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</si>
  <si>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</si>
  <si>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</si>
  <si>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</si>
  <si>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</si>
  <si>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</si>
  <si>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</si>
  <si>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</si>
  <si>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</si>
  <si>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</si>
  <si>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</si>
  <si>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</si>
  <si>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</si>
  <si>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</si>
  <si>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</si>
  <si>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</si>
  <si>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</si>
  <si>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</si>
  <si>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</si>
  <si>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</si>
  <si>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</si>
  <si>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</si>
  <si>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</si>
  <si>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</si>
  <si>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</si>
  <si>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</si>
  <si>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</si>
  <si>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</si>
  <si>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</si>
  <si>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</si>
  <si>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</si>
  <si>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</si>
  <si>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</si>
  <si>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</si>
  <si>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</si>
  <si>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</si>
  <si>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</si>
  <si>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</si>
  <si>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</si>
  <si>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</si>
  <si>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</si>
  <si>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</si>
  <si>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</si>
  <si>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</si>
  <si>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</si>
  <si>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</si>
  <si>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</si>
  <si>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</si>
  <si>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</si>
  <si>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</si>
  <si>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</si>
  <si>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</si>
  <si>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</si>
  <si>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</si>
  <si>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</si>
  <si>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</si>
  <si>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</si>
  <si>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</si>
  <si>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</si>
  <si>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</si>
  <si>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</si>
  <si>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</si>
  <si>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</si>
  <si>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</si>
  <si>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</si>
  <si>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</si>
  <si>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</si>
  <si>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</si>
  <si>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</si>
  <si>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</si>
  <si>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</si>
  <si>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</si>
  <si>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</si>
  <si>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</si>
  <si>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</si>
  <si>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</si>
  <si>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</si>
  <si>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</si>
  <si>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</si>
  <si>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</si>
  <si>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</si>
  <si>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</si>
  <si>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</si>
  <si>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</si>
  <si>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</si>
  <si>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</si>
  <si>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</si>
  <si>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</si>
  <si>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</si>
  <si>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</si>
  <si>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</si>
  <si>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</si>
  <si>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</si>
  <si>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</si>
  <si>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</si>
  <si>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</si>
  <si>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</si>
  <si>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</si>
  <si>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</si>
  <si>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</si>
  <si>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</si>
  <si>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</si>
  <si>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</si>
  <si>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</si>
  <si>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</si>
  <si>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</si>
  <si>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</si>
  <si>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</si>
  <si>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</si>
  <si>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</si>
  <si>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</si>
  <si>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</si>
  <si>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</si>
  <si>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</si>
  <si>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</si>
  <si>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</si>
  <si>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</si>
  <si>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</si>
  <si>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</si>
  <si>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</si>
  <si>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</si>
  <si>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</si>
  <si>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</si>
  <si>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</si>
  <si>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</si>
  <si>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</si>
  <si>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</si>
  <si>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</si>
  <si>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</si>
  <si>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</si>
  <si>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</si>
  <si>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</si>
  <si>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</si>
  <si>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</si>
  <si>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</si>
  <si>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</si>
  <si>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</si>
  <si>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</si>
  <si>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</si>
  <si>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</si>
  <si>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</si>
  <si>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</si>
  <si>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</si>
  <si>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</si>
  <si>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</si>
  <si>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</si>
  <si>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</si>
  <si>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</si>
  <si>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</si>
  <si>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</si>
  <si>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</si>
  <si>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</si>
  <si>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</si>
  <si>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</si>
  <si>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</si>
  <si>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</si>
  <si>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</si>
  <si>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</si>
  <si>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</si>
  <si>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</si>
  <si>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</si>
  <si>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</si>
  <si>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</si>
  <si>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</si>
  <si>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</si>
  <si>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</si>
  <si>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</si>
  <si>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</si>
  <si>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</si>
  <si>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</si>
  <si>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</si>
  <si>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</si>
  <si>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</si>
  <si>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</si>
  <si>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</si>
  <si>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</si>
  <si>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</si>
  <si>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</si>
  <si>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</si>
  <si>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</si>
  <si>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</si>
  <si>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</si>
  <si>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</si>
  <si>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</si>
  <si>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</si>
  <si>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</si>
  <si>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</si>
  <si>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</si>
  <si>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</si>
  <si>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</si>
  <si>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</si>
  <si>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</si>
  <si>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</si>
  <si>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</si>
  <si>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</si>
  <si>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</si>
  <si>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</si>
  <si>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</si>
  <si>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</si>
  <si>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</si>
  <si>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</si>
  <si>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</si>
  <si>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</si>
  <si>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</si>
  <si>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</si>
  <si>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</si>
  <si>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</si>
  <si>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</si>
  <si>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</si>
  <si>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</si>
  <si>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</si>
  <si>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</si>
  <si>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</si>
  <si>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</si>
  <si>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</si>
  <si>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EGÉSZSÉGHÁZ ELŐIRÁNYZATAI</t>
  </si>
  <si>
    <t>MŰVELŐDÉSI HÁZ ELŐIRÁNYZATAI</t>
  </si>
  <si>
    <t>TGK ELŐIRÁNYZATAI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</si>
  <si>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</si>
  <si>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</si>
  <si>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</si>
  <si>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</si>
  <si>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</si>
  <si>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</si>
  <si>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</si>
  <si>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</si>
  <si>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</si>
  <si>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>Költségvetési engedélyezett létszámkeret (álláshely) (fő) EGÉSZSÉGHÁZ</t>
  </si>
  <si>
    <t>Költségvetési engedélyezett létszámkeret (álláshely) (fő) TGK</t>
  </si>
  <si>
    <t>Költségvetési engedélyezett létszámkeret (álláshely) (fő) MŰVELŐDÉSI HÁZ</t>
  </si>
  <si>
    <t>Költségvetési engedélyezett létszámkeret (álláshely) (fő) HIVATAL</t>
  </si>
  <si>
    <t>EGÉSZSÉGHÁZ</t>
  </si>
  <si>
    <t>TGK</t>
  </si>
  <si>
    <t>MŰVELŐDÉSI HÁZ</t>
  </si>
  <si>
    <t>HIVATAL</t>
  </si>
  <si>
    <t xml:space="preserve">Egészségház </t>
  </si>
  <si>
    <t>Művelődési Ház</t>
  </si>
  <si>
    <t>Hivatal</t>
  </si>
  <si>
    <t>KÖZÖS HIVATAL ELŐIRÁNYZATAI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</si>
  <si>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</si>
  <si>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</si>
  <si>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</si>
  <si>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</si>
  <si>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</si>
  <si>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</si>
  <si>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</si>
  <si>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</si>
  <si>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</si>
  <si>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</si>
  <si>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</si>
  <si>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</si>
  <si>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</si>
  <si>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</si>
  <si>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</si>
  <si>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</si>
  <si>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</si>
  <si>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</si>
  <si>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</si>
  <si>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</si>
  <si>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</si>
  <si>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</si>
  <si>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</si>
  <si>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</si>
  <si>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</si>
  <si>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</si>
  <si>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</si>
  <si>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</si>
  <si>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</si>
  <si>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</si>
  <si>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</si>
  <si>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</si>
  <si>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</si>
  <si>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</si>
  <si>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</si>
  <si>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</si>
  <si>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</si>
  <si>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</si>
  <si>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</si>
  <si>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saját bevételek 2018.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</si>
  <si>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</si>
  <si>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</si>
  <si>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</si>
  <si>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</si>
  <si>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</si>
  <si>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</si>
  <si>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</si>
  <si>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</si>
  <si>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</si>
  <si>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</si>
  <si>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</si>
  <si>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</si>
  <si>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</si>
  <si>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</si>
  <si>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</si>
  <si>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</si>
  <si>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</si>
  <si>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</si>
  <si>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</si>
  <si>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</si>
  <si>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</si>
  <si>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</si>
  <si>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</si>
  <si>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</si>
  <si>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</si>
  <si>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</si>
  <si>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</si>
  <si>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</si>
  <si>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</si>
  <si>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</si>
  <si>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</si>
  <si>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</si>
  <si>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</si>
  <si>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</si>
  <si>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</si>
  <si>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</si>
  <si>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</si>
  <si>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</si>
  <si>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</si>
  <si>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</si>
  <si>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</si>
  <si>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</si>
  <si>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</si>
  <si>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</si>
  <si>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</si>
  <si>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</si>
  <si>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</si>
  <si>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</si>
  <si>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</si>
  <si>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</si>
  <si>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</si>
  <si>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</si>
  <si>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</si>
  <si>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</si>
  <si>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</si>
  <si>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</si>
  <si>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</si>
  <si>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</si>
  <si>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</si>
  <si>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</si>
  <si>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</si>
  <si>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</si>
  <si>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</si>
  <si>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</si>
  <si>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</si>
  <si>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</si>
  <si>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</si>
  <si>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</si>
  <si>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</si>
  <si>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</si>
  <si>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</si>
  <si>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</si>
  <si>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</si>
  <si>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</si>
  <si>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</si>
  <si>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</si>
  <si>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</si>
  <si>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</si>
  <si>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</si>
  <si>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</si>
  <si>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</si>
  <si>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</si>
  <si>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</si>
  <si>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</si>
  <si>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</si>
  <si>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</si>
  <si>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</si>
  <si>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</si>
  <si>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</si>
  <si>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</si>
  <si>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</si>
  <si>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</si>
  <si>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</si>
  <si>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</si>
  <si>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</si>
  <si>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</si>
  <si>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</si>
  <si>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</si>
  <si>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</si>
  <si>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</si>
  <si>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</si>
  <si>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</si>
  <si>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</si>
  <si>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</si>
  <si>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</si>
  <si>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</si>
  <si>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</si>
  <si>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</si>
  <si>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</si>
  <si>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</si>
  <si>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</si>
  <si>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</si>
  <si>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</si>
  <si>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</si>
  <si>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</si>
  <si>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</si>
  <si>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</si>
  <si>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</si>
  <si>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</si>
  <si>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</si>
  <si>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</si>
  <si>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</si>
  <si>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</si>
  <si>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</si>
  <si>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</si>
  <si>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</si>
  <si>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</si>
  <si>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</si>
  <si>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</si>
  <si>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</si>
  <si>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</si>
  <si>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</si>
  <si>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</si>
  <si>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</si>
  <si>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</si>
  <si>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</si>
  <si>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</si>
  <si>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</si>
  <si>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</si>
  <si>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</si>
  <si>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</si>
  <si>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települési adó</t>
  </si>
  <si>
    <t>saját bevételek 2019.</t>
  </si>
  <si>
    <t>Kiadások (Ft)</t>
  </si>
  <si>
    <t>Bevételek (Ft)</t>
  </si>
  <si>
    <t>Beruházások és felújítások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</si>
  <si>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</si>
  <si>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</si>
  <si>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</si>
  <si>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</si>
  <si>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</si>
  <si>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</si>
  <si>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</si>
  <si>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</si>
  <si>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</si>
  <si>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</si>
  <si>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felhalmozási kiadások</t>
  </si>
  <si>
    <t xml:space="preserve"> </t>
  </si>
  <si>
    <t>saját bevételek 2020.</t>
  </si>
  <si>
    <t>saját bevételek 2021.</t>
  </si>
  <si>
    <t>Csepreg Város Önkormányzat 2020. évi költségvetése</t>
  </si>
  <si>
    <t>1. melléklet az 3/2020.(II.28.) számú önkormányzati rendelethez</t>
  </si>
  <si>
    <t>2. melléklet az 3/2020.(II.28.) számú önkormányzati rendelethez</t>
  </si>
  <si>
    <t>3. melléklet az 3/2020.(II.28.) számú önkormányzati rendelethez</t>
  </si>
  <si>
    <t>4. melléklet az 3/2020.(II.28.) számú önkormányzati rendelethez</t>
  </si>
  <si>
    <t>5. melléklet az 3/2020.(II.28) számú önkormányzati rendelethez</t>
  </si>
  <si>
    <t>6. melléklet az 3/2020.(II.28.) számú önkormányzati rendelethez</t>
  </si>
  <si>
    <t>7. melléklet az 3/2020.(II.28.) számú önkormányzati rendelethez</t>
  </si>
  <si>
    <t>8. melléklet az 3/2020.(II.28.) számú önkormányzati rendelethez</t>
  </si>
  <si>
    <t>9. melléklet az 3/2020.(II.28.) számú önkormányzati rendelethez</t>
  </si>
  <si>
    <t>10. melléklet az 3/2020.(II.28.) számú önkormányzati rendelethez</t>
  </si>
  <si>
    <t>11. melléklet az  3/2020.(II.28.) számú önkormányzati rendelethez</t>
  </si>
  <si>
    <t>12. melléklet az 3/2020.(II.28.) számú önkormányzati rendelethez</t>
  </si>
  <si>
    <t>13. melléklet az 3/2020.(II.28.) számú önkormányzati rendelethez</t>
  </si>
  <si>
    <t>14. melléklet az 3/2020.(II.28.) számú önkormányzati rendelethez</t>
  </si>
  <si>
    <t>15. melléklet az 3/2020.(II.28.) számú önkormányzati rendelethez</t>
  </si>
  <si>
    <t>16. melléklet az 3/2020.(II.28.) számú önkormányzati rendelethez</t>
  </si>
  <si>
    <t>17. melléklet az 3/2020.(II.28.) számú önkormányzati rendelethez</t>
  </si>
  <si>
    <t>18. melléklet az 3/2020.(II.28.) számú önkormányzati rendelethez</t>
  </si>
  <si>
    <t>19. melléklet az 3/2020.(II.28.) számú önkormányzati rendelethez</t>
  </si>
  <si>
    <t>20. melléklet az 3/2020.(II.28.) számú önkormányzati rendelethez</t>
  </si>
  <si>
    <t>21. melléklet az 3/2020.(II.28.) számú önkormányzati rendelethez</t>
  </si>
  <si>
    <t>22. melléklet az 3/2020.(II.28.) számú önkormányzati rendelethez</t>
  </si>
  <si>
    <t>23. melléklet az 3/2020.(II.28.) számú önkormányzati rendelethez</t>
  </si>
  <si>
    <t>24. melléklet az 3/2020.(II.28.) számú önkormányzati rendelethez</t>
  </si>
  <si>
    <t>25. melléklet az 3/2020.(II.28.) számú önkormányzati rendelethez</t>
  </si>
  <si>
    <t>Módosította: 9/2020. (VII.10.) rendelet Hatálybalépés: 2020.július 11.</t>
  </si>
  <si>
    <t xml:space="preserve"> Módosította: 9/2020. (VII.10.) rendelet Hatálybalépés: 2020.július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</si>
</sst>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0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91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75" fontId="4" fillId="0" borderId="1" xfId="0" applyNumberFormat="1" applyFont="1" applyBorder="1" applyAlignment="1">
      <alignment vertical="center"/>
    </xf>
    <xf numFmtId="175" fontId="3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7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22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75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26" fillId="0" borderId="0" xfId="1" applyFont="1" applyAlignment="1" applyProtection="1"/>
    <xf numFmtId="0" fontId="27" fillId="0" borderId="0" xfId="0" applyFont="1"/>
    <xf numFmtId="0" fontId="2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5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30" fillId="0" borderId="0" xfId="0" applyFont="1"/>
    <xf numFmtId="0" fontId="9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0" xfId="0" applyFont="1"/>
    <xf numFmtId="0" fontId="11" fillId="5" borderId="1" xfId="0" applyFont="1" applyFill="1" applyBorder="1"/>
    <xf numFmtId="0" fontId="14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11" fillId="0" borderId="0" xfId="0" applyFont="1"/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7" fillId="0" borderId="1" xfId="0" applyFont="1" applyBorder="1"/>
    <xf numFmtId="0" fontId="3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7" fillId="0" borderId="0" xfId="0" applyFont="1"/>
    <xf numFmtId="3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/>
    <xf numFmtId="3" fontId="17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3" fontId="0" fillId="0" borderId="0" xfId="0" applyNumberFormat="1"/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15" fillId="0" borderId="2" xfId="0" applyNumberFormat="1" applyFont="1" applyBorder="1"/>
    <xf numFmtId="3" fontId="15" fillId="0" borderId="3" xfId="0" applyNumberFormat="1" applyFont="1" applyBorder="1"/>
    <xf numFmtId="3" fontId="0" fillId="0" borderId="0" xfId="0" applyNumberFormat="1" applyAlignment="1">
      <alignment horizontal="center" wrapText="1"/>
    </xf>
    <xf numFmtId="3" fontId="25" fillId="0" borderId="1" xfId="0" applyNumberFormat="1" applyFont="1" applyBorder="1" applyAlignment="1">
      <alignment wrapText="1"/>
    </xf>
    <xf numFmtId="3" fontId="25" fillId="0" borderId="1" xfId="0" applyNumberFormat="1" applyFont="1" applyBorder="1"/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/>
    <xf numFmtId="3" fontId="15" fillId="0" borderId="0" xfId="0" applyNumberFormat="1" applyFont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 vertical="center" wrapText="1"/>
    </xf>
    <xf numFmtId="3" fontId="29" fillId="0" borderId="0" xfId="0" applyNumberFormat="1" applyFont="1" applyAlignment="1">
      <alignment horizontal="center" wrapText="1"/>
    </xf>
    <xf numFmtId="3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9" fillId="0" borderId="1" xfId="0" applyNumberFormat="1" applyFont="1" applyBorder="1"/>
    <xf numFmtId="3" fontId="14" fillId="0" borderId="0" xfId="0" applyNumberFormat="1" applyFont="1"/>
    <xf numFmtId="0" fontId="2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6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3" fontId="15" fillId="0" borderId="1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5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75" fontId="10" fillId="0" borderId="0" xfId="0" applyNumberFormat="1" applyFont="1" applyAlignment="1">
      <alignment vertical="center"/>
    </xf>
    <xf numFmtId="0" fontId="40" fillId="0" borderId="0" xfId="0" applyFont="1"/>
    <xf numFmtId="0" fontId="0" fillId="0" borderId="0" xfId="0"/>
    <xf numFmtId="0" fontId="0" fillId="0" borderId="0" xfId="0"/>
    <xf numFmtId="3" fontId="15" fillId="8" borderId="1" xfId="0" applyNumberFormat="1" applyFont="1" applyFill="1" applyBorder="1"/>
    <xf numFmtId="3" fontId="10" fillId="8" borderId="1" xfId="0" applyNumberFormat="1" applyFont="1" applyFill="1" applyBorder="1"/>
    <xf numFmtId="3" fontId="7" fillId="8" borderId="1" xfId="0" applyNumberFormat="1" applyFont="1" applyFill="1" applyBorder="1" applyAlignment="1">
      <alignment horizontal="left" vertical="center" wrapText="1"/>
    </xf>
    <xf numFmtId="3" fontId="6" fillId="8" borderId="1" xfId="0" applyNumberFormat="1" applyFont="1" applyFill="1" applyBorder="1" applyAlignment="1">
      <alignment horizontal="left" vertical="center" wrapText="1"/>
    </xf>
    <xf numFmtId="3" fontId="7" fillId="8" borderId="1" xfId="0" applyNumberFormat="1" applyFont="1" applyFill="1" applyBorder="1" applyAlignment="1">
      <alignment horizontal="left" vertical="center"/>
    </xf>
    <xf numFmtId="3" fontId="6" fillId="8" borderId="1" xfId="0" applyNumberFormat="1" applyFont="1" applyFill="1" applyBorder="1" applyAlignment="1">
      <alignment horizontal="left" vertical="center"/>
    </xf>
    <xf numFmtId="3" fontId="14" fillId="8" borderId="1" xfId="0" applyNumberFormat="1" applyFont="1" applyFill="1" applyBorder="1" applyAlignment="1">
      <alignment horizontal="right" vertical="center"/>
    </xf>
    <xf numFmtId="3" fontId="7" fillId="8" borderId="1" xfId="0" applyNumberFormat="1" applyFont="1" applyFill="1" applyBorder="1" applyAlignment="1">
      <alignment horizontal="right" vertical="center"/>
    </xf>
    <xf numFmtId="3" fontId="9" fillId="8" borderId="1" xfId="0" applyNumberFormat="1" applyFont="1" applyFill="1" applyBorder="1" applyAlignment="1">
      <alignment horizontal="right" vertical="center"/>
    </xf>
    <xf numFmtId="3" fontId="41" fillId="0" borderId="1" xfId="0" applyNumberFormat="1" applyFont="1" applyBorder="1"/>
    <xf numFmtId="3" fontId="17" fillId="5" borderId="1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0" fillId="0" borderId="0" xfId="0" applyFont="1"/>
    <xf numFmtId="3" fontId="10" fillId="0" borderId="1" xfId="0" applyNumberFormat="1" applyFont="1" applyBorder="1" applyAlignment="1">
      <alignment horizontal="right" vertical="center" wrapText="1"/>
    </xf>
    <xf numFmtId="3" fontId="21" fillId="5" borderId="1" xfId="0" applyNumberFormat="1" applyFont="1" applyFill="1" applyBorder="1"/>
    <xf numFmtId="0" fontId="15" fillId="0" borderId="1" xfId="0" applyFont="1" applyBorder="1"/>
    <xf numFmtId="0" fontId="10" fillId="0" borderId="1" xfId="0" applyFont="1" applyBorder="1"/>
    <xf numFmtId="0" fontId="10" fillId="5" borderId="1" xfId="0" applyFont="1" applyFill="1" applyBorder="1"/>
    <xf numFmtId="3" fontId="10" fillId="5" borderId="1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0" fontId="41" fillId="0" borderId="1" xfId="0" applyFont="1" applyBorder="1"/>
    <xf numFmtId="0" fontId="5" fillId="0" borderId="0" xfId="0" applyFont="1"/>
    <xf numFmtId="3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hat&#225;lyos%20rendeletek%20Csepreg/2020%203/m&#243;dos&#237;t&#243;/CsepregR9_2020/CsepregR9_2020.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kiadás önkormányzat"/>
      <sheetName val="kiadás Egészségház"/>
      <sheetName val="kiadás TGK"/>
      <sheetName val="kiadás Művelődési Ház"/>
      <sheetName val="kiadás Hivatal"/>
      <sheetName val="kiadás összesen"/>
      <sheetName val="bevétel önkormányzat"/>
      <sheetName val="bevétel Egészségház"/>
      <sheetName val="bevétel TGK"/>
      <sheetName val="bevétel Művelődési Ház"/>
      <sheetName val="bevétel Hivatal"/>
      <sheetName val="bevétel összesen"/>
      <sheetName val="beruházások felújítások"/>
      <sheetName val="tartalékok"/>
      <sheetName val="stabilitási 1"/>
      <sheetName val="stabilitási 2"/>
      <sheetName val="finanszírozás"/>
      <sheetName val="szociális kiadások"/>
      <sheetName val="átadott"/>
      <sheetName val="átvett"/>
      <sheetName val="helyi adók"/>
    </sheetNames>
    <sheetDataSet>
      <sheetData sheetId="0"/>
      <sheetData sheetId="1">
        <row r="8">
          <cell r="C8">
            <v>32337200</v>
          </cell>
          <cell r="F8">
            <v>32337200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C13">
            <v>721800</v>
          </cell>
          <cell r="F13">
            <v>721800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170000</v>
          </cell>
          <cell r="F20">
            <v>170000</v>
          </cell>
        </row>
        <row r="21">
          <cell r="C21">
            <v>33229000</v>
          </cell>
          <cell r="D21">
            <v>0</v>
          </cell>
          <cell r="E21">
            <v>0</v>
          </cell>
          <cell r="F21">
            <v>33229000</v>
          </cell>
        </row>
        <row r="22">
          <cell r="C22">
            <v>13438468</v>
          </cell>
          <cell r="F22">
            <v>13438468</v>
          </cell>
        </row>
        <row r="23">
          <cell r="C23">
            <v>10740000</v>
          </cell>
          <cell r="F23">
            <v>10740000</v>
          </cell>
        </row>
        <row r="24">
          <cell r="C24">
            <v>1000000</v>
          </cell>
          <cell r="F24">
            <v>1000000</v>
          </cell>
        </row>
        <row r="25">
          <cell r="C25">
            <v>25178468</v>
          </cell>
          <cell r="D25">
            <v>0</v>
          </cell>
          <cell r="E25">
            <v>0</v>
          </cell>
          <cell r="F25">
            <v>25178468</v>
          </cell>
        </row>
        <row r="26">
          <cell r="C26">
            <v>58407468</v>
          </cell>
          <cell r="D26">
            <v>0</v>
          </cell>
          <cell r="E26">
            <v>0</v>
          </cell>
          <cell r="F26">
            <v>58407468</v>
          </cell>
        </row>
        <row r="27">
          <cell r="C27">
            <v>10046307</v>
          </cell>
          <cell r="F27">
            <v>10046307</v>
          </cell>
        </row>
        <row r="28">
          <cell r="C28">
            <v>50000</v>
          </cell>
          <cell r="F28">
            <v>50000</v>
          </cell>
        </row>
        <row r="29">
          <cell r="C29">
            <v>10500000</v>
          </cell>
          <cell r="F29">
            <v>10500000</v>
          </cell>
        </row>
        <row r="30">
          <cell r="C30">
            <v>0</v>
          </cell>
          <cell r="F30">
            <v>0</v>
          </cell>
        </row>
        <row r="31">
          <cell r="C31">
            <v>10550000</v>
          </cell>
          <cell r="D31">
            <v>0</v>
          </cell>
          <cell r="F31">
            <v>10550000</v>
          </cell>
        </row>
        <row r="32">
          <cell r="C32">
            <v>450000</v>
          </cell>
          <cell r="F32">
            <v>450000</v>
          </cell>
        </row>
        <row r="33">
          <cell r="C33">
            <v>350000</v>
          </cell>
          <cell r="F33">
            <v>350000</v>
          </cell>
        </row>
        <row r="34">
          <cell r="C34">
            <v>800000</v>
          </cell>
          <cell r="D34">
            <v>0</v>
          </cell>
          <cell r="F34">
            <v>800000</v>
          </cell>
        </row>
        <row r="35">
          <cell r="C35">
            <v>9300000</v>
          </cell>
          <cell r="F35">
            <v>9300000</v>
          </cell>
        </row>
        <row r="36">
          <cell r="C36">
            <v>99500000</v>
          </cell>
          <cell r="F36">
            <v>99500000</v>
          </cell>
        </row>
        <row r="37">
          <cell r="C37">
            <v>50000</v>
          </cell>
          <cell r="F37">
            <v>50000</v>
          </cell>
        </row>
        <row r="38">
          <cell r="C38">
            <v>13000000</v>
          </cell>
          <cell r="F38">
            <v>13000000</v>
          </cell>
        </row>
        <row r="39">
          <cell r="F39">
            <v>0</v>
          </cell>
        </row>
        <row r="40">
          <cell r="C40">
            <v>1700000</v>
          </cell>
          <cell r="F40">
            <v>1700000</v>
          </cell>
        </row>
        <row r="41">
          <cell r="C41">
            <v>21607548</v>
          </cell>
          <cell r="F41">
            <v>21607548</v>
          </cell>
        </row>
        <row r="42">
          <cell r="C42">
            <v>145157548</v>
          </cell>
          <cell r="D42">
            <v>0</v>
          </cell>
          <cell r="F42">
            <v>145157548</v>
          </cell>
        </row>
        <row r="43">
          <cell r="C43">
            <v>300000</v>
          </cell>
          <cell r="F43">
            <v>300000</v>
          </cell>
        </row>
        <row r="44">
          <cell r="C44">
            <v>100000</v>
          </cell>
          <cell r="F44">
            <v>100000</v>
          </cell>
        </row>
        <row r="45">
          <cell r="C45">
            <v>400000</v>
          </cell>
          <cell r="D45">
            <v>0</v>
          </cell>
          <cell r="F45">
            <v>400000</v>
          </cell>
        </row>
        <row r="46">
          <cell r="C46">
            <v>35000000</v>
          </cell>
          <cell r="F46">
            <v>35000000</v>
          </cell>
        </row>
        <row r="47">
          <cell r="F47">
            <v>0</v>
          </cell>
        </row>
        <row r="48">
          <cell r="C48">
            <v>50000</v>
          </cell>
          <cell r="F48">
            <v>50000</v>
          </cell>
        </row>
        <row r="49">
          <cell r="F49">
            <v>0</v>
          </cell>
        </row>
        <row r="50">
          <cell r="C50">
            <v>3000000</v>
          </cell>
          <cell r="F50">
            <v>3000000</v>
          </cell>
        </row>
        <row r="51">
          <cell r="C51">
            <v>38050000</v>
          </cell>
          <cell r="D51">
            <v>0</v>
          </cell>
          <cell r="F51">
            <v>38050000</v>
          </cell>
        </row>
        <row r="52">
          <cell r="C52">
            <v>194957548</v>
          </cell>
          <cell r="D52">
            <v>0</v>
          </cell>
          <cell r="F52">
            <v>194957548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C60">
            <v>3900000</v>
          </cell>
          <cell r="F60">
            <v>3900000</v>
          </cell>
        </row>
        <row r="61">
          <cell r="C61">
            <v>3900000</v>
          </cell>
          <cell r="D61">
            <v>0</v>
          </cell>
          <cell r="E61">
            <v>0</v>
          </cell>
          <cell r="F61">
            <v>3900000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134913357</v>
          </cell>
          <cell r="F67">
            <v>134913357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C72">
            <v>4502200</v>
          </cell>
          <cell r="F72">
            <v>4502200</v>
          </cell>
        </row>
        <row r="73">
          <cell r="F73">
            <v>0</v>
          </cell>
        </row>
        <row r="74">
          <cell r="C74">
            <v>32998305</v>
          </cell>
          <cell r="F74">
            <v>32998305</v>
          </cell>
        </row>
        <row r="75">
          <cell r="C75">
            <v>172413862</v>
          </cell>
          <cell r="D75">
            <v>0</v>
          </cell>
          <cell r="E75">
            <v>0</v>
          </cell>
          <cell r="F75">
            <v>172413862</v>
          </cell>
        </row>
        <row r="76">
          <cell r="C76">
            <v>439725185</v>
          </cell>
          <cell r="D76">
            <v>0</v>
          </cell>
          <cell r="E76">
            <v>0</v>
          </cell>
          <cell r="F76">
            <v>439725185</v>
          </cell>
        </row>
        <row r="77">
          <cell r="F77">
            <v>0</v>
          </cell>
        </row>
        <row r="78">
          <cell r="C78">
            <v>210000</v>
          </cell>
          <cell r="F78">
            <v>210000</v>
          </cell>
        </row>
        <row r="79">
          <cell r="F79">
            <v>0</v>
          </cell>
        </row>
        <row r="80">
          <cell r="C80">
            <v>80440887</v>
          </cell>
          <cell r="F80">
            <v>80440887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52015740</v>
          </cell>
          <cell r="F83">
            <v>52015740</v>
          </cell>
        </row>
        <row r="84">
          <cell r="C84">
            <v>132666627</v>
          </cell>
          <cell r="D84">
            <v>0</v>
          </cell>
          <cell r="E84">
            <v>0</v>
          </cell>
          <cell r="F84">
            <v>132666627</v>
          </cell>
        </row>
        <row r="85">
          <cell r="C85">
            <v>115685821</v>
          </cell>
          <cell r="F85">
            <v>115685821</v>
          </cell>
        </row>
        <row r="86">
          <cell r="F86">
            <v>0</v>
          </cell>
        </row>
        <row r="87">
          <cell r="C87">
            <v>839571</v>
          </cell>
          <cell r="F87">
            <v>839571</v>
          </cell>
        </row>
        <row r="88">
          <cell r="C88">
            <v>6842495</v>
          </cell>
          <cell r="F88">
            <v>6842495</v>
          </cell>
        </row>
        <row r="89">
          <cell r="C89">
            <v>123367887</v>
          </cell>
          <cell r="D89">
            <v>0</v>
          </cell>
          <cell r="E89">
            <v>0</v>
          </cell>
          <cell r="F89">
            <v>123367887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D96">
            <v>1200000</v>
          </cell>
          <cell r="F96">
            <v>1200000</v>
          </cell>
        </row>
        <row r="97">
          <cell r="F97">
            <v>0</v>
          </cell>
        </row>
        <row r="98">
          <cell r="C98">
            <v>0</v>
          </cell>
          <cell r="D98">
            <v>1200000</v>
          </cell>
          <cell r="E98">
            <v>0</v>
          </cell>
          <cell r="F98">
            <v>1200000</v>
          </cell>
        </row>
        <row r="99">
          <cell r="C99">
            <v>256034514</v>
          </cell>
          <cell r="D99">
            <v>1200000</v>
          </cell>
          <cell r="E99">
            <v>0</v>
          </cell>
          <cell r="F99">
            <v>257234514</v>
          </cell>
        </row>
        <row r="100">
          <cell r="C100">
            <v>695759699</v>
          </cell>
          <cell r="D100">
            <v>1200000</v>
          </cell>
          <cell r="E100">
            <v>0</v>
          </cell>
          <cell r="F100">
            <v>696959699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C111">
            <v>13109671</v>
          </cell>
          <cell r="F111">
            <v>13109671</v>
          </cell>
        </row>
        <row r="112">
          <cell r="C112">
            <v>200908914</v>
          </cell>
          <cell r="E112">
            <v>0</v>
          </cell>
          <cell r="F112">
            <v>200908914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C116">
            <v>214018585</v>
          </cell>
          <cell r="D116">
            <v>0</v>
          </cell>
          <cell r="E116">
            <v>0</v>
          </cell>
          <cell r="F116">
            <v>214018585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C123">
            <v>214018585</v>
          </cell>
          <cell r="D123">
            <v>0</v>
          </cell>
          <cell r="E123">
            <v>0</v>
          </cell>
          <cell r="F123">
            <v>214018585</v>
          </cell>
        </row>
        <row r="124">
          <cell r="C124">
            <v>909778284</v>
          </cell>
          <cell r="D124">
            <v>1200000</v>
          </cell>
          <cell r="E124">
            <v>0</v>
          </cell>
          <cell r="F124">
            <v>910978284</v>
          </cell>
        </row>
      </sheetData>
      <sheetData sheetId="2">
        <row r="8">
          <cell r="C8">
            <v>14060961</v>
          </cell>
          <cell r="D8">
            <v>6180540</v>
          </cell>
          <cell r="F8">
            <v>20241501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D16">
            <v>282600</v>
          </cell>
          <cell r="F16">
            <v>282600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175532</v>
          </cell>
          <cell r="F20">
            <v>175532</v>
          </cell>
        </row>
        <row r="21">
          <cell r="C21">
            <v>14236493</v>
          </cell>
          <cell r="D21">
            <v>6463140</v>
          </cell>
          <cell r="E21">
            <v>0</v>
          </cell>
          <cell r="F21">
            <v>20699633</v>
          </cell>
        </row>
        <row r="22">
          <cell r="F22">
            <v>0</v>
          </cell>
        </row>
        <row r="23">
          <cell r="C23">
            <v>1959088</v>
          </cell>
          <cell r="F23">
            <v>1959088</v>
          </cell>
        </row>
        <row r="24">
          <cell r="C24">
            <v>295000</v>
          </cell>
          <cell r="F24">
            <v>295000</v>
          </cell>
        </row>
        <row r="25">
          <cell r="C25">
            <v>2254088</v>
          </cell>
          <cell r="D25">
            <v>0</v>
          </cell>
          <cell r="E25">
            <v>0</v>
          </cell>
          <cell r="F25">
            <v>2254088</v>
          </cell>
        </row>
        <row r="26">
          <cell r="C26">
            <v>16490581</v>
          </cell>
          <cell r="D26">
            <v>6463140</v>
          </cell>
          <cell r="E26">
            <v>0</v>
          </cell>
          <cell r="F26">
            <v>22953721</v>
          </cell>
        </row>
        <row r="27">
          <cell r="C27">
            <v>2899387</v>
          </cell>
          <cell r="D27">
            <v>1081594</v>
          </cell>
          <cell r="F27">
            <v>3980981</v>
          </cell>
        </row>
        <row r="28">
          <cell r="C28">
            <v>160000</v>
          </cell>
          <cell r="F28">
            <v>160000</v>
          </cell>
        </row>
        <row r="29">
          <cell r="C29">
            <v>200000</v>
          </cell>
          <cell r="F29">
            <v>200000</v>
          </cell>
        </row>
        <row r="30">
          <cell r="F30">
            <v>0</v>
          </cell>
        </row>
        <row r="31">
          <cell r="C31">
            <v>360000</v>
          </cell>
          <cell r="D31">
            <v>0</v>
          </cell>
          <cell r="F31">
            <v>360000</v>
          </cell>
        </row>
        <row r="32">
          <cell r="C32">
            <v>118000</v>
          </cell>
          <cell r="F32">
            <v>118000</v>
          </cell>
        </row>
        <row r="33">
          <cell r="C33">
            <v>170000</v>
          </cell>
          <cell r="F33">
            <v>170000</v>
          </cell>
        </row>
        <row r="34">
          <cell r="C34">
            <v>288000</v>
          </cell>
          <cell r="D34">
            <v>0</v>
          </cell>
          <cell r="F34">
            <v>288000</v>
          </cell>
        </row>
        <row r="35">
          <cell r="C35">
            <v>2270000</v>
          </cell>
          <cell r="F35">
            <v>2270000</v>
          </cell>
        </row>
        <row r="36">
          <cell r="F36">
            <v>0</v>
          </cell>
        </row>
        <row r="37">
          <cell r="F37">
            <v>0</v>
          </cell>
        </row>
        <row r="38">
          <cell r="C38">
            <v>400000</v>
          </cell>
          <cell r="F38">
            <v>400000</v>
          </cell>
        </row>
        <row r="39">
          <cell r="C39">
            <v>700000</v>
          </cell>
          <cell r="F39">
            <v>700000</v>
          </cell>
        </row>
        <row r="40">
          <cell r="C40">
            <v>3800000</v>
          </cell>
          <cell r="F40">
            <v>3800000</v>
          </cell>
        </row>
        <row r="41">
          <cell r="C41">
            <v>300000</v>
          </cell>
          <cell r="F41">
            <v>300000</v>
          </cell>
        </row>
        <row r="42">
          <cell r="C42">
            <v>7470000</v>
          </cell>
          <cell r="D42">
            <v>0</v>
          </cell>
          <cell r="F42">
            <v>7470000</v>
          </cell>
        </row>
        <row r="43">
          <cell r="C43">
            <v>100000</v>
          </cell>
          <cell r="F43">
            <v>100000</v>
          </cell>
        </row>
        <row r="44">
          <cell r="F44">
            <v>0</v>
          </cell>
        </row>
        <row r="45">
          <cell r="C45">
            <v>100000</v>
          </cell>
          <cell r="D45">
            <v>0</v>
          </cell>
          <cell r="F45">
            <v>100000</v>
          </cell>
        </row>
        <row r="46">
          <cell r="C46">
            <v>825000</v>
          </cell>
          <cell r="F46">
            <v>825000</v>
          </cell>
        </row>
        <row r="47">
          <cell r="F47">
            <v>0</v>
          </cell>
        </row>
        <row r="48">
          <cell r="C48">
            <v>10400</v>
          </cell>
          <cell r="F48">
            <v>10400</v>
          </cell>
        </row>
        <row r="49">
          <cell r="F49">
            <v>0</v>
          </cell>
        </row>
        <row r="50">
          <cell r="C50">
            <v>25000</v>
          </cell>
          <cell r="F50">
            <v>25000</v>
          </cell>
        </row>
        <row r="51">
          <cell r="C51">
            <v>860400</v>
          </cell>
          <cell r="D51">
            <v>0</v>
          </cell>
          <cell r="F51">
            <v>860400</v>
          </cell>
        </row>
        <row r="52">
          <cell r="C52">
            <v>9078400</v>
          </cell>
          <cell r="D52">
            <v>0</v>
          </cell>
          <cell r="F52">
            <v>9078400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28468368</v>
          </cell>
          <cell r="D76">
            <v>7544734</v>
          </cell>
          <cell r="E76">
            <v>0</v>
          </cell>
          <cell r="F76">
            <v>36013102</v>
          </cell>
        </row>
        <row r="77">
          <cell r="F77">
            <v>0</v>
          </cell>
        </row>
        <row r="78">
          <cell r="F78">
            <v>0</v>
          </cell>
        </row>
        <row r="79">
          <cell r="C79">
            <v>520000</v>
          </cell>
          <cell r="F79">
            <v>520000</v>
          </cell>
        </row>
        <row r="80">
          <cell r="C80">
            <v>365000</v>
          </cell>
          <cell r="F80">
            <v>365000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240000</v>
          </cell>
          <cell r="F83">
            <v>240000</v>
          </cell>
        </row>
        <row r="84">
          <cell r="C84">
            <v>1125000</v>
          </cell>
          <cell r="D84">
            <v>0</v>
          </cell>
          <cell r="E84">
            <v>0</v>
          </cell>
          <cell r="F84">
            <v>1125000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1125000</v>
          </cell>
          <cell r="D99">
            <v>0</v>
          </cell>
          <cell r="E99">
            <v>0</v>
          </cell>
          <cell r="F99">
            <v>1125000</v>
          </cell>
        </row>
        <row r="100">
          <cell r="C100">
            <v>29593368</v>
          </cell>
          <cell r="D100">
            <v>7544734</v>
          </cell>
          <cell r="E100">
            <v>0</v>
          </cell>
          <cell r="F100">
            <v>37138102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29593368</v>
          </cell>
          <cell r="D124">
            <v>7544734</v>
          </cell>
          <cell r="E124">
            <v>0</v>
          </cell>
          <cell r="F124">
            <v>37138102</v>
          </cell>
        </row>
      </sheetData>
      <sheetData sheetId="3">
        <row r="8">
          <cell r="C8">
            <v>21337000</v>
          </cell>
          <cell r="D8">
            <v>26087246</v>
          </cell>
          <cell r="F8">
            <v>47424246</v>
          </cell>
        </row>
        <row r="9">
          <cell r="F9">
            <v>0</v>
          </cell>
        </row>
        <row r="10">
          <cell r="F10">
            <v>0</v>
          </cell>
        </row>
        <row r="11">
          <cell r="D11">
            <v>95012</v>
          </cell>
          <cell r="F11">
            <v>95012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C16">
            <v>559140</v>
          </cell>
          <cell r="F16">
            <v>559140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D20">
            <v>220004</v>
          </cell>
          <cell r="F20">
            <v>220004</v>
          </cell>
        </row>
        <row r="21">
          <cell r="C21">
            <v>21896140</v>
          </cell>
          <cell r="D21">
            <v>26402262</v>
          </cell>
          <cell r="E21">
            <v>0</v>
          </cell>
          <cell r="F21">
            <v>48298402</v>
          </cell>
        </row>
        <row r="22">
          <cell r="F22">
            <v>0</v>
          </cell>
        </row>
        <row r="23">
          <cell r="D23">
            <v>1642000</v>
          </cell>
          <cell r="F23">
            <v>1642000</v>
          </cell>
        </row>
        <row r="24">
          <cell r="D24">
            <v>10455</v>
          </cell>
          <cell r="F24">
            <v>10455</v>
          </cell>
        </row>
        <row r="25">
          <cell r="C25">
            <v>0</v>
          </cell>
          <cell r="D25">
            <v>1652455</v>
          </cell>
          <cell r="E25">
            <v>0</v>
          </cell>
          <cell r="F25">
            <v>1652455</v>
          </cell>
        </row>
        <row r="26">
          <cell r="C26">
            <v>21896140</v>
          </cell>
          <cell r="D26">
            <v>28054717</v>
          </cell>
          <cell r="E26">
            <v>0</v>
          </cell>
          <cell r="F26">
            <v>49950857</v>
          </cell>
        </row>
        <row r="27">
          <cell r="C27">
            <v>4296110</v>
          </cell>
          <cell r="D27">
            <v>5646661</v>
          </cell>
          <cell r="F27">
            <v>9942771</v>
          </cell>
        </row>
        <row r="28">
          <cell r="C28">
            <v>1000000</v>
          </cell>
          <cell r="D28">
            <v>200000</v>
          </cell>
          <cell r="F28">
            <v>1200000</v>
          </cell>
        </row>
        <row r="29">
          <cell r="C29">
            <v>1300000</v>
          </cell>
          <cell r="D29">
            <v>200000</v>
          </cell>
          <cell r="F29">
            <v>1500000</v>
          </cell>
        </row>
        <row r="30">
          <cell r="C30">
            <v>0</v>
          </cell>
          <cell r="F30">
            <v>0</v>
          </cell>
        </row>
        <row r="31">
          <cell r="C31">
            <v>2300000</v>
          </cell>
          <cell r="D31">
            <v>400000</v>
          </cell>
          <cell r="F31">
            <v>2700000</v>
          </cell>
        </row>
        <row r="32">
          <cell r="C32">
            <v>110000</v>
          </cell>
          <cell r="F32">
            <v>110000</v>
          </cell>
        </row>
        <row r="33">
          <cell r="C33">
            <v>130000</v>
          </cell>
          <cell r="F33">
            <v>130000</v>
          </cell>
        </row>
        <row r="34">
          <cell r="C34">
            <v>240000</v>
          </cell>
          <cell r="D34">
            <v>0</v>
          </cell>
          <cell r="F34">
            <v>240000</v>
          </cell>
        </row>
        <row r="35">
          <cell r="C35">
            <v>2200000</v>
          </cell>
          <cell r="D35">
            <v>2000000</v>
          </cell>
          <cell r="F35">
            <v>4200000</v>
          </cell>
        </row>
        <row r="36">
          <cell r="D36">
            <v>21700000</v>
          </cell>
          <cell r="F36">
            <v>21700000</v>
          </cell>
        </row>
        <row r="37">
          <cell r="C37">
            <v>100000</v>
          </cell>
          <cell r="F37">
            <v>100000</v>
          </cell>
        </row>
        <row r="38">
          <cell r="C38">
            <v>1500000</v>
          </cell>
          <cell r="F38">
            <v>1500000</v>
          </cell>
        </row>
        <row r="39">
          <cell r="F39">
            <v>0</v>
          </cell>
        </row>
        <row r="40">
          <cell r="C40">
            <v>715000</v>
          </cell>
          <cell r="F40">
            <v>715000</v>
          </cell>
        </row>
        <row r="41">
          <cell r="C41">
            <v>1500000</v>
          </cell>
          <cell r="F41">
            <v>1500000</v>
          </cell>
        </row>
        <row r="42">
          <cell r="C42">
            <v>6015000</v>
          </cell>
          <cell r="D42">
            <v>23700000</v>
          </cell>
          <cell r="F42">
            <v>29715000</v>
          </cell>
        </row>
        <row r="43">
          <cell r="C43">
            <v>70000</v>
          </cell>
          <cell r="F43">
            <v>70000</v>
          </cell>
        </row>
        <row r="44">
          <cell r="F44">
            <v>0</v>
          </cell>
        </row>
        <row r="45">
          <cell r="C45">
            <v>70000</v>
          </cell>
          <cell r="D45">
            <v>0</v>
          </cell>
          <cell r="F45">
            <v>70000</v>
          </cell>
        </row>
        <row r="46">
          <cell r="C46">
            <v>914000</v>
          </cell>
          <cell r="D46">
            <v>5800000</v>
          </cell>
          <cell r="F46">
            <v>6714000</v>
          </cell>
        </row>
        <row r="47">
          <cell r="C47">
            <v>86000</v>
          </cell>
          <cell r="F47">
            <v>86000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100000</v>
          </cell>
          <cell r="F50">
            <v>100000</v>
          </cell>
        </row>
        <row r="51">
          <cell r="C51">
            <v>1100000</v>
          </cell>
          <cell r="D51">
            <v>5800000</v>
          </cell>
          <cell r="F51">
            <v>6900000</v>
          </cell>
        </row>
        <row r="52">
          <cell r="C52">
            <v>9725000</v>
          </cell>
          <cell r="D52">
            <v>29900000</v>
          </cell>
          <cell r="F52">
            <v>39625000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35917250</v>
          </cell>
          <cell r="D76">
            <v>63601378</v>
          </cell>
          <cell r="E76">
            <v>0</v>
          </cell>
          <cell r="F76">
            <v>99518628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1025000</v>
          </cell>
          <cell r="F80">
            <v>1025000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275000</v>
          </cell>
          <cell r="F83">
            <v>275000</v>
          </cell>
        </row>
        <row r="84">
          <cell r="C84">
            <v>1300000</v>
          </cell>
          <cell r="D84">
            <v>0</v>
          </cell>
          <cell r="E84">
            <v>0</v>
          </cell>
          <cell r="F84">
            <v>1300000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C99">
            <v>1300000</v>
          </cell>
          <cell r="D99">
            <v>0</v>
          </cell>
          <cell r="E99">
            <v>0</v>
          </cell>
          <cell r="F99">
            <v>1300000</v>
          </cell>
        </row>
        <row r="100">
          <cell r="C100">
            <v>37217250</v>
          </cell>
          <cell r="D100">
            <v>63601378</v>
          </cell>
          <cell r="E100">
            <v>0</v>
          </cell>
          <cell r="F100">
            <v>100818628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37217250</v>
          </cell>
          <cell r="D124">
            <v>63601378</v>
          </cell>
          <cell r="E124">
            <v>0</v>
          </cell>
          <cell r="F124">
            <v>100818628</v>
          </cell>
        </row>
      </sheetData>
      <sheetData sheetId="4">
        <row r="8">
          <cell r="C8">
            <v>10414199</v>
          </cell>
          <cell r="F8">
            <v>10414199</v>
          </cell>
        </row>
        <row r="21">
          <cell r="C21">
            <v>10414199</v>
          </cell>
          <cell r="D21">
            <v>0</v>
          </cell>
          <cell r="E21">
            <v>0</v>
          </cell>
          <cell r="F21">
            <v>10414199</v>
          </cell>
        </row>
        <row r="23">
          <cell r="F23">
            <v>0</v>
          </cell>
        </row>
        <row r="24"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10414199</v>
          </cell>
          <cell r="D26">
            <v>0</v>
          </cell>
          <cell r="E26">
            <v>0</v>
          </cell>
          <cell r="F26">
            <v>10414199</v>
          </cell>
        </row>
        <row r="27">
          <cell r="C27">
            <v>1909738</v>
          </cell>
          <cell r="F27">
            <v>1909738</v>
          </cell>
        </row>
        <row r="28">
          <cell r="C28">
            <v>703000</v>
          </cell>
          <cell r="F28">
            <v>703000</v>
          </cell>
        </row>
        <row r="29">
          <cell r="C29">
            <v>260000</v>
          </cell>
          <cell r="F29">
            <v>260000</v>
          </cell>
        </row>
        <row r="30">
          <cell r="C30">
            <v>0</v>
          </cell>
          <cell r="F30">
            <v>0</v>
          </cell>
        </row>
        <row r="31">
          <cell r="C31">
            <v>963000</v>
          </cell>
          <cell r="D31">
            <v>0</v>
          </cell>
          <cell r="F31">
            <v>963000</v>
          </cell>
        </row>
        <row r="32">
          <cell r="C32">
            <v>290000</v>
          </cell>
          <cell r="F32">
            <v>290000</v>
          </cell>
        </row>
        <row r="33">
          <cell r="C33">
            <v>70000</v>
          </cell>
          <cell r="F33">
            <v>70000</v>
          </cell>
        </row>
        <row r="34">
          <cell r="C34">
            <v>360000</v>
          </cell>
          <cell r="D34">
            <v>0</v>
          </cell>
          <cell r="F34">
            <v>360000</v>
          </cell>
        </row>
        <row r="35">
          <cell r="C35">
            <v>5900000</v>
          </cell>
          <cell r="F35">
            <v>5900000</v>
          </cell>
        </row>
        <row r="37">
          <cell r="C37">
            <v>45000</v>
          </cell>
          <cell r="F37">
            <v>45000</v>
          </cell>
        </row>
        <row r="38">
          <cell r="C38">
            <v>373000</v>
          </cell>
          <cell r="F38">
            <v>373000</v>
          </cell>
        </row>
        <row r="40">
          <cell r="C40">
            <v>200000</v>
          </cell>
          <cell r="F40">
            <v>200000</v>
          </cell>
        </row>
        <row r="41">
          <cell r="C41">
            <v>300000</v>
          </cell>
          <cell r="F41">
            <v>300000</v>
          </cell>
        </row>
        <row r="42">
          <cell r="C42">
            <v>6818000</v>
          </cell>
          <cell r="D42">
            <v>0</v>
          </cell>
          <cell r="F42">
            <v>6818000</v>
          </cell>
        </row>
        <row r="43">
          <cell r="C43">
            <v>150000</v>
          </cell>
          <cell r="F43">
            <v>150000</v>
          </cell>
        </row>
        <row r="44">
          <cell r="C44">
            <v>20000</v>
          </cell>
          <cell r="F44">
            <v>20000</v>
          </cell>
        </row>
        <row r="45">
          <cell r="C45">
            <v>170000</v>
          </cell>
          <cell r="D45">
            <v>0</v>
          </cell>
          <cell r="F45">
            <v>170000</v>
          </cell>
        </row>
        <row r="46">
          <cell r="C46">
            <v>1857000</v>
          </cell>
          <cell r="F46">
            <v>1857000</v>
          </cell>
        </row>
        <row r="50">
          <cell r="C50">
            <v>20000</v>
          </cell>
          <cell r="F50">
            <v>20000</v>
          </cell>
        </row>
        <row r="51">
          <cell r="C51">
            <v>1877000</v>
          </cell>
          <cell r="D51">
            <v>0</v>
          </cell>
          <cell r="F51">
            <v>1877000</v>
          </cell>
        </row>
        <row r="52">
          <cell r="C52">
            <v>10188000</v>
          </cell>
          <cell r="D52">
            <v>0</v>
          </cell>
          <cell r="F52">
            <v>10188000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22511937</v>
          </cell>
          <cell r="D76">
            <v>0</v>
          </cell>
          <cell r="E76">
            <v>0</v>
          </cell>
          <cell r="F76">
            <v>22511937</v>
          </cell>
        </row>
        <row r="77">
          <cell r="F77">
            <v>0</v>
          </cell>
        </row>
        <row r="78">
          <cell r="F78">
            <v>0</v>
          </cell>
        </row>
        <row r="79">
          <cell r="C79">
            <v>110000</v>
          </cell>
          <cell r="F79">
            <v>110000</v>
          </cell>
        </row>
        <row r="80">
          <cell r="C80">
            <v>217000</v>
          </cell>
          <cell r="F80">
            <v>217000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87200</v>
          </cell>
          <cell r="F83">
            <v>87200</v>
          </cell>
        </row>
        <row r="84">
          <cell r="C84">
            <v>414200</v>
          </cell>
          <cell r="F84">
            <v>414200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C99">
            <v>414200</v>
          </cell>
          <cell r="D99">
            <v>0</v>
          </cell>
          <cell r="E99">
            <v>0</v>
          </cell>
          <cell r="F99">
            <v>414200</v>
          </cell>
        </row>
        <row r="100">
          <cell r="C100">
            <v>22926137</v>
          </cell>
          <cell r="D100">
            <v>0</v>
          </cell>
          <cell r="E100">
            <v>0</v>
          </cell>
          <cell r="F100">
            <v>22926137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22926137</v>
          </cell>
          <cell r="D124">
            <v>0</v>
          </cell>
          <cell r="E124">
            <v>0</v>
          </cell>
          <cell r="F124">
            <v>22926137</v>
          </cell>
        </row>
      </sheetData>
      <sheetData sheetId="5">
        <row r="8">
          <cell r="C8">
            <v>74156994</v>
          </cell>
          <cell r="F8">
            <v>74156994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4200000</v>
          </cell>
          <cell r="F14">
            <v>4200000</v>
          </cell>
        </row>
        <row r="15">
          <cell r="F15">
            <v>0</v>
          </cell>
        </row>
        <row r="16">
          <cell r="C16">
            <v>1754000</v>
          </cell>
          <cell r="F16">
            <v>1754000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1120000</v>
          </cell>
          <cell r="F20">
            <v>1120000</v>
          </cell>
        </row>
        <row r="21">
          <cell r="C21">
            <v>81230994</v>
          </cell>
          <cell r="D21">
            <v>0</v>
          </cell>
          <cell r="E21">
            <v>0</v>
          </cell>
          <cell r="F21">
            <v>81230994</v>
          </cell>
        </row>
        <row r="22">
          <cell r="F22">
            <v>0</v>
          </cell>
        </row>
        <row r="23">
          <cell r="C23">
            <v>1100000</v>
          </cell>
          <cell r="F23">
            <v>1100000</v>
          </cell>
        </row>
        <row r="24">
          <cell r="C24">
            <v>190000</v>
          </cell>
          <cell r="F24">
            <v>190000</v>
          </cell>
        </row>
        <row r="25">
          <cell r="C25">
            <v>1290000</v>
          </cell>
          <cell r="D25">
            <v>0</v>
          </cell>
          <cell r="E25">
            <v>0</v>
          </cell>
          <cell r="F25">
            <v>1290000</v>
          </cell>
        </row>
        <row r="26">
          <cell r="C26">
            <v>82520994</v>
          </cell>
          <cell r="D26">
            <v>0</v>
          </cell>
          <cell r="E26">
            <v>0</v>
          </cell>
          <cell r="F26">
            <v>82520994</v>
          </cell>
        </row>
        <row r="27">
          <cell r="C27">
            <v>13340882</v>
          </cell>
          <cell r="F27">
            <v>13340882</v>
          </cell>
        </row>
        <row r="28">
          <cell r="F28">
            <v>0</v>
          </cell>
        </row>
        <row r="29">
          <cell r="C29">
            <v>700000</v>
          </cell>
          <cell r="F29">
            <v>700000</v>
          </cell>
        </row>
        <row r="30">
          <cell r="F30">
            <v>0</v>
          </cell>
        </row>
        <row r="31">
          <cell r="C31">
            <v>700000</v>
          </cell>
          <cell r="D31">
            <v>0</v>
          </cell>
          <cell r="F31">
            <v>700000</v>
          </cell>
        </row>
        <row r="32">
          <cell r="C32">
            <v>675000</v>
          </cell>
          <cell r="F32">
            <v>675000</v>
          </cell>
        </row>
        <row r="33">
          <cell r="C33">
            <v>755000</v>
          </cell>
          <cell r="F33">
            <v>755000</v>
          </cell>
        </row>
        <row r="34">
          <cell r="C34">
            <v>1430000</v>
          </cell>
          <cell r="D34">
            <v>0</v>
          </cell>
          <cell r="F34">
            <v>1430000</v>
          </cell>
        </row>
        <row r="35">
          <cell r="C35">
            <v>2000000</v>
          </cell>
          <cell r="F35">
            <v>2000000</v>
          </cell>
        </row>
        <row r="36">
          <cell r="C36">
            <v>85375</v>
          </cell>
          <cell r="F36">
            <v>85375</v>
          </cell>
        </row>
        <row r="37">
          <cell r="C37">
            <v>100000</v>
          </cell>
          <cell r="F37">
            <v>100000</v>
          </cell>
        </row>
        <row r="38">
          <cell r="C38">
            <v>2000000</v>
          </cell>
          <cell r="F38">
            <v>2000000</v>
          </cell>
        </row>
        <row r="39">
          <cell r="F39">
            <v>0</v>
          </cell>
        </row>
        <row r="40">
          <cell r="C40">
            <v>3862125</v>
          </cell>
          <cell r="F40">
            <v>3862125</v>
          </cell>
        </row>
        <row r="41">
          <cell r="C41">
            <v>1500000</v>
          </cell>
          <cell r="F41">
            <v>1500000</v>
          </cell>
        </row>
        <row r="42">
          <cell r="C42">
            <v>9547500</v>
          </cell>
          <cell r="D42">
            <v>0</v>
          </cell>
          <cell r="F42">
            <v>9547500</v>
          </cell>
        </row>
        <row r="43">
          <cell r="C43">
            <v>500000</v>
          </cell>
          <cell r="F43">
            <v>500000</v>
          </cell>
        </row>
        <row r="44">
          <cell r="F44">
            <v>0</v>
          </cell>
        </row>
        <row r="45">
          <cell r="C45">
            <v>500000</v>
          </cell>
          <cell r="D45">
            <v>0</v>
          </cell>
          <cell r="F45">
            <v>500000</v>
          </cell>
        </row>
        <row r="46">
          <cell r="C46">
            <v>2000000</v>
          </cell>
          <cell r="F46">
            <v>2000000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577139</v>
          </cell>
          <cell r="F50">
            <v>577139</v>
          </cell>
        </row>
        <row r="51">
          <cell r="C51">
            <v>2577139</v>
          </cell>
          <cell r="D51">
            <v>0</v>
          </cell>
          <cell r="F51">
            <v>2577139</v>
          </cell>
        </row>
        <row r="52">
          <cell r="C52">
            <v>14754639</v>
          </cell>
          <cell r="D52">
            <v>0</v>
          </cell>
          <cell r="F52">
            <v>14754639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110616515</v>
          </cell>
          <cell r="D76">
            <v>0</v>
          </cell>
          <cell r="E76">
            <v>0</v>
          </cell>
          <cell r="F76">
            <v>110616515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1650000</v>
          </cell>
          <cell r="F80">
            <v>1650000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445500</v>
          </cell>
          <cell r="F83">
            <v>445500</v>
          </cell>
        </row>
        <row r="84">
          <cell r="C84">
            <v>2095500</v>
          </cell>
          <cell r="F84">
            <v>2095500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2095500</v>
          </cell>
          <cell r="D99">
            <v>0</v>
          </cell>
          <cell r="E99">
            <v>0</v>
          </cell>
          <cell r="F99">
            <v>2095500</v>
          </cell>
        </row>
        <row r="100">
          <cell r="C100">
            <v>112712015</v>
          </cell>
          <cell r="D100">
            <v>0</v>
          </cell>
          <cell r="E100">
            <v>0</v>
          </cell>
          <cell r="F100">
            <v>112712015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112712015</v>
          </cell>
          <cell r="D124">
            <v>0</v>
          </cell>
          <cell r="E124">
            <v>0</v>
          </cell>
          <cell r="F124">
            <v>112712015</v>
          </cell>
        </row>
      </sheetData>
      <sheetData sheetId="6"/>
      <sheetData sheetId="7">
        <row r="8">
          <cell r="C8">
            <v>135778410</v>
          </cell>
          <cell r="F8">
            <v>135778410</v>
          </cell>
        </row>
        <row r="9">
          <cell r="C9">
            <v>86131700</v>
          </cell>
          <cell r="F9">
            <v>86131700</v>
          </cell>
        </row>
        <row r="10">
          <cell r="C10">
            <v>121983971</v>
          </cell>
          <cell r="F10">
            <v>121983971</v>
          </cell>
        </row>
        <row r="11">
          <cell r="C11">
            <v>4253217</v>
          </cell>
          <cell r="F11">
            <v>4253217</v>
          </cell>
        </row>
        <row r="12">
          <cell r="F12">
            <v>0</v>
          </cell>
        </row>
        <row r="13">
          <cell r="C13">
            <v>401000</v>
          </cell>
          <cell r="F13">
            <v>401000</v>
          </cell>
        </row>
        <row r="14">
          <cell r="C14">
            <v>348548298</v>
          </cell>
          <cell r="D14">
            <v>0</v>
          </cell>
          <cell r="E14">
            <v>0</v>
          </cell>
          <cell r="F14">
            <v>348548298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4751550</v>
          </cell>
          <cell r="F19">
            <v>4751550</v>
          </cell>
        </row>
        <row r="20">
          <cell r="C20">
            <v>353299848</v>
          </cell>
          <cell r="D20">
            <v>0</v>
          </cell>
          <cell r="E20">
            <v>0</v>
          </cell>
          <cell r="F20">
            <v>353299848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C26">
            <v>30950000</v>
          </cell>
          <cell r="F26">
            <v>30950000</v>
          </cell>
        </row>
        <row r="27">
          <cell r="C27">
            <v>86000000</v>
          </cell>
          <cell r="F27">
            <v>86000000</v>
          </cell>
        </row>
        <row r="28">
          <cell r="F28">
            <v>0</v>
          </cell>
        </row>
        <row r="29">
          <cell r="F29">
            <v>0</v>
          </cell>
        </row>
        <row r="30">
          <cell r="C30">
            <v>0</v>
          </cell>
          <cell r="F30">
            <v>0</v>
          </cell>
        </row>
        <row r="31">
          <cell r="C31">
            <v>2200000</v>
          </cell>
          <cell r="F31">
            <v>2200000</v>
          </cell>
        </row>
        <row r="32">
          <cell r="C32">
            <v>88200000</v>
          </cell>
          <cell r="F32">
            <v>88200000</v>
          </cell>
        </row>
        <row r="33">
          <cell r="C33">
            <v>1600000</v>
          </cell>
          <cell r="F33">
            <v>1600000</v>
          </cell>
        </row>
        <row r="34">
          <cell r="C34">
            <v>120750000</v>
          </cell>
          <cell r="D34">
            <v>0</v>
          </cell>
          <cell r="E34">
            <v>0</v>
          </cell>
          <cell r="F34">
            <v>120750000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C38">
            <v>20685464</v>
          </cell>
          <cell r="F38">
            <v>20685464</v>
          </cell>
        </row>
        <row r="39">
          <cell r="C39">
            <v>30000000</v>
          </cell>
          <cell r="F39">
            <v>30000000</v>
          </cell>
        </row>
        <row r="40">
          <cell r="C40">
            <v>8100000</v>
          </cell>
          <cell r="F40">
            <v>8100000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58785464</v>
          </cell>
          <cell r="D45">
            <v>0</v>
          </cell>
          <cell r="E45">
            <v>0</v>
          </cell>
          <cell r="F45">
            <v>58785464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532835312</v>
          </cell>
          <cell r="D50">
            <v>0</v>
          </cell>
          <cell r="E50">
            <v>0</v>
          </cell>
          <cell r="F50">
            <v>532835312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F57">
            <v>0</v>
          </cell>
        </row>
        <row r="58">
          <cell r="C58">
            <v>24800000</v>
          </cell>
          <cell r="F58">
            <v>24800000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24800000</v>
          </cell>
          <cell r="D62">
            <v>0</v>
          </cell>
          <cell r="E62">
            <v>0</v>
          </cell>
          <cell r="F62">
            <v>24800000</v>
          </cell>
        </row>
        <row r="63">
          <cell r="F63">
            <v>0</v>
          </cell>
        </row>
        <row r="64">
          <cell r="F64">
            <v>0</v>
          </cell>
        </row>
        <row r="65">
          <cell r="C65">
            <v>13575000</v>
          </cell>
          <cell r="F65">
            <v>13575000</v>
          </cell>
        </row>
        <row r="66">
          <cell r="C66">
            <v>13575000</v>
          </cell>
          <cell r="D66">
            <v>0</v>
          </cell>
          <cell r="E66">
            <v>0</v>
          </cell>
          <cell r="F66">
            <v>13575000</v>
          </cell>
        </row>
        <row r="67">
          <cell r="C67">
            <v>38375000</v>
          </cell>
          <cell r="D67">
            <v>0</v>
          </cell>
          <cell r="E67">
            <v>0</v>
          </cell>
          <cell r="F67">
            <v>38375000</v>
          </cell>
        </row>
        <row r="68">
          <cell r="C68">
            <v>571210312</v>
          </cell>
          <cell r="D68">
            <v>0</v>
          </cell>
          <cell r="E68">
            <v>0</v>
          </cell>
          <cell r="F68">
            <v>571210312</v>
          </cell>
        </row>
        <row r="69">
          <cell r="C69">
            <v>93110127</v>
          </cell>
          <cell r="D69">
            <v>0</v>
          </cell>
          <cell r="E69">
            <v>0</v>
          </cell>
          <cell r="F69">
            <v>93110127</v>
          </cell>
        </row>
        <row r="70">
          <cell r="C70">
            <v>-217659514</v>
          </cell>
          <cell r="D70">
            <v>-1200000</v>
          </cell>
          <cell r="E70">
            <v>0</v>
          </cell>
          <cell r="F70">
            <v>-218859514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C74">
            <v>0</v>
          </cell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C81">
            <v>339767972</v>
          </cell>
          <cell r="F81">
            <v>339767972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339767972</v>
          </cell>
          <cell r="F84">
            <v>339767972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9">
          <cell r="F89">
            <v>0</v>
          </cell>
        </row>
        <row r="90">
          <cell r="C90">
            <v>339767972</v>
          </cell>
          <cell r="F90">
            <v>339767972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339767972</v>
          </cell>
          <cell r="F97">
            <v>339767972</v>
          </cell>
        </row>
        <row r="98">
          <cell r="C98">
            <v>910978284</v>
          </cell>
          <cell r="D98">
            <v>0</v>
          </cell>
          <cell r="E98">
            <v>0</v>
          </cell>
          <cell r="F98">
            <v>910978284</v>
          </cell>
        </row>
      </sheetData>
      <sheetData sheetId="8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16030127</v>
          </cell>
          <cell r="F19">
            <v>16030127</v>
          </cell>
        </row>
        <row r="20">
          <cell r="C20">
            <v>16030127</v>
          </cell>
          <cell r="D20">
            <v>0</v>
          </cell>
          <cell r="F20">
            <v>16030127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300000</v>
          </cell>
          <cell r="F36">
            <v>300000</v>
          </cell>
        </row>
        <row r="37">
          <cell r="C37">
            <v>500000</v>
          </cell>
          <cell r="F37">
            <v>500000</v>
          </cell>
        </row>
        <row r="38">
          <cell r="D38">
            <v>500000</v>
          </cell>
          <cell r="F38">
            <v>500000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800000</v>
          </cell>
          <cell r="D45">
            <v>500000</v>
          </cell>
          <cell r="E45">
            <v>0</v>
          </cell>
          <cell r="F45">
            <v>1300000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16830127</v>
          </cell>
          <cell r="D50">
            <v>500000</v>
          </cell>
          <cell r="E50">
            <v>0</v>
          </cell>
          <cell r="F50">
            <v>17330127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C68">
            <v>16830127</v>
          </cell>
          <cell r="D68">
            <v>500000</v>
          </cell>
          <cell r="E68">
            <v>0</v>
          </cell>
          <cell r="F68">
            <v>17330127</v>
          </cell>
        </row>
        <row r="69">
          <cell r="C69">
            <v>-11638241</v>
          </cell>
          <cell r="D69">
            <v>-7044734</v>
          </cell>
          <cell r="E69">
            <v>0</v>
          </cell>
          <cell r="F69">
            <v>-18682975</v>
          </cell>
        </row>
        <row r="70">
          <cell r="C70">
            <v>-1125000</v>
          </cell>
          <cell r="D70">
            <v>0</v>
          </cell>
          <cell r="E70">
            <v>0</v>
          </cell>
          <cell r="F70">
            <v>-1125000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6980283</v>
          </cell>
          <cell r="F80">
            <v>6980283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6980283</v>
          </cell>
          <cell r="F84">
            <v>6980283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12827692</v>
          </cell>
          <cell r="F87">
            <v>12827692</v>
          </cell>
        </row>
        <row r="89">
          <cell r="F89">
            <v>0</v>
          </cell>
        </row>
        <row r="90">
          <cell r="C90">
            <v>19807975</v>
          </cell>
          <cell r="F90">
            <v>19807975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19807975</v>
          </cell>
          <cell r="D97">
            <v>0</v>
          </cell>
          <cell r="F97">
            <v>19807975</v>
          </cell>
        </row>
        <row r="98">
          <cell r="C98">
            <v>36638102</v>
          </cell>
          <cell r="D98">
            <v>500000</v>
          </cell>
          <cell r="E98">
            <v>0</v>
          </cell>
          <cell r="F98">
            <v>37138102</v>
          </cell>
        </row>
      </sheetData>
      <sheetData sheetId="9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D36">
            <v>1900000</v>
          </cell>
          <cell r="F36">
            <v>1900000</v>
          </cell>
        </row>
        <row r="37">
          <cell r="F37">
            <v>0</v>
          </cell>
        </row>
        <row r="38">
          <cell r="F38">
            <v>0</v>
          </cell>
        </row>
        <row r="39">
          <cell r="D39">
            <v>28413122</v>
          </cell>
          <cell r="F39">
            <v>28413122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0</v>
          </cell>
          <cell r="D45">
            <v>30313122</v>
          </cell>
          <cell r="E45">
            <v>0</v>
          </cell>
          <cell r="F45">
            <v>30313122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0</v>
          </cell>
          <cell r="D50">
            <v>30313122</v>
          </cell>
          <cell r="E50">
            <v>0</v>
          </cell>
          <cell r="F50">
            <v>30313122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0</v>
          </cell>
          <cell r="D68">
            <v>30313122</v>
          </cell>
          <cell r="E68">
            <v>0</v>
          </cell>
          <cell r="F68">
            <v>30313122</v>
          </cell>
        </row>
        <row r="69">
          <cell r="C69">
            <v>-35917250</v>
          </cell>
          <cell r="D69">
            <v>-33288256</v>
          </cell>
          <cell r="E69">
            <v>0</v>
          </cell>
          <cell r="F69">
            <v>-69205506</v>
          </cell>
        </row>
        <row r="70">
          <cell r="C70">
            <v>-1300000</v>
          </cell>
          <cell r="D70">
            <v>0</v>
          </cell>
          <cell r="E70">
            <v>0</v>
          </cell>
          <cell r="F70">
            <v>-1300000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191613</v>
          </cell>
          <cell r="F80">
            <v>191613</v>
          </cell>
        </row>
        <row r="81">
          <cell r="D81">
            <v>9716540</v>
          </cell>
          <cell r="F81">
            <v>9716540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191613</v>
          </cell>
          <cell r="D84">
            <v>9716540</v>
          </cell>
          <cell r="E84">
            <v>0</v>
          </cell>
          <cell r="F84">
            <v>9908153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60597353</v>
          </cell>
          <cell r="F87">
            <v>60597353</v>
          </cell>
        </row>
        <row r="89">
          <cell r="F89">
            <v>0</v>
          </cell>
        </row>
        <row r="90">
          <cell r="C90">
            <v>60788966</v>
          </cell>
          <cell r="D90">
            <v>9716540</v>
          </cell>
          <cell r="E90">
            <v>0</v>
          </cell>
          <cell r="F90">
            <v>70505506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60788966</v>
          </cell>
          <cell r="D97">
            <v>9716540</v>
          </cell>
          <cell r="E97">
            <v>0</v>
          </cell>
          <cell r="F97">
            <v>70505506</v>
          </cell>
        </row>
        <row r="98">
          <cell r="C98">
            <v>60788966</v>
          </cell>
          <cell r="D98">
            <v>40029662</v>
          </cell>
          <cell r="E98">
            <v>0</v>
          </cell>
          <cell r="F98">
            <v>100818628</v>
          </cell>
        </row>
      </sheetData>
      <sheetData sheetId="10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350000</v>
          </cell>
          <cell r="F36">
            <v>350000</v>
          </cell>
        </row>
        <row r="37">
          <cell r="F37">
            <v>0</v>
          </cell>
        </row>
        <row r="38">
          <cell r="C38">
            <v>2023375</v>
          </cell>
          <cell r="F38">
            <v>2023375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C44">
            <v>319200</v>
          </cell>
          <cell r="F44">
            <v>319200</v>
          </cell>
        </row>
        <row r="45">
          <cell r="C45">
            <v>2692575</v>
          </cell>
          <cell r="D45">
            <v>0</v>
          </cell>
          <cell r="E45">
            <v>0</v>
          </cell>
          <cell r="F45">
            <v>2692575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2692575</v>
          </cell>
          <cell r="D50">
            <v>0</v>
          </cell>
          <cell r="E50">
            <v>0</v>
          </cell>
          <cell r="F50">
            <v>2692575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2692575</v>
          </cell>
          <cell r="D68">
            <v>0</v>
          </cell>
          <cell r="E68">
            <v>0</v>
          </cell>
          <cell r="F68">
            <v>2692575</v>
          </cell>
        </row>
        <row r="69">
          <cell r="D69">
            <v>0</v>
          </cell>
          <cell r="E69">
            <v>0</v>
          </cell>
          <cell r="F69">
            <v>0</v>
          </cell>
        </row>
        <row r="70">
          <cell r="C70">
            <v>-414200</v>
          </cell>
          <cell r="D70">
            <v>0</v>
          </cell>
          <cell r="E70">
            <v>0</v>
          </cell>
          <cell r="F70">
            <v>-414200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259622</v>
          </cell>
          <cell r="F80">
            <v>259622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259622</v>
          </cell>
          <cell r="F84">
            <v>259622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19973940</v>
          </cell>
          <cell r="F87">
            <v>19973940</v>
          </cell>
        </row>
        <row r="89">
          <cell r="F89">
            <v>0</v>
          </cell>
        </row>
        <row r="90">
          <cell r="C90">
            <v>20233562</v>
          </cell>
          <cell r="F90">
            <v>20233562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20233562</v>
          </cell>
          <cell r="F97">
            <v>20233562</v>
          </cell>
        </row>
        <row r="98">
          <cell r="C98">
            <v>22926137</v>
          </cell>
          <cell r="D98">
            <v>0</v>
          </cell>
          <cell r="E98">
            <v>0</v>
          </cell>
          <cell r="F98">
            <v>22926137</v>
          </cell>
        </row>
      </sheetData>
      <sheetData sheetId="11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C32">
            <v>0</v>
          </cell>
          <cell r="F32">
            <v>0</v>
          </cell>
        </row>
        <row r="33">
          <cell r="F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C37">
            <v>300000</v>
          </cell>
          <cell r="F37">
            <v>300000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300000</v>
          </cell>
          <cell r="D45">
            <v>0</v>
          </cell>
          <cell r="E45">
            <v>0</v>
          </cell>
          <cell r="F45">
            <v>300000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300000</v>
          </cell>
          <cell r="D50">
            <v>0</v>
          </cell>
          <cell r="E50">
            <v>0</v>
          </cell>
          <cell r="F50">
            <v>300000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300000</v>
          </cell>
          <cell r="D68">
            <v>0</v>
          </cell>
          <cell r="E68">
            <v>0</v>
          </cell>
          <cell r="F68">
            <v>300000</v>
          </cell>
        </row>
        <row r="69">
          <cell r="C69">
            <v>-110316515</v>
          </cell>
          <cell r="D69">
            <v>0</v>
          </cell>
          <cell r="E69">
            <v>0</v>
          </cell>
          <cell r="F69">
            <v>-110316515</v>
          </cell>
        </row>
        <row r="70">
          <cell r="C70">
            <v>-2095500</v>
          </cell>
          <cell r="D70">
            <v>0</v>
          </cell>
          <cell r="E70">
            <v>0</v>
          </cell>
          <cell r="F70">
            <v>-2095500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4902086</v>
          </cell>
          <cell r="F80">
            <v>4902086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4902086</v>
          </cell>
          <cell r="F84">
            <v>4902086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107509929</v>
          </cell>
          <cell r="F87">
            <v>107509929</v>
          </cell>
        </row>
        <row r="89">
          <cell r="F89">
            <v>0</v>
          </cell>
        </row>
        <row r="90">
          <cell r="C90">
            <v>112412015</v>
          </cell>
          <cell r="D90">
            <v>0</v>
          </cell>
          <cell r="F90">
            <v>112412015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112412015</v>
          </cell>
          <cell r="D97">
            <v>0</v>
          </cell>
          <cell r="F97">
            <v>112412015</v>
          </cell>
        </row>
        <row r="98">
          <cell r="C98">
            <v>112712015</v>
          </cell>
          <cell r="D98">
            <v>0</v>
          </cell>
          <cell r="E98">
            <v>0</v>
          </cell>
          <cell r="F98">
            <v>112712015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njt.hu/cgi_bin/njt_doc.cgi?docid=139876.243471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34"/>
  <sheetViews>
    <sheetView zoomScaleNormal="100" workbookViewId="0">
      <selection activeCell="B28" sqref="B28"/>
    </sheetView>
  </sheetViews>
  <sheetFormatPr defaultRowHeight="15" x14ac:dyDescent="0.25"/>
  <cols>
    <col min="1" max="1" width="85.5703125" customWidth="1"/>
    <col min="2" max="2" width="18.7109375" style="89" customWidth="1"/>
  </cols>
  <sheetData>
    <row r="1" spans="1:9" x14ac:dyDescent="0.25">
      <c r="A1" s="175" t="s">
        <v>693</v>
      </c>
      <c r="B1" s="175"/>
    </row>
    <row r="2" spans="1:9" ht="15.75" x14ac:dyDescent="0.25">
      <c r="A2" s="178" t="s">
        <v>718</v>
      </c>
      <c r="B2" s="178"/>
    </row>
    <row r="3" spans="1:9" ht="18" x14ac:dyDescent="0.25">
      <c r="A3" s="176" t="s">
        <v>692</v>
      </c>
      <c r="B3" s="176"/>
    </row>
    <row r="4" spans="1:9" ht="50.25" customHeight="1" x14ac:dyDescent="0.25">
      <c r="A4" s="177" t="s">
        <v>412</v>
      </c>
      <c r="B4" s="177"/>
    </row>
    <row r="6" spans="1:9" x14ac:dyDescent="0.25">
      <c r="B6" s="107"/>
      <c r="C6" s="4"/>
      <c r="D6" s="4"/>
      <c r="E6" s="4"/>
      <c r="F6" s="4"/>
      <c r="G6" s="4"/>
      <c r="H6" s="4"/>
      <c r="I6" s="4"/>
    </row>
    <row r="7" spans="1:9" x14ac:dyDescent="0.25">
      <c r="A7" s="165" t="s">
        <v>631</v>
      </c>
      <c r="B7" s="91">
        <v>224247239</v>
      </c>
      <c r="C7" s="4"/>
      <c r="D7" s="4"/>
      <c r="E7" s="4"/>
      <c r="F7" s="4"/>
      <c r="G7" s="4"/>
      <c r="H7" s="4"/>
      <c r="I7" s="4"/>
    </row>
    <row r="8" spans="1:9" x14ac:dyDescent="0.25">
      <c r="A8" s="165" t="s">
        <v>632</v>
      </c>
      <c r="B8" s="91">
        <v>39220679</v>
      </c>
      <c r="C8" s="4"/>
      <c r="D8" s="4"/>
      <c r="E8" s="4"/>
      <c r="F8" s="4"/>
      <c r="G8" s="4"/>
      <c r="H8" s="4"/>
      <c r="I8" s="4"/>
    </row>
    <row r="9" spans="1:9" x14ac:dyDescent="0.25">
      <c r="A9" s="165" t="s">
        <v>633</v>
      </c>
      <c r="B9" s="91">
        <v>268603587</v>
      </c>
      <c r="C9" s="4"/>
      <c r="D9" s="4"/>
      <c r="E9" s="4"/>
      <c r="F9" s="4"/>
      <c r="G9" s="4"/>
      <c r="H9" s="4"/>
      <c r="I9" s="4"/>
    </row>
    <row r="10" spans="1:9" x14ac:dyDescent="0.25">
      <c r="A10" s="165" t="s">
        <v>634</v>
      </c>
      <c r="B10" s="91">
        <v>3900000</v>
      </c>
      <c r="C10" s="4"/>
      <c r="D10" s="4"/>
      <c r="E10" s="4"/>
      <c r="F10" s="4"/>
      <c r="G10" s="4"/>
      <c r="H10" s="4"/>
      <c r="I10" s="4"/>
    </row>
    <row r="11" spans="1:9" x14ac:dyDescent="0.25">
      <c r="A11" s="165" t="s">
        <v>635</v>
      </c>
      <c r="B11" s="91">
        <v>172413862</v>
      </c>
      <c r="C11" s="4"/>
      <c r="D11" s="4"/>
      <c r="E11" s="4"/>
      <c r="F11" s="4"/>
      <c r="G11" s="4"/>
      <c r="H11" s="4"/>
      <c r="I11" s="4"/>
    </row>
    <row r="12" spans="1:9" x14ac:dyDescent="0.25">
      <c r="A12" s="165" t="s">
        <v>636</v>
      </c>
      <c r="B12" s="91">
        <v>137601327</v>
      </c>
      <c r="C12" s="4"/>
      <c r="D12" s="4"/>
      <c r="E12" s="4"/>
      <c r="F12" s="4"/>
      <c r="G12" s="4"/>
      <c r="H12" s="4"/>
      <c r="I12" s="4"/>
    </row>
    <row r="13" spans="1:9" x14ac:dyDescent="0.25">
      <c r="A13" s="165" t="s">
        <v>637</v>
      </c>
      <c r="B13" s="91">
        <v>123367887</v>
      </c>
      <c r="C13" s="4"/>
      <c r="D13" s="4"/>
      <c r="E13" s="4"/>
      <c r="F13" s="4"/>
      <c r="G13" s="4"/>
      <c r="H13" s="4"/>
      <c r="I13" s="4"/>
    </row>
    <row r="14" spans="1:9" x14ac:dyDescent="0.25">
      <c r="A14" s="165" t="s">
        <v>638</v>
      </c>
      <c r="B14" s="91">
        <v>1200000</v>
      </c>
      <c r="C14" s="4"/>
      <c r="D14" s="4"/>
      <c r="E14" s="4"/>
      <c r="F14" s="4"/>
      <c r="G14" s="4"/>
      <c r="H14" s="4"/>
      <c r="I14" s="4"/>
    </row>
    <row r="15" spans="1:9" x14ac:dyDescent="0.25">
      <c r="A15" s="166" t="s">
        <v>630</v>
      </c>
      <c r="B15" s="91">
        <f>SUM(B7:B14)</f>
        <v>970554581</v>
      </c>
      <c r="C15" s="4"/>
      <c r="D15" s="4"/>
      <c r="E15" s="4"/>
      <c r="F15" s="4"/>
      <c r="G15" s="4"/>
      <c r="H15" s="4"/>
      <c r="I15" s="4"/>
    </row>
    <row r="16" spans="1:9" x14ac:dyDescent="0.25">
      <c r="A16" s="166" t="s">
        <v>639</v>
      </c>
      <c r="B16" s="91">
        <v>214018585</v>
      </c>
      <c r="C16" s="4"/>
      <c r="D16" s="4"/>
      <c r="E16" s="4"/>
      <c r="F16" s="4"/>
      <c r="G16" s="4"/>
      <c r="H16" s="4"/>
      <c r="I16" s="4"/>
    </row>
    <row r="17" spans="1:9" x14ac:dyDescent="0.25">
      <c r="A17" s="167" t="s">
        <v>410</v>
      </c>
      <c r="B17" s="168">
        <f>SUM(B15:B16)</f>
        <v>1184573166</v>
      </c>
      <c r="C17" s="4"/>
      <c r="D17" s="4"/>
      <c r="E17" s="4"/>
      <c r="F17" s="4"/>
      <c r="G17" s="4"/>
      <c r="H17" s="4"/>
      <c r="I17" s="4"/>
    </row>
    <row r="18" spans="1:9" x14ac:dyDescent="0.25">
      <c r="A18" s="165" t="s">
        <v>641</v>
      </c>
      <c r="B18" s="91">
        <v>369329975</v>
      </c>
      <c r="C18" s="4"/>
      <c r="D18" s="4"/>
      <c r="E18" s="4"/>
      <c r="F18" s="4"/>
      <c r="G18" s="4"/>
      <c r="H18" s="4"/>
      <c r="I18" s="4"/>
    </row>
    <row r="19" spans="1:9" x14ac:dyDescent="0.25">
      <c r="A19" s="165" t="s">
        <v>642</v>
      </c>
      <c r="B19" s="91">
        <v>0</v>
      </c>
      <c r="C19" s="4"/>
      <c r="D19" s="4"/>
      <c r="E19" s="4"/>
      <c r="F19" s="4"/>
      <c r="G19" s="4"/>
      <c r="H19" s="4"/>
      <c r="I19" s="4"/>
    </row>
    <row r="20" spans="1:9" x14ac:dyDescent="0.25">
      <c r="A20" s="165" t="s">
        <v>643</v>
      </c>
      <c r="B20" s="91">
        <v>120750000</v>
      </c>
      <c r="C20" s="4"/>
      <c r="D20" s="4"/>
      <c r="E20" s="4"/>
      <c r="F20" s="4"/>
      <c r="G20" s="4"/>
      <c r="H20" s="4"/>
      <c r="I20" s="4"/>
    </row>
    <row r="21" spans="1:9" x14ac:dyDescent="0.25">
      <c r="A21" s="165" t="s">
        <v>644</v>
      </c>
      <c r="B21" s="91">
        <v>93391161</v>
      </c>
      <c r="C21" s="4"/>
      <c r="D21" s="4"/>
      <c r="E21" s="4"/>
      <c r="F21" s="4"/>
      <c r="G21" s="4"/>
      <c r="H21" s="4"/>
      <c r="I21" s="4"/>
    </row>
    <row r="22" spans="1:9" x14ac:dyDescent="0.25">
      <c r="A22" s="165" t="s">
        <v>645</v>
      </c>
      <c r="B22" s="91">
        <v>24800000</v>
      </c>
      <c r="C22" s="4"/>
      <c r="D22" s="4"/>
      <c r="E22" s="4"/>
      <c r="F22" s="4"/>
      <c r="G22" s="4"/>
      <c r="H22" s="4"/>
      <c r="I22" s="4"/>
    </row>
    <row r="23" spans="1:9" x14ac:dyDescent="0.25">
      <c r="A23" s="165" t="s">
        <v>646</v>
      </c>
      <c r="B23" s="91">
        <v>0</v>
      </c>
      <c r="C23" s="4"/>
      <c r="D23" s="4"/>
      <c r="E23" s="4"/>
      <c r="F23" s="4"/>
      <c r="G23" s="4"/>
      <c r="H23" s="4"/>
      <c r="I23" s="4"/>
    </row>
    <row r="24" spans="1:9" x14ac:dyDescent="0.25">
      <c r="A24" s="165" t="s">
        <v>647</v>
      </c>
      <c r="B24" s="91">
        <v>13575000</v>
      </c>
      <c r="C24" s="4"/>
      <c r="D24" s="4"/>
      <c r="E24" s="4"/>
      <c r="F24" s="4"/>
      <c r="G24" s="4"/>
      <c r="H24" s="4"/>
      <c r="I24" s="4"/>
    </row>
    <row r="25" spans="1:9" x14ac:dyDescent="0.25">
      <c r="A25" s="166" t="s">
        <v>640</v>
      </c>
      <c r="B25" s="91">
        <f>SUM(B18:B24)</f>
        <v>621846136</v>
      </c>
      <c r="C25" s="4"/>
      <c r="D25" s="4"/>
      <c r="E25" s="4"/>
      <c r="F25" s="4"/>
      <c r="G25" s="4"/>
      <c r="H25" s="4"/>
      <c r="I25" s="4"/>
    </row>
    <row r="26" spans="1:9" x14ac:dyDescent="0.25">
      <c r="A26" s="166" t="s">
        <v>648</v>
      </c>
      <c r="B26" s="91">
        <v>562727030</v>
      </c>
      <c r="C26" s="4"/>
      <c r="D26" s="4"/>
      <c r="E26" s="4"/>
      <c r="F26" s="4"/>
      <c r="G26" s="4"/>
      <c r="H26" s="4"/>
      <c r="I26" s="4"/>
    </row>
    <row r="27" spans="1:9" x14ac:dyDescent="0.25">
      <c r="A27" s="167" t="s">
        <v>411</v>
      </c>
      <c r="B27" s="168">
        <f>SUM(B25:B26)</f>
        <v>1184573166</v>
      </c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107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107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107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107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107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107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107"/>
      <c r="C34" s="4"/>
      <c r="D34" s="4"/>
      <c r="E34" s="4"/>
      <c r="F34" s="4"/>
      <c r="G34" s="4"/>
      <c r="H34" s="4"/>
      <c r="I34" s="4"/>
    </row>
  </sheetData>
  <mergeCells count="4">
    <mergeCell ref="A1:B1"/>
    <mergeCell ref="A3:B3"/>
    <mergeCell ref="A4:B4"/>
    <mergeCell ref="A2:B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98"/>
  <sheetViews>
    <sheetView zoomScaleNormal="100" workbookViewId="0">
      <selection activeCell="A7" sqref="A7:F98"/>
    </sheetView>
  </sheetViews>
  <sheetFormatPr defaultRowHeight="15" x14ac:dyDescent="0.25"/>
  <cols>
    <col min="1" max="1" width="65.140625" style="127" customWidth="1"/>
    <col min="3" max="3" width="13.7109375" style="90" customWidth="1"/>
    <col min="4" max="4" width="14.28515625" style="90" customWidth="1"/>
    <col min="5" max="5" width="12.7109375" style="90" customWidth="1"/>
    <col min="6" max="6" width="14.28515625" style="90" customWidth="1"/>
  </cols>
  <sheetData>
    <row r="1" spans="1:8" ht="15.75" x14ac:dyDescent="0.25">
      <c r="A1" s="183" t="s">
        <v>702</v>
      </c>
      <c r="B1" s="183"/>
      <c r="C1" s="183"/>
      <c r="D1" s="183"/>
      <c r="E1" s="183"/>
      <c r="F1" s="183"/>
    </row>
    <row r="2" spans="1:8" ht="31.5" customHeight="1" x14ac:dyDescent="0.25">
      <c r="A2" s="184" t="s">
        <v>718</v>
      </c>
      <c r="B2" s="184"/>
      <c r="C2" s="184"/>
      <c r="D2" s="184"/>
      <c r="E2" s="184"/>
      <c r="F2" s="184"/>
    </row>
    <row r="3" spans="1:8" ht="24" customHeight="1" x14ac:dyDescent="0.25">
      <c r="A3" s="179" t="s">
        <v>692</v>
      </c>
      <c r="B3" s="180"/>
      <c r="C3" s="180"/>
      <c r="D3" s="180"/>
      <c r="E3" s="180"/>
      <c r="F3" s="181"/>
    </row>
    <row r="4" spans="1:8" ht="24" customHeight="1" x14ac:dyDescent="0.25">
      <c r="A4" s="182" t="s">
        <v>676</v>
      </c>
      <c r="B4" s="180"/>
      <c r="C4" s="180"/>
      <c r="D4" s="180"/>
      <c r="E4" s="180"/>
      <c r="F4" s="181"/>
      <c r="H4" s="63"/>
    </row>
    <row r="5" spans="1:8" ht="18" x14ac:dyDescent="0.25">
      <c r="A5" s="128"/>
    </row>
    <row r="6" spans="1:8" x14ac:dyDescent="0.25">
      <c r="A6" s="129" t="s">
        <v>470</v>
      </c>
    </row>
    <row r="7" spans="1:8" ht="60" x14ac:dyDescent="0.25">
      <c r="A7" s="3" t="s">
        <v>649</v>
      </c>
      <c r="B7" s="3" t="s">
        <v>620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8" ht="15" customHeight="1" x14ac:dyDescent="0.25">
      <c r="A8" s="121" t="s">
        <v>156</v>
      </c>
      <c r="B8" s="6" t="s">
        <v>157</v>
      </c>
      <c r="C8" s="91"/>
      <c r="D8" s="91"/>
      <c r="E8" s="91"/>
      <c r="F8" s="91">
        <f>SUM(C8:E8)</f>
        <v>0</v>
      </c>
    </row>
    <row r="9" spans="1:8" ht="15" customHeight="1" x14ac:dyDescent="0.25">
      <c r="A9" s="5" t="s">
        <v>158</v>
      </c>
      <c r="B9" s="6" t="s">
        <v>159</v>
      </c>
      <c r="C9" s="91"/>
      <c r="D9" s="91"/>
      <c r="E9" s="91"/>
      <c r="F9" s="91">
        <f t="shared" ref="F9:F72" si="0">SUM(C9:E9)</f>
        <v>0</v>
      </c>
    </row>
    <row r="10" spans="1:8" ht="15" customHeight="1" x14ac:dyDescent="0.25">
      <c r="A10" s="5" t="s">
        <v>160</v>
      </c>
      <c r="B10" s="6" t="s">
        <v>161</v>
      </c>
      <c r="C10" s="91"/>
      <c r="D10" s="91"/>
      <c r="E10" s="91"/>
      <c r="F10" s="91">
        <f t="shared" si="0"/>
        <v>0</v>
      </c>
    </row>
    <row r="11" spans="1:8" ht="15" customHeight="1" x14ac:dyDescent="0.25">
      <c r="A11" s="5" t="s">
        <v>162</v>
      </c>
      <c r="B11" s="6" t="s">
        <v>163</v>
      </c>
      <c r="C11" s="91"/>
      <c r="D11" s="91"/>
      <c r="E11" s="91"/>
      <c r="F11" s="91">
        <f t="shared" si="0"/>
        <v>0</v>
      </c>
    </row>
    <row r="12" spans="1:8" ht="15" customHeight="1" x14ac:dyDescent="0.25">
      <c r="A12" s="5" t="s">
        <v>164</v>
      </c>
      <c r="B12" s="6" t="s">
        <v>165</v>
      </c>
      <c r="C12" s="91"/>
      <c r="D12" s="91"/>
      <c r="E12" s="91"/>
      <c r="F12" s="91">
        <f t="shared" si="0"/>
        <v>0</v>
      </c>
    </row>
    <row r="13" spans="1:8" ht="15" customHeight="1" x14ac:dyDescent="0.25">
      <c r="A13" s="5" t="s">
        <v>166</v>
      </c>
      <c r="B13" s="6" t="s">
        <v>167</v>
      </c>
      <c r="C13" s="91"/>
      <c r="D13" s="91"/>
      <c r="E13" s="91"/>
      <c r="F13" s="91">
        <f t="shared" si="0"/>
        <v>0</v>
      </c>
    </row>
    <row r="14" spans="1:8" ht="15" customHeight="1" x14ac:dyDescent="0.25">
      <c r="A14" s="7" t="s">
        <v>413</v>
      </c>
      <c r="B14" s="8" t="s">
        <v>168</v>
      </c>
      <c r="C14" s="91"/>
      <c r="D14" s="91"/>
      <c r="E14" s="91"/>
      <c r="F14" s="91">
        <f t="shared" si="0"/>
        <v>0</v>
      </c>
    </row>
    <row r="15" spans="1:8" ht="15" customHeight="1" x14ac:dyDescent="0.25">
      <c r="A15" s="5" t="s">
        <v>169</v>
      </c>
      <c r="B15" s="6" t="s">
        <v>170</v>
      </c>
      <c r="C15" s="91"/>
      <c r="D15" s="91"/>
      <c r="E15" s="91"/>
      <c r="F15" s="91">
        <f t="shared" si="0"/>
        <v>0</v>
      </c>
    </row>
    <row r="16" spans="1:8" ht="15" customHeight="1" x14ac:dyDescent="0.25">
      <c r="A16" s="5" t="s">
        <v>171</v>
      </c>
      <c r="B16" s="6" t="s">
        <v>172</v>
      </c>
      <c r="C16" s="91"/>
      <c r="D16" s="91"/>
      <c r="E16" s="91"/>
      <c r="F16" s="91">
        <f t="shared" si="0"/>
        <v>0</v>
      </c>
    </row>
    <row r="17" spans="1:6" ht="15" customHeight="1" x14ac:dyDescent="0.25">
      <c r="A17" s="5" t="s">
        <v>375</v>
      </c>
      <c r="B17" s="6" t="s">
        <v>173</v>
      </c>
      <c r="C17" s="91"/>
      <c r="D17" s="91"/>
      <c r="E17" s="91"/>
      <c r="F17" s="91">
        <f t="shared" si="0"/>
        <v>0</v>
      </c>
    </row>
    <row r="18" spans="1:6" ht="15" customHeight="1" x14ac:dyDescent="0.25">
      <c r="A18" s="5" t="s">
        <v>376</v>
      </c>
      <c r="B18" s="6" t="s">
        <v>174</v>
      </c>
      <c r="C18" s="91"/>
      <c r="D18" s="91"/>
      <c r="E18" s="91"/>
      <c r="F18" s="91">
        <f t="shared" si="0"/>
        <v>0</v>
      </c>
    </row>
    <row r="19" spans="1:6" ht="15" customHeight="1" x14ac:dyDescent="0.25">
      <c r="A19" s="5" t="s">
        <v>377</v>
      </c>
      <c r="B19" s="6" t="s">
        <v>175</v>
      </c>
      <c r="C19" s="91"/>
      <c r="D19" s="91"/>
      <c r="E19" s="91"/>
      <c r="F19" s="91">
        <f t="shared" si="0"/>
        <v>0</v>
      </c>
    </row>
    <row r="20" spans="1:6" ht="15" customHeight="1" x14ac:dyDescent="0.25">
      <c r="A20" s="33" t="s">
        <v>414</v>
      </c>
      <c r="B20" s="42" t="s">
        <v>176</v>
      </c>
      <c r="C20" s="91"/>
      <c r="D20" s="91"/>
      <c r="E20" s="91"/>
      <c r="F20" s="91">
        <f t="shared" si="0"/>
        <v>0</v>
      </c>
    </row>
    <row r="21" spans="1:6" ht="15" customHeight="1" x14ac:dyDescent="0.25">
      <c r="A21" s="5" t="s">
        <v>381</v>
      </c>
      <c r="B21" s="6" t="s">
        <v>185</v>
      </c>
      <c r="C21" s="91"/>
      <c r="D21" s="91"/>
      <c r="E21" s="91"/>
      <c r="F21" s="91">
        <f t="shared" si="0"/>
        <v>0</v>
      </c>
    </row>
    <row r="22" spans="1:6" ht="15" customHeight="1" x14ac:dyDescent="0.25">
      <c r="A22" s="5" t="s">
        <v>382</v>
      </c>
      <c r="B22" s="6" t="s">
        <v>186</v>
      </c>
      <c r="C22" s="91"/>
      <c r="D22" s="91"/>
      <c r="E22" s="91"/>
      <c r="F22" s="91">
        <f t="shared" si="0"/>
        <v>0</v>
      </c>
    </row>
    <row r="23" spans="1:6" ht="15" customHeight="1" x14ac:dyDescent="0.25">
      <c r="A23" s="7" t="s">
        <v>416</v>
      </c>
      <c r="B23" s="8" t="s">
        <v>187</v>
      </c>
      <c r="C23" s="91"/>
      <c r="D23" s="91"/>
      <c r="E23" s="91"/>
      <c r="F23" s="91">
        <f t="shared" si="0"/>
        <v>0</v>
      </c>
    </row>
    <row r="24" spans="1:6" ht="15" customHeight="1" x14ac:dyDescent="0.25">
      <c r="A24" s="5" t="s">
        <v>383</v>
      </c>
      <c r="B24" s="6" t="s">
        <v>188</v>
      </c>
      <c r="C24" s="91"/>
      <c r="D24" s="91"/>
      <c r="E24" s="91"/>
      <c r="F24" s="91">
        <f t="shared" si="0"/>
        <v>0</v>
      </c>
    </row>
    <row r="25" spans="1:6" ht="15" customHeight="1" x14ac:dyDescent="0.25">
      <c r="A25" s="5" t="s">
        <v>384</v>
      </c>
      <c r="B25" s="6" t="s">
        <v>189</v>
      </c>
      <c r="C25" s="91"/>
      <c r="D25" s="91"/>
      <c r="E25" s="91"/>
      <c r="F25" s="91">
        <f t="shared" si="0"/>
        <v>0</v>
      </c>
    </row>
    <row r="26" spans="1:6" ht="15" customHeight="1" x14ac:dyDescent="0.25">
      <c r="A26" s="5" t="s">
        <v>385</v>
      </c>
      <c r="B26" s="6" t="s">
        <v>190</v>
      </c>
      <c r="C26" s="91"/>
      <c r="D26" s="91"/>
      <c r="E26" s="91"/>
      <c r="F26" s="91">
        <f t="shared" si="0"/>
        <v>0</v>
      </c>
    </row>
    <row r="27" spans="1:6" ht="15" customHeight="1" x14ac:dyDescent="0.25">
      <c r="A27" s="5" t="s">
        <v>386</v>
      </c>
      <c r="B27" s="6" t="s">
        <v>191</v>
      </c>
      <c r="C27" s="91"/>
      <c r="D27" s="91"/>
      <c r="E27" s="91"/>
      <c r="F27" s="91">
        <f t="shared" si="0"/>
        <v>0</v>
      </c>
    </row>
    <row r="28" spans="1:6" ht="15" customHeight="1" x14ac:dyDescent="0.25">
      <c r="A28" s="5" t="s">
        <v>387</v>
      </c>
      <c r="B28" s="6" t="s">
        <v>194</v>
      </c>
      <c r="C28" s="91"/>
      <c r="D28" s="91"/>
      <c r="E28" s="91"/>
      <c r="F28" s="91">
        <f t="shared" si="0"/>
        <v>0</v>
      </c>
    </row>
    <row r="29" spans="1:6" ht="15" customHeight="1" x14ac:dyDescent="0.25">
      <c r="A29" s="5" t="s">
        <v>195</v>
      </c>
      <c r="B29" s="6" t="s">
        <v>196</v>
      </c>
      <c r="C29" s="91"/>
      <c r="D29" s="91"/>
      <c r="E29" s="91"/>
      <c r="F29" s="91">
        <f t="shared" si="0"/>
        <v>0</v>
      </c>
    </row>
    <row r="30" spans="1:6" ht="15" customHeight="1" x14ac:dyDescent="0.25">
      <c r="A30" s="5" t="s">
        <v>388</v>
      </c>
      <c r="B30" s="6" t="s">
        <v>197</v>
      </c>
      <c r="C30" s="91"/>
      <c r="D30" s="91"/>
      <c r="E30" s="91"/>
      <c r="F30" s="91">
        <f t="shared" si="0"/>
        <v>0</v>
      </c>
    </row>
    <row r="31" spans="1:6" ht="15" customHeight="1" x14ac:dyDescent="0.25">
      <c r="A31" s="5" t="s">
        <v>389</v>
      </c>
      <c r="B31" s="6" t="s">
        <v>202</v>
      </c>
      <c r="C31" s="91"/>
      <c r="D31" s="91"/>
      <c r="E31" s="91"/>
      <c r="F31" s="91">
        <f t="shared" si="0"/>
        <v>0</v>
      </c>
    </row>
    <row r="32" spans="1:6" ht="15" customHeight="1" x14ac:dyDescent="0.25">
      <c r="A32" s="7" t="s">
        <v>417</v>
      </c>
      <c r="B32" s="8" t="s">
        <v>205</v>
      </c>
      <c r="C32" s="91"/>
      <c r="D32" s="91"/>
      <c r="E32" s="91"/>
      <c r="F32" s="91">
        <f t="shared" si="0"/>
        <v>0</v>
      </c>
    </row>
    <row r="33" spans="1:6" ht="15" customHeight="1" x14ac:dyDescent="0.25">
      <c r="A33" s="5" t="s">
        <v>390</v>
      </c>
      <c r="B33" s="6" t="s">
        <v>206</v>
      </c>
      <c r="C33" s="91"/>
      <c r="D33" s="91"/>
      <c r="E33" s="91"/>
      <c r="F33" s="91">
        <f t="shared" si="0"/>
        <v>0</v>
      </c>
    </row>
    <row r="34" spans="1:6" ht="15" customHeight="1" x14ac:dyDescent="0.25">
      <c r="A34" s="33" t="s">
        <v>418</v>
      </c>
      <c r="B34" s="42" t="s">
        <v>207</v>
      </c>
      <c r="C34" s="91"/>
      <c r="D34" s="91"/>
      <c r="E34" s="91"/>
      <c r="F34" s="91">
        <f t="shared" si="0"/>
        <v>0</v>
      </c>
    </row>
    <row r="35" spans="1:6" ht="15" customHeight="1" x14ac:dyDescent="0.25">
      <c r="A35" s="12" t="s">
        <v>208</v>
      </c>
      <c r="B35" s="6" t="s">
        <v>209</v>
      </c>
      <c r="C35" s="91"/>
      <c r="D35" s="91"/>
      <c r="E35" s="91"/>
      <c r="F35" s="91">
        <f t="shared" si="0"/>
        <v>0</v>
      </c>
    </row>
    <row r="36" spans="1:6" ht="15" customHeight="1" x14ac:dyDescent="0.25">
      <c r="A36" s="12" t="s">
        <v>391</v>
      </c>
      <c r="B36" s="6" t="s">
        <v>210</v>
      </c>
      <c r="C36" s="91"/>
      <c r="D36" s="91">
        <v>1900000</v>
      </c>
      <c r="E36" s="91"/>
      <c r="F36" s="91">
        <f t="shared" si="0"/>
        <v>1900000</v>
      </c>
    </row>
    <row r="37" spans="1:6" ht="15" customHeight="1" x14ac:dyDescent="0.25">
      <c r="A37" s="12" t="s">
        <v>392</v>
      </c>
      <c r="B37" s="6" t="s">
        <v>211</v>
      </c>
      <c r="C37" s="91"/>
      <c r="D37" s="91"/>
      <c r="E37" s="91"/>
      <c r="F37" s="91">
        <f t="shared" si="0"/>
        <v>0</v>
      </c>
    </row>
    <row r="38" spans="1:6" ht="15" customHeight="1" x14ac:dyDescent="0.25">
      <c r="A38" s="12" t="s">
        <v>393</v>
      </c>
      <c r="B38" s="6" t="s">
        <v>212</v>
      </c>
      <c r="C38" s="91"/>
      <c r="D38" s="91"/>
      <c r="E38" s="91"/>
      <c r="F38" s="91">
        <f t="shared" si="0"/>
        <v>0</v>
      </c>
    </row>
    <row r="39" spans="1:6" ht="15" customHeight="1" x14ac:dyDescent="0.25">
      <c r="A39" s="12" t="s">
        <v>213</v>
      </c>
      <c r="B39" s="6" t="s">
        <v>214</v>
      </c>
      <c r="C39" s="91"/>
      <c r="D39" s="91">
        <v>28413122</v>
      </c>
      <c r="E39" s="91"/>
      <c r="F39" s="91">
        <f t="shared" si="0"/>
        <v>28413122</v>
      </c>
    </row>
    <row r="40" spans="1:6" ht="15" customHeight="1" x14ac:dyDescent="0.25">
      <c r="A40" s="12" t="s">
        <v>215</v>
      </c>
      <c r="B40" s="6" t="s">
        <v>216</v>
      </c>
      <c r="C40" s="91"/>
      <c r="D40" s="91"/>
      <c r="E40" s="91"/>
      <c r="F40" s="91">
        <f t="shared" si="0"/>
        <v>0</v>
      </c>
    </row>
    <row r="41" spans="1:6" ht="15" customHeight="1" x14ac:dyDescent="0.25">
      <c r="A41" s="12" t="s">
        <v>217</v>
      </c>
      <c r="B41" s="6" t="s">
        <v>218</v>
      </c>
      <c r="C41" s="91"/>
      <c r="D41" s="91"/>
      <c r="E41" s="91"/>
      <c r="F41" s="91">
        <f t="shared" si="0"/>
        <v>0</v>
      </c>
    </row>
    <row r="42" spans="1:6" ht="15" customHeight="1" x14ac:dyDescent="0.25">
      <c r="A42" s="12" t="s">
        <v>394</v>
      </c>
      <c r="B42" s="6" t="s">
        <v>219</v>
      </c>
      <c r="C42" s="91"/>
      <c r="D42" s="91"/>
      <c r="E42" s="91"/>
      <c r="F42" s="91">
        <f t="shared" si="0"/>
        <v>0</v>
      </c>
    </row>
    <row r="43" spans="1:6" ht="15" customHeight="1" x14ac:dyDescent="0.25">
      <c r="A43" s="12" t="s">
        <v>395</v>
      </c>
      <c r="B43" s="6" t="s">
        <v>220</v>
      </c>
      <c r="C43" s="91"/>
      <c r="D43" s="91"/>
      <c r="E43" s="91"/>
      <c r="F43" s="91">
        <f t="shared" si="0"/>
        <v>0</v>
      </c>
    </row>
    <row r="44" spans="1:6" ht="15" customHeight="1" x14ac:dyDescent="0.25">
      <c r="A44" s="12" t="s">
        <v>396</v>
      </c>
      <c r="B44" s="6" t="s">
        <v>221</v>
      </c>
      <c r="C44" s="91"/>
      <c r="D44" s="91"/>
      <c r="E44" s="91"/>
      <c r="F44" s="91">
        <f t="shared" si="0"/>
        <v>0</v>
      </c>
    </row>
    <row r="45" spans="1:6" ht="15" customHeight="1" x14ac:dyDescent="0.25">
      <c r="A45" s="41" t="s">
        <v>419</v>
      </c>
      <c r="B45" s="42" t="s">
        <v>222</v>
      </c>
      <c r="C45" s="91">
        <f>SUM(C35:C44)</f>
        <v>0</v>
      </c>
      <c r="D45" s="91">
        <f>SUM(D35:D44)</f>
        <v>30313122</v>
      </c>
      <c r="E45" s="91">
        <f>SUM(E35:E44)</f>
        <v>0</v>
      </c>
      <c r="F45" s="91">
        <f t="shared" si="0"/>
        <v>30313122</v>
      </c>
    </row>
    <row r="46" spans="1:6" ht="15" customHeight="1" x14ac:dyDescent="0.25">
      <c r="A46" s="12" t="s">
        <v>231</v>
      </c>
      <c r="B46" s="6" t="s">
        <v>232</v>
      </c>
      <c r="C46" s="91"/>
      <c r="D46" s="91"/>
      <c r="E46" s="91"/>
      <c r="F46" s="91">
        <f t="shared" si="0"/>
        <v>0</v>
      </c>
    </row>
    <row r="47" spans="1:6" ht="15" customHeight="1" x14ac:dyDescent="0.25">
      <c r="A47" s="5" t="s">
        <v>400</v>
      </c>
      <c r="B47" s="6" t="s">
        <v>233</v>
      </c>
      <c r="C47" s="91"/>
      <c r="D47" s="91"/>
      <c r="E47" s="91"/>
      <c r="F47" s="91">
        <f t="shared" si="0"/>
        <v>0</v>
      </c>
    </row>
    <row r="48" spans="1:6" ht="15" customHeight="1" x14ac:dyDescent="0.25">
      <c r="A48" s="12" t="s">
        <v>401</v>
      </c>
      <c r="B48" s="6" t="s">
        <v>234</v>
      </c>
      <c r="C48" s="91"/>
      <c r="D48" s="91"/>
      <c r="E48" s="91"/>
      <c r="F48" s="91">
        <f t="shared" si="0"/>
        <v>0</v>
      </c>
    </row>
    <row r="49" spans="1:6" ht="15" customHeight="1" x14ac:dyDescent="0.25">
      <c r="A49" s="33" t="s">
        <v>421</v>
      </c>
      <c r="B49" s="42" t="s">
        <v>235</v>
      </c>
      <c r="C49" s="91"/>
      <c r="D49" s="91"/>
      <c r="E49" s="91"/>
      <c r="F49" s="91">
        <f t="shared" si="0"/>
        <v>0</v>
      </c>
    </row>
    <row r="50" spans="1:6" ht="15" customHeight="1" x14ac:dyDescent="0.25">
      <c r="A50" s="125" t="s">
        <v>511</v>
      </c>
      <c r="B50" s="49"/>
      <c r="C50" s="91">
        <f>C49+C45+C34+C20</f>
        <v>0</v>
      </c>
      <c r="D50" s="91">
        <f>D49+D45+D34+D20</f>
        <v>30313122</v>
      </c>
      <c r="E50" s="91">
        <f>E49+E45+E34+E20</f>
        <v>0</v>
      </c>
      <c r="F50" s="91">
        <f t="shared" si="0"/>
        <v>30313122</v>
      </c>
    </row>
    <row r="51" spans="1:6" ht="15" customHeight="1" x14ac:dyDescent="0.25">
      <c r="A51" s="5" t="s">
        <v>177</v>
      </c>
      <c r="B51" s="6" t="s">
        <v>178</v>
      </c>
      <c r="C51" s="91"/>
      <c r="D51" s="91"/>
      <c r="E51" s="91"/>
      <c r="F51" s="91">
        <f t="shared" si="0"/>
        <v>0</v>
      </c>
    </row>
    <row r="52" spans="1:6" ht="15" customHeight="1" x14ac:dyDescent="0.25">
      <c r="A52" s="5" t="s">
        <v>179</v>
      </c>
      <c r="B52" s="6" t="s">
        <v>180</v>
      </c>
      <c r="C52" s="91"/>
      <c r="D52" s="91"/>
      <c r="E52" s="91"/>
      <c r="F52" s="91">
        <f t="shared" si="0"/>
        <v>0</v>
      </c>
    </row>
    <row r="53" spans="1:6" ht="15" customHeight="1" x14ac:dyDescent="0.25">
      <c r="A53" s="5" t="s">
        <v>378</v>
      </c>
      <c r="B53" s="6" t="s">
        <v>181</v>
      </c>
      <c r="C53" s="91"/>
      <c r="D53" s="91"/>
      <c r="E53" s="91"/>
      <c r="F53" s="91">
        <f t="shared" si="0"/>
        <v>0</v>
      </c>
    </row>
    <row r="54" spans="1:6" ht="15" customHeight="1" x14ac:dyDescent="0.25">
      <c r="A54" s="5" t="s">
        <v>379</v>
      </c>
      <c r="B54" s="6" t="s">
        <v>182</v>
      </c>
      <c r="C54" s="91"/>
      <c r="D54" s="91"/>
      <c r="E54" s="91"/>
      <c r="F54" s="91">
        <f t="shared" si="0"/>
        <v>0</v>
      </c>
    </row>
    <row r="55" spans="1:6" ht="15" customHeight="1" x14ac:dyDescent="0.25">
      <c r="A55" s="5" t="s">
        <v>380</v>
      </c>
      <c r="B55" s="6" t="s">
        <v>183</v>
      </c>
      <c r="C55" s="91"/>
      <c r="D55" s="91"/>
      <c r="E55" s="91"/>
      <c r="F55" s="91">
        <f t="shared" si="0"/>
        <v>0</v>
      </c>
    </row>
    <row r="56" spans="1:6" ht="15" customHeight="1" x14ac:dyDescent="0.25">
      <c r="A56" s="33" t="s">
        <v>415</v>
      </c>
      <c r="B56" s="42" t="s">
        <v>184</v>
      </c>
      <c r="C56" s="91"/>
      <c r="D56" s="91"/>
      <c r="E56" s="91"/>
      <c r="F56" s="91">
        <f t="shared" si="0"/>
        <v>0</v>
      </c>
    </row>
    <row r="57" spans="1:6" ht="15" customHeight="1" x14ac:dyDescent="0.25">
      <c r="A57" s="12" t="s">
        <v>397</v>
      </c>
      <c r="B57" s="6" t="s">
        <v>223</v>
      </c>
      <c r="C57" s="91"/>
      <c r="D57" s="91"/>
      <c r="E57" s="91"/>
      <c r="F57" s="91">
        <f t="shared" si="0"/>
        <v>0</v>
      </c>
    </row>
    <row r="58" spans="1:6" ht="15" customHeight="1" x14ac:dyDescent="0.25">
      <c r="A58" s="12" t="s">
        <v>398</v>
      </c>
      <c r="B58" s="6" t="s">
        <v>224</v>
      </c>
      <c r="C58" s="91"/>
      <c r="D58" s="91"/>
      <c r="E58" s="91"/>
      <c r="F58" s="91">
        <f t="shared" si="0"/>
        <v>0</v>
      </c>
    </row>
    <row r="59" spans="1:6" ht="15" customHeight="1" x14ac:dyDescent="0.25">
      <c r="A59" s="12" t="s">
        <v>225</v>
      </c>
      <c r="B59" s="6" t="s">
        <v>226</v>
      </c>
      <c r="C59" s="91"/>
      <c r="D59" s="91"/>
      <c r="E59" s="91"/>
      <c r="F59" s="91">
        <f t="shared" si="0"/>
        <v>0</v>
      </c>
    </row>
    <row r="60" spans="1:6" ht="15" customHeight="1" x14ac:dyDescent="0.25">
      <c r="A60" s="12" t="s">
        <v>399</v>
      </c>
      <c r="B60" s="6" t="s">
        <v>227</v>
      </c>
      <c r="C60" s="91"/>
      <c r="D60" s="91"/>
      <c r="E60" s="91"/>
      <c r="F60" s="91">
        <f t="shared" si="0"/>
        <v>0</v>
      </c>
    </row>
    <row r="61" spans="1:6" ht="15" customHeight="1" x14ac:dyDescent="0.25">
      <c r="A61" s="12" t="s">
        <v>228</v>
      </c>
      <c r="B61" s="6" t="s">
        <v>229</v>
      </c>
      <c r="C61" s="91"/>
      <c r="D61" s="91"/>
      <c r="E61" s="91"/>
      <c r="F61" s="91">
        <f t="shared" si="0"/>
        <v>0</v>
      </c>
    </row>
    <row r="62" spans="1:6" ht="15" customHeight="1" x14ac:dyDescent="0.25">
      <c r="A62" s="33" t="s">
        <v>420</v>
      </c>
      <c r="B62" s="42" t="s">
        <v>230</v>
      </c>
      <c r="C62" s="91"/>
      <c r="D62" s="91"/>
      <c r="E62" s="91"/>
      <c r="F62" s="91">
        <f t="shared" si="0"/>
        <v>0</v>
      </c>
    </row>
    <row r="63" spans="1:6" ht="15" customHeight="1" x14ac:dyDescent="0.25">
      <c r="A63" s="12" t="s">
        <v>236</v>
      </c>
      <c r="B63" s="6" t="s">
        <v>237</v>
      </c>
      <c r="C63" s="91"/>
      <c r="D63" s="91"/>
      <c r="E63" s="91"/>
      <c r="F63" s="91">
        <f t="shared" si="0"/>
        <v>0</v>
      </c>
    </row>
    <row r="64" spans="1:6" ht="15" customHeight="1" x14ac:dyDescent="0.25">
      <c r="A64" s="5" t="s">
        <v>402</v>
      </c>
      <c r="B64" s="6" t="s">
        <v>238</v>
      </c>
      <c r="C64" s="91"/>
      <c r="D64" s="91"/>
      <c r="E64" s="91"/>
      <c r="F64" s="91">
        <f t="shared" si="0"/>
        <v>0</v>
      </c>
    </row>
    <row r="65" spans="1:6" ht="15" customHeight="1" x14ac:dyDescent="0.25">
      <c r="A65" s="12" t="s">
        <v>403</v>
      </c>
      <c r="B65" s="6" t="s">
        <v>239</v>
      </c>
      <c r="C65" s="91"/>
      <c r="D65" s="91"/>
      <c r="E65" s="91"/>
      <c r="F65" s="91">
        <f t="shared" si="0"/>
        <v>0</v>
      </c>
    </row>
    <row r="66" spans="1:6" ht="15" customHeight="1" x14ac:dyDescent="0.25">
      <c r="A66" s="33" t="s">
        <v>423</v>
      </c>
      <c r="B66" s="42" t="s">
        <v>240</v>
      </c>
      <c r="C66" s="91"/>
      <c r="D66" s="91"/>
      <c r="E66" s="91"/>
      <c r="F66" s="91">
        <f t="shared" si="0"/>
        <v>0</v>
      </c>
    </row>
    <row r="67" spans="1:6" ht="15" customHeight="1" x14ac:dyDescent="0.25">
      <c r="A67" s="125" t="s">
        <v>510</v>
      </c>
      <c r="B67" s="49"/>
      <c r="C67" s="91">
        <f>C66+C62+C56</f>
        <v>0</v>
      </c>
      <c r="D67" s="91">
        <f>D66+D62+D56</f>
        <v>0</v>
      </c>
      <c r="E67" s="91">
        <f>E66+E62+E56</f>
        <v>0</v>
      </c>
      <c r="F67" s="91">
        <f t="shared" si="0"/>
        <v>0</v>
      </c>
    </row>
    <row r="68" spans="1:6" ht="15.75" x14ac:dyDescent="0.25">
      <c r="A68" s="126" t="s">
        <v>422</v>
      </c>
      <c r="B68" s="30" t="s">
        <v>241</v>
      </c>
      <c r="C68" s="91">
        <f>C67+C50</f>
        <v>0</v>
      </c>
      <c r="D68" s="91">
        <f>D67+D50</f>
        <v>30313122</v>
      </c>
      <c r="E68" s="91">
        <f>E67+E50</f>
        <v>0</v>
      </c>
      <c r="F68" s="91">
        <f t="shared" si="0"/>
        <v>30313122</v>
      </c>
    </row>
    <row r="69" spans="1:6" ht="15.75" x14ac:dyDescent="0.25">
      <c r="A69" s="130" t="s">
        <v>564</v>
      </c>
      <c r="B69" s="48"/>
      <c r="C69" s="91">
        <f>C50-'[1]kiadás TGK'!C76</f>
        <v>-35917250</v>
      </c>
      <c r="D69" s="91">
        <f>D50-'[1]kiadás TGK'!D76</f>
        <v>-33288256</v>
      </c>
      <c r="E69" s="91">
        <f>E50-'[1]kiadás TGK'!E76</f>
        <v>0</v>
      </c>
      <c r="F69" s="91">
        <f t="shared" si="0"/>
        <v>-69205506</v>
      </c>
    </row>
    <row r="70" spans="1:6" ht="15.75" x14ac:dyDescent="0.25">
      <c r="A70" s="130" t="s">
        <v>565</v>
      </c>
      <c r="B70" s="48"/>
      <c r="C70" s="91">
        <f>C67-'[1]kiadás TGK'!C99</f>
        <v>-1300000</v>
      </c>
      <c r="D70" s="91">
        <f>D67-'[1]kiadás TGK'!D99</f>
        <v>0</v>
      </c>
      <c r="E70" s="91">
        <f>E67-'[1]kiadás TGK'!E99</f>
        <v>0</v>
      </c>
      <c r="F70" s="91">
        <f t="shared" si="0"/>
        <v>-1300000</v>
      </c>
    </row>
    <row r="71" spans="1:6" x14ac:dyDescent="0.25">
      <c r="A71" s="12" t="s">
        <v>404</v>
      </c>
      <c r="B71" s="5" t="s">
        <v>242</v>
      </c>
      <c r="C71" s="91"/>
      <c r="D71" s="91"/>
      <c r="E71" s="91"/>
      <c r="F71" s="91">
        <f t="shared" si="0"/>
        <v>0</v>
      </c>
    </row>
    <row r="72" spans="1:6" ht="30" x14ac:dyDescent="0.25">
      <c r="A72" s="12" t="s">
        <v>243</v>
      </c>
      <c r="B72" s="5" t="s">
        <v>244</v>
      </c>
      <c r="C72" s="91"/>
      <c r="D72" s="91"/>
      <c r="E72" s="91"/>
      <c r="F72" s="91">
        <f t="shared" si="0"/>
        <v>0</v>
      </c>
    </row>
    <row r="73" spans="1:6" x14ac:dyDescent="0.25">
      <c r="A73" s="12" t="s">
        <v>405</v>
      </c>
      <c r="B73" s="5" t="s">
        <v>245</v>
      </c>
      <c r="C73" s="91"/>
      <c r="D73" s="91"/>
      <c r="E73" s="91"/>
      <c r="F73" s="91">
        <f t="shared" ref="F73:F98" si="1">SUM(C73:E73)</f>
        <v>0</v>
      </c>
    </row>
    <row r="74" spans="1:6" x14ac:dyDescent="0.25">
      <c r="A74" s="14" t="s">
        <v>424</v>
      </c>
      <c r="B74" s="7" t="s">
        <v>246</v>
      </c>
      <c r="C74" s="91"/>
      <c r="D74" s="91"/>
      <c r="E74" s="91"/>
      <c r="F74" s="91">
        <f t="shared" si="1"/>
        <v>0</v>
      </c>
    </row>
    <row r="75" spans="1:6" x14ac:dyDescent="0.25">
      <c r="A75" s="12" t="s">
        <v>406</v>
      </c>
      <c r="B75" s="5" t="s">
        <v>247</v>
      </c>
      <c r="C75" s="91"/>
      <c r="D75" s="91"/>
      <c r="E75" s="91"/>
      <c r="F75" s="91">
        <f t="shared" si="1"/>
        <v>0</v>
      </c>
    </row>
    <row r="76" spans="1:6" x14ac:dyDescent="0.25">
      <c r="A76" s="12" t="s">
        <v>248</v>
      </c>
      <c r="B76" s="5" t="s">
        <v>249</v>
      </c>
      <c r="C76" s="91"/>
      <c r="D76" s="91"/>
      <c r="E76" s="91"/>
      <c r="F76" s="91">
        <f t="shared" si="1"/>
        <v>0</v>
      </c>
    </row>
    <row r="77" spans="1:6" x14ac:dyDescent="0.25">
      <c r="A77" s="12" t="s">
        <v>407</v>
      </c>
      <c r="B77" s="5" t="s">
        <v>250</v>
      </c>
      <c r="C77" s="91"/>
      <c r="D77" s="91"/>
      <c r="E77" s="91"/>
      <c r="F77" s="91">
        <f t="shared" si="1"/>
        <v>0</v>
      </c>
    </row>
    <row r="78" spans="1:6" x14ac:dyDescent="0.25">
      <c r="A78" s="12" t="s">
        <v>251</v>
      </c>
      <c r="B78" s="5" t="s">
        <v>252</v>
      </c>
      <c r="C78" s="91"/>
      <c r="D78" s="91"/>
      <c r="E78" s="91"/>
      <c r="F78" s="91">
        <f t="shared" si="1"/>
        <v>0</v>
      </c>
    </row>
    <row r="79" spans="1:6" x14ac:dyDescent="0.25">
      <c r="A79" s="14" t="s">
        <v>425</v>
      </c>
      <c r="B79" s="7" t="s">
        <v>253</v>
      </c>
      <c r="C79" s="91"/>
      <c r="D79" s="91"/>
      <c r="E79" s="91"/>
      <c r="F79" s="91">
        <f t="shared" si="1"/>
        <v>0</v>
      </c>
    </row>
    <row r="80" spans="1:6" ht="30" x14ac:dyDescent="0.25">
      <c r="A80" s="5" t="s">
        <v>562</v>
      </c>
      <c r="B80" s="5" t="s">
        <v>254</v>
      </c>
      <c r="C80" s="91">
        <v>191613</v>
      </c>
      <c r="D80" s="91"/>
      <c r="E80" s="91"/>
      <c r="F80" s="91">
        <f t="shared" si="1"/>
        <v>191613</v>
      </c>
    </row>
    <row r="81" spans="1:6" ht="30" x14ac:dyDescent="0.25">
      <c r="A81" s="5" t="s">
        <v>563</v>
      </c>
      <c r="B81" s="5" t="s">
        <v>254</v>
      </c>
      <c r="C81" s="91"/>
      <c r="D81" s="91">
        <v>9716540</v>
      </c>
      <c r="E81" s="91"/>
      <c r="F81" s="91">
        <f t="shared" si="1"/>
        <v>9716540</v>
      </c>
    </row>
    <row r="82" spans="1:6" x14ac:dyDescent="0.25">
      <c r="A82" s="5" t="s">
        <v>560</v>
      </c>
      <c r="B82" s="5" t="s">
        <v>255</v>
      </c>
      <c r="C82" s="91"/>
      <c r="D82" s="91"/>
      <c r="E82" s="91"/>
      <c r="F82" s="91">
        <f t="shared" si="1"/>
        <v>0</v>
      </c>
    </row>
    <row r="83" spans="1:6" ht="30" x14ac:dyDescent="0.25">
      <c r="A83" s="5" t="s">
        <v>561</v>
      </c>
      <c r="B83" s="5" t="s">
        <v>255</v>
      </c>
      <c r="C83" s="91"/>
      <c r="D83" s="91"/>
      <c r="E83" s="91"/>
      <c r="F83" s="91">
        <f t="shared" si="1"/>
        <v>0</v>
      </c>
    </row>
    <row r="84" spans="1:6" x14ac:dyDescent="0.25">
      <c r="A84" s="7" t="s">
        <v>426</v>
      </c>
      <c r="B84" s="7" t="s">
        <v>256</v>
      </c>
      <c r="C84" s="91">
        <f>SUM(C80:C83)</f>
        <v>191613</v>
      </c>
      <c r="D84" s="91">
        <f>SUM(D80:D83)</f>
        <v>9716540</v>
      </c>
      <c r="E84" s="91">
        <f>SUM(E80:E83)</f>
        <v>0</v>
      </c>
      <c r="F84" s="91">
        <f t="shared" si="1"/>
        <v>9908153</v>
      </c>
    </row>
    <row r="85" spans="1:6" x14ac:dyDescent="0.25">
      <c r="A85" s="12" t="s">
        <v>257</v>
      </c>
      <c r="B85" s="5" t="s">
        <v>258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259</v>
      </c>
      <c r="B86" s="5" t="s">
        <v>260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261</v>
      </c>
      <c r="B87" s="5" t="s">
        <v>262</v>
      </c>
      <c r="C87" s="91">
        <v>60597353</v>
      </c>
      <c r="D87" s="91"/>
      <c r="E87" s="91"/>
      <c r="F87" s="91">
        <f t="shared" si="1"/>
        <v>60597353</v>
      </c>
    </row>
    <row r="88" spans="1:6" x14ac:dyDescent="0.25">
      <c r="A88" s="12" t="s">
        <v>263</v>
      </c>
      <c r="B88" s="5" t="s">
        <v>264</v>
      </c>
      <c r="C88" s="91"/>
      <c r="D88" s="91"/>
      <c r="E88" s="91"/>
      <c r="F88" s="91">
        <f t="shared" si="1"/>
        <v>0</v>
      </c>
    </row>
    <row r="89" spans="1:6" x14ac:dyDescent="0.25">
      <c r="A89" s="12" t="s">
        <v>408</v>
      </c>
      <c r="B89" s="5" t="s">
        <v>265</v>
      </c>
      <c r="C89" s="91"/>
      <c r="D89" s="91"/>
      <c r="E89" s="91"/>
      <c r="F89" s="91">
        <f t="shared" si="1"/>
        <v>0</v>
      </c>
    </row>
    <row r="90" spans="1:6" x14ac:dyDescent="0.25">
      <c r="A90" s="14" t="s">
        <v>427</v>
      </c>
      <c r="B90" s="7" t="s">
        <v>267</v>
      </c>
      <c r="C90" s="91">
        <f>SUM(C84:C87)</f>
        <v>60788966</v>
      </c>
      <c r="D90" s="91">
        <f>SUM(D84:D87)</f>
        <v>9716540</v>
      </c>
      <c r="E90" s="91">
        <f>SUM(E84:E87)</f>
        <v>0</v>
      </c>
      <c r="F90" s="91">
        <f t="shared" si="1"/>
        <v>70505506</v>
      </c>
    </row>
    <row r="91" spans="1:6" x14ac:dyDescent="0.25">
      <c r="A91" s="12" t="s">
        <v>268</v>
      </c>
      <c r="B91" s="5" t="s">
        <v>269</v>
      </c>
      <c r="C91" s="91"/>
      <c r="D91" s="91"/>
      <c r="E91" s="91"/>
      <c r="F91" s="91">
        <f t="shared" si="1"/>
        <v>0</v>
      </c>
    </row>
    <row r="92" spans="1:6" x14ac:dyDescent="0.25">
      <c r="A92" s="12" t="s">
        <v>270</v>
      </c>
      <c r="B92" s="5" t="s">
        <v>271</v>
      </c>
      <c r="C92" s="91"/>
      <c r="D92" s="91"/>
      <c r="E92" s="91"/>
      <c r="F92" s="91">
        <f t="shared" si="1"/>
        <v>0</v>
      </c>
    </row>
    <row r="93" spans="1:6" x14ac:dyDescent="0.25">
      <c r="A93" s="12" t="s">
        <v>272</v>
      </c>
      <c r="B93" s="5" t="s">
        <v>273</v>
      </c>
      <c r="C93" s="91"/>
      <c r="D93" s="91"/>
      <c r="E93" s="91"/>
      <c r="F93" s="91">
        <f t="shared" si="1"/>
        <v>0</v>
      </c>
    </row>
    <row r="94" spans="1:6" x14ac:dyDescent="0.25">
      <c r="A94" s="12" t="s">
        <v>409</v>
      </c>
      <c r="B94" s="5" t="s">
        <v>274</v>
      </c>
      <c r="C94" s="91"/>
      <c r="D94" s="91"/>
      <c r="E94" s="91"/>
      <c r="F94" s="91">
        <f t="shared" si="1"/>
        <v>0</v>
      </c>
    </row>
    <row r="95" spans="1:6" x14ac:dyDescent="0.25">
      <c r="A95" s="14" t="s">
        <v>428</v>
      </c>
      <c r="B95" s="7" t="s">
        <v>275</v>
      </c>
      <c r="C95" s="91"/>
      <c r="D95" s="91"/>
      <c r="E95" s="91"/>
      <c r="F95" s="91">
        <f t="shared" si="1"/>
        <v>0</v>
      </c>
    </row>
    <row r="96" spans="1:6" x14ac:dyDescent="0.25">
      <c r="A96" s="14" t="s">
        <v>276</v>
      </c>
      <c r="B96" s="7" t="s">
        <v>277</v>
      </c>
      <c r="C96" s="91"/>
      <c r="D96" s="91"/>
      <c r="E96" s="91"/>
      <c r="F96" s="91">
        <f t="shared" si="1"/>
        <v>0</v>
      </c>
    </row>
    <row r="97" spans="1:6" ht="15.75" x14ac:dyDescent="0.25">
      <c r="A97" s="126" t="s">
        <v>429</v>
      </c>
      <c r="B97" s="34" t="s">
        <v>278</v>
      </c>
      <c r="C97" s="91">
        <f>SUM(C90)</f>
        <v>60788966</v>
      </c>
      <c r="D97" s="91">
        <f>SUM(D90)</f>
        <v>9716540</v>
      </c>
      <c r="E97" s="91">
        <f>SUM(E90)</f>
        <v>0</v>
      </c>
      <c r="F97" s="91">
        <f t="shared" si="1"/>
        <v>70505506</v>
      </c>
    </row>
    <row r="98" spans="1:6" ht="15.75" x14ac:dyDescent="0.25">
      <c r="A98" s="131" t="s">
        <v>411</v>
      </c>
      <c r="B98" s="73"/>
      <c r="C98" s="91">
        <f>C97+C68</f>
        <v>60788966</v>
      </c>
      <c r="D98" s="91">
        <f>D97+D68</f>
        <v>40029662</v>
      </c>
      <c r="E98" s="91">
        <f>E97+E68</f>
        <v>0</v>
      </c>
      <c r="F98" s="91">
        <f t="shared" si="1"/>
        <v>100818628</v>
      </c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fitToHeight="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98"/>
  <sheetViews>
    <sheetView zoomScaleNormal="100" workbookViewId="0">
      <selection activeCell="A7" sqref="A7:F98"/>
    </sheetView>
  </sheetViews>
  <sheetFormatPr defaultRowHeight="15" x14ac:dyDescent="0.25"/>
  <cols>
    <col min="1" max="1" width="65.140625" style="127" customWidth="1"/>
    <col min="3" max="3" width="14.28515625" style="90" customWidth="1"/>
    <col min="4" max="4" width="14" style="90" customWidth="1"/>
    <col min="5" max="5" width="13.85546875" style="90" customWidth="1"/>
    <col min="6" max="6" width="14.140625" style="90" customWidth="1"/>
  </cols>
  <sheetData>
    <row r="1" spans="1:8" ht="15.75" x14ac:dyDescent="0.25">
      <c r="A1" s="183" t="s">
        <v>703</v>
      </c>
      <c r="B1" s="183"/>
      <c r="C1" s="183"/>
      <c r="D1" s="183"/>
      <c r="E1" s="183"/>
      <c r="F1" s="183"/>
    </row>
    <row r="2" spans="1:8" ht="31.5" customHeight="1" x14ac:dyDescent="0.25">
      <c r="A2" s="184" t="s">
        <v>718</v>
      </c>
      <c r="B2" s="184"/>
      <c r="C2" s="184"/>
      <c r="D2" s="184"/>
      <c r="E2" s="184"/>
      <c r="F2" s="184"/>
    </row>
    <row r="3" spans="1:8" ht="24" customHeight="1" x14ac:dyDescent="0.25">
      <c r="A3" s="179" t="s">
        <v>692</v>
      </c>
      <c r="B3" s="180"/>
      <c r="C3" s="180"/>
      <c r="D3" s="180"/>
      <c r="E3" s="180"/>
      <c r="F3" s="181"/>
    </row>
    <row r="4" spans="1:8" ht="24" customHeight="1" x14ac:dyDescent="0.25">
      <c r="A4" s="182" t="s">
        <v>676</v>
      </c>
      <c r="B4" s="180"/>
      <c r="C4" s="180"/>
      <c r="D4" s="180"/>
      <c r="E4" s="180"/>
      <c r="F4" s="181"/>
      <c r="H4" s="63"/>
    </row>
    <row r="5" spans="1:8" ht="18" x14ac:dyDescent="0.25">
      <c r="A5" s="119"/>
    </row>
    <row r="6" spans="1:8" x14ac:dyDescent="0.25">
      <c r="A6" s="120" t="s">
        <v>469</v>
      </c>
    </row>
    <row r="7" spans="1:8" ht="45" x14ac:dyDescent="0.25">
      <c r="A7" s="3" t="s">
        <v>649</v>
      </c>
      <c r="B7" s="3" t="s">
        <v>620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8" ht="15" customHeight="1" x14ac:dyDescent="0.25">
      <c r="A8" s="121" t="s">
        <v>156</v>
      </c>
      <c r="B8" s="6" t="s">
        <v>157</v>
      </c>
      <c r="C8" s="91"/>
      <c r="D8" s="91"/>
      <c r="E8" s="91"/>
      <c r="F8" s="91">
        <f>SUM(C8:E8)</f>
        <v>0</v>
      </c>
    </row>
    <row r="9" spans="1:8" ht="15" customHeight="1" x14ac:dyDescent="0.25">
      <c r="A9" s="5" t="s">
        <v>158</v>
      </c>
      <c r="B9" s="6" t="s">
        <v>159</v>
      </c>
      <c r="C9" s="91"/>
      <c r="D9" s="91"/>
      <c r="E9" s="91"/>
      <c r="F9" s="91">
        <f t="shared" ref="F9:F72" si="0">SUM(C9:E9)</f>
        <v>0</v>
      </c>
    </row>
    <row r="10" spans="1:8" ht="15" customHeight="1" x14ac:dyDescent="0.25">
      <c r="A10" s="5" t="s">
        <v>160</v>
      </c>
      <c r="B10" s="6" t="s">
        <v>161</v>
      </c>
      <c r="C10" s="91"/>
      <c r="D10" s="91"/>
      <c r="E10" s="91"/>
      <c r="F10" s="91">
        <f t="shared" si="0"/>
        <v>0</v>
      </c>
    </row>
    <row r="11" spans="1:8" ht="15" customHeight="1" x14ac:dyDescent="0.25">
      <c r="A11" s="5" t="s">
        <v>162</v>
      </c>
      <c r="B11" s="6" t="s">
        <v>163</v>
      </c>
      <c r="C11" s="91"/>
      <c r="D11" s="91"/>
      <c r="E11" s="91"/>
      <c r="F11" s="91">
        <f t="shared" si="0"/>
        <v>0</v>
      </c>
    </row>
    <row r="12" spans="1:8" ht="15" customHeight="1" x14ac:dyDescent="0.25">
      <c r="A12" s="5" t="s">
        <v>164</v>
      </c>
      <c r="B12" s="6" t="s">
        <v>165</v>
      </c>
      <c r="C12" s="91"/>
      <c r="D12" s="91"/>
      <c r="E12" s="91"/>
      <c r="F12" s="91">
        <f t="shared" si="0"/>
        <v>0</v>
      </c>
    </row>
    <row r="13" spans="1:8" ht="15" customHeight="1" x14ac:dyDescent="0.25">
      <c r="A13" s="5" t="s">
        <v>166</v>
      </c>
      <c r="B13" s="6" t="s">
        <v>167</v>
      </c>
      <c r="C13" s="91"/>
      <c r="D13" s="91"/>
      <c r="E13" s="91"/>
      <c r="F13" s="91">
        <f t="shared" si="0"/>
        <v>0</v>
      </c>
    </row>
    <row r="14" spans="1:8" ht="15" customHeight="1" x14ac:dyDescent="0.25">
      <c r="A14" s="7" t="s">
        <v>413</v>
      </c>
      <c r="B14" s="8" t="s">
        <v>168</v>
      </c>
      <c r="C14" s="91">
        <f>SUM(C8:C13)</f>
        <v>0</v>
      </c>
      <c r="D14" s="91"/>
      <c r="E14" s="91"/>
      <c r="F14" s="91">
        <f t="shared" si="0"/>
        <v>0</v>
      </c>
    </row>
    <row r="15" spans="1:8" ht="15" customHeight="1" x14ac:dyDescent="0.25">
      <c r="A15" s="5" t="s">
        <v>169</v>
      </c>
      <c r="B15" s="6" t="s">
        <v>170</v>
      </c>
      <c r="C15" s="91"/>
      <c r="D15" s="91"/>
      <c r="E15" s="91"/>
      <c r="F15" s="91">
        <f t="shared" si="0"/>
        <v>0</v>
      </c>
    </row>
    <row r="16" spans="1:8" ht="15" customHeight="1" x14ac:dyDescent="0.25">
      <c r="A16" s="5" t="s">
        <v>171</v>
      </c>
      <c r="B16" s="6" t="s">
        <v>172</v>
      </c>
      <c r="C16" s="91"/>
      <c r="D16" s="91"/>
      <c r="E16" s="91"/>
      <c r="F16" s="91">
        <f t="shared" si="0"/>
        <v>0</v>
      </c>
    </row>
    <row r="17" spans="1:6" ht="15" customHeight="1" x14ac:dyDescent="0.25">
      <c r="A17" s="5" t="s">
        <v>375</v>
      </c>
      <c r="B17" s="6" t="s">
        <v>173</v>
      </c>
      <c r="C17" s="91"/>
      <c r="D17" s="91"/>
      <c r="E17" s="91"/>
      <c r="F17" s="91">
        <f t="shared" si="0"/>
        <v>0</v>
      </c>
    </row>
    <row r="18" spans="1:6" ht="15" customHeight="1" x14ac:dyDescent="0.25">
      <c r="A18" s="5" t="s">
        <v>376</v>
      </c>
      <c r="B18" s="6" t="s">
        <v>174</v>
      </c>
      <c r="C18" s="91"/>
      <c r="D18" s="91"/>
      <c r="E18" s="91"/>
      <c r="F18" s="91">
        <f t="shared" si="0"/>
        <v>0</v>
      </c>
    </row>
    <row r="19" spans="1:6" ht="15" customHeight="1" x14ac:dyDescent="0.25">
      <c r="A19" s="5" t="s">
        <v>377</v>
      </c>
      <c r="B19" s="6" t="s">
        <v>175</v>
      </c>
      <c r="C19" s="91"/>
      <c r="D19" s="91"/>
      <c r="E19" s="91"/>
      <c r="F19" s="91">
        <f t="shared" si="0"/>
        <v>0</v>
      </c>
    </row>
    <row r="20" spans="1:6" ht="15" customHeight="1" x14ac:dyDescent="0.25">
      <c r="A20" s="33" t="s">
        <v>414</v>
      </c>
      <c r="B20" s="42" t="s">
        <v>176</v>
      </c>
      <c r="C20" s="91">
        <f>C19+C18+C17+C16+C15+C14</f>
        <v>0</v>
      </c>
      <c r="D20" s="91">
        <f>D19+D18+D17+D16+D15+D14</f>
        <v>0</v>
      </c>
      <c r="E20" s="91">
        <f>E19+E18+E17+E16+E15+E14</f>
        <v>0</v>
      </c>
      <c r="F20" s="91">
        <f t="shared" si="0"/>
        <v>0</v>
      </c>
    </row>
    <row r="21" spans="1:6" ht="15" customHeight="1" x14ac:dyDescent="0.25">
      <c r="A21" s="5" t="s">
        <v>381</v>
      </c>
      <c r="B21" s="6" t="s">
        <v>185</v>
      </c>
      <c r="C21" s="91"/>
      <c r="D21" s="91"/>
      <c r="E21" s="91"/>
      <c r="F21" s="91">
        <f t="shared" si="0"/>
        <v>0</v>
      </c>
    </row>
    <row r="22" spans="1:6" ht="15" customHeight="1" x14ac:dyDescent="0.25">
      <c r="A22" s="5" t="s">
        <v>382</v>
      </c>
      <c r="B22" s="6" t="s">
        <v>186</v>
      </c>
      <c r="C22" s="91"/>
      <c r="D22" s="91"/>
      <c r="E22" s="91"/>
      <c r="F22" s="91">
        <f t="shared" si="0"/>
        <v>0</v>
      </c>
    </row>
    <row r="23" spans="1:6" ht="15" customHeight="1" x14ac:dyDescent="0.25">
      <c r="A23" s="7" t="s">
        <v>416</v>
      </c>
      <c r="B23" s="8" t="s">
        <v>187</v>
      </c>
      <c r="C23" s="91"/>
      <c r="D23" s="91"/>
      <c r="E23" s="91"/>
      <c r="F23" s="91">
        <f t="shared" si="0"/>
        <v>0</v>
      </c>
    </row>
    <row r="24" spans="1:6" ht="15" customHeight="1" x14ac:dyDescent="0.25">
      <c r="A24" s="5" t="s">
        <v>383</v>
      </c>
      <c r="B24" s="6" t="s">
        <v>188</v>
      </c>
      <c r="C24" s="91"/>
      <c r="D24" s="91"/>
      <c r="E24" s="91"/>
      <c r="F24" s="91">
        <f t="shared" si="0"/>
        <v>0</v>
      </c>
    </row>
    <row r="25" spans="1:6" ht="15" customHeight="1" x14ac:dyDescent="0.25">
      <c r="A25" s="5" t="s">
        <v>384</v>
      </c>
      <c r="B25" s="6" t="s">
        <v>189</v>
      </c>
      <c r="C25" s="91"/>
      <c r="D25" s="91"/>
      <c r="E25" s="91"/>
      <c r="F25" s="91">
        <f t="shared" si="0"/>
        <v>0</v>
      </c>
    </row>
    <row r="26" spans="1:6" ht="15" customHeight="1" x14ac:dyDescent="0.25">
      <c r="A26" s="5" t="s">
        <v>385</v>
      </c>
      <c r="B26" s="6" t="s">
        <v>190</v>
      </c>
      <c r="C26" s="91"/>
      <c r="D26" s="91"/>
      <c r="E26" s="91"/>
      <c r="F26" s="91">
        <f t="shared" si="0"/>
        <v>0</v>
      </c>
    </row>
    <row r="27" spans="1:6" ht="15" customHeight="1" x14ac:dyDescent="0.25">
      <c r="A27" s="5" t="s">
        <v>386</v>
      </c>
      <c r="B27" s="6" t="s">
        <v>191</v>
      </c>
      <c r="C27" s="91"/>
      <c r="D27" s="91"/>
      <c r="E27" s="91"/>
      <c r="F27" s="91">
        <f t="shared" si="0"/>
        <v>0</v>
      </c>
    </row>
    <row r="28" spans="1:6" ht="15" customHeight="1" x14ac:dyDescent="0.25">
      <c r="A28" s="5" t="s">
        <v>387</v>
      </c>
      <c r="B28" s="6" t="s">
        <v>194</v>
      </c>
      <c r="C28" s="91"/>
      <c r="D28" s="91"/>
      <c r="E28" s="91"/>
      <c r="F28" s="91">
        <f t="shared" si="0"/>
        <v>0</v>
      </c>
    </row>
    <row r="29" spans="1:6" ht="15" customHeight="1" x14ac:dyDescent="0.25">
      <c r="A29" s="5" t="s">
        <v>195</v>
      </c>
      <c r="B29" s="6" t="s">
        <v>196</v>
      </c>
      <c r="C29" s="91"/>
      <c r="D29" s="91"/>
      <c r="E29" s="91"/>
      <c r="F29" s="91">
        <f t="shared" si="0"/>
        <v>0</v>
      </c>
    </row>
    <row r="30" spans="1:6" ht="15" customHeight="1" x14ac:dyDescent="0.25">
      <c r="A30" s="5" t="s">
        <v>388</v>
      </c>
      <c r="B30" s="6" t="s">
        <v>197</v>
      </c>
      <c r="C30" s="91"/>
      <c r="D30" s="91"/>
      <c r="E30" s="91"/>
      <c r="F30" s="91">
        <f t="shared" si="0"/>
        <v>0</v>
      </c>
    </row>
    <row r="31" spans="1:6" ht="15" customHeight="1" x14ac:dyDescent="0.25">
      <c r="A31" s="5" t="s">
        <v>389</v>
      </c>
      <c r="B31" s="6" t="s">
        <v>202</v>
      </c>
      <c r="C31" s="91"/>
      <c r="D31" s="91"/>
      <c r="E31" s="91"/>
      <c r="F31" s="91">
        <f t="shared" si="0"/>
        <v>0</v>
      </c>
    </row>
    <row r="32" spans="1:6" ht="15" customHeight="1" x14ac:dyDescent="0.25">
      <c r="A32" s="7" t="s">
        <v>417</v>
      </c>
      <c r="B32" s="8" t="s">
        <v>205</v>
      </c>
      <c r="C32" s="91"/>
      <c r="D32" s="91"/>
      <c r="E32" s="91"/>
      <c r="F32" s="91">
        <f t="shared" si="0"/>
        <v>0</v>
      </c>
    </row>
    <row r="33" spans="1:6" ht="15" customHeight="1" x14ac:dyDescent="0.25">
      <c r="A33" s="5" t="s">
        <v>390</v>
      </c>
      <c r="B33" s="6" t="s">
        <v>206</v>
      </c>
      <c r="C33" s="91"/>
      <c r="D33" s="91"/>
      <c r="E33" s="91"/>
      <c r="F33" s="91">
        <f t="shared" si="0"/>
        <v>0</v>
      </c>
    </row>
    <row r="34" spans="1:6" ht="15" customHeight="1" x14ac:dyDescent="0.25">
      <c r="A34" s="33" t="s">
        <v>418</v>
      </c>
      <c r="B34" s="42" t="s">
        <v>207</v>
      </c>
      <c r="C34" s="91"/>
      <c r="D34" s="91"/>
      <c r="E34" s="91"/>
      <c r="F34" s="91">
        <f t="shared" si="0"/>
        <v>0</v>
      </c>
    </row>
    <row r="35" spans="1:6" ht="15" customHeight="1" x14ac:dyDescent="0.25">
      <c r="A35" s="12" t="s">
        <v>208</v>
      </c>
      <c r="B35" s="6" t="s">
        <v>209</v>
      </c>
      <c r="C35" s="91"/>
      <c r="D35" s="91"/>
      <c r="E35" s="91"/>
      <c r="F35" s="91">
        <f t="shared" si="0"/>
        <v>0</v>
      </c>
    </row>
    <row r="36" spans="1:6" ht="15" customHeight="1" x14ac:dyDescent="0.25">
      <c r="A36" s="12" t="s">
        <v>391</v>
      </c>
      <c r="B36" s="6" t="s">
        <v>210</v>
      </c>
      <c r="C36" s="91">
        <v>350000</v>
      </c>
      <c r="D36" s="91"/>
      <c r="E36" s="91"/>
      <c r="F36" s="91">
        <f t="shared" si="0"/>
        <v>350000</v>
      </c>
    </row>
    <row r="37" spans="1:6" ht="15" customHeight="1" x14ac:dyDescent="0.25">
      <c r="A37" s="12" t="s">
        <v>392</v>
      </c>
      <c r="B37" s="6" t="s">
        <v>211</v>
      </c>
      <c r="C37" s="91"/>
      <c r="D37" s="91"/>
      <c r="E37" s="91"/>
      <c r="F37" s="91">
        <f t="shared" si="0"/>
        <v>0</v>
      </c>
    </row>
    <row r="38" spans="1:6" ht="15" customHeight="1" x14ac:dyDescent="0.25">
      <c r="A38" s="12" t="s">
        <v>393</v>
      </c>
      <c r="B38" s="6" t="s">
        <v>212</v>
      </c>
      <c r="C38" s="91">
        <v>2023375</v>
      </c>
      <c r="D38" s="91"/>
      <c r="E38" s="91"/>
      <c r="F38" s="91">
        <f t="shared" si="0"/>
        <v>2023375</v>
      </c>
    </row>
    <row r="39" spans="1:6" ht="15" customHeight="1" x14ac:dyDescent="0.25">
      <c r="A39" s="12" t="s">
        <v>213</v>
      </c>
      <c r="B39" s="6" t="s">
        <v>214</v>
      </c>
      <c r="C39" s="91"/>
      <c r="D39" s="91"/>
      <c r="E39" s="91"/>
      <c r="F39" s="91">
        <f t="shared" si="0"/>
        <v>0</v>
      </c>
    </row>
    <row r="40" spans="1:6" ht="15" customHeight="1" x14ac:dyDescent="0.25">
      <c r="A40" s="12" t="s">
        <v>215</v>
      </c>
      <c r="B40" s="6" t="s">
        <v>216</v>
      </c>
      <c r="C40" s="91"/>
      <c r="D40" s="91"/>
      <c r="E40" s="91"/>
      <c r="F40" s="91">
        <f t="shared" si="0"/>
        <v>0</v>
      </c>
    </row>
    <row r="41" spans="1:6" ht="15" customHeight="1" x14ac:dyDescent="0.25">
      <c r="A41" s="12" t="s">
        <v>217</v>
      </c>
      <c r="B41" s="6" t="s">
        <v>218</v>
      </c>
      <c r="C41" s="91"/>
      <c r="D41" s="91"/>
      <c r="E41" s="91"/>
      <c r="F41" s="91">
        <f t="shared" si="0"/>
        <v>0</v>
      </c>
    </row>
    <row r="42" spans="1:6" ht="15" customHeight="1" x14ac:dyDescent="0.25">
      <c r="A42" s="12" t="s">
        <v>394</v>
      </c>
      <c r="B42" s="6" t="s">
        <v>219</v>
      </c>
      <c r="C42" s="91"/>
      <c r="D42" s="91"/>
      <c r="E42" s="91"/>
      <c r="F42" s="91">
        <f t="shared" si="0"/>
        <v>0</v>
      </c>
    </row>
    <row r="43" spans="1:6" ht="15" customHeight="1" x14ac:dyDescent="0.25">
      <c r="A43" s="12" t="s">
        <v>395</v>
      </c>
      <c r="B43" s="6" t="s">
        <v>220</v>
      </c>
      <c r="C43" s="91"/>
      <c r="D43" s="91"/>
      <c r="E43" s="91"/>
      <c r="F43" s="91">
        <f t="shared" si="0"/>
        <v>0</v>
      </c>
    </row>
    <row r="44" spans="1:6" ht="15" customHeight="1" x14ac:dyDescent="0.25">
      <c r="A44" s="12" t="s">
        <v>396</v>
      </c>
      <c r="B44" s="6" t="s">
        <v>221</v>
      </c>
      <c r="C44" s="91">
        <v>319200</v>
      </c>
      <c r="D44" s="91"/>
      <c r="E44" s="91"/>
      <c r="F44" s="91">
        <f t="shared" si="0"/>
        <v>319200</v>
      </c>
    </row>
    <row r="45" spans="1:6" ht="15" customHeight="1" x14ac:dyDescent="0.25">
      <c r="A45" s="41" t="s">
        <v>419</v>
      </c>
      <c r="B45" s="42" t="s">
        <v>222</v>
      </c>
      <c r="C45" s="91">
        <f>SUM(C35:C44)</f>
        <v>2692575</v>
      </c>
      <c r="D45" s="91">
        <f>SUM(D35:D44)</f>
        <v>0</v>
      </c>
      <c r="E45" s="91">
        <f>SUM(E35:E44)</f>
        <v>0</v>
      </c>
      <c r="F45" s="91">
        <f t="shared" si="0"/>
        <v>2692575</v>
      </c>
    </row>
    <row r="46" spans="1:6" ht="15" customHeight="1" x14ac:dyDescent="0.25">
      <c r="A46" s="12" t="s">
        <v>231</v>
      </c>
      <c r="B46" s="6" t="s">
        <v>232</v>
      </c>
      <c r="C46" s="91"/>
      <c r="D46" s="91"/>
      <c r="E46" s="91"/>
      <c r="F46" s="91">
        <f t="shared" si="0"/>
        <v>0</v>
      </c>
    </row>
    <row r="47" spans="1:6" ht="15" customHeight="1" x14ac:dyDescent="0.25">
      <c r="A47" s="5" t="s">
        <v>400</v>
      </c>
      <c r="B47" s="6" t="s">
        <v>233</v>
      </c>
      <c r="C47" s="91"/>
      <c r="D47" s="91"/>
      <c r="E47" s="91"/>
      <c r="F47" s="91">
        <f t="shared" si="0"/>
        <v>0</v>
      </c>
    </row>
    <row r="48" spans="1:6" ht="15" customHeight="1" x14ac:dyDescent="0.25">
      <c r="A48" s="12" t="s">
        <v>401</v>
      </c>
      <c r="B48" s="6" t="s">
        <v>234</v>
      </c>
      <c r="C48" s="91"/>
      <c r="D48" s="91"/>
      <c r="E48" s="91"/>
      <c r="F48" s="91">
        <f t="shared" si="0"/>
        <v>0</v>
      </c>
    </row>
    <row r="49" spans="1:6" ht="15" customHeight="1" x14ac:dyDescent="0.25">
      <c r="A49" s="33" t="s">
        <v>421</v>
      </c>
      <c r="B49" s="42" t="s">
        <v>235</v>
      </c>
      <c r="C49" s="91"/>
      <c r="D49" s="91"/>
      <c r="E49" s="91"/>
      <c r="F49" s="91">
        <f t="shared" si="0"/>
        <v>0</v>
      </c>
    </row>
    <row r="50" spans="1:6" ht="15" customHeight="1" x14ac:dyDescent="0.25">
      <c r="A50" s="125" t="s">
        <v>511</v>
      </c>
      <c r="B50" s="49"/>
      <c r="C50" s="91">
        <f>C49+C45+C34+C20</f>
        <v>2692575</v>
      </c>
      <c r="D50" s="91">
        <f>D49+D45+D34+D20</f>
        <v>0</v>
      </c>
      <c r="E50" s="91">
        <f>E49+E45+E34+E20</f>
        <v>0</v>
      </c>
      <c r="F50" s="91">
        <f t="shared" si="0"/>
        <v>2692575</v>
      </c>
    </row>
    <row r="51" spans="1:6" ht="15" customHeight="1" x14ac:dyDescent="0.25">
      <c r="A51" s="5" t="s">
        <v>177</v>
      </c>
      <c r="B51" s="6" t="s">
        <v>178</v>
      </c>
      <c r="C51" s="91"/>
      <c r="D51" s="91"/>
      <c r="E51" s="91"/>
      <c r="F51" s="91">
        <f t="shared" si="0"/>
        <v>0</v>
      </c>
    </row>
    <row r="52" spans="1:6" ht="15" customHeight="1" x14ac:dyDescent="0.25">
      <c r="A52" s="5" t="s">
        <v>179</v>
      </c>
      <c r="B52" s="6" t="s">
        <v>180</v>
      </c>
      <c r="C52" s="91"/>
      <c r="D52" s="91"/>
      <c r="E52" s="91"/>
      <c r="F52" s="91">
        <f t="shared" si="0"/>
        <v>0</v>
      </c>
    </row>
    <row r="53" spans="1:6" ht="15" customHeight="1" x14ac:dyDescent="0.25">
      <c r="A53" s="5" t="s">
        <v>378</v>
      </c>
      <c r="B53" s="6" t="s">
        <v>181</v>
      </c>
      <c r="C53" s="91"/>
      <c r="D53" s="91"/>
      <c r="E53" s="91"/>
      <c r="F53" s="91">
        <f t="shared" si="0"/>
        <v>0</v>
      </c>
    </row>
    <row r="54" spans="1:6" ht="15" customHeight="1" x14ac:dyDescent="0.25">
      <c r="A54" s="5" t="s">
        <v>379</v>
      </c>
      <c r="B54" s="6" t="s">
        <v>182</v>
      </c>
      <c r="C54" s="91"/>
      <c r="D54" s="91"/>
      <c r="E54" s="91"/>
      <c r="F54" s="91">
        <f t="shared" si="0"/>
        <v>0</v>
      </c>
    </row>
    <row r="55" spans="1:6" ht="15" customHeight="1" x14ac:dyDescent="0.25">
      <c r="A55" s="5" t="s">
        <v>380</v>
      </c>
      <c r="B55" s="6" t="s">
        <v>183</v>
      </c>
      <c r="C55" s="91"/>
      <c r="D55" s="91"/>
      <c r="E55" s="91"/>
      <c r="F55" s="91">
        <f t="shared" si="0"/>
        <v>0</v>
      </c>
    </row>
    <row r="56" spans="1:6" ht="15" customHeight="1" x14ac:dyDescent="0.25">
      <c r="A56" s="33" t="s">
        <v>415</v>
      </c>
      <c r="B56" s="42" t="s">
        <v>184</v>
      </c>
      <c r="C56" s="91"/>
      <c r="D56" s="91"/>
      <c r="E56" s="91"/>
      <c r="F56" s="91">
        <f t="shared" si="0"/>
        <v>0</v>
      </c>
    </row>
    <row r="57" spans="1:6" ht="15" customHeight="1" x14ac:dyDescent="0.25">
      <c r="A57" s="12" t="s">
        <v>397</v>
      </c>
      <c r="B57" s="6" t="s">
        <v>223</v>
      </c>
      <c r="C57" s="91"/>
      <c r="D57" s="91"/>
      <c r="E57" s="91"/>
      <c r="F57" s="91">
        <f t="shared" si="0"/>
        <v>0</v>
      </c>
    </row>
    <row r="58" spans="1:6" ht="15" customHeight="1" x14ac:dyDescent="0.25">
      <c r="A58" s="12" t="s">
        <v>398</v>
      </c>
      <c r="B58" s="6" t="s">
        <v>224</v>
      </c>
      <c r="C58" s="91"/>
      <c r="D58" s="91"/>
      <c r="E58" s="91"/>
      <c r="F58" s="91">
        <f t="shared" si="0"/>
        <v>0</v>
      </c>
    </row>
    <row r="59" spans="1:6" ht="15" customHeight="1" x14ac:dyDescent="0.25">
      <c r="A59" s="12" t="s">
        <v>225</v>
      </c>
      <c r="B59" s="6" t="s">
        <v>226</v>
      </c>
      <c r="C59" s="91"/>
      <c r="D59" s="91"/>
      <c r="E59" s="91"/>
      <c r="F59" s="91">
        <f t="shared" si="0"/>
        <v>0</v>
      </c>
    </row>
    <row r="60" spans="1:6" ht="15" customHeight="1" x14ac:dyDescent="0.25">
      <c r="A60" s="12" t="s">
        <v>399</v>
      </c>
      <c r="B60" s="6" t="s">
        <v>227</v>
      </c>
      <c r="C60" s="91"/>
      <c r="D60" s="91"/>
      <c r="E60" s="91"/>
      <c r="F60" s="91">
        <f t="shared" si="0"/>
        <v>0</v>
      </c>
    </row>
    <row r="61" spans="1:6" ht="15" customHeight="1" x14ac:dyDescent="0.25">
      <c r="A61" s="12" t="s">
        <v>228</v>
      </c>
      <c r="B61" s="6" t="s">
        <v>229</v>
      </c>
      <c r="C61" s="91"/>
      <c r="D61" s="91"/>
      <c r="E61" s="91"/>
      <c r="F61" s="91">
        <f t="shared" si="0"/>
        <v>0</v>
      </c>
    </row>
    <row r="62" spans="1:6" ht="15" customHeight="1" x14ac:dyDescent="0.25">
      <c r="A62" s="33" t="s">
        <v>420</v>
      </c>
      <c r="B62" s="42" t="s">
        <v>230</v>
      </c>
      <c r="C62" s="91"/>
      <c r="D62" s="91"/>
      <c r="E62" s="91"/>
      <c r="F62" s="91">
        <f t="shared" si="0"/>
        <v>0</v>
      </c>
    </row>
    <row r="63" spans="1:6" ht="15" customHeight="1" x14ac:dyDescent="0.25">
      <c r="A63" s="12" t="s">
        <v>236</v>
      </c>
      <c r="B63" s="6" t="s">
        <v>237</v>
      </c>
      <c r="C63" s="91"/>
      <c r="D63" s="91"/>
      <c r="E63" s="91"/>
      <c r="F63" s="91">
        <f t="shared" si="0"/>
        <v>0</v>
      </c>
    </row>
    <row r="64" spans="1:6" ht="15" customHeight="1" x14ac:dyDescent="0.25">
      <c r="A64" s="5" t="s">
        <v>402</v>
      </c>
      <c r="B64" s="6" t="s">
        <v>238</v>
      </c>
      <c r="C64" s="91"/>
      <c r="D64" s="91"/>
      <c r="E64" s="91"/>
      <c r="F64" s="91">
        <f t="shared" si="0"/>
        <v>0</v>
      </c>
    </row>
    <row r="65" spans="1:6" ht="15" customHeight="1" x14ac:dyDescent="0.25">
      <c r="A65" s="12" t="s">
        <v>403</v>
      </c>
      <c r="B65" s="6" t="s">
        <v>239</v>
      </c>
      <c r="C65" s="91"/>
      <c r="D65" s="91"/>
      <c r="E65" s="91"/>
      <c r="F65" s="91">
        <f t="shared" si="0"/>
        <v>0</v>
      </c>
    </row>
    <row r="66" spans="1:6" ht="15" customHeight="1" x14ac:dyDescent="0.25">
      <c r="A66" s="33" t="s">
        <v>423</v>
      </c>
      <c r="B66" s="42" t="s">
        <v>240</v>
      </c>
      <c r="C66" s="91"/>
      <c r="D66" s="91"/>
      <c r="E66" s="91"/>
      <c r="F66" s="91">
        <f t="shared" si="0"/>
        <v>0</v>
      </c>
    </row>
    <row r="67" spans="1:6" ht="15" customHeight="1" x14ac:dyDescent="0.25">
      <c r="A67" s="125" t="s">
        <v>510</v>
      </c>
      <c r="B67" s="49"/>
      <c r="C67" s="91">
        <f>C66+C62+C56</f>
        <v>0</v>
      </c>
      <c r="D67" s="91">
        <f>D66+D62+D56</f>
        <v>0</v>
      </c>
      <c r="E67" s="91">
        <f>E66+E62+E56</f>
        <v>0</v>
      </c>
      <c r="F67" s="91">
        <f t="shared" si="0"/>
        <v>0</v>
      </c>
    </row>
    <row r="68" spans="1:6" ht="15.75" x14ac:dyDescent="0.25">
      <c r="A68" s="126" t="s">
        <v>422</v>
      </c>
      <c r="B68" s="30" t="s">
        <v>241</v>
      </c>
      <c r="C68" s="91">
        <f>C67+C50</f>
        <v>2692575</v>
      </c>
      <c r="D68" s="91">
        <f>D67+D50</f>
        <v>0</v>
      </c>
      <c r="E68" s="91">
        <f>E67+E50</f>
        <v>0</v>
      </c>
      <c r="F68" s="91">
        <f t="shared" si="0"/>
        <v>2692575</v>
      </c>
    </row>
    <row r="69" spans="1:6" ht="15.75" x14ac:dyDescent="0.25">
      <c r="A69" s="130" t="s">
        <v>564</v>
      </c>
      <c r="B69" s="48"/>
      <c r="C69" s="91"/>
      <c r="D69" s="91">
        <f>D50-'[1]kiadás Művelődési Ház'!D76</f>
        <v>0</v>
      </c>
      <c r="E69" s="91">
        <f>E50-'[1]kiadás Művelődési Ház'!E76</f>
        <v>0</v>
      </c>
      <c r="F69" s="91">
        <f t="shared" si="0"/>
        <v>0</v>
      </c>
    </row>
    <row r="70" spans="1:6" ht="15.75" x14ac:dyDescent="0.25">
      <c r="A70" s="130" t="s">
        <v>565</v>
      </c>
      <c r="B70" s="48"/>
      <c r="C70" s="91">
        <f>C67-'[1]kiadás Művelődési Ház'!C99</f>
        <v>-414200</v>
      </c>
      <c r="D70" s="91">
        <f>D67-'[1]kiadás Művelődési Ház'!D99</f>
        <v>0</v>
      </c>
      <c r="E70" s="91">
        <f>E67-'[1]kiadás Művelődési Ház'!E99</f>
        <v>0</v>
      </c>
      <c r="F70" s="91">
        <f t="shared" si="0"/>
        <v>-414200</v>
      </c>
    </row>
    <row r="71" spans="1:6" x14ac:dyDescent="0.25">
      <c r="A71" s="12" t="s">
        <v>404</v>
      </c>
      <c r="B71" s="5" t="s">
        <v>242</v>
      </c>
      <c r="C71" s="91"/>
      <c r="D71" s="91"/>
      <c r="E71" s="91"/>
      <c r="F71" s="91">
        <f t="shared" si="0"/>
        <v>0</v>
      </c>
    </row>
    <row r="72" spans="1:6" ht="30" x14ac:dyDescent="0.25">
      <c r="A72" s="12" t="s">
        <v>243</v>
      </c>
      <c r="B72" s="5" t="s">
        <v>244</v>
      </c>
      <c r="C72" s="91"/>
      <c r="D72" s="91"/>
      <c r="E72" s="91"/>
      <c r="F72" s="91">
        <f t="shared" si="0"/>
        <v>0</v>
      </c>
    </row>
    <row r="73" spans="1:6" x14ac:dyDescent="0.25">
      <c r="A73" s="12" t="s">
        <v>405</v>
      </c>
      <c r="B73" s="5" t="s">
        <v>245</v>
      </c>
      <c r="C73" s="91"/>
      <c r="D73" s="91"/>
      <c r="E73" s="91"/>
      <c r="F73" s="91">
        <f t="shared" ref="F73:F98" si="1">SUM(C73:E73)</f>
        <v>0</v>
      </c>
    </row>
    <row r="74" spans="1:6" x14ac:dyDescent="0.25">
      <c r="A74" s="14" t="s">
        <v>424</v>
      </c>
      <c r="B74" s="7" t="s">
        <v>246</v>
      </c>
      <c r="C74" s="91"/>
      <c r="D74" s="91"/>
      <c r="E74" s="91"/>
      <c r="F74" s="91">
        <f t="shared" si="1"/>
        <v>0</v>
      </c>
    </row>
    <row r="75" spans="1:6" x14ac:dyDescent="0.25">
      <c r="A75" s="12" t="s">
        <v>406</v>
      </c>
      <c r="B75" s="5" t="s">
        <v>247</v>
      </c>
      <c r="C75" s="91"/>
      <c r="D75" s="91"/>
      <c r="E75" s="91"/>
      <c r="F75" s="91">
        <f t="shared" si="1"/>
        <v>0</v>
      </c>
    </row>
    <row r="76" spans="1:6" x14ac:dyDescent="0.25">
      <c r="A76" s="12" t="s">
        <v>248</v>
      </c>
      <c r="B76" s="5" t="s">
        <v>249</v>
      </c>
      <c r="C76" s="91"/>
      <c r="D76" s="91"/>
      <c r="E76" s="91"/>
      <c r="F76" s="91">
        <f t="shared" si="1"/>
        <v>0</v>
      </c>
    </row>
    <row r="77" spans="1:6" x14ac:dyDescent="0.25">
      <c r="A77" s="12" t="s">
        <v>407</v>
      </c>
      <c r="B77" s="5" t="s">
        <v>250</v>
      </c>
      <c r="C77" s="91"/>
      <c r="D77" s="91"/>
      <c r="E77" s="91"/>
      <c r="F77" s="91">
        <f t="shared" si="1"/>
        <v>0</v>
      </c>
    </row>
    <row r="78" spans="1:6" x14ac:dyDescent="0.25">
      <c r="A78" s="12" t="s">
        <v>251</v>
      </c>
      <c r="B78" s="5" t="s">
        <v>252</v>
      </c>
      <c r="C78" s="91"/>
      <c r="D78" s="91"/>
      <c r="E78" s="91"/>
      <c r="F78" s="91">
        <f t="shared" si="1"/>
        <v>0</v>
      </c>
    </row>
    <row r="79" spans="1:6" x14ac:dyDescent="0.25">
      <c r="A79" s="14" t="s">
        <v>425</v>
      </c>
      <c r="B79" s="7" t="s">
        <v>253</v>
      </c>
      <c r="C79" s="91"/>
      <c r="D79" s="91"/>
      <c r="E79" s="91"/>
      <c r="F79" s="91">
        <f t="shared" si="1"/>
        <v>0</v>
      </c>
    </row>
    <row r="80" spans="1:6" ht="30" x14ac:dyDescent="0.25">
      <c r="A80" s="5" t="s">
        <v>562</v>
      </c>
      <c r="B80" s="5" t="s">
        <v>254</v>
      </c>
      <c r="C80" s="91">
        <v>259622</v>
      </c>
      <c r="D80" s="91"/>
      <c r="E80" s="91"/>
      <c r="F80" s="91">
        <f t="shared" si="1"/>
        <v>259622</v>
      </c>
    </row>
    <row r="81" spans="1:6" ht="30" x14ac:dyDescent="0.25">
      <c r="A81" s="5" t="s">
        <v>563</v>
      </c>
      <c r="B81" s="5" t="s">
        <v>254</v>
      </c>
      <c r="C81" s="91"/>
      <c r="D81" s="91"/>
      <c r="E81" s="91"/>
      <c r="F81" s="91">
        <f t="shared" si="1"/>
        <v>0</v>
      </c>
    </row>
    <row r="82" spans="1:6" x14ac:dyDescent="0.25">
      <c r="A82" s="5" t="s">
        <v>560</v>
      </c>
      <c r="B82" s="5" t="s">
        <v>255</v>
      </c>
      <c r="C82" s="91"/>
      <c r="D82" s="91"/>
      <c r="E82" s="91"/>
      <c r="F82" s="91">
        <f t="shared" si="1"/>
        <v>0</v>
      </c>
    </row>
    <row r="83" spans="1:6" ht="30" x14ac:dyDescent="0.25">
      <c r="A83" s="5" t="s">
        <v>561</v>
      </c>
      <c r="B83" s="5" t="s">
        <v>255</v>
      </c>
      <c r="C83" s="91"/>
      <c r="D83" s="91"/>
      <c r="E83" s="91"/>
      <c r="F83" s="91">
        <f t="shared" si="1"/>
        <v>0</v>
      </c>
    </row>
    <row r="84" spans="1:6" x14ac:dyDescent="0.25">
      <c r="A84" s="7" t="s">
        <v>426</v>
      </c>
      <c r="B84" s="7" t="s">
        <v>256</v>
      </c>
      <c r="C84" s="91">
        <f>SUM(C80:C83)</f>
        <v>259622</v>
      </c>
      <c r="D84" s="91"/>
      <c r="E84" s="91"/>
      <c r="F84" s="91">
        <f t="shared" si="1"/>
        <v>259622</v>
      </c>
    </row>
    <row r="85" spans="1:6" x14ac:dyDescent="0.25">
      <c r="A85" s="12" t="s">
        <v>257</v>
      </c>
      <c r="B85" s="5" t="s">
        <v>258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259</v>
      </c>
      <c r="B86" s="5" t="s">
        <v>260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261</v>
      </c>
      <c r="B87" s="5" t="s">
        <v>262</v>
      </c>
      <c r="C87" s="91">
        <v>19973940</v>
      </c>
      <c r="D87" s="91"/>
      <c r="E87" s="91"/>
      <c r="F87" s="91">
        <f t="shared" si="1"/>
        <v>19973940</v>
      </c>
    </row>
    <row r="88" spans="1:6" x14ac:dyDescent="0.25">
      <c r="A88" s="12" t="s">
        <v>263</v>
      </c>
      <c r="B88" s="5" t="s">
        <v>264</v>
      </c>
      <c r="C88" s="91"/>
      <c r="D88" s="91"/>
      <c r="E88" s="91"/>
      <c r="F88" s="91">
        <f t="shared" si="1"/>
        <v>0</v>
      </c>
    </row>
    <row r="89" spans="1:6" x14ac:dyDescent="0.25">
      <c r="A89" s="12" t="s">
        <v>408</v>
      </c>
      <c r="B89" s="5" t="s">
        <v>265</v>
      </c>
      <c r="C89" s="91"/>
      <c r="D89" s="91"/>
      <c r="E89" s="91"/>
      <c r="F89" s="91">
        <f t="shared" si="1"/>
        <v>0</v>
      </c>
    </row>
    <row r="90" spans="1:6" x14ac:dyDescent="0.25">
      <c r="A90" s="14" t="s">
        <v>427</v>
      </c>
      <c r="B90" s="7" t="s">
        <v>267</v>
      </c>
      <c r="C90" s="91">
        <f>SUM(C84:C88)</f>
        <v>20233562</v>
      </c>
      <c r="D90" s="91"/>
      <c r="E90" s="91"/>
      <c r="F90" s="91">
        <f t="shared" si="1"/>
        <v>20233562</v>
      </c>
    </row>
    <row r="91" spans="1:6" x14ac:dyDescent="0.25">
      <c r="A91" s="12" t="s">
        <v>268</v>
      </c>
      <c r="B91" s="5" t="s">
        <v>269</v>
      </c>
      <c r="C91" s="91"/>
      <c r="D91" s="91"/>
      <c r="E91" s="91"/>
      <c r="F91" s="91">
        <f t="shared" si="1"/>
        <v>0</v>
      </c>
    </row>
    <row r="92" spans="1:6" x14ac:dyDescent="0.25">
      <c r="A92" s="12" t="s">
        <v>270</v>
      </c>
      <c r="B92" s="5" t="s">
        <v>271</v>
      </c>
      <c r="C92" s="91"/>
      <c r="D92" s="91"/>
      <c r="E92" s="91"/>
      <c r="F92" s="91">
        <f t="shared" si="1"/>
        <v>0</v>
      </c>
    </row>
    <row r="93" spans="1:6" x14ac:dyDescent="0.25">
      <c r="A93" s="12" t="s">
        <v>272</v>
      </c>
      <c r="B93" s="5" t="s">
        <v>273</v>
      </c>
      <c r="C93" s="91"/>
      <c r="D93" s="91"/>
      <c r="E93" s="91"/>
      <c r="F93" s="91">
        <f t="shared" si="1"/>
        <v>0</v>
      </c>
    </row>
    <row r="94" spans="1:6" x14ac:dyDescent="0.25">
      <c r="A94" s="12" t="s">
        <v>409</v>
      </c>
      <c r="B94" s="5" t="s">
        <v>274</v>
      </c>
      <c r="C94" s="91"/>
      <c r="D94" s="91"/>
      <c r="E94" s="91"/>
      <c r="F94" s="91">
        <f t="shared" si="1"/>
        <v>0</v>
      </c>
    </row>
    <row r="95" spans="1:6" x14ac:dyDescent="0.25">
      <c r="A95" s="14" t="s">
        <v>428</v>
      </c>
      <c r="B95" s="7" t="s">
        <v>275</v>
      </c>
      <c r="C95" s="91"/>
      <c r="D95" s="91"/>
      <c r="E95" s="91"/>
      <c r="F95" s="91">
        <f t="shared" si="1"/>
        <v>0</v>
      </c>
    </row>
    <row r="96" spans="1:6" x14ac:dyDescent="0.25">
      <c r="A96" s="14" t="s">
        <v>276</v>
      </c>
      <c r="B96" s="7" t="s">
        <v>277</v>
      </c>
      <c r="C96" s="91"/>
      <c r="D96" s="91"/>
      <c r="E96" s="91"/>
      <c r="F96" s="91">
        <f t="shared" si="1"/>
        <v>0</v>
      </c>
    </row>
    <row r="97" spans="1:6" ht="15.75" x14ac:dyDescent="0.25">
      <c r="A97" s="126" t="s">
        <v>429</v>
      </c>
      <c r="B97" s="34" t="s">
        <v>278</v>
      </c>
      <c r="C97" s="91">
        <f>SUM(C90)</f>
        <v>20233562</v>
      </c>
      <c r="D97" s="91"/>
      <c r="E97" s="91"/>
      <c r="F97" s="91">
        <f t="shared" si="1"/>
        <v>20233562</v>
      </c>
    </row>
    <row r="98" spans="1:6" ht="15.75" x14ac:dyDescent="0.25">
      <c r="A98" s="131" t="s">
        <v>411</v>
      </c>
      <c r="B98" s="73"/>
      <c r="C98" s="91">
        <f>C68+C97</f>
        <v>22926137</v>
      </c>
      <c r="D98" s="91">
        <f>D68+D97</f>
        <v>0</v>
      </c>
      <c r="E98" s="91">
        <f>E68+E97</f>
        <v>0</v>
      </c>
      <c r="F98" s="91">
        <f t="shared" si="1"/>
        <v>22926137</v>
      </c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98"/>
  <sheetViews>
    <sheetView zoomScaleNormal="100" workbookViewId="0">
      <selection activeCell="B33" sqref="B33"/>
    </sheetView>
  </sheetViews>
  <sheetFormatPr defaultRowHeight="15" x14ac:dyDescent="0.25"/>
  <cols>
    <col min="1" max="1" width="65.140625" style="127" customWidth="1"/>
    <col min="3" max="3" width="16.28515625" style="89" customWidth="1"/>
    <col min="4" max="5" width="12.7109375" style="89" customWidth="1"/>
    <col min="6" max="6" width="15.85546875" style="89" customWidth="1"/>
  </cols>
  <sheetData>
    <row r="1" spans="1:8" ht="15.75" x14ac:dyDescent="0.25">
      <c r="A1" s="183" t="s">
        <v>704</v>
      </c>
      <c r="B1" s="183"/>
      <c r="C1" s="183"/>
      <c r="D1" s="183"/>
      <c r="E1" s="183"/>
      <c r="F1" s="183"/>
    </row>
    <row r="2" spans="1:8" ht="31.5" customHeight="1" x14ac:dyDescent="0.25">
      <c r="A2" s="184" t="s">
        <v>718</v>
      </c>
      <c r="B2" s="184"/>
      <c r="C2" s="184"/>
      <c r="D2" s="184"/>
      <c r="E2" s="184"/>
      <c r="F2" s="184"/>
    </row>
    <row r="3" spans="1:8" ht="24" customHeight="1" x14ac:dyDescent="0.25">
      <c r="A3" s="179" t="s">
        <v>692</v>
      </c>
      <c r="B3" s="180"/>
      <c r="C3" s="180"/>
      <c r="D3" s="180"/>
      <c r="E3" s="180"/>
      <c r="F3" s="181"/>
    </row>
    <row r="4" spans="1:8" ht="24" customHeight="1" x14ac:dyDescent="0.25">
      <c r="A4" s="182" t="s">
        <v>676</v>
      </c>
      <c r="B4" s="180"/>
      <c r="C4" s="180"/>
      <c r="D4" s="180"/>
      <c r="E4" s="180"/>
      <c r="F4" s="181"/>
      <c r="H4" s="63"/>
    </row>
    <row r="5" spans="1:8" ht="18" x14ac:dyDescent="0.25">
      <c r="A5" s="128"/>
    </row>
    <row r="6" spans="1:8" x14ac:dyDescent="0.25">
      <c r="A6" s="129" t="s">
        <v>491</v>
      </c>
    </row>
    <row r="7" spans="1:8" ht="60" x14ac:dyDescent="0.25">
      <c r="A7" s="3" t="s">
        <v>649</v>
      </c>
      <c r="B7" s="3" t="s">
        <v>620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8" ht="15" customHeight="1" x14ac:dyDescent="0.25">
      <c r="A8" s="121" t="s">
        <v>156</v>
      </c>
      <c r="B8" s="6" t="s">
        <v>157</v>
      </c>
      <c r="C8" s="91"/>
      <c r="D8" s="91"/>
      <c r="E8" s="91"/>
      <c r="F8" s="91">
        <f>SUM(C8:E8)</f>
        <v>0</v>
      </c>
    </row>
    <row r="9" spans="1:8" ht="15" customHeight="1" x14ac:dyDescent="0.25">
      <c r="A9" s="5" t="s">
        <v>158</v>
      </c>
      <c r="B9" s="6" t="s">
        <v>159</v>
      </c>
      <c r="C9" s="91"/>
      <c r="D9" s="91"/>
      <c r="E9" s="91"/>
      <c r="F9" s="91">
        <f t="shared" ref="F9:F72" si="0">SUM(C9:E9)</f>
        <v>0</v>
      </c>
    </row>
    <row r="10" spans="1:8" ht="15" customHeight="1" x14ac:dyDescent="0.25">
      <c r="A10" s="5" t="s">
        <v>160</v>
      </c>
      <c r="B10" s="6" t="s">
        <v>161</v>
      </c>
      <c r="C10" s="91"/>
      <c r="D10" s="91"/>
      <c r="E10" s="91"/>
      <c r="F10" s="91">
        <f t="shared" si="0"/>
        <v>0</v>
      </c>
    </row>
    <row r="11" spans="1:8" ht="15" customHeight="1" x14ac:dyDescent="0.25">
      <c r="A11" s="5" t="s">
        <v>162</v>
      </c>
      <c r="B11" s="6" t="s">
        <v>163</v>
      </c>
      <c r="C11" s="91"/>
      <c r="D11" s="91"/>
      <c r="E11" s="91"/>
      <c r="F11" s="91">
        <f t="shared" si="0"/>
        <v>0</v>
      </c>
    </row>
    <row r="12" spans="1:8" ht="15" customHeight="1" x14ac:dyDescent="0.25">
      <c r="A12" s="5" t="s">
        <v>164</v>
      </c>
      <c r="B12" s="6" t="s">
        <v>165</v>
      </c>
      <c r="C12" s="91"/>
      <c r="D12" s="91"/>
      <c r="E12" s="91"/>
      <c r="F12" s="91">
        <f t="shared" si="0"/>
        <v>0</v>
      </c>
    </row>
    <row r="13" spans="1:8" ht="15" customHeight="1" x14ac:dyDescent="0.25">
      <c r="A13" s="5" t="s">
        <v>166</v>
      </c>
      <c r="B13" s="6" t="s">
        <v>167</v>
      </c>
      <c r="C13" s="91"/>
      <c r="D13" s="91"/>
      <c r="E13" s="91"/>
      <c r="F13" s="91">
        <f t="shared" si="0"/>
        <v>0</v>
      </c>
    </row>
    <row r="14" spans="1:8" ht="15" customHeight="1" x14ac:dyDescent="0.25">
      <c r="A14" s="7" t="s">
        <v>413</v>
      </c>
      <c r="B14" s="8" t="s">
        <v>168</v>
      </c>
      <c r="C14" s="91">
        <f>SUM(C8:C13)</f>
        <v>0</v>
      </c>
      <c r="D14" s="91">
        <f>SUM(D8:D13)</f>
        <v>0</v>
      </c>
      <c r="E14" s="91">
        <f>SUM(E8:E13)</f>
        <v>0</v>
      </c>
      <c r="F14" s="91">
        <f t="shared" si="0"/>
        <v>0</v>
      </c>
    </row>
    <row r="15" spans="1:8" ht="15" customHeight="1" x14ac:dyDescent="0.25">
      <c r="A15" s="5" t="s">
        <v>169</v>
      </c>
      <c r="B15" s="6" t="s">
        <v>170</v>
      </c>
      <c r="C15" s="91"/>
      <c r="D15" s="91"/>
      <c r="E15" s="91"/>
      <c r="F15" s="91">
        <f t="shared" si="0"/>
        <v>0</v>
      </c>
    </row>
    <row r="16" spans="1:8" ht="15" customHeight="1" x14ac:dyDescent="0.25">
      <c r="A16" s="5" t="s">
        <v>171</v>
      </c>
      <c r="B16" s="6" t="s">
        <v>172</v>
      </c>
      <c r="C16" s="91"/>
      <c r="D16" s="91"/>
      <c r="E16" s="91"/>
      <c r="F16" s="91">
        <f t="shared" si="0"/>
        <v>0</v>
      </c>
    </row>
    <row r="17" spans="1:6" ht="15" customHeight="1" x14ac:dyDescent="0.25">
      <c r="A17" s="5" t="s">
        <v>375</v>
      </c>
      <c r="B17" s="6" t="s">
        <v>173</v>
      </c>
      <c r="C17" s="91"/>
      <c r="D17" s="91"/>
      <c r="E17" s="91"/>
      <c r="F17" s="91">
        <f t="shared" si="0"/>
        <v>0</v>
      </c>
    </row>
    <row r="18" spans="1:6" ht="15" customHeight="1" x14ac:dyDescent="0.25">
      <c r="A18" s="5" t="s">
        <v>376</v>
      </c>
      <c r="B18" s="6" t="s">
        <v>174</v>
      </c>
      <c r="C18" s="91"/>
      <c r="D18" s="91"/>
      <c r="E18" s="91"/>
      <c r="F18" s="91">
        <f t="shared" si="0"/>
        <v>0</v>
      </c>
    </row>
    <row r="19" spans="1:6" ht="15" customHeight="1" x14ac:dyDescent="0.25">
      <c r="A19" s="5" t="s">
        <v>377</v>
      </c>
      <c r="B19" s="6" t="s">
        <v>175</v>
      </c>
      <c r="C19" s="91"/>
      <c r="D19" s="91"/>
      <c r="E19" s="91"/>
      <c r="F19" s="91">
        <f t="shared" si="0"/>
        <v>0</v>
      </c>
    </row>
    <row r="20" spans="1:6" ht="15" customHeight="1" x14ac:dyDescent="0.25">
      <c r="A20" s="33" t="s">
        <v>414</v>
      </c>
      <c r="B20" s="42" t="s">
        <v>176</v>
      </c>
      <c r="C20" s="91">
        <f>C14+C15+C16+C17+C18+C19</f>
        <v>0</v>
      </c>
      <c r="D20" s="91">
        <f>D14+D15+D16+D17+D18+D19</f>
        <v>0</v>
      </c>
      <c r="E20" s="91">
        <f>E14+E15+E16+E17+E18+E19</f>
        <v>0</v>
      </c>
      <c r="F20" s="91">
        <f t="shared" si="0"/>
        <v>0</v>
      </c>
    </row>
    <row r="21" spans="1:6" ht="15" customHeight="1" x14ac:dyDescent="0.25">
      <c r="A21" s="5" t="s">
        <v>381</v>
      </c>
      <c r="B21" s="6" t="s">
        <v>185</v>
      </c>
      <c r="C21" s="91"/>
      <c r="D21" s="91"/>
      <c r="E21" s="91"/>
      <c r="F21" s="91">
        <f t="shared" si="0"/>
        <v>0</v>
      </c>
    </row>
    <row r="22" spans="1:6" ht="15" customHeight="1" x14ac:dyDescent="0.25">
      <c r="A22" s="5" t="s">
        <v>382</v>
      </c>
      <c r="B22" s="6" t="s">
        <v>186</v>
      </c>
      <c r="C22" s="91"/>
      <c r="D22" s="91"/>
      <c r="E22" s="91"/>
      <c r="F22" s="91">
        <f t="shared" si="0"/>
        <v>0</v>
      </c>
    </row>
    <row r="23" spans="1:6" ht="15" customHeight="1" x14ac:dyDescent="0.25">
      <c r="A23" s="7" t="s">
        <v>416</v>
      </c>
      <c r="B23" s="8" t="s">
        <v>187</v>
      </c>
      <c r="C23" s="91">
        <f>SUM(C21:C22)</f>
        <v>0</v>
      </c>
      <c r="D23" s="91">
        <f>SUM(D21:D22)</f>
        <v>0</v>
      </c>
      <c r="E23" s="91">
        <f>SUM(E21:E22)</f>
        <v>0</v>
      </c>
      <c r="F23" s="91">
        <f t="shared" si="0"/>
        <v>0</v>
      </c>
    </row>
    <row r="24" spans="1:6" ht="15" customHeight="1" x14ac:dyDescent="0.25">
      <c r="A24" s="5" t="s">
        <v>383</v>
      </c>
      <c r="B24" s="6" t="s">
        <v>188</v>
      </c>
      <c r="C24" s="91"/>
      <c r="D24" s="91"/>
      <c r="E24" s="91"/>
      <c r="F24" s="91">
        <f t="shared" si="0"/>
        <v>0</v>
      </c>
    </row>
    <row r="25" spans="1:6" ht="15" customHeight="1" x14ac:dyDescent="0.25">
      <c r="A25" s="5" t="s">
        <v>384</v>
      </c>
      <c r="B25" s="6" t="s">
        <v>189</v>
      </c>
      <c r="C25" s="91"/>
      <c r="D25" s="91"/>
      <c r="E25" s="91"/>
      <c r="F25" s="91">
        <f t="shared" si="0"/>
        <v>0</v>
      </c>
    </row>
    <row r="26" spans="1:6" ht="15" customHeight="1" x14ac:dyDescent="0.25">
      <c r="A26" s="5" t="s">
        <v>385</v>
      </c>
      <c r="B26" s="6" t="s">
        <v>190</v>
      </c>
      <c r="C26" s="91"/>
      <c r="D26" s="91"/>
      <c r="E26" s="91"/>
      <c r="F26" s="91">
        <f t="shared" si="0"/>
        <v>0</v>
      </c>
    </row>
    <row r="27" spans="1:6" ht="15" customHeight="1" x14ac:dyDescent="0.25">
      <c r="A27" s="5" t="s">
        <v>386</v>
      </c>
      <c r="B27" s="6" t="s">
        <v>191</v>
      </c>
      <c r="C27" s="91"/>
      <c r="D27" s="91"/>
      <c r="E27" s="91"/>
      <c r="F27" s="91">
        <f t="shared" si="0"/>
        <v>0</v>
      </c>
    </row>
    <row r="28" spans="1:6" ht="15" customHeight="1" x14ac:dyDescent="0.25">
      <c r="A28" s="5" t="s">
        <v>387</v>
      </c>
      <c r="B28" s="6" t="s">
        <v>194</v>
      </c>
      <c r="C28" s="91"/>
      <c r="D28" s="91"/>
      <c r="E28" s="91"/>
      <c r="F28" s="91">
        <f t="shared" si="0"/>
        <v>0</v>
      </c>
    </row>
    <row r="29" spans="1:6" ht="15" customHeight="1" x14ac:dyDescent="0.25">
      <c r="A29" s="5" t="s">
        <v>195</v>
      </c>
      <c r="B29" s="6" t="s">
        <v>196</v>
      </c>
      <c r="C29" s="91"/>
      <c r="D29" s="91"/>
      <c r="E29" s="91"/>
      <c r="F29" s="91">
        <f t="shared" si="0"/>
        <v>0</v>
      </c>
    </row>
    <row r="30" spans="1:6" ht="15" customHeight="1" x14ac:dyDescent="0.25">
      <c r="A30" s="5" t="s">
        <v>388</v>
      </c>
      <c r="B30" s="6" t="s">
        <v>197</v>
      </c>
      <c r="C30" s="91"/>
      <c r="D30" s="91"/>
      <c r="E30" s="91"/>
      <c r="F30" s="91">
        <f t="shared" si="0"/>
        <v>0</v>
      </c>
    </row>
    <row r="31" spans="1:6" ht="15" customHeight="1" x14ac:dyDescent="0.25">
      <c r="A31" s="5" t="s">
        <v>389</v>
      </c>
      <c r="B31" s="6" t="s">
        <v>202</v>
      </c>
      <c r="C31" s="91"/>
      <c r="D31" s="91"/>
      <c r="E31" s="91"/>
      <c r="F31" s="91">
        <f t="shared" si="0"/>
        <v>0</v>
      </c>
    </row>
    <row r="32" spans="1:6" ht="15" customHeight="1" x14ac:dyDescent="0.25">
      <c r="A32" s="7" t="s">
        <v>417</v>
      </c>
      <c r="B32" s="8" t="s">
        <v>205</v>
      </c>
      <c r="C32" s="91">
        <f>C31+C30+C29+C28+C27</f>
        <v>0</v>
      </c>
      <c r="D32" s="91"/>
      <c r="E32" s="91"/>
      <c r="F32" s="91">
        <f t="shared" si="0"/>
        <v>0</v>
      </c>
    </row>
    <row r="33" spans="1:6" ht="15" customHeight="1" x14ac:dyDescent="0.25">
      <c r="A33" s="5" t="s">
        <v>390</v>
      </c>
      <c r="B33" s="6" t="s">
        <v>206</v>
      </c>
      <c r="C33" s="91"/>
      <c r="D33" s="91"/>
      <c r="E33" s="91"/>
      <c r="F33" s="91">
        <f t="shared" si="0"/>
        <v>0</v>
      </c>
    </row>
    <row r="34" spans="1:6" ht="15" customHeight="1" x14ac:dyDescent="0.25">
      <c r="A34" s="33" t="s">
        <v>418</v>
      </c>
      <c r="B34" s="42" t="s">
        <v>207</v>
      </c>
      <c r="C34" s="91">
        <f>C33+C32+C26+C25+C24+C23</f>
        <v>0</v>
      </c>
      <c r="D34" s="91">
        <f>D33+D32+D26+D25+D24+D23</f>
        <v>0</v>
      </c>
      <c r="E34" s="91">
        <f>E33+E32+E26+E25+E24+E23</f>
        <v>0</v>
      </c>
      <c r="F34" s="91">
        <f t="shared" si="0"/>
        <v>0</v>
      </c>
    </row>
    <row r="35" spans="1:6" ht="15" customHeight="1" x14ac:dyDescent="0.25">
      <c r="A35" s="12" t="s">
        <v>208</v>
      </c>
      <c r="B35" s="6" t="s">
        <v>209</v>
      </c>
      <c r="C35" s="91"/>
      <c r="D35" s="91"/>
      <c r="E35" s="91"/>
      <c r="F35" s="91">
        <f t="shared" si="0"/>
        <v>0</v>
      </c>
    </row>
    <row r="36" spans="1:6" ht="15" customHeight="1" x14ac:dyDescent="0.25">
      <c r="A36" s="12" t="s">
        <v>391</v>
      </c>
      <c r="B36" s="6" t="s">
        <v>210</v>
      </c>
      <c r="C36" s="91"/>
      <c r="D36" s="91"/>
      <c r="E36" s="91"/>
      <c r="F36" s="91">
        <f t="shared" si="0"/>
        <v>0</v>
      </c>
    </row>
    <row r="37" spans="1:6" ht="15" customHeight="1" x14ac:dyDescent="0.25">
      <c r="A37" s="12" t="s">
        <v>392</v>
      </c>
      <c r="B37" s="6" t="s">
        <v>211</v>
      </c>
      <c r="C37" s="91">
        <v>300000</v>
      </c>
      <c r="D37" s="91"/>
      <c r="E37" s="91"/>
      <c r="F37" s="91">
        <f t="shared" si="0"/>
        <v>300000</v>
      </c>
    </row>
    <row r="38" spans="1:6" ht="15" customHeight="1" x14ac:dyDescent="0.25">
      <c r="A38" s="12" t="s">
        <v>393</v>
      </c>
      <c r="B38" s="6" t="s">
        <v>212</v>
      </c>
      <c r="C38" s="91"/>
      <c r="D38" s="91"/>
      <c r="E38" s="91"/>
      <c r="F38" s="91">
        <f t="shared" si="0"/>
        <v>0</v>
      </c>
    </row>
    <row r="39" spans="1:6" ht="15" customHeight="1" x14ac:dyDescent="0.25">
      <c r="A39" s="12" t="s">
        <v>213</v>
      </c>
      <c r="B39" s="6" t="s">
        <v>214</v>
      </c>
      <c r="C39" s="91"/>
      <c r="D39" s="91"/>
      <c r="E39" s="91"/>
      <c r="F39" s="91">
        <f t="shared" si="0"/>
        <v>0</v>
      </c>
    </row>
    <row r="40" spans="1:6" ht="15" customHeight="1" x14ac:dyDescent="0.25">
      <c r="A40" s="12" t="s">
        <v>215</v>
      </c>
      <c r="B40" s="6" t="s">
        <v>216</v>
      </c>
      <c r="C40" s="91"/>
      <c r="D40" s="91"/>
      <c r="E40" s="91"/>
      <c r="F40" s="91">
        <f t="shared" si="0"/>
        <v>0</v>
      </c>
    </row>
    <row r="41" spans="1:6" ht="15" customHeight="1" x14ac:dyDescent="0.25">
      <c r="A41" s="12" t="s">
        <v>217</v>
      </c>
      <c r="B41" s="6" t="s">
        <v>218</v>
      </c>
      <c r="C41" s="91"/>
      <c r="D41" s="91"/>
      <c r="E41" s="91"/>
      <c r="F41" s="91">
        <f t="shared" si="0"/>
        <v>0</v>
      </c>
    </row>
    <row r="42" spans="1:6" ht="15" customHeight="1" x14ac:dyDescent="0.25">
      <c r="A42" s="12" t="s">
        <v>394</v>
      </c>
      <c r="B42" s="6" t="s">
        <v>219</v>
      </c>
      <c r="C42" s="91"/>
      <c r="D42" s="91"/>
      <c r="E42" s="91"/>
      <c r="F42" s="91">
        <f t="shared" si="0"/>
        <v>0</v>
      </c>
    </row>
    <row r="43" spans="1:6" ht="15" customHeight="1" x14ac:dyDescent="0.25">
      <c r="A43" s="12" t="s">
        <v>395</v>
      </c>
      <c r="B43" s="6" t="s">
        <v>220</v>
      </c>
      <c r="C43" s="91"/>
      <c r="D43" s="91"/>
      <c r="E43" s="91"/>
      <c r="F43" s="91">
        <f t="shared" si="0"/>
        <v>0</v>
      </c>
    </row>
    <row r="44" spans="1:6" ht="15" customHeight="1" x14ac:dyDescent="0.25">
      <c r="A44" s="12" t="s">
        <v>396</v>
      </c>
      <c r="B44" s="6" t="s">
        <v>221</v>
      </c>
      <c r="C44" s="91"/>
      <c r="D44" s="91"/>
      <c r="E44" s="91"/>
      <c r="F44" s="91">
        <f t="shared" si="0"/>
        <v>0</v>
      </c>
    </row>
    <row r="45" spans="1:6" ht="15" customHeight="1" x14ac:dyDescent="0.25">
      <c r="A45" s="41" t="s">
        <v>419</v>
      </c>
      <c r="B45" s="42" t="s">
        <v>222</v>
      </c>
      <c r="C45" s="91">
        <f>SUM(C35:C44)</f>
        <v>300000</v>
      </c>
      <c r="D45" s="91">
        <f>SUM(D35:D44)</f>
        <v>0</v>
      </c>
      <c r="E45" s="91">
        <f>SUM(E35:E44)</f>
        <v>0</v>
      </c>
      <c r="F45" s="91">
        <f t="shared" si="0"/>
        <v>300000</v>
      </c>
    </row>
    <row r="46" spans="1:6" ht="15" customHeight="1" x14ac:dyDescent="0.25">
      <c r="A46" s="12" t="s">
        <v>231</v>
      </c>
      <c r="B46" s="6" t="s">
        <v>232</v>
      </c>
      <c r="C46" s="91"/>
      <c r="D46" s="91"/>
      <c r="E46" s="91"/>
      <c r="F46" s="91">
        <f t="shared" si="0"/>
        <v>0</v>
      </c>
    </row>
    <row r="47" spans="1:6" ht="15" customHeight="1" x14ac:dyDescent="0.25">
      <c r="A47" s="5" t="s">
        <v>400</v>
      </c>
      <c r="B47" s="6" t="s">
        <v>233</v>
      </c>
      <c r="C47" s="91"/>
      <c r="D47" s="91"/>
      <c r="E47" s="91"/>
      <c r="F47" s="91">
        <f t="shared" si="0"/>
        <v>0</v>
      </c>
    </row>
    <row r="48" spans="1:6" ht="15" customHeight="1" x14ac:dyDescent="0.25">
      <c r="A48" s="12" t="s">
        <v>401</v>
      </c>
      <c r="B48" s="6" t="s">
        <v>234</v>
      </c>
      <c r="C48" s="91"/>
      <c r="D48" s="91"/>
      <c r="E48" s="91"/>
      <c r="F48" s="91">
        <f t="shared" si="0"/>
        <v>0</v>
      </c>
    </row>
    <row r="49" spans="1:6" ht="15" customHeight="1" x14ac:dyDescent="0.25">
      <c r="A49" s="33" t="s">
        <v>421</v>
      </c>
      <c r="B49" s="42" t="s">
        <v>235</v>
      </c>
      <c r="C49" s="91">
        <f>SUM(C46:C48)</f>
        <v>0</v>
      </c>
      <c r="D49" s="91">
        <f>SUM(D46:D48)</f>
        <v>0</v>
      </c>
      <c r="E49" s="91">
        <f>SUM(E46:E48)</f>
        <v>0</v>
      </c>
      <c r="F49" s="91">
        <f t="shared" si="0"/>
        <v>0</v>
      </c>
    </row>
    <row r="50" spans="1:6" ht="15" customHeight="1" x14ac:dyDescent="0.25">
      <c r="A50" s="125" t="s">
        <v>511</v>
      </c>
      <c r="B50" s="49"/>
      <c r="C50" s="91">
        <f>C49+C45+C34+C20</f>
        <v>300000</v>
      </c>
      <c r="D50" s="91">
        <f>D49+D45+D34+D20</f>
        <v>0</v>
      </c>
      <c r="E50" s="91">
        <f>E49+E45+E34+E20</f>
        <v>0</v>
      </c>
      <c r="F50" s="91">
        <f t="shared" si="0"/>
        <v>300000</v>
      </c>
    </row>
    <row r="51" spans="1:6" ht="15" customHeight="1" x14ac:dyDescent="0.25">
      <c r="A51" s="5" t="s">
        <v>177</v>
      </c>
      <c r="B51" s="6" t="s">
        <v>178</v>
      </c>
      <c r="C51" s="91"/>
      <c r="D51" s="91"/>
      <c r="E51" s="91"/>
      <c r="F51" s="91">
        <f t="shared" si="0"/>
        <v>0</v>
      </c>
    </row>
    <row r="52" spans="1:6" ht="15" customHeight="1" x14ac:dyDescent="0.25">
      <c r="A52" s="5" t="s">
        <v>179</v>
      </c>
      <c r="B52" s="6" t="s">
        <v>180</v>
      </c>
      <c r="C52" s="91"/>
      <c r="D52" s="91"/>
      <c r="E52" s="91"/>
      <c r="F52" s="91">
        <f t="shared" si="0"/>
        <v>0</v>
      </c>
    </row>
    <row r="53" spans="1:6" ht="15" customHeight="1" x14ac:dyDescent="0.25">
      <c r="A53" s="5" t="s">
        <v>378</v>
      </c>
      <c r="B53" s="6" t="s">
        <v>181</v>
      </c>
      <c r="C53" s="91"/>
      <c r="D53" s="91"/>
      <c r="E53" s="91"/>
      <c r="F53" s="91">
        <f t="shared" si="0"/>
        <v>0</v>
      </c>
    </row>
    <row r="54" spans="1:6" ht="15" customHeight="1" x14ac:dyDescent="0.25">
      <c r="A54" s="5" t="s">
        <v>379</v>
      </c>
      <c r="B54" s="6" t="s">
        <v>182</v>
      </c>
      <c r="C54" s="91"/>
      <c r="D54" s="91"/>
      <c r="E54" s="91"/>
      <c r="F54" s="91">
        <f t="shared" si="0"/>
        <v>0</v>
      </c>
    </row>
    <row r="55" spans="1:6" ht="15" customHeight="1" x14ac:dyDescent="0.25">
      <c r="A55" s="5" t="s">
        <v>380</v>
      </c>
      <c r="B55" s="6" t="s">
        <v>183</v>
      </c>
      <c r="C55" s="91"/>
      <c r="D55" s="91"/>
      <c r="E55" s="91"/>
      <c r="F55" s="91">
        <f t="shared" si="0"/>
        <v>0</v>
      </c>
    </row>
    <row r="56" spans="1:6" ht="15" customHeight="1" x14ac:dyDescent="0.25">
      <c r="A56" s="33" t="s">
        <v>415</v>
      </c>
      <c r="B56" s="42" t="s">
        <v>184</v>
      </c>
      <c r="C56" s="91">
        <f>SUM(C51:C55)</f>
        <v>0</v>
      </c>
      <c r="D56" s="91">
        <f>SUM(D51:D55)</f>
        <v>0</v>
      </c>
      <c r="E56" s="91">
        <f>SUM(E51:E55)</f>
        <v>0</v>
      </c>
      <c r="F56" s="91">
        <f t="shared" si="0"/>
        <v>0</v>
      </c>
    </row>
    <row r="57" spans="1:6" ht="15" customHeight="1" x14ac:dyDescent="0.25">
      <c r="A57" s="12" t="s">
        <v>397</v>
      </c>
      <c r="B57" s="6" t="s">
        <v>223</v>
      </c>
      <c r="C57" s="91"/>
      <c r="D57" s="91"/>
      <c r="E57" s="91"/>
      <c r="F57" s="91">
        <f t="shared" si="0"/>
        <v>0</v>
      </c>
    </row>
    <row r="58" spans="1:6" ht="15" customHeight="1" x14ac:dyDescent="0.25">
      <c r="A58" s="12" t="s">
        <v>398</v>
      </c>
      <c r="B58" s="6" t="s">
        <v>224</v>
      </c>
      <c r="C58" s="91"/>
      <c r="D58" s="91"/>
      <c r="E58" s="91"/>
      <c r="F58" s="91">
        <f t="shared" si="0"/>
        <v>0</v>
      </c>
    </row>
    <row r="59" spans="1:6" ht="15" customHeight="1" x14ac:dyDescent="0.25">
      <c r="A59" s="12" t="s">
        <v>225</v>
      </c>
      <c r="B59" s="6" t="s">
        <v>226</v>
      </c>
      <c r="C59" s="91"/>
      <c r="D59" s="91"/>
      <c r="E59" s="91"/>
      <c r="F59" s="91">
        <f t="shared" si="0"/>
        <v>0</v>
      </c>
    </row>
    <row r="60" spans="1:6" ht="15" customHeight="1" x14ac:dyDescent="0.25">
      <c r="A60" s="12" t="s">
        <v>399</v>
      </c>
      <c r="B60" s="6" t="s">
        <v>227</v>
      </c>
      <c r="C60" s="91"/>
      <c r="D60" s="91"/>
      <c r="E60" s="91"/>
      <c r="F60" s="91">
        <f t="shared" si="0"/>
        <v>0</v>
      </c>
    </row>
    <row r="61" spans="1:6" ht="15" customHeight="1" x14ac:dyDescent="0.25">
      <c r="A61" s="12" t="s">
        <v>228</v>
      </c>
      <c r="B61" s="6" t="s">
        <v>229</v>
      </c>
      <c r="C61" s="91"/>
      <c r="D61" s="91"/>
      <c r="E61" s="91"/>
      <c r="F61" s="91">
        <f t="shared" si="0"/>
        <v>0</v>
      </c>
    </row>
    <row r="62" spans="1:6" ht="15" customHeight="1" x14ac:dyDescent="0.25">
      <c r="A62" s="33" t="s">
        <v>420</v>
      </c>
      <c r="B62" s="42" t="s">
        <v>230</v>
      </c>
      <c r="C62" s="91">
        <f>SUM(C57:C61)</f>
        <v>0</v>
      </c>
      <c r="D62" s="91">
        <f>SUM(D57:D61)</f>
        <v>0</v>
      </c>
      <c r="E62" s="91">
        <f>SUM(E57:E61)</f>
        <v>0</v>
      </c>
      <c r="F62" s="91">
        <f t="shared" si="0"/>
        <v>0</v>
      </c>
    </row>
    <row r="63" spans="1:6" ht="15" customHeight="1" x14ac:dyDescent="0.25">
      <c r="A63" s="12" t="s">
        <v>236</v>
      </c>
      <c r="B63" s="6" t="s">
        <v>237</v>
      </c>
      <c r="C63" s="91"/>
      <c r="D63" s="91"/>
      <c r="E63" s="91"/>
      <c r="F63" s="91">
        <f t="shared" si="0"/>
        <v>0</v>
      </c>
    </row>
    <row r="64" spans="1:6" ht="15" customHeight="1" x14ac:dyDescent="0.25">
      <c r="A64" s="5" t="s">
        <v>402</v>
      </c>
      <c r="B64" s="6" t="s">
        <v>238</v>
      </c>
      <c r="C64" s="91"/>
      <c r="D64" s="91"/>
      <c r="E64" s="91"/>
      <c r="F64" s="91">
        <f t="shared" si="0"/>
        <v>0</v>
      </c>
    </row>
    <row r="65" spans="1:6" ht="15" customHeight="1" x14ac:dyDescent="0.25">
      <c r="A65" s="12" t="s">
        <v>403</v>
      </c>
      <c r="B65" s="6" t="s">
        <v>239</v>
      </c>
      <c r="C65" s="91"/>
      <c r="D65" s="91"/>
      <c r="E65" s="91"/>
      <c r="F65" s="91">
        <f t="shared" si="0"/>
        <v>0</v>
      </c>
    </row>
    <row r="66" spans="1:6" ht="15" customHeight="1" x14ac:dyDescent="0.25">
      <c r="A66" s="33" t="s">
        <v>423</v>
      </c>
      <c r="B66" s="42" t="s">
        <v>240</v>
      </c>
      <c r="C66" s="91">
        <f>SUM(C63:C65)</f>
        <v>0</v>
      </c>
      <c r="D66" s="91">
        <f>SUM(D63:D65)</f>
        <v>0</v>
      </c>
      <c r="E66" s="91">
        <f>SUM(E63:E65)</f>
        <v>0</v>
      </c>
      <c r="F66" s="91">
        <f t="shared" si="0"/>
        <v>0</v>
      </c>
    </row>
    <row r="67" spans="1:6" ht="15" customHeight="1" x14ac:dyDescent="0.25">
      <c r="A67" s="125" t="s">
        <v>510</v>
      </c>
      <c r="B67" s="49"/>
      <c r="C67" s="91">
        <f>C66+C62+C56</f>
        <v>0</v>
      </c>
      <c r="D67" s="91">
        <f>D66+D62+D56</f>
        <v>0</v>
      </c>
      <c r="E67" s="91">
        <f>E66+E62+E56</f>
        <v>0</v>
      </c>
      <c r="F67" s="91">
        <f t="shared" si="0"/>
        <v>0</v>
      </c>
    </row>
    <row r="68" spans="1:6" ht="15.75" x14ac:dyDescent="0.25">
      <c r="A68" s="126" t="s">
        <v>422</v>
      </c>
      <c r="B68" s="30" t="s">
        <v>241</v>
      </c>
      <c r="C68" s="91">
        <f>C66+C62+C56+C49+C45+C34+C20</f>
        <v>300000</v>
      </c>
      <c r="D68" s="91">
        <f>D66+D62+D56+D49+D45+D34+D20</f>
        <v>0</v>
      </c>
      <c r="E68" s="91">
        <f>E66+E62+E56+E49+E45+E34+E20</f>
        <v>0</v>
      </c>
      <c r="F68" s="91">
        <f t="shared" si="0"/>
        <v>300000</v>
      </c>
    </row>
    <row r="69" spans="1:6" ht="15.75" x14ac:dyDescent="0.25">
      <c r="A69" s="130" t="s">
        <v>564</v>
      </c>
      <c r="B69" s="48"/>
      <c r="C69" s="91">
        <f>C50-'[1]kiadás Hivatal'!C76</f>
        <v>-110316515</v>
      </c>
      <c r="D69" s="91">
        <f>D50-'[1]kiadás Hivatal'!D76</f>
        <v>0</v>
      </c>
      <c r="E69" s="91">
        <f>E50-'[1]kiadás Hivatal'!E76</f>
        <v>0</v>
      </c>
      <c r="F69" s="91">
        <f t="shared" si="0"/>
        <v>-110316515</v>
      </c>
    </row>
    <row r="70" spans="1:6" ht="15.75" x14ac:dyDescent="0.25">
      <c r="A70" s="130" t="s">
        <v>565</v>
      </c>
      <c r="B70" s="48"/>
      <c r="C70" s="91">
        <f>C67-'[1]kiadás Hivatal'!C99</f>
        <v>-2095500</v>
      </c>
      <c r="D70" s="91">
        <f>D67-'[1]kiadás Hivatal'!D99</f>
        <v>0</v>
      </c>
      <c r="E70" s="91">
        <f>E67-'[1]kiadás Hivatal'!E99</f>
        <v>0</v>
      </c>
      <c r="F70" s="91">
        <f t="shared" si="0"/>
        <v>-2095500</v>
      </c>
    </row>
    <row r="71" spans="1:6" x14ac:dyDescent="0.25">
      <c r="A71" s="12" t="s">
        <v>404</v>
      </c>
      <c r="B71" s="5" t="s">
        <v>242</v>
      </c>
      <c r="C71" s="91"/>
      <c r="D71" s="91"/>
      <c r="E71" s="91"/>
      <c r="F71" s="91">
        <f t="shared" si="0"/>
        <v>0</v>
      </c>
    </row>
    <row r="72" spans="1:6" ht="30" x14ac:dyDescent="0.25">
      <c r="A72" s="12" t="s">
        <v>243</v>
      </c>
      <c r="B72" s="5" t="s">
        <v>244</v>
      </c>
      <c r="C72" s="91"/>
      <c r="D72" s="91"/>
      <c r="E72" s="91"/>
      <c r="F72" s="91">
        <f t="shared" si="0"/>
        <v>0</v>
      </c>
    </row>
    <row r="73" spans="1:6" x14ac:dyDescent="0.25">
      <c r="A73" s="12" t="s">
        <v>405</v>
      </c>
      <c r="B73" s="5" t="s">
        <v>245</v>
      </c>
      <c r="C73" s="91"/>
      <c r="D73" s="91"/>
      <c r="E73" s="91"/>
      <c r="F73" s="91">
        <f t="shared" ref="F73:F98" si="1">SUM(C73:E73)</f>
        <v>0</v>
      </c>
    </row>
    <row r="74" spans="1:6" x14ac:dyDescent="0.25">
      <c r="A74" s="14" t="s">
        <v>424</v>
      </c>
      <c r="B74" s="7" t="s">
        <v>246</v>
      </c>
      <c r="C74" s="91"/>
      <c r="D74" s="91"/>
      <c r="E74" s="91"/>
      <c r="F74" s="91">
        <f t="shared" si="1"/>
        <v>0</v>
      </c>
    </row>
    <row r="75" spans="1:6" x14ac:dyDescent="0.25">
      <c r="A75" s="12" t="s">
        <v>406</v>
      </c>
      <c r="B75" s="5" t="s">
        <v>247</v>
      </c>
      <c r="C75" s="91"/>
      <c r="D75" s="91"/>
      <c r="E75" s="91"/>
      <c r="F75" s="91">
        <f t="shared" si="1"/>
        <v>0</v>
      </c>
    </row>
    <row r="76" spans="1:6" x14ac:dyDescent="0.25">
      <c r="A76" s="12" t="s">
        <v>248</v>
      </c>
      <c r="B76" s="5" t="s">
        <v>249</v>
      </c>
      <c r="C76" s="91"/>
      <c r="D76" s="91"/>
      <c r="E76" s="91"/>
      <c r="F76" s="91">
        <f t="shared" si="1"/>
        <v>0</v>
      </c>
    </row>
    <row r="77" spans="1:6" x14ac:dyDescent="0.25">
      <c r="A77" s="12" t="s">
        <v>407</v>
      </c>
      <c r="B77" s="5" t="s">
        <v>250</v>
      </c>
      <c r="C77" s="91"/>
      <c r="D77" s="91"/>
      <c r="E77" s="91"/>
      <c r="F77" s="91">
        <f t="shared" si="1"/>
        <v>0</v>
      </c>
    </row>
    <row r="78" spans="1:6" x14ac:dyDescent="0.25">
      <c r="A78" s="12" t="s">
        <v>251</v>
      </c>
      <c r="B78" s="5" t="s">
        <v>252</v>
      </c>
      <c r="C78" s="91"/>
      <c r="D78" s="91"/>
      <c r="E78" s="91"/>
      <c r="F78" s="91">
        <f t="shared" si="1"/>
        <v>0</v>
      </c>
    </row>
    <row r="79" spans="1:6" x14ac:dyDescent="0.25">
      <c r="A79" s="14" t="s">
        <v>425</v>
      </c>
      <c r="B79" s="7" t="s">
        <v>253</v>
      </c>
      <c r="C79" s="91"/>
      <c r="D79" s="91"/>
      <c r="E79" s="91"/>
      <c r="F79" s="91">
        <f t="shared" si="1"/>
        <v>0</v>
      </c>
    </row>
    <row r="80" spans="1:6" ht="30" x14ac:dyDescent="0.25">
      <c r="A80" s="5" t="s">
        <v>562</v>
      </c>
      <c r="B80" s="5" t="s">
        <v>254</v>
      </c>
      <c r="C80" s="91">
        <v>4902086</v>
      </c>
      <c r="D80" s="91"/>
      <c r="E80" s="91"/>
      <c r="F80" s="91">
        <f t="shared" si="1"/>
        <v>4902086</v>
      </c>
    </row>
    <row r="81" spans="1:6" ht="30" x14ac:dyDescent="0.25">
      <c r="A81" s="5" t="s">
        <v>563</v>
      </c>
      <c r="B81" s="5" t="s">
        <v>254</v>
      </c>
      <c r="C81" s="91"/>
      <c r="D81" s="91"/>
      <c r="E81" s="91"/>
      <c r="F81" s="91">
        <f t="shared" si="1"/>
        <v>0</v>
      </c>
    </row>
    <row r="82" spans="1:6" x14ac:dyDescent="0.25">
      <c r="A82" s="5" t="s">
        <v>560</v>
      </c>
      <c r="B82" s="5" t="s">
        <v>255</v>
      </c>
      <c r="C82" s="91"/>
      <c r="D82" s="91"/>
      <c r="E82" s="91"/>
      <c r="F82" s="91">
        <f t="shared" si="1"/>
        <v>0</v>
      </c>
    </row>
    <row r="83" spans="1:6" ht="30" x14ac:dyDescent="0.25">
      <c r="A83" s="5" t="s">
        <v>561</v>
      </c>
      <c r="B83" s="5" t="s">
        <v>255</v>
      </c>
      <c r="C83" s="91"/>
      <c r="D83" s="91"/>
      <c r="E83" s="91"/>
      <c r="F83" s="91">
        <f t="shared" si="1"/>
        <v>0</v>
      </c>
    </row>
    <row r="84" spans="1:6" x14ac:dyDescent="0.25">
      <c r="A84" s="7" t="s">
        <v>426</v>
      </c>
      <c r="B84" s="7" t="s">
        <v>256</v>
      </c>
      <c r="C84" s="91">
        <f>SUM(C80:C83)</f>
        <v>4902086</v>
      </c>
      <c r="D84" s="91"/>
      <c r="E84" s="91"/>
      <c r="F84" s="91">
        <f t="shared" si="1"/>
        <v>4902086</v>
      </c>
    </row>
    <row r="85" spans="1:6" x14ac:dyDescent="0.25">
      <c r="A85" s="12" t="s">
        <v>257</v>
      </c>
      <c r="B85" s="5" t="s">
        <v>258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259</v>
      </c>
      <c r="B86" s="5" t="s">
        <v>260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261</v>
      </c>
      <c r="B87" s="5" t="s">
        <v>262</v>
      </c>
      <c r="C87" s="91">
        <v>107509929</v>
      </c>
      <c r="D87" s="91"/>
      <c r="E87" s="91"/>
      <c r="F87" s="91">
        <f t="shared" si="1"/>
        <v>107509929</v>
      </c>
    </row>
    <row r="88" spans="1:6" x14ac:dyDescent="0.25">
      <c r="A88" s="12" t="s">
        <v>263</v>
      </c>
      <c r="B88" s="5" t="s">
        <v>264</v>
      </c>
      <c r="C88" s="91"/>
      <c r="D88" s="91"/>
      <c r="E88" s="91"/>
      <c r="F88" s="91"/>
    </row>
    <row r="89" spans="1:6" x14ac:dyDescent="0.25">
      <c r="A89" s="12" t="s">
        <v>408</v>
      </c>
      <c r="B89" s="5" t="s">
        <v>265</v>
      </c>
      <c r="C89" s="91"/>
      <c r="D89" s="91"/>
      <c r="E89" s="91"/>
      <c r="F89" s="91">
        <f t="shared" si="1"/>
        <v>0</v>
      </c>
    </row>
    <row r="90" spans="1:6" x14ac:dyDescent="0.25">
      <c r="A90" s="14" t="s">
        <v>427</v>
      </c>
      <c r="B90" s="7" t="s">
        <v>267</v>
      </c>
      <c r="C90" s="91">
        <f>SUM(C84:C89)</f>
        <v>112412015</v>
      </c>
      <c r="D90" s="91">
        <f>SUM(D87:D89)</f>
        <v>0</v>
      </c>
      <c r="E90" s="91"/>
      <c r="F90" s="91">
        <f t="shared" si="1"/>
        <v>112412015</v>
      </c>
    </row>
    <row r="91" spans="1:6" x14ac:dyDescent="0.25">
      <c r="A91" s="12" t="s">
        <v>268</v>
      </c>
      <c r="B91" s="5" t="s">
        <v>269</v>
      </c>
      <c r="C91" s="91"/>
      <c r="D91" s="91"/>
      <c r="E91" s="91"/>
      <c r="F91" s="91">
        <f t="shared" si="1"/>
        <v>0</v>
      </c>
    </row>
    <row r="92" spans="1:6" x14ac:dyDescent="0.25">
      <c r="A92" s="12" t="s">
        <v>270</v>
      </c>
      <c r="B92" s="5" t="s">
        <v>271</v>
      </c>
      <c r="C92" s="91"/>
      <c r="D92" s="91"/>
      <c r="E92" s="91"/>
      <c r="F92" s="91">
        <f t="shared" si="1"/>
        <v>0</v>
      </c>
    </row>
    <row r="93" spans="1:6" x14ac:dyDescent="0.25">
      <c r="A93" s="12" t="s">
        <v>272</v>
      </c>
      <c r="B93" s="5" t="s">
        <v>273</v>
      </c>
      <c r="C93" s="91"/>
      <c r="D93" s="91"/>
      <c r="E93" s="91"/>
      <c r="F93" s="91">
        <f t="shared" si="1"/>
        <v>0</v>
      </c>
    </row>
    <row r="94" spans="1:6" x14ac:dyDescent="0.25">
      <c r="A94" s="12" t="s">
        <v>409</v>
      </c>
      <c r="B94" s="5" t="s">
        <v>274</v>
      </c>
      <c r="C94" s="91"/>
      <c r="D94" s="91"/>
      <c r="E94" s="91"/>
      <c r="F94" s="91">
        <f t="shared" si="1"/>
        <v>0</v>
      </c>
    </row>
    <row r="95" spans="1:6" x14ac:dyDescent="0.25">
      <c r="A95" s="14" t="s">
        <v>428</v>
      </c>
      <c r="B95" s="7" t="s">
        <v>275</v>
      </c>
      <c r="C95" s="91"/>
      <c r="D95" s="91"/>
      <c r="E95" s="91"/>
      <c r="F95" s="91">
        <f t="shared" si="1"/>
        <v>0</v>
      </c>
    </row>
    <row r="96" spans="1:6" x14ac:dyDescent="0.25">
      <c r="A96" s="14" t="s">
        <v>276</v>
      </c>
      <c r="B96" s="7" t="s">
        <v>277</v>
      </c>
      <c r="C96" s="91"/>
      <c r="D96" s="91"/>
      <c r="E96" s="91"/>
      <c r="F96" s="91">
        <f t="shared" si="1"/>
        <v>0</v>
      </c>
    </row>
    <row r="97" spans="1:6" ht="15.75" x14ac:dyDescent="0.25">
      <c r="A97" s="126" t="s">
        <v>429</v>
      </c>
      <c r="B97" s="34" t="s">
        <v>278</v>
      </c>
      <c r="C97" s="91">
        <f>SUM(C90)</f>
        <v>112412015</v>
      </c>
      <c r="D97" s="91">
        <f>SUM(D90)</f>
        <v>0</v>
      </c>
      <c r="E97" s="91"/>
      <c r="F97" s="91">
        <f t="shared" si="1"/>
        <v>112412015</v>
      </c>
    </row>
    <row r="98" spans="1:6" ht="15.75" x14ac:dyDescent="0.25">
      <c r="A98" s="131" t="s">
        <v>411</v>
      </c>
      <c r="B98" s="73"/>
      <c r="C98" s="91">
        <f>C97+C68</f>
        <v>112712015</v>
      </c>
      <c r="D98" s="91">
        <f>D97+D68</f>
        <v>0</v>
      </c>
      <c r="E98" s="91">
        <f>E97+E68</f>
        <v>0</v>
      </c>
      <c r="F98" s="91">
        <f t="shared" si="1"/>
        <v>112712015</v>
      </c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98"/>
  <sheetViews>
    <sheetView zoomScaleNormal="100" workbookViewId="0">
      <selection activeCell="H10" sqref="H10"/>
    </sheetView>
  </sheetViews>
  <sheetFormatPr defaultRowHeight="15" x14ac:dyDescent="0.25"/>
  <cols>
    <col min="1" max="1" width="65.140625" style="127" customWidth="1"/>
    <col min="3" max="3" width="17.42578125" style="90" customWidth="1"/>
    <col min="4" max="4" width="16" style="90" customWidth="1"/>
    <col min="5" max="5" width="12.7109375" style="90" customWidth="1"/>
    <col min="6" max="6" width="18.42578125" style="90" customWidth="1"/>
  </cols>
  <sheetData>
    <row r="1" spans="1:13" s="149" customFormat="1" ht="15.75" x14ac:dyDescent="0.25">
      <c r="A1" s="183" t="s">
        <v>705</v>
      </c>
      <c r="B1" s="183"/>
      <c r="C1" s="183"/>
      <c r="D1" s="183"/>
      <c r="E1" s="183"/>
      <c r="F1" s="183"/>
    </row>
    <row r="2" spans="1:13" ht="31.5" customHeight="1" x14ac:dyDescent="0.25">
      <c r="A2" s="184" t="s">
        <v>718</v>
      </c>
      <c r="B2" s="184"/>
      <c r="C2" s="184"/>
      <c r="D2" s="184"/>
      <c r="E2" s="184"/>
      <c r="F2" s="184"/>
    </row>
    <row r="3" spans="1:13" ht="24" customHeight="1" x14ac:dyDescent="0.25">
      <c r="A3" s="179" t="s">
        <v>692</v>
      </c>
      <c r="B3" s="180"/>
      <c r="C3" s="180"/>
      <c r="D3" s="180"/>
      <c r="E3" s="180"/>
      <c r="F3" s="181"/>
    </row>
    <row r="4" spans="1:13" ht="24" customHeight="1" x14ac:dyDescent="0.25">
      <c r="A4" s="182" t="s">
        <v>676</v>
      </c>
      <c r="B4" s="180"/>
      <c r="C4" s="180"/>
      <c r="D4" s="180"/>
      <c r="E4" s="180"/>
      <c r="F4" s="181"/>
      <c r="H4" s="63"/>
    </row>
    <row r="5" spans="1:13" ht="18" x14ac:dyDescent="0.25">
      <c r="A5" s="119"/>
    </row>
    <row r="6" spans="1:13" ht="30" x14ac:dyDescent="0.25">
      <c r="A6" s="120" t="s">
        <v>598</v>
      </c>
    </row>
    <row r="7" spans="1:13" ht="60" x14ac:dyDescent="0.25">
      <c r="A7" s="3" t="s">
        <v>649</v>
      </c>
      <c r="B7" s="3" t="s">
        <v>620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13" ht="15" customHeight="1" x14ac:dyDescent="0.25">
      <c r="A8" s="121" t="s">
        <v>156</v>
      </c>
      <c r="B8" s="6" t="s">
        <v>157</v>
      </c>
      <c r="C8" s="91">
        <f>'[1]bevétel önkormányzat'!C8+'[1]bevétel Egészségház'!C8+'[1]bevétel TGK'!C8+'[1]bevétel Művelődési Ház'!C8+'[1]bevétel Hivatal'!C8</f>
        <v>135778410</v>
      </c>
      <c r="D8" s="91">
        <f>'[1]bevétel önkormányzat'!D8+'[1]bevétel Egészségház'!D8+'[1]bevétel TGK'!D8+'[1]bevétel Művelődési Ház'!D8+'[1]bevétel Hivatal'!D8</f>
        <v>0</v>
      </c>
      <c r="E8" s="91">
        <f>'[1]bevétel önkormányzat'!E8+'[1]bevétel Egészségház'!E8+'[1]bevétel TGK'!E8+'[1]bevétel Művelődési Ház'!E8+'[1]bevétel Hivatal'!E8</f>
        <v>0</v>
      </c>
      <c r="F8" s="91">
        <f>'[1]bevétel önkormányzat'!F8+'[1]bevétel Egészségház'!F8+'[1]bevétel TGK'!F8+'[1]bevétel Művelődési Ház'!F8+'[1]bevétel Hivatal'!F8</f>
        <v>135778410</v>
      </c>
    </row>
    <row r="9" spans="1:13" ht="15" customHeight="1" x14ac:dyDescent="0.25">
      <c r="A9" s="5" t="s">
        <v>158</v>
      </c>
      <c r="B9" s="6" t="s">
        <v>159</v>
      </c>
      <c r="C9" s="91">
        <f>'[1]bevétel önkormányzat'!C9+'[1]bevétel Egészségház'!C9+'[1]bevétel TGK'!C9+'[1]bevétel Művelődési Ház'!C9+'[1]bevétel Hivatal'!C9</f>
        <v>86131700</v>
      </c>
      <c r="D9" s="91">
        <f>'[1]bevétel önkormányzat'!D9+'[1]bevétel Egészségház'!D9+'[1]bevétel TGK'!D9+'[1]bevétel Művelődési Ház'!D9+'[1]bevétel Hivatal'!D9</f>
        <v>0</v>
      </c>
      <c r="E9" s="91">
        <f>'[1]bevétel önkormányzat'!E9+'[1]bevétel Egészségház'!E9+'[1]bevétel TGK'!E9+'[1]bevétel Művelődési Ház'!E9+'[1]bevétel Hivatal'!E9</f>
        <v>0</v>
      </c>
      <c r="F9" s="91">
        <f>'[1]bevétel önkormányzat'!F9+'[1]bevétel Egészségház'!F9+'[1]bevétel TGK'!F9+'[1]bevétel Művelődési Ház'!F9+'[1]bevétel Hivatal'!F9</f>
        <v>86131700</v>
      </c>
    </row>
    <row r="10" spans="1:13" ht="15" customHeight="1" x14ac:dyDescent="0.25">
      <c r="A10" s="5" t="s">
        <v>160</v>
      </c>
      <c r="B10" s="6" t="s">
        <v>161</v>
      </c>
      <c r="C10" s="91">
        <f>'[1]bevétel önkormányzat'!C10+'[1]bevétel Egészségház'!C10+'[1]bevétel TGK'!C10+'[1]bevétel Művelődési Ház'!C10+'[1]bevétel Hivatal'!C10</f>
        <v>121983971</v>
      </c>
      <c r="D10" s="91">
        <f>'[1]bevétel önkormányzat'!D10+'[1]bevétel Egészségház'!D10+'[1]bevétel TGK'!D10+'[1]bevétel Művelődési Ház'!D10+'[1]bevétel Hivatal'!D10</f>
        <v>0</v>
      </c>
      <c r="E10" s="91">
        <f>'[1]bevétel önkormányzat'!E10+'[1]bevétel Egészségház'!E10+'[1]bevétel TGK'!E10+'[1]bevétel Művelődési Ház'!E10+'[1]bevétel Hivatal'!E10</f>
        <v>0</v>
      </c>
      <c r="F10" s="91">
        <f>'[1]bevétel önkormányzat'!F10+'[1]bevétel Egészségház'!F10+'[1]bevétel TGK'!F10+'[1]bevétel Művelődési Ház'!F10+'[1]bevétel Hivatal'!F10</f>
        <v>121983971</v>
      </c>
    </row>
    <row r="11" spans="1:13" ht="15" customHeight="1" x14ac:dyDescent="0.25">
      <c r="A11" s="5" t="s">
        <v>162</v>
      </c>
      <c r="B11" s="6" t="s">
        <v>163</v>
      </c>
      <c r="C11" s="91">
        <f>'[1]bevétel önkormányzat'!C11+'[1]bevétel Egészségház'!C11+'[1]bevétel TGK'!C11+'[1]bevétel Művelődési Ház'!C11+'[1]bevétel Hivatal'!C11</f>
        <v>4253217</v>
      </c>
      <c r="D11" s="91">
        <f>'[1]bevétel önkormányzat'!D11+'[1]bevétel Egészségház'!D11+'[1]bevétel TGK'!D11+'[1]bevétel Művelődési Ház'!D11+'[1]bevétel Hivatal'!D11</f>
        <v>0</v>
      </c>
      <c r="E11" s="91">
        <f>'[1]bevétel önkormányzat'!E11+'[1]bevétel Egészségház'!E11+'[1]bevétel TGK'!E11+'[1]bevétel Művelődési Ház'!E11+'[1]bevétel Hivatal'!E11</f>
        <v>0</v>
      </c>
      <c r="F11" s="91">
        <f>'[1]bevétel önkormányzat'!F11+'[1]bevétel Egészségház'!F11+'[1]bevétel TGK'!F11+'[1]bevétel Művelődési Ház'!F11+'[1]bevétel Hivatal'!F11</f>
        <v>4253217</v>
      </c>
    </row>
    <row r="12" spans="1:13" ht="15" customHeight="1" x14ac:dyDescent="0.25">
      <c r="A12" s="5" t="s">
        <v>164</v>
      </c>
      <c r="B12" s="6" t="s">
        <v>165</v>
      </c>
      <c r="C12" s="91">
        <f>'[1]bevétel önkormányzat'!C12+'[1]bevétel Egészségház'!C12+'[1]bevétel TGK'!C12+'[1]bevétel Művelődési Ház'!C12+'[1]bevétel Hivatal'!C12</f>
        <v>0</v>
      </c>
      <c r="D12" s="91">
        <f>'[1]bevétel önkormányzat'!D12+'[1]bevétel Egészségház'!D12+'[1]bevétel TGK'!D12+'[1]bevétel Művelődési Ház'!D12+'[1]bevétel Hivatal'!D12</f>
        <v>0</v>
      </c>
      <c r="E12" s="91">
        <f>'[1]bevétel önkormányzat'!E12+'[1]bevétel Egészségház'!E12+'[1]bevétel TGK'!E12+'[1]bevétel Művelődési Ház'!E12+'[1]bevétel Hivatal'!E12</f>
        <v>0</v>
      </c>
      <c r="F12" s="91">
        <f>'[1]bevétel önkormányzat'!F12+'[1]bevétel Egészségház'!F12+'[1]bevétel TGK'!F12+'[1]bevétel Művelődési Ház'!F12+'[1]bevétel Hivatal'!F12</f>
        <v>0</v>
      </c>
      <c r="M12" s="91"/>
    </row>
    <row r="13" spans="1:13" ht="15" customHeight="1" x14ac:dyDescent="0.25">
      <c r="A13" s="5" t="s">
        <v>166</v>
      </c>
      <c r="B13" s="6" t="s">
        <v>167</v>
      </c>
      <c r="C13" s="91">
        <f>'[1]bevétel önkormányzat'!C13+'[1]bevétel Egészségház'!C13+'[1]bevétel TGK'!C13+'[1]bevétel Művelődési Ház'!C13+'[1]bevétel Hivatal'!C13</f>
        <v>401000</v>
      </c>
      <c r="D13" s="91">
        <f>'[1]bevétel önkormányzat'!D13+'[1]bevétel Egészségház'!D13+'[1]bevétel TGK'!D13+'[1]bevétel Művelődési Ház'!D13+'[1]bevétel Hivatal'!D13</f>
        <v>0</v>
      </c>
      <c r="E13" s="91">
        <f>'[1]bevétel önkormányzat'!E13+'[1]bevétel Egészségház'!E13+'[1]bevétel TGK'!E13+'[1]bevétel Művelődési Ház'!E13+'[1]bevétel Hivatal'!E13</f>
        <v>0</v>
      </c>
      <c r="F13" s="91">
        <f>'[1]bevétel önkormányzat'!F13+'[1]bevétel Egészségház'!F13+'[1]bevétel TGK'!F13+'[1]bevétel Művelődési Ház'!F13+'[1]bevétel Hivatal'!F13</f>
        <v>401000</v>
      </c>
    </row>
    <row r="14" spans="1:13" ht="15" customHeight="1" x14ac:dyDescent="0.25">
      <c r="A14" s="7" t="s">
        <v>413</v>
      </c>
      <c r="B14" s="8" t="s">
        <v>168</v>
      </c>
      <c r="C14" s="91">
        <f>'[1]bevétel önkormányzat'!C14+'[1]bevétel Egészségház'!C14+'[1]bevétel TGK'!C14+'[1]bevétel Művelődési Ház'!C14+'[1]bevétel Hivatal'!C14</f>
        <v>348548298</v>
      </c>
      <c r="D14" s="91">
        <f>'[1]bevétel önkormányzat'!D14+'[1]bevétel Egészségház'!D14+'[1]bevétel TGK'!D14+'[1]bevétel Művelődési Ház'!D14+'[1]bevétel Hivatal'!D14</f>
        <v>0</v>
      </c>
      <c r="E14" s="91">
        <f>'[1]bevétel önkormányzat'!E14+'[1]bevétel Egészségház'!E14+'[1]bevétel TGK'!E14+'[1]bevétel Művelődési Ház'!E14+'[1]bevétel Hivatal'!E14</f>
        <v>0</v>
      </c>
      <c r="F14" s="91">
        <f>'[1]bevétel önkormányzat'!F14+'[1]bevétel Egészségház'!F14+'[1]bevétel TGK'!F14+'[1]bevétel Művelődési Ház'!F14+'[1]bevétel Hivatal'!F14</f>
        <v>348548298</v>
      </c>
    </row>
    <row r="15" spans="1:13" ht="15" customHeight="1" x14ac:dyDescent="0.25">
      <c r="A15" s="5" t="s">
        <v>169</v>
      </c>
      <c r="B15" s="6" t="s">
        <v>170</v>
      </c>
      <c r="C15" s="91">
        <f>'[1]bevétel önkormányzat'!C15+'[1]bevétel Egészségház'!C15+'[1]bevétel TGK'!C15+'[1]bevétel Művelődési Ház'!C15+'[1]bevétel Hivatal'!C15</f>
        <v>0</v>
      </c>
      <c r="D15" s="91">
        <f>'[1]bevétel önkormányzat'!D15+'[1]bevétel Egészségház'!D15+'[1]bevétel TGK'!D15+'[1]bevétel Művelődési Ház'!D15+'[1]bevétel Hivatal'!D15</f>
        <v>0</v>
      </c>
      <c r="E15" s="91">
        <f>'[1]bevétel önkormányzat'!E15+'[1]bevétel Egészségház'!E15+'[1]bevétel TGK'!E15+'[1]bevétel Művelődési Ház'!E15+'[1]bevétel Hivatal'!E15</f>
        <v>0</v>
      </c>
      <c r="F15" s="91">
        <f>'[1]bevétel önkormányzat'!F15+'[1]bevétel Egészségház'!F15+'[1]bevétel TGK'!F15+'[1]bevétel Művelődési Ház'!F15+'[1]bevétel Hivatal'!F15</f>
        <v>0</v>
      </c>
    </row>
    <row r="16" spans="1:13" ht="15" customHeight="1" x14ac:dyDescent="0.25">
      <c r="A16" s="5" t="s">
        <v>171</v>
      </c>
      <c r="B16" s="6" t="s">
        <v>172</v>
      </c>
      <c r="C16" s="91">
        <f>'[1]bevétel önkormányzat'!C16+'[1]bevétel Egészségház'!C16+'[1]bevétel TGK'!C16+'[1]bevétel Művelődési Ház'!C16+'[1]bevétel Hivatal'!C16</f>
        <v>0</v>
      </c>
      <c r="D16" s="91">
        <f>'[1]bevétel önkormányzat'!D16+'[1]bevétel Egészségház'!D16+'[1]bevétel TGK'!D16+'[1]bevétel Művelődési Ház'!D16+'[1]bevétel Hivatal'!D16</f>
        <v>0</v>
      </c>
      <c r="E16" s="91">
        <f>'[1]bevétel önkormányzat'!E16+'[1]bevétel Egészségház'!E16+'[1]bevétel TGK'!E16+'[1]bevétel Művelődési Ház'!E16+'[1]bevétel Hivatal'!E16</f>
        <v>0</v>
      </c>
      <c r="F16" s="91">
        <f>'[1]bevétel önkormányzat'!F16+'[1]bevétel Egészségház'!F16+'[1]bevétel TGK'!F16+'[1]bevétel Művelődési Ház'!F16+'[1]bevétel Hivatal'!F16</f>
        <v>0</v>
      </c>
    </row>
    <row r="17" spans="1:6" ht="15" customHeight="1" x14ac:dyDescent="0.25">
      <c r="A17" s="5" t="s">
        <v>375</v>
      </c>
      <c r="B17" s="6" t="s">
        <v>173</v>
      </c>
      <c r="C17" s="91">
        <f>'[1]bevétel önkormányzat'!C17+'[1]bevétel Egészségház'!C17+'[1]bevétel TGK'!C17+'[1]bevétel Művelődési Ház'!C17+'[1]bevétel Hivatal'!C17</f>
        <v>0</v>
      </c>
      <c r="D17" s="91">
        <f>'[1]bevétel önkormányzat'!D17+'[1]bevétel Egészségház'!D17+'[1]bevétel TGK'!D17+'[1]bevétel Művelődési Ház'!D17+'[1]bevétel Hivatal'!D17</f>
        <v>0</v>
      </c>
      <c r="E17" s="91">
        <f>'[1]bevétel önkormányzat'!E17+'[1]bevétel Egészségház'!E17+'[1]bevétel TGK'!E17+'[1]bevétel Művelődési Ház'!E17+'[1]bevétel Hivatal'!E17</f>
        <v>0</v>
      </c>
      <c r="F17" s="91">
        <f>'[1]bevétel önkormányzat'!F17+'[1]bevétel Egészségház'!F17+'[1]bevétel TGK'!F17+'[1]bevétel Művelődési Ház'!F17+'[1]bevétel Hivatal'!F17</f>
        <v>0</v>
      </c>
    </row>
    <row r="18" spans="1:6" ht="15" customHeight="1" x14ac:dyDescent="0.25">
      <c r="A18" s="5" t="s">
        <v>376</v>
      </c>
      <c r="B18" s="6" t="s">
        <v>174</v>
      </c>
      <c r="C18" s="91">
        <f>'[1]bevétel önkormányzat'!C18+'[1]bevétel Egészségház'!C18+'[1]bevétel TGK'!C18+'[1]bevétel Művelődési Ház'!C18+'[1]bevétel Hivatal'!C18</f>
        <v>0</v>
      </c>
      <c r="D18" s="91">
        <f>'[1]bevétel önkormányzat'!D18+'[1]bevétel Egészségház'!D18+'[1]bevétel TGK'!D18+'[1]bevétel Művelődési Ház'!D18+'[1]bevétel Hivatal'!D18</f>
        <v>0</v>
      </c>
      <c r="E18" s="91">
        <f>'[1]bevétel önkormányzat'!E18+'[1]bevétel Egészségház'!E18+'[1]bevétel TGK'!E18+'[1]bevétel Művelődési Ház'!E18+'[1]bevétel Hivatal'!E18</f>
        <v>0</v>
      </c>
      <c r="F18" s="91">
        <f>'[1]bevétel önkormányzat'!F18+'[1]bevétel Egészségház'!F18+'[1]bevétel TGK'!F18+'[1]bevétel Művelődési Ház'!F18+'[1]bevétel Hivatal'!F18</f>
        <v>0</v>
      </c>
    </row>
    <row r="19" spans="1:6" ht="15" customHeight="1" x14ac:dyDescent="0.25">
      <c r="A19" s="5" t="s">
        <v>377</v>
      </c>
      <c r="B19" s="6" t="s">
        <v>175</v>
      </c>
      <c r="C19" s="91">
        <f>'[1]bevétel önkormányzat'!C19+'[1]bevétel Egészségház'!C19+'[1]bevétel TGK'!C19+'[1]bevétel Művelődési Ház'!C19+'[1]bevétel Hivatal'!C19</f>
        <v>20781677</v>
      </c>
      <c r="D19" s="91">
        <f>'[1]bevétel önkormányzat'!D19+'[1]bevétel Egészségház'!D19+'[1]bevétel TGK'!D19+'[1]bevétel Művelődési Ház'!D19+'[1]bevétel Hivatal'!D19</f>
        <v>0</v>
      </c>
      <c r="E19" s="91">
        <f>'[1]bevétel önkormányzat'!E19+'[1]bevétel Egészségház'!E19+'[1]bevétel TGK'!E19+'[1]bevétel Művelődési Ház'!E19+'[1]bevétel Hivatal'!E19</f>
        <v>0</v>
      </c>
      <c r="F19" s="91">
        <f>'[1]bevétel önkormányzat'!F19+'[1]bevétel Egészségház'!F19+'[1]bevétel TGK'!F19+'[1]bevétel Művelődési Ház'!F19+'[1]bevétel Hivatal'!F19</f>
        <v>20781677</v>
      </c>
    </row>
    <row r="20" spans="1:6" ht="15" customHeight="1" x14ac:dyDescent="0.25">
      <c r="A20" s="33" t="s">
        <v>414</v>
      </c>
      <c r="B20" s="42" t="s">
        <v>176</v>
      </c>
      <c r="C20" s="91">
        <f>'[1]bevétel önkormányzat'!C20+'[1]bevétel Egészségház'!C20+'[1]bevétel TGK'!C20+'[1]bevétel Művelődési Ház'!C20+'[1]bevétel Hivatal'!C20</f>
        <v>369329975</v>
      </c>
      <c r="D20" s="91">
        <f>'[1]bevétel önkormányzat'!D20+'[1]bevétel Egészségház'!D20+'[1]bevétel TGK'!D20+'[1]bevétel Művelődési Ház'!D20+'[1]bevétel Hivatal'!D20</f>
        <v>0</v>
      </c>
      <c r="E20" s="91">
        <f>'[1]bevétel önkormányzat'!E20+'[1]bevétel Egészségház'!E20+'[1]bevétel TGK'!E20+'[1]bevétel Művelődési Ház'!E20+'[1]bevétel Hivatal'!E20</f>
        <v>0</v>
      </c>
      <c r="F20" s="91">
        <f>'[1]bevétel önkormányzat'!F20+'[1]bevétel Egészségház'!F20+'[1]bevétel TGK'!F20+'[1]bevétel Művelődési Ház'!F20+'[1]bevétel Hivatal'!F20</f>
        <v>369329975</v>
      </c>
    </row>
    <row r="21" spans="1:6" ht="15" customHeight="1" x14ac:dyDescent="0.25">
      <c r="A21" s="5" t="s">
        <v>381</v>
      </c>
      <c r="B21" s="6" t="s">
        <v>185</v>
      </c>
      <c r="C21" s="91">
        <f>'[1]bevétel önkormányzat'!C21+'[1]bevétel Egészségház'!C21+'[1]bevétel TGK'!C21+'[1]bevétel Művelődési Ház'!C21+'[1]bevétel Hivatal'!C21</f>
        <v>0</v>
      </c>
      <c r="D21" s="91">
        <f>'[1]bevétel önkormányzat'!D21+'[1]bevétel Egészségház'!D21+'[1]bevétel TGK'!D21+'[1]bevétel Művelődési Ház'!D21+'[1]bevétel Hivatal'!D21</f>
        <v>0</v>
      </c>
      <c r="E21" s="91">
        <f>'[1]bevétel önkormányzat'!E21+'[1]bevétel Egészségház'!E21+'[1]bevétel TGK'!E21+'[1]bevétel Művelődési Ház'!E21+'[1]bevétel Hivatal'!E21</f>
        <v>0</v>
      </c>
      <c r="F21" s="91">
        <f>'[1]bevétel önkormányzat'!F21+'[1]bevétel Egészségház'!F21+'[1]bevétel TGK'!F21+'[1]bevétel Művelődési Ház'!F21+'[1]bevétel Hivatal'!F21</f>
        <v>0</v>
      </c>
    </row>
    <row r="22" spans="1:6" ht="15" customHeight="1" x14ac:dyDescent="0.25">
      <c r="A22" s="5" t="s">
        <v>382</v>
      </c>
      <c r="B22" s="6" t="s">
        <v>186</v>
      </c>
      <c r="C22" s="91">
        <f>'[1]bevétel önkormányzat'!C22+'[1]bevétel Egészségház'!C22+'[1]bevétel TGK'!C22+'[1]bevétel Művelődési Ház'!C22+'[1]bevétel Hivatal'!C22</f>
        <v>0</v>
      </c>
      <c r="D22" s="91">
        <f>'[1]bevétel önkormányzat'!D22+'[1]bevétel Egészségház'!D22+'[1]bevétel TGK'!D22+'[1]bevétel Művelődési Ház'!D22+'[1]bevétel Hivatal'!D22</f>
        <v>0</v>
      </c>
      <c r="E22" s="91">
        <f>'[1]bevétel önkormányzat'!E22+'[1]bevétel Egészségház'!E22+'[1]bevétel TGK'!E22+'[1]bevétel Művelődési Ház'!E22+'[1]bevétel Hivatal'!E22</f>
        <v>0</v>
      </c>
      <c r="F22" s="91">
        <f>'[1]bevétel önkormányzat'!F22+'[1]bevétel Egészségház'!F22+'[1]bevétel TGK'!F22+'[1]bevétel Művelődési Ház'!F22+'[1]bevétel Hivatal'!F22</f>
        <v>0</v>
      </c>
    </row>
    <row r="23" spans="1:6" ht="15" customHeight="1" x14ac:dyDescent="0.25">
      <c r="A23" s="7" t="s">
        <v>416</v>
      </c>
      <c r="B23" s="8" t="s">
        <v>187</v>
      </c>
      <c r="C23" s="91">
        <f>'[1]bevétel önkormányzat'!C23+'[1]bevétel Egészségház'!C23+'[1]bevétel TGK'!C23+'[1]bevétel Művelődési Ház'!C23+'[1]bevétel Hivatal'!C23</f>
        <v>0</v>
      </c>
      <c r="D23" s="91">
        <f>'[1]bevétel önkormányzat'!D23+'[1]bevétel Egészségház'!D23+'[1]bevétel TGK'!D23+'[1]bevétel Művelődési Ház'!D23+'[1]bevétel Hivatal'!D23</f>
        <v>0</v>
      </c>
      <c r="E23" s="91">
        <f>'[1]bevétel önkormányzat'!E23+'[1]bevétel Egészségház'!E23+'[1]bevétel TGK'!E23+'[1]bevétel Művelődési Ház'!E23+'[1]bevétel Hivatal'!E23</f>
        <v>0</v>
      </c>
      <c r="F23" s="91">
        <f>'[1]bevétel önkormányzat'!F23+'[1]bevétel Egészségház'!F23+'[1]bevétel TGK'!F23+'[1]bevétel Művelődési Ház'!F23+'[1]bevétel Hivatal'!F23</f>
        <v>0</v>
      </c>
    </row>
    <row r="24" spans="1:6" ht="15" customHeight="1" x14ac:dyDescent="0.25">
      <c r="A24" s="5" t="s">
        <v>383</v>
      </c>
      <c r="B24" s="6" t="s">
        <v>188</v>
      </c>
      <c r="C24" s="91">
        <f>'[1]bevétel önkormányzat'!C24+'[1]bevétel Egészségház'!C24+'[1]bevétel TGK'!C24+'[1]bevétel Művelődési Ház'!C24+'[1]bevétel Hivatal'!C24</f>
        <v>0</v>
      </c>
      <c r="D24" s="91">
        <f>'[1]bevétel önkormányzat'!D24+'[1]bevétel Egészségház'!D24+'[1]bevétel TGK'!D24+'[1]bevétel Művelődési Ház'!D24+'[1]bevétel Hivatal'!D24</f>
        <v>0</v>
      </c>
      <c r="E24" s="91">
        <f>'[1]bevétel önkormányzat'!E24+'[1]bevétel Egészségház'!E24+'[1]bevétel TGK'!E24+'[1]bevétel Művelődési Ház'!E24+'[1]bevétel Hivatal'!E24</f>
        <v>0</v>
      </c>
      <c r="F24" s="91">
        <f>'[1]bevétel önkormányzat'!F24+'[1]bevétel Egészségház'!F24+'[1]bevétel TGK'!F24+'[1]bevétel Művelődési Ház'!F24+'[1]bevétel Hivatal'!F24</f>
        <v>0</v>
      </c>
    </row>
    <row r="25" spans="1:6" ht="15" customHeight="1" x14ac:dyDescent="0.25">
      <c r="A25" s="5" t="s">
        <v>384</v>
      </c>
      <c r="B25" s="6" t="s">
        <v>189</v>
      </c>
      <c r="C25" s="91">
        <f>'[1]bevétel önkormányzat'!C25+'[1]bevétel Egészségház'!C25+'[1]bevétel TGK'!C25+'[1]bevétel Művelődési Ház'!C25+'[1]bevétel Hivatal'!C25</f>
        <v>0</v>
      </c>
      <c r="D25" s="91">
        <f>'[1]bevétel önkormányzat'!D25+'[1]bevétel Egészségház'!D25+'[1]bevétel TGK'!D25+'[1]bevétel Művelődési Ház'!D25+'[1]bevétel Hivatal'!D25</f>
        <v>0</v>
      </c>
      <c r="E25" s="91">
        <f>'[1]bevétel önkormányzat'!E25+'[1]bevétel Egészségház'!E25+'[1]bevétel TGK'!E25+'[1]bevétel Művelődési Ház'!E25+'[1]bevétel Hivatal'!E25</f>
        <v>0</v>
      </c>
      <c r="F25" s="91">
        <f>'[1]bevétel önkormányzat'!F25+'[1]bevétel Egészségház'!F25+'[1]bevétel TGK'!F25+'[1]bevétel Művelődési Ház'!F25+'[1]bevétel Hivatal'!F25</f>
        <v>0</v>
      </c>
    </row>
    <row r="26" spans="1:6" ht="15" customHeight="1" x14ac:dyDescent="0.25">
      <c r="A26" s="5" t="s">
        <v>385</v>
      </c>
      <c r="B26" s="6" t="s">
        <v>190</v>
      </c>
      <c r="C26" s="91">
        <f>'[1]bevétel önkormányzat'!C26+'[1]bevétel Egészségház'!C26+'[1]bevétel TGK'!C26+'[1]bevétel Művelődési Ház'!C26+'[1]bevétel Hivatal'!C26</f>
        <v>30950000</v>
      </c>
      <c r="D26" s="91">
        <f>'[1]bevétel önkormányzat'!D26+'[1]bevétel Egészségház'!D26+'[1]bevétel TGK'!D26+'[1]bevétel Művelődési Ház'!D26+'[1]bevétel Hivatal'!D26</f>
        <v>0</v>
      </c>
      <c r="E26" s="91">
        <f>'[1]bevétel önkormányzat'!E26+'[1]bevétel Egészségház'!E26+'[1]bevétel TGK'!E26+'[1]bevétel Művelődési Ház'!E26+'[1]bevétel Hivatal'!E26</f>
        <v>0</v>
      </c>
      <c r="F26" s="91">
        <f>'[1]bevétel önkormányzat'!F26+'[1]bevétel Egészségház'!F26+'[1]bevétel TGK'!F26+'[1]bevétel Művelődési Ház'!F26+'[1]bevétel Hivatal'!F26</f>
        <v>30950000</v>
      </c>
    </row>
    <row r="27" spans="1:6" ht="15" customHeight="1" x14ac:dyDescent="0.25">
      <c r="A27" s="5" t="s">
        <v>386</v>
      </c>
      <c r="B27" s="6" t="s">
        <v>191</v>
      </c>
      <c r="C27" s="91">
        <f>'[1]bevétel önkormányzat'!C27+'[1]bevétel Egészségház'!C27+'[1]bevétel TGK'!C27+'[1]bevétel Művelődési Ház'!C27+'[1]bevétel Hivatal'!C27</f>
        <v>86000000</v>
      </c>
      <c r="D27" s="91">
        <f>'[1]bevétel önkormányzat'!D27+'[1]bevétel Egészségház'!D27+'[1]bevétel TGK'!D27+'[1]bevétel Művelődési Ház'!D27+'[1]bevétel Hivatal'!D27</f>
        <v>0</v>
      </c>
      <c r="E27" s="91">
        <f>'[1]bevétel önkormányzat'!E27+'[1]bevétel Egészségház'!E27+'[1]bevétel TGK'!E27+'[1]bevétel Művelődési Ház'!E27+'[1]bevétel Hivatal'!E27</f>
        <v>0</v>
      </c>
      <c r="F27" s="91">
        <f>'[1]bevétel önkormányzat'!F27+'[1]bevétel Egészségház'!F27+'[1]bevétel TGK'!F27+'[1]bevétel Művelődési Ház'!F27+'[1]bevétel Hivatal'!F27</f>
        <v>86000000</v>
      </c>
    </row>
    <row r="28" spans="1:6" ht="15" customHeight="1" x14ac:dyDescent="0.25">
      <c r="A28" s="5" t="s">
        <v>387</v>
      </c>
      <c r="B28" s="6" t="s">
        <v>194</v>
      </c>
      <c r="C28" s="91">
        <f>'[1]bevétel önkormányzat'!C28+'[1]bevétel Egészségház'!C28+'[1]bevétel TGK'!C28+'[1]bevétel Művelődési Ház'!C28+'[1]bevétel Hivatal'!C28</f>
        <v>0</v>
      </c>
      <c r="D28" s="91">
        <f>'[1]bevétel önkormányzat'!D28+'[1]bevétel Egészségház'!D28+'[1]bevétel TGK'!D28+'[1]bevétel Művelődési Ház'!D28+'[1]bevétel Hivatal'!D28</f>
        <v>0</v>
      </c>
      <c r="E28" s="91">
        <f>'[1]bevétel önkormányzat'!E28+'[1]bevétel Egészségház'!E28+'[1]bevétel TGK'!E28+'[1]bevétel Művelődési Ház'!E28+'[1]bevétel Hivatal'!E28</f>
        <v>0</v>
      </c>
      <c r="F28" s="91">
        <f>'[1]bevétel önkormányzat'!F28+'[1]bevétel Egészségház'!F28+'[1]bevétel TGK'!F28+'[1]bevétel Művelődési Ház'!F28+'[1]bevétel Hivatal'!F28</f>
        <v>0</v>
      </c>
    </row>
    <row r="29" spans="1:6" ht="15" customHeight="1" x14ac:dyDescent="0.25">
      <c r="A29" s="5" t="s">
        <v>195</v>
      </c>
      <c r="B29" s="6" t="s">
        <v>196</v>
      </c>
      <c r="C29" s="91">
        <f>'[1]bevétel önkormányzat'!C29+'[1]bevétel Egészségház'!C29+'[1]bevétel TGK'!C29+'[1]bevétel Művelődési Ház'!C29+'[1]bevétel Hivatal'!C29</f>
        <v>0</v>
      </c>
      <c r="D29" s="91">
        <f>'[1]bevétel önkormányzat'!D29+'[1]bevétel Egészségház'!D29+'[1]bevétel TGK'!D29+'[1]bevétel Művelődési Ház'!D29+'[1]bevétel Hivatal'!D29</f>
        <v>0</v>
      </c>
      <c r="E29" s="91">
        <f>'[1]bevétel önkormányzat'!E29+'[1]bevétel Egészségház'!E29+'[1]bevétel TGK'!E29+'[1]bevétel Művelődési Ház'!E29+'[1]bevétel Hivatal'!E29</f>
        <v>0</v>
      </c>
      <c r="F29" s="91">
        <f>'[1]bevétel önkormányzat'!F29+'[1]bevétel Egészségház'!F29+'[1]bevétel TGK'!F29+'[1]bevétel Művelődési Ház'!F29+'[1]bevétel Hivatal'!F29</f>
        <v>0</v>
      </c>
    </row>
    <row r="30" spans="1:6" ht="15" customHeight="1" x14ac:dyDescent="0.25">
      <c r="A30" s="5" t="s">
        <v>388</v>
      </c>
      <c r="B30" s="6" t="s">
        <v>197</v>
      </c>
      <c r="C30" s="91">
        <f>'[1]bevétel önkormányzat'!C30+'[1]bevétel Egészségház'!C30+'[1]bevétel TGK'!C30+'[1]bevétel Művelődési Ház'!C30+'[1]bevétel Hivatal'!C30</f>
        <v>0</v>
      </c>
      <c r="D30" s="91">
        <f>'[1]bevétel önkormányzat'!D30+'[1]bevétel Egészségház'!D30+'[1]bevétel TGK'!D30+'[1]bevétel Művelődési Ház'!D30+'[1]bevétel Hivatal'!D30</f>
        <v>0</v>
      </c>
      <c r="E30" s="91">
        <f>'[1]bevétel önkormányzat'!E30+'[1]bevétel Egészségház'!E30+'[1]bevétel TGK'!E30+'[1]bevétel Művelődési Ház'!E30+'[1]bevétel Hivatal'!E30</f>
        <v>0</v>
      </c>
      <c r="F30" s="91">
        <f>'[1]bevétel önkormányzat'!F30+'[1]bevétel Egészségház'!F30+'[1]bevétel TGK'!F30+'[1]bevétel Művelődési Ház'!F30+'[1]bevétel Hivatal'!F30</f>
        <v>0</v>
      </c>
    </row>
    <row r="31" spans="1:6" ht="15" customHeight="1" x14ac:dyDescent="0.25">
      <c r="A31" s="5" t="s">
        <v>389</v>
      </c>
      <c r="B31" s="6" t="s">
        <v>202</v>
      </c>
      <c r="C31" s="91">
        <f>'[1]bevétel önkormányzat'!C31+'[1]bevétel Egészségház'!C31+'[1]bevétel TGK'!C31+'[1]bevétel Művelődési Ház'!C31+'[1]bevétel Hivatal'!C31</f>
        <v>2200000</v>
      </c>
      <c r="D31" s="91">
        <f>'[1]bevétel önkormányzat'!D31+'[1]bevétel Egészségház'!D31+'[1]bevétel TGK'!D31+'[1]bevétel Művelődési Ház'!D31+'[1]bevétel Hivatal'!D31</f>
        <v>0</v>
      </c>
      <c r="E31" s="91">
        <f>'[1]bevétel önkormányzat'!E31+'[1]bevétel Egészségház'!E31+'[1]bevétel TGK'!E31+'[1]bevétel Művelődési Ház'!E31+'[1]bevétel Hivatal'!E31</f>
        <v>0</v>
      </c>
      <c r="F31" s="91">
        <f>'[1]bevétel önkormányzat'!F31+'[1]bevétel Egészségház'!F31+'[1]bevétel TGK'!F31+'[1]bevétel Művelődési Ház'!F31+'[1]bevétel Hivatal'!F31</f>
        <v>2200000</v>
      </c>
    </row>
    <row r="32" spans="1:6" ht="15" customHeight="1" x14ac:dyDescent="0.25">
      <c r="A32" s="7" t="s">
        <v>417</v>
      </c>
      <c r="B32" s="8" t="s">
        <v>205</v>
      </c>
      <c r="C32" s="91">
        <f>'[1]bevétel önkormányzat'!C32+'[1]bevétel Egészségház'!C32+'[1]bevétel TGK'!C32+'[1]bevétel Művelődési Ház'!C32+'[1]bevétel Hivatal'!C32</f>
        <v>88200000</v>
      </c>
      <c r="D32" s="91">
        <f>'[1]bevétel önkormányzat'!D32+'[1]bevétel Egészségház'!D32+'[1]bevétel TGK'!D32+'[1]bevétel Művelődési Ház'!D32+'[1]bevétel Hivatal'!D32</f>
        <v>0</v>
      </c>
      <c r="E32" s="91">
        <f>'[1]bevétel önkormányzat'!E32+'[1]bevétel Egészségház'!E32+'[1]bevétel TGK'!E32+'[1]bevétel Művelődési Ház'!E32+'[1]bevétel Hivatal'!E32</f>
        <v>0</v>
      </c>
      <c r="F32" s="91">
        <f>'[1]bevétel önkormányzat'!F32+'[1]bevétel Egészségház'!F32+'[1]bevétel TGK'!F32+'[1]bevétel Művelődési Ház'!F32+'[1]bevétel Hivatal'!F32</f>
        <v>88200000</v>
      </c>
    </row>
    <row r="33" spans="1:6" ht="15" customHeight="1" x14ac:dyDescent="0.25">
      <c r="A33" s="5" t="s">
        <v>390</v>
      </c>
      <c r="B33" s="6" t="s">
        <v>206</v>
      </c>
      <c r="C33" s="91">
        <f>'[1]bevétel önkormányzat'!C33+'[1]bevétel Egészségház'!C33+'[1]bevétel TGK'!C33+'[1]bevétel Művelődési Ház'!C33+'[1]bevétel Hivatal'!C33</f>
        <v>1600000</v>
      </c>
      <c r="D33" s="91">
        <f>'[1]bevétel önkormányzat'!D33+'[1]bevétel Egészségház'!D33+'[1]bevétel TGK'!D33+'[1]bevétel Művelődési Ház'!D33+'[1]bevétel Hivatal'!D33</f>
        <v>0</v>
      </c>
      <c r="E33" s="91">
        <f>'[1]bevétel önkormányzat'!E33+'[1]bevétel Egészségház'!E33+'[1]bevétel TGK'!E33+'[1]bevétel Művelődési Ház'!E33+'[1]bevétel Hivatal'!E33</f>
        <v>0</v>
      </c>
      <c r="F33" s="91">
        <f>'[1]bevétel önkormányzat'!F33+'[1]bevétel Egészségház'!F33+'[1]bevétel TGK'!F33+'[1]bevétel Művelődési Ház'!F33+'[1]bevétel Hivatal'!F33</f>
        <v>1600000</v>
      </c>
    </row>
    <row r="34" spans="1:6" ht="15" customHeight="1" x14ac:dyDescent="0.25">
      <c r="A34" s="33" t="s">
        <v>418</v>
      </c>
      <c r="B34" s="42" t="s">
        <v>207</v>
      </c>
      <c r="C34" s="91">
        <f>'[1]bevétel önkormányzat'!C34+'[1]bevétel Egészségház'!C34+'[1]bevétel TGK'!C34+'[1]bevétel Művelődési Ház'!C34+'[1]bevétel Hivatal'!C34</f>
        <v>120750000</v>
      </c>
      <c r="D34" s="91">
        <f>'[1]bevétel önkormányzat'!D34+'[1]bevétel Egészségház'!D34+'[1]bevétel TGK'!D34+'[1]bevétel Művelődési Ház'!D34+'[1]bevétel Hivatal'!D34</f>
        <v>0</v>
      </c>
      <c r="E34" s="91">
        <f>'[1]bevétel önkormányzat'!E34+'[1]bevétel Egészségház'!E34+'[1]bevétel TGK'!E34+'[1]bevétel Művelődési Ház'!E34+'[1]bevétel Hivatal'!E34</f>
        <v>0</v>
      </c>
      <c r="F34" s="91">
        <f>'[1]bevétel önkormányzat'!F34+'[1]bevétel Egészségház'!F34+'[1]bevétel TGK'!F34+'[1]bevétel Művelődési Ház'!F34+'[1]bevétel Hivatal'!F34</f>
        <v>120750000</v>
      </c>
    </row>
    <row r="35" spans="1:6" ht="15" customHeight="1" x14ac:dyDescent="0.25">
      <c r="A35" s="12" t="s">
        <v>208</v>
      </c>
      <c r="B35" s="6" t="s">
        <v>209</v>
      </c>
      <c r="C35" s="91">
        <f>'[1]bevétel önkormányzat'!C35+'[1]bevétel Egészségház'!C35+'[1]bevétel TGK'!C35+'[1]bevétel Művelődési Ház'!C35+'[1]bevétel Hivatal'!C35</f>
        <v>0</v>
      </c>
      <c r="D35" s="91">
        <f>'[1]bevétel önkormányzat'!D35+'[1]bevétel Egészségház'!D35+'[1]bevétel TGK'!D35+'[1]bevétel Művelődési Ház'!D35+'[1]bevétel Hivatal'!D35</f>
        <v>0</v>
      </c>
      <c r="E35" s="91">
        <f>'[1]bevétel önkormányzat'!E35+'[1]bevétel Egészségház'!E35+'[1]bevétel TGK'!E35+'[1]bevétel Művelődési Ház'!E35+'[1]bevétel Hivatal'!E35</f>
        <v>0</v>
      </c>
      <c r="F35" s="91">
        <f>'[1]bevétel önkormányzat'!F35+'[1]bevétel Egészségház'!F35+'[1]bevétel TGK'!F35+'[1]bevétel Művelődési Ház'!F35+'[1]bevétel Hivatal'!F35</f>
        <v>0</v>
      </c>
    </row>
    <row r="36" spans="1:6" ht="15" customHeight="1" x14ac:dyDescent="0.25">
      <c r="A36" s="12" t="s">
        <v>391</v>
      </c>
      <c r="B36" s="6" t="s">
        <v>210</v>
      </c>
      <c r="C36" s="91">
        <f>'[1]bevétel önkormányzat'!C36+'[1]bevétel Egészségház'!C36+'[1]bevétel TGK'!C36+'[1]bevétel Művelődési Ház'!C36+'[1]bevétel Hivatal'!C36</f>
        <v>650000</v>
      </c>
      <c r="D36" s="91">
        <f>'[1]bevétel önkormányzat'!D36+'[1]bevétel Egészségház'!D36+'[1]bevétel TGK'!D36+'[1]bevétel Művelődési Ház'!D36+'[1]bevétel Hivatal'!D36</f>
        <v>1900000</v>
      </c>
      <c r="E36" s="91">
        <f>'[1]bevétel önkormányzat'!E36+'[1]bevétel Egészségház'!E36+'[1]bevétel TGK'!E36+'[1]bevétel Művelődési Ház'!E36+'[1]bevétel Hivatal'!E36</f>
        <v>0</v>
      </c>
      <c r="F36" s="91">
        <f>'[1]bevétel önkormányzat'!F36+'[1]bevétel Egészségház'!F36+'[1]bevétel TGK'!F36+'[1]bevétel Művelődési Ház'!F36+'[1]bevétel Hivatal'!F36</f>
        <v>2550000</v>
      </c>
    </row>
    <row r="37" spans="1:6" ht="15" customHeight="1" x14ac:dyDescent="0.25">
      <c r="A37" s="12" t="s">
        <v>392</v>
      </c>
      <c r="B37" s="6" t="s">
        <v>211</v>
      </c>
      <c r="C37" s="91">
        <f>'[1]bevétel önkormányzat'!C37+'[1]bevétel Egészségház'!C37+'[1]bevétel TGK'!C37+'[1]bevétel Művelődési Ház'!C37+'[1]bevétel Hivatal'!C37</f>
        <v>800000</v>
      </c>
      <c r="D37" s="91">
        <f>'[1]bevétel önkormányzat'!D37+'[1]bevétel Egészségház'!D37+'[1]bevétel TGK'!D37+'[1]bevétel Művelődési Ház'!D37+'[1]bevétel Hivatal'!D37</f>
        <v>0</v>
      </c>
      <c r="E37" s="91">
        <f>'[1]bevétel önkormányzat'!E37+'[1]bevétel Egészségház'!E37+'[1]bevétel TGK'!E37+'[1]bevétel Művelődési Ház'!E37+'[1]bevétel Hivatal'!E37</f>
        <v>0</v>
      </c>
      <c r="F37" s="91">
        <f>'[1]bevétel önkormányzat'!F37+'[1]bevétel Egészségház'!F37+'[1]bevétel TGK'!F37+'[1]bevétel Művelődési Ház'!F37+'[1]bevétel Hivatal'!F37</f>
        <v>800000</v>
      </c>
    </row>
    <row r="38" spans="1:6" ht="15" customHeight="1" x14ac:dyDescent="0.25">
      <c r="A38" s="12" t="s">
        <v>393</v>
      </c>
      <c r="B38" s="6" t="s">
        <v>212</v>
      </c>
      <c r="C38" s="91">
        <f>'[1]bevétel önkormányzat'!C38+'[1]bevétel Egészségház'!C38+'[1]bevétel TGK'!C38+'[1]bevétel Művelődési Ház'!C38+'[1]bevétel Hivatal'!C38</f>
        <v>22708839</v>
      </c>
      <c r="D38" s="91">
        <f>'[1]bevétel önkormányzat'!D38+'[1]bevétel Egészségház'!D38+'[1]bevétel TGK'!D38+'[1]bevétel Művelődési Ház'!D38+'[1]bevétel Hivatal'!D38</f>
        <v>500000</v>
      </c>
      <c r="E38" s="91">
        <f>'[1]bevétel önkormányzat'!E38+'[1]bevétel Egészségház'!E38+'[1]bevétel TGK'!E38+'[1]bevétel Művelődési Ház'!E38+'[1]bevétel Hivatal'!E38</f>
        <v>0</v>
      </c>
      <c r="F38" s="91">
        <f>'[1]bevétel önkormányzat'!F38+'[1]bevétel Egészségház'!F38+'[1]bevétel TGK'!F38+'[1]bevétel Művelődési Ház'!F38+'[1]bevétel Hivatal'!F38</f>
        <v>23208839</v>
      </c>
    </row>
    <row r="39" spans="1:6" ht="15" customHeight="1" x14ac:dyDescent="0.25">
      <c r="A39" s="12" t="s">
        <v>213</v>
      </c>
      <c r="B39" s="6" t="s">
        <v>214</v>
      </c>
      <c r="C39" s="91">
        <f>'[1]bevétel önkormányzat'!C39+'[1]bevétel Egészségház'!C39+'[1]bevétel TGK'!C39+'[1]bevétel Művelődési Ház'!C39+'[1]bevétel Hivatal'!C39</f>
        <v>30000000</v>
      </c>
      <c r="D39" s="91">
        <f>'[1]bevétel önkormányzat'!D39+'[1]bevétel Egészségház'!D39+'[1]bevétel TGK'!D39+'[1]bevétel Művelődési Ház'!D39+'[1]bevétel Hivatal'!D39</f>
        <v>28413122</v>
      </c>
      <c r="E39" s="91">
        <f>'[1]bevétel önkormányzat'!E39+'[1]bevétel Egészségház'!E39+'[1]bevétel TGK'!E39+'[1]bevétel Művelődési Ház'!E39+'[1]bevétel Hivatal'!E39</f>
        <v>0</v>
      </c>
      <c r="F39" s="91">
        <f>'[1]bevétel önkormányzat'!F39+'[1]bevétel Egészségház'!F39+'[1]bevétel TGK'!F39+'[1]bevétel Művelődési Ház'!F39+'[1]bevétel Hivatal'!F39</f>
        <v>58413122</v>
      </c>
    </row>
    <row r="40" spans="1:6" ht="15" customHeight="1" x14ac:dyDescent="0.25">
      <c r="A40" s="12" t="s">
        <v>215</v>
      </c>
      <c r="B40" s="6" t="s">
        <v>216</v>
      </c>
      <c r="C40" s="91">
        <f>'[1]bevétel önkormányzat'!C40+'[1]bevétel Egészségház'!C40+'[1]bevétel TGK'!C40+'[1]bevétel Művelődési Ház'!C40+'[1]bevétel Hivatal'!C40</f>
        <v>8100000</v>
      </c>
      <c r="D40" s="91">
        <f>'[1]bevétel önkormányzat'!D40+'[1]bevétel Egészségház'!D40+'[1]bevétel TGK'!D40+'[1]bevétel Művelődési Ház'!D40+'[1]bevétel Hivatal'!D40</f>
        <v>0</v>
      </c>
      <c r="E40" s="91">
        <f>'[1]bevétel önkormányzat'!E40+'[1]bevétel Egészségház'!E40+'[1]bevétel TGK'!E40+'[1]bevétel Művelődési Ház'!E40+'[1]bevétel Hivatal'!E40</f>
        <v>0</v>
      </c>
      <c r="F40" s="91">
        <f>'[1]bevétel önkormányzat'!F40+'[1]bevétel Egészségház'!F40+'[1]bevétel TGK'!F40+'[1]bevétel Művelődési Ház'!F40+'[1]bevétel Hivatal'!F40</f>
        <v>8100000</v>
      </c>
    </row>
    <row r="41" spans="1:6" ht="15" customHeight="1" x14ac:dyDescent="0.25">
      <c r="A41" s="12" t="s">
        <v>217</v>
      </c>
      <c r="B41" s="6" t="s">
        <v>218</v>
      </c>
      <c r="C41" s="91">
        <f>'[1]bevétel önkormányzat'!C41+'[1]bevétel Egészségház'!C41+'[1]bevétel TGK'!C41+'[1]bevétel Művelődési Ház'!C41+'[1]bevétel Hivatal'!C41</f>
        <v>0</v>
      </c>
      <c r="D41" s="91">
        <f>'[1]bevétel önkormányzat'!D41+'[1]bevétel Egészségház'!D41+'[1]bevétel TGK'!D41+'[1]bevétel Művelődési Ház'!D41+'[1]bevétel Hivatal'!D41</f>
        <v>0</v>
      </c>
      <c r="E41" s="91">
        <f>'[1]bevétel önkormányzat'!E41+'[1]bevétel Egészségház'!E41+'[1]bevétel TGK'!E41+'[1]bevétel Művelődési Ház'!E41+'[1]bevétel Hivatal'!E41</f>
        <v>0</v>
      </c>
      <c r="F41" s="91">
        <f>'[1]bevétel önkormányzat'!F41+'[1]bevétel Egészségház'!F41+'[1]bevétel TGK'!F41+'[1]bevétel Művelődési Ház'!F41+'[1]bevétel Hivatal'!F41</f>
        <v>0</v>
      </c>
    </row>
    <row r="42" spans="1:6" ht="15" customHeight="1" x14ac:dyDescent="0.25">
      <c r="A42" s="12" t="s">
        <v>394</v>
      </c>
      <c r="B42" s="6" t="s">
        <v>219</v>
      </c>
      <c r="C42" s="91">
        <f>'[1]bevétel önkormányzat'!C42+'[1]bevétel Egészségház'!C42+'[1]bevétel TGK'!C42+'[1]bevétel Művelődési Ház'!C42+'[1]bevétel Hivatal'!C42</f>
        <v>0</v>
      </c>
      <c r="D42" s="91">
        <f>'[1]bevétel önkormányzat'!D42+'[1]bevétel Egészségház'!D42+'[1]bevétel TGK'!D42+'[1]bevétel Művelődési Ház'!D42+'[1]bevétel Hivatal'!D42</f>
        <v>0</v>
      </c>
      <c r="E42" s="91">
        <f>'[1]bevétel önkormányzat'!E42+'[1]bevétel Egészségház'!E42+'[1]bevétel TGK'!E42+'[1]bevétel Művelődési Ház'!E42+'[1]bevétel Hivatal'!E42</f>
        <v>0</v>
      </c>
      <c r="F42" s="91">
        <f>'[1]bevétel önkormányzat'!F42+'[1]bevétel Egészségház'!F42+'[1]bevétel TGK'!F42+'[1]bevétel Művelődési Ház'!F42+'[1]bevétel Hivatal'!F42</f>
        <v>0</v>
      </c>
    </row>
    <row r="43" spans="1:6" ht="15" customHeight="1" x14ac:dyDescent="0.25">
      <c r="A43" s="12" t="s">
        <v>395</v>
      </c>
      <c r="B43" s="6" t="s">
        <v>220</v>
      </c>
      <c r="C43" s="91">
        <f>'[1]bevétel önkormányzat'!C43+'[1]bevétel Egészségház'!C43+'[1]bevétel TGK'!C43+'[1]bevétel Művelődési Ház'!C43+'[1]bevétel Hivatal'!C43</f>
        <v>0</v>
      </c>
      <c r="D43" s="91">
        <f>'[1]bevétel önkormányzat'!D43+'[1]bevétel Egészségház'!D43+'[1]bevétel TGK'!D43+'[1]bevétel Művelődési Ház'!D43+'[1]bevétel Hivatal'!D43</f>
        <v>0</v>
      </c>
      <c r="E43" s="91">
        <f>'[1]bevétel önkormányzat'!E43+'[1]bevétel Egészségház'!E43+'[1]bevétel TGK'!E43+'[1]bevétel Művelődési Ház'!E43+'[1]bevétel Hivatal'!E43</f>
        <v>0</v>
      </c>
      <c r="F43" s="91">
        <f>'[1]bevétel önkormányzat'!F43+'[1]bevétel Egészségház'!F43+'[1]bevétel TGK'!F43+'[1]bevétel Művelődési Ház'!F43+'[1]bevétel Hivatal'!F43</f>
        <v>0</v>
      </c>
    </row>
    <row r="44" spans="1:6" ht="15" customHeight="1" x14ac:dyDescent="0.25">
      <c r="A44" s="12" t="s">
        <v>396</v>
      </c>
      <c r="B44" s="6" t="s">
        <v>221</v>
      </c>
      <c r="C44" s="91">
        <f>'[1]bevétel önkormányzat'!C44+'[1]bevétel Egészségház'!C44+'[1]bevétel TGK'!C44+'[1]bevétel Művelődési Ház'!C44+'[1]bevétel Hivatal'!C44</f>
        <v>319200</v>
      </c>
      <c r="D44" s="91">
        <f>'[1]bevétel önkormányzat'!D44+'[1]bevétel Egészségház'!D44+'[1]bevétel TGK'!D44+'[1]bevétel Művelődési Ház'!D44+'[1]bevétel Hivatal'!D44</f>
        <v>0</v>
      </c>
      <c r="E44" s="91">
        <f>'[1]bevétel önkormányzat'!E44+'[1]bevétel Egészségház'!E44+'[1]bevétel TGK'!E44+'[1]bevétel Művelődési Ház'!E44+'[1]bevétel Hivatal'!E44</f>
        <v>0</v>
      </c>
      <c r="F44" s="91">
        <f>'[1]bevétel önkormányzat'!F44+'[1]bevétel Egészségház'!F44+'[1]bevétel TGK'!F44+'[1]bevétel Művelődési Ház'!F44+'[1]bevétel Hivatal'!F44</f>
        <v>319200</v>
      </c>
    </row>
    <row r="45" spans="1:6" ht="15" customHeight="1" x14ac:dyDescent="0.25">
      <c r="A45" s="41" t="s">
        <v>419</v>
      </c>
      <c r="B45" s="42" t="s">
        <v>222</v>
      </c>
      <c r="C45" s="91">
        <f>'[1]bevétel önkormányzat'!C45+'[1]bevétel Egészségház'!C45+'[1]bevétel TGK'!C45+'[1]bevétel Művelődési Ház'!C45+'[1]bevétel Hivatal'!C45</f>
        <v>62578039</v>
      </c>
      <c r="D45" s="91">
        <f>'[1]bevétel önkormányzat'!D45+'[1]bevétel Egészségház'!D45+'[1]bevétel TGK'!D45+'[1]bevétel Művelődési Ház'!D45+'[1]bevétel Hivatal'!D45</f>
        <v>30813122</v>
      </c>
      <c r="E45" s="91">
        <f>'[1]bevétel önkormányzat'!E45+'[1]bevétel Egészségház'!E45+'[1]bevétel TGK'!E45+'[1]bevétel Művelődési Ház'!E45+'[1]bevétel Hivatal'!E45</f>
        <v>0</v>
      </c>
      <c r="F45" s="91">
        <f>'[1]bevétel önkormányzat'!F45+'[1]bevétel Egészségház'!F45+'[1]bevétel TGK'!F45+'[1]bevétel Művelődési Ház'!F45+'[1]bevétel Hivatal'!F45</f>
        <v>93391161</v>
      </c>
    </row>
    <row r="46" spans="1:6" ht="15" customHeight="1" x14ac:dyDescent="0.25">
      <c r="A46" s="12" t="s">
        <v>231</v>
      </c>
      <c r="B46" s="6" t="s">
        <v>232</v>
      </c>
      <c r="C46" s="91">
        <f>'[1]bevétel önkormányzat'!C46+'[1]bevétel Egészségház'!C46+'[1]bevétel TGK'!C46+'[1]bevétel Művelődési Ház'!C46+'[1]bevétel Hivatal'!C46</f>
        <v>0</v>
      </c>
      <c r="D46" s="91">
        <f>'[1]bevétel önkormányzat'!D46+'[1]bevétel Egészségház'!D46+'[1]bevétel TGK'!D46+'[1]bevétel Művelődési Ház'!D46+'[1]bevétel Hivatal'!D46</f>
        <v>0</v>
      </c>
      <c r="E46" s="91">
        <f>'[1]bevétel önkormányzat'!E46+'[1]bevétel Egészségház'!E46+'[1]bevétel TGK'!E46+'[1]bevétel Művelődési Ház'!E46+'[1]bevétel Hivatal'!E46</f>
        <v>0</v>
      </c>
      <c r="F46" s="91">
        <f>'[1]bevétel önkormányzat'!F46+'[1]bevétel Egészségház'!F46+'[1]bevétel TGK'!F46+'[1]bevétel Művelődési Ház'!F46+'[1]bevétel Hivatal'!F46</f>
        <v>0</v>
      </c>
    </row>
    <row r="47" spans="1:6" ht="15" customHeight="1" x14ac:dyDescent="0.25">
      <c r="A47" s="5" t="s">
        <v>400</v>
      </c>
      <c r="B47" s="6" t="s">
        <v>233</v>
      </c>
      <c r="C47" s="91">
        <f>'[1]bevétel önkormányzat'!C47+'[1]bevétel Egészségház'!C47+'[1]bevétel TGK'!C47+'[1]bevétel Művelődési Ház'!C47+'[1]bevétel Hivatal'!C47</f>
        <v>0</v>
      </c>
      <c r="D47" s="91">
        <f>'[1]bevétel önkormányzat'!D47+'[1]bevétel Egészségház'!D47+'[1]bevétel TGK'!D47+'[1]bevétel Művelődési Ház'!D47+'[1]bevétel Hivatal'!D47</f>
        <v>0</v>
      </c>
      <c r="E47" s="91">
        <f>'[1]bevétel önkormányzat'!E47+'[1]bevétel Egészségház'!E47+'[1]bevétel TGK'!E47+'[1]bevétel Művelődési Ház'!E47+'[1]bevétel Hivatal'!E47</f>
        <v>0</v>
      </c>
      <c r="F47" s="91">
        <f>'[1]bevétel önkormányzat'!F47+'[1]bevétel Egészségház'!F47+'[1]bevétel TGK'!F47+'[1]bevétel Művelődési Ház'!F47+'[1]bevétel Hivatal'!F47</f>
        <v>0</v>
      </c>
    </row>
    <row r="48" spans="1:6" ht="15" customHeight="1" x14ac:dyDescent="0.25">
      <c r="A48" s="12" t="s">
        <v>401</v>
      </c>
      <c r="B48" s="6" t="s">
        <v>234</v>
      </c>
      <c r="C48" s="91">
        <f>'[1]bevétel önkormányzat'!C48+'[1]bevétel Egészségház'!C48+'[1]bevétel TGK'!C48+'[1]bevétel Művelődési Ház'!C48+'[1]bevétel Hivatal'!C48</f>
        <v>0</v>
      </c>
      <c r="D48" s="91">
        <f>'[1]bevétel önkormányzat'!D48+'[1]bevétel Egészségház'!D48+'[1]bevétel TGK'!D48+'[1]bevétel Művelődési Ház'!D48+'[1]bevétel Hivatal'!D48</f>
        <v>0</v>
      </c>
      <c r="E48" s="91">
        <f>'[1]bevétel önkormányzat'!E48+'[1]bevétel Egészségház'!E48+'[1]bevétel TGK'!E48+'[1]bevétel Művelődési Ház'!E48+'[1]bevétel Hivatal'!E48</f>
        <v>0</v>
      </c>
      <c r="F48" s="91">
        <f>'[1]bevétel önkormányzat'!F48+'[1]bevétel Egészségház'!F48+'[1]bevétel TGK'!F48+'[1]bevétel Művelődési Ház'!F48+'[1]bevétel Hivatal'!F48</f>
        <v>0</v>
      </c>
    </row>
    <row r="49" spans="1:6" ht="15" customHeight="1" x14ac:dyDescent="0.25">
      <c r="A49" s="33" t="s">
        <v>421</v>
      </c>
      <c r="B49" s="42" t="s">
        <v>235</v>
      </c>
      <c r="C49" s="91">
        <f>'[1]bevétel önkormányzat'!C49+'[1]bevétel Egészségház'!C49+'[1]bevétel TGK'!C49+'[1]bevétel Művelődési Ház'!C49+'[1]bevétel Hivatal'!C49</f>
        <v>0</v>
      </c>
      <c r="D49" s="91">
        <f>'[1]bevétel önkormányzat'!D49+'[1]bevétel Egészségház'!D49+'[1]bevétel TGK'!D49+'[1]bevétel Művelődési Ház'!D49+'[1]bevétel Hivatal'!D49</f>
        <v>0</v>
      </c>
      <c r="E49" s="91">
        <f>'[1]bevétel önkormányzat'!E49+'[1]bevétel Egészségház'!E49+'[1]bevétel TGK'!E49+'[1]bevétel Művelődési Ház'!E49+'[1]bevétel Hivatal'!E49</f>
        <v>0</v>
      </c>
      <c r="F49" s="91">
        <f>'[1]bevétel önkormányzat'!F49+'[1]bevétel Egészségház'!F49+'[1]bevétel TGK'!F49+'[1]bevétel Művelődési Ház'!F49+'[1]bevétel Hivatal'!F49</f>
        <v>0</v>
      </c>
    </row>
    <row r="50" spans="1:6" ht="15" customHeight="1" x14ac:dyDescent="0.25">
      <c r="A50" s="125" t="s">
        <v>511</v>
      </c>
      <c r="B50" s="49"/>
      <c r="C50" s="91">
        <f>'[1]bevétel önkormányzat'!C50+'[1]bevétel Egészségház'!C50+'[1]bevétel TGK'!C50+'[1]bevétel Művelődési Ház'!C50+'[1]bevétel Hivatal'!C50</f>
        <v>552658014</v>
      </c>
      <c r="D50" s="91">
        <f>'[1]bevétel önkormányzat'!D50+'[1]bevétel Egészségház'!D50+'[1]bevétel TGK'!D50+'[1]bevétel Művelődési Ház'!D50+'[1]bevétel Hivatal'!D50</f>
        <v>30813122</v>
      </c>
      <c r="E50" s="91">
        <f>'[1]bevétel önkormányzat'!E50+'[1]bevétel Egészségház'!E50+'[1]bevétel TGK'!E50+'[1]bevétel Művelődési Ház'!E50+'[1]bevétel Hivatal'!E50</f>
        <v>0</v>
      </c>
      <c r="F50" s="91">
        <f>'[1]bevétel önkormányzat'!F50+'[1]bevétel Egészségház'!F50+'[1]bevétel TGK'!F50+'[1]bevétel Művelődési Ház'!F50+'[1]bevétel Hivatal'!F50</f>
        <v>583471136</v>
      </c>
    </row>
    <row r="51" spans="1:6" ht="15" customHeight="1" x14ac:dyDescent="0.25">
      <c r="A51" s="5" t="s">
        <v>177</v>
      </c>
      <c r="B51" s="6" t="s">
        <v>178</v>
      </c>
      <c r="C51" s="91">
        <f>'[1]bevétel önkormányzat'!C51+'[1]bevétel Egészségház'!C51+'[1]bevétel TGK'!C51+'[1]bevétel Művelődési Ház'!C51+'[1]bevétel Hivatal'!C51</f>
        <v>0</v>
      </c>
      <c r="D51" s="91">
        <f>'[1]bevétel önkormányzat'!D51+'[1]bevétel Egészségház'!D51+'[1]bevétel TGK'!D51+'[1]bevétel Művelődési Ház'!D51+'[1]bevétel Hivatal'!D51</f>
        <v>0</v>
      </c>
      <c r="E51" s="91">
        <f>'[1]bevétel önkormányzat'!E51+'[1]bevétel Egészségház'!E51+'[1]bevétel TGK'!E51+'[1]bevétel Művelődési Ház'!E51+'[1]bevétel Hivatal'!E51</f>
        <v>0</v>
      </c>
      <c r="F51" s="91">
        <f>'[1]bevétel önkormányzat'!F51+'[1]bevétel Egészségház'!F51+'[1]bevétel TGK'!F51+'[1]bevétel Művelődési Ház'!F51+'[1]bevétel Hivatal'!F51</f>
        <v>0</v>
      </c>
    </row>
    <row r="52" spans="1:6" ht="15" customHeight="1" x14ac:dyDescent="0.25">
      <c r="A52" s="5" t="s">
        <v>179</v>
      </c>
      <c r="B52" s="6" t="s">
        <v>180</v>
      </c>
      <c r="C52" s="91">
        <f>'[1]bevétel önkormányzat'!C52+'[1]bevétel Egészségház'!C52+'[1]bevétel TGK'!C52+'[1]bevétel Művelődési Ház'!C52+'[1]bevétel Hivatal'!C52</f>
        <v>0</v>
      </c>
      <c r="D52" s="91">
        <f>'[1]bevétel önkormányzat'!D52+'[1]bevétel Egészségház'!D52+'[1]bevétel TGK'!D52+'[1]bevétel Művelődési Ház'!D52+'[1]bevétel Hivatal'!D52</f>
        <v>0</v>
      </c>
      <c r="E52" s="91">
        <f>'[1]bevétel önkormányzat'!E52+'[1]bevétel Egészségház'!E52+'[1]bevétel TGK'!E52+'[1]bevétel Művelődési Ház'!E52+'[1]bevétel Hivatal'!E52</f>
        <v>0</v>
      </c>
      <c r="F52" s="91">
        <f>'[1]bevétel önkormányzat'!F52+'[1]bevétel Egészségház'!F52+'[1]bevétel TGK'!F52+'[1]bevétel Művelődési Ház'!F52+'[1]bevétel Hivatal'!F52</f>
        <v>0</v>
      </c>
    </row>
    <row r="53" spans="1:6" ht="15" customHeight="1" x14ac:dyDescent="0.25">
      <c r="A53" s="5" t="s">
        <v>378</v>
      </c>
      <c r="B53" s="6" t="s">
        <v>181</v>
      </c>
      <c r="C53" s="91">
        <f>'[1]bevétel önkormányzat'!C53+'[1]bevétel Egészségház'!C53+'[1]bevétel TGK'!C53+'[1]bevétel Művelődési Ház'!C53+'[1]bevétel Hivatal'!C53</f>
        <v>0</v>
      </c>
      <c r="D53" s="91">
        <f>'[1]bevétel önkormányzat'!D53+'[1]bevétel Egészségház'!D53+'[1]bevétel TGK'!D53+'[1]bevétel Művelődési Ház'!D53+'[1]bevétel Hivatal'!D53</f>
        <v>0</v>
      </c>
      <c r="E53" s="91">
        <f>'[1]bevétel önkormányzat'!E53+'[1]bevétel Egészségház'!E53+'[1]bevétel TGK'!E53+'[1]bevétel Művelődési Ház'!E53+'[1]bevétel Hivatal'!E53</f>
        <v>0</v>
      </c>
      <c r="F53" s="91">
        <f>'[1]bevétel önkormányzat'!F53+'[1]bevétel Egészségház'!F53+'[1]bevétel TGK'!F53+'[1]bevétel Művelődési Ház'!F53+'[1]bevétel Hivatal'!F53</f>
        <v>0</v>
      </c>
    </row>
    <row r="54" spans="1:6" ht="15" customHeight="1" x14ac:dyDescent="0.25">
      <c r="A54" s="5" t="s">
        <v>379</v>
      </c>
      <c r="B54" s="6" t="s">
        <v>182</v>
      </c>
      <c r="C54" s="91">
        <f>'[1]bevétel önkormányzat'!C54+'[1]bevétel Egészségház'!C54+'[1]bevétel TGK'!C54+'[1]bevétel Művelődési Ház'!C54+'[1]bevétel Hivatal'!C54</f>
        <v>0</v>
      </c>
      <c r="D54" s="91">
        <f>'[1]bevétel önkormányzat'!D54+'[1]bevétel Egészségház'!D54+'[1]bevétel TGK'!D54+'[1]bevétel Művelődési Ház'!D54+'[1]bevétel Hivatal'!D54</f>
        <v>0</v>
      </c>
      <c r="E54" s="91">
        <f>'[1]bevétel önkormányzat'!E54+'[1]bevétel Egészségház'!E54+'[1]bevétel TGK'!E54+'[1]bevétel Művelődési Ház'!E54+'[1]bevétel Hivatal'!E54</f>
        <v>0</v>
      </c>
      <c r="F54" s="91">
        <f>'[1]bevétel önkormányzat'!F54+'[1]bevétel Egészségház'!F54+'[1]bevétel TGK'!F54+'[1]bevétel Művelődési Ház'!F54+'[1]bevétel Hivatal'!F54</f>
        <v>0</v>
      </c>
    </row>
    <row r="55" spans="1:6" ht="15" customHeight="1" x14ac:dyDescent="0.25">
      <c r="A55" s="5" t="s">
        <v>380</v>
      </c>
      <c r="B55" s="6" t="s">
        <v>183</v>
      </c>
      <c r="C55" s="91">
        <f>'[1]bevétel önkormányzat'!C55+'[1]bevétel Egészségház'!C55+'[1]bevétel TGK'!C55+'[1]bevétel Művelődési Ház'!C55+'[1]bevétel Hivatal'!C55</f>
        <v>0</v>
      </c>
      <c r="D55" s="91">
        <f>'[1]bevétel önkormányzat'!D55+'[1]bevétel Egészségház'!D55+'[1]bevétel TGK'!D55+'[1]bevétel Művelődési Ház'!D55+'[1]bevétel Hivatal'!D55</f>
        <v>0</v>
      </c>
      <c r="E55" s="91">
        <f>'[1]bevétel önkormányzat'!E55+'[1]bevétel Egészségház'!E55+'[1]bevétel TGK'!E55+'[1]bevétel Művelődési Ház'!E55+'[1]bevétel Hivatal'!E55</f>
        <v>0</v>
      </c>
      <c r="F55" s="91">
        <f>'[1]bevétel önkormányzat'!F55+'[1]bevétel Egészségház'!F55+'[1]bevétel TGK'!F55+'[1]bevétel Művelődési Ház'!F55+'[1]bevétel Hivatal'!F55</f>
        <v>0</v>
      </c>
    </row>
    <row r="56" spans="1:6" ht="15" customHeight="1" x14ac:dyDescent="0.25">
      <c r="A56" s="33" t="s">
        <v>415</v>
      </c>
      <c r="B56" s="42" t="s">
        <v>184</v>
      </c>
      <c r="C56" s="91">
        <f>'[1]bevétel önkormányzat'!C56+'[1]bevétel Egészségház'!C56+'[1]bevétel TGK'!C56+'[1]bevétel Művelődési Ház'!C56+'[1]bevétel Hivatal'!C56</f>
        <v>0</v>
      </c>
      <c r="D56" s="91">
        <f>'[1]bevétel önkormányzat'!D56+'[1]bevétel Egészségház'!D56+'[1]bevétel TGK'!D56+'[1]bevétel Művelődési Ház'!D56+'[1]bevétel Hivatal'!D56</f>
        <v>0</v>
      </c>
      <c r="E56" s="91">
        <f>'[1]bevétel önkormányzat'!E56+'[1]bevétel Egészségház'!E56+'[1]bevétel TGK'!E56+'[1]bevétel Művelődési Ház'!E56+'[1]bevétel Hivatal'!E56</f>
        <v>0</v>
      </c>
      <c r="F56" s="91">
        <f>'[1]bevétel önkormányzat'!F56+'[1]bevétel Egészségház'!F56+'[1]bevétel TGK'!F56+'[1]bevétel Művelődési Ház'!F56+'[1]bevétel Hivatal'!F56</f>
        <v>0</v>
      </c>
    </row>
    <row r="57" spans="1:6" ht="15" customHeight="1" x14ac:dyDescent="0.25">
      <c r="A57" s="12" t="s">
        <v>397</v>
      </c>
      <c r="B57" s="6" t="s">
        <v>223</v>
      </c>
      <c r="C57" s="91">
        <f>'[1]bevétel önkormányzat'!C57+'[1]bevétel Egészségház'!C57+'[1]bevétel TGK'!C57+'[1]bevétel Művelődési Ház'!C57+'[1]bevétel Hivatal'!C57</f>
        <v>0</v>
      </c>
      <c r="D57" s="91">
        <f>'[1]bevétel önkormányzat'!D57+'[1]bevétel Egészségház'!D57+'[1]bevétel TGK'!D57+'[1]bevétel Művelődési Ház'!D57+'[1]bevétel Hivatal'!D57</f>
        <v>0</v>
      </c>
      <c r="E57" s="91">
        <f>'[1]bevétel önkormányzat'!E57+'[1]bevétel Egészségház'!E57+'[1]bevétel TGK'!E57+'[1]bevétel Művelődési Ház'!E57+'[1]bevétel Hivatal'!E57</f>
        <v>0</v>
      </c>
      <c r="F57" s="91">
        <f>'[1]bevétel önkormányzat'!F57+'[1]bevétel Egészségház'!F57+'[1]bevétel TGK'!F57+'[1]bevétel Művelődési Ház'!F57+'[1]bevétel Hivatal'!F57</f>
        <v>0</v>
      </c>
    </row>
    <row r="58" spans="1:6" ht="15" customHeight="1" x14ac:dyDescent="0.25">
      <c r="A58" s="12" t="s">
        <v>398</v>
      </c>
      <c r="B58" s="6" t="s">
        <v>224</v>
      </c>
      <c r="C58" s="91">
        <f>'[1]bevétel önkormányzat'!C58+'[1]bevétel Egészségház'!C58+'[1]bevétel TGK'!C58+'[1]bevétel Művelődési Ház'!C58+'[1]bevétel Hivatal'!C58</f>
        <v>24800000</v>
      </c>
      <c r="D58" s="91">
        <f>'[1]bevétel önkormányzat'!D58+'[1]bevétel Egészségház'!D58+'[1]bevétel TGK'!D58+'[1]bevétel Művelődési Ház'!D58+'[1]bevétel Hivatal'!D58</f>
        <v>0</v>
      </c>
      <c r="E58" s="91">
        <f>'[1]bevétel önkormányzat'!E58+'[1]bevétel Egészségház'!E58+'[1]bevétel TGK'!E58+'[1]bevétel Művelődési Ház'!E58+'[1]bevétel Hivatal'!E58</f>
        <v>0</v>
      </c>
      <c r="F58" s="91">
        <f>'[1]bevétel önkormányzat'!F58+'[1]bevétel Egészségház'!F58+'[1]bevétel TGK'!F58+'[1]bevétel Művelődési Ház'!F58+'[1]bevétel Hivatal'!F58</f>
        <v>24800000</v>
      </c>
    </row>
    <row r="59" spans="1:6" ht="15" customHeight="1" x14ac:dyDescent="0.25">
      <c r="A59" s="12" t="s">
        <v>225</v>
      </c>
      <c r="B59" s="6" t="s">
        <v>226</v>
      </c>
      <c r="C59" s="91">
        <f>'[1]bevétel önkormányzat'!C59+'[1]bevétel Egészségház'!C59+'[1]bevétel TGK'!C59+'[1]bevétel Művelődési Ház'!C59+'[1]bevétel Hivatal'!C59</f>
        <v>0</v>
      </c>
      <c r="D59" s="91">
        <f>'[1]bevétel önkormányzat'!D59+'[1]bevétel Egészségház'!D59+'[1]bevétel TGK'!D59+'[1]bevétel Művelődési Ház'!D59+'[1]bevétel Hivatal'!D59</f>
        <v>0</v>
      </c>
      <c r="E59" s="91">
        <f>'[1]bevétel önkormányzat'!E59+'[1]bevétel Egészségház'!E59+'[1]bevétel TGK'!E59+'[1]bevétel Művelődési Ház'!E59+'[1]bevétel Hivatal'!E59</f>
        <v>0</v>
      </c>
      <c r="F59" s="91">
        <f>'[1]bevétel önkormányzat'!F59+'[1]bevétel Egészségház'!F59+'[1]bevétel TGK'!F59+'[1]bevétel Művelődési Ház'!F59+'[1]bevétel Hivatal'!F59</f>
        <v>0</v>
      </c>
    </row>
    <row r="60" spans="1:6" ht="15" customHeight="1" x14ac:dyDescent="0.25">
      <c r="A60" s="12" t="s">
        <v>399</v>
      </c>
      <c r="B60" s="6" t="s">
        <v>227</v>
      </c>
      <c r="C60" s="91">
        <f>'[1]bevétel önkormányzat'!C60+'[1]bevétel Egészségház'!C60+'[1]bevétel TGK'!C60+'[1]bevétel Művelődési Ház'!C60+'[1]bevétel Hivatal'!C60</f>
        <v>0</v>
      </c>
      <c r="D60" s="91">
        <f>'[1]bevétel önkormányzat'!D60+'[1]bevétel Egészségház'!D60+'[1]bevétel TGK'!D60+'[1]bevétel Művelődési Ház'!D60+'[1]bevétel Hivatal'!D60</f>
        <v>0</v>
      </c>
      <c r="E60" s="91">
        <f>'[1]bevétel önkormányzat'!E60+'[1]bevétel Egészségház'!E60+'[1]bevétel TGK'!E60+'[1]bevétel Művelődési Ház'!E60+'[1]bevétel Hivatal'!E60</f>
        <v>0</v>
      </c>
      <c r="F60" s="91">
        <f>'[1]bevétel önkormányzat'!F60+'[1]bevétel Egészségház'!F60+'[1]bevétel TGK'!F60+'[1]bevétel Művelődési Ház'!F60+'[1]bevétel Hivatal'!F60</f>
        <v>0</v>
      </c>
    </row>
    <row r="61" spans="1:6" ht="15" customHeight="1" x14ac:dyDescent="0.25">
      <c r="A61" s="12" t="s">
        <v>228</v>
      </c>
      <c r="B61" s="6" t="s">
        <v>229</v>
      </c>
      <c r="C61" s="91">
        <f>'[1]bevétel önkormányzat'!C61+'[1]bevétel Egészségház'!C61+'[1]bevétel TGK'!C61+'[1]bevétel Művelődési Ház'!C61+'[1]bevétel Hivatal'!C61</f>
        <v>0</v>
      </c>
      <c r="D61" s="91">
        <f>'[1]bevétel önkormányzat'!D61+'[1]bevétel Egészségház'!D61+'[1]bevétel TGK'!D61+'[1]bevétel Művelődési Ház'!D61+'[1]bevétel Hivatal'!D61</f>
        <v>0</v>
      </c>
      <c r="E61" s="91">
        <f>'[1]bevétel önkormányzat'!E61+'[1]bevétel Egészségház'!E61+'[1]bevétel TGK'!E61+'[1]bevétel Művelődési Ház'!E61+'[1]bevétel Hivatal'!E61</f>
        <v>0</v>
      </c>
      <c r="F61" s="91">
        <f>'[1]bevétel önkormányzat'!F61+'[1]bevétel Egészségház'!F61+'[1]bevétel TGK'!F61+'[1]bevétel Művelődési Ház'!F61+'[1]bevétel Hivatal'!F61</f>
        <v>0</v>
      </c>
    </row>
    <row r="62" spans="1:6" ht="15" customHeight="1" x14ac:dyDescent="0.25">
      <c r="A62" s="33" t="s">
        <v>420</v>
      </c>
      <c r="B62" s="42" t="s">
        <v>230</v>
      </c>
      <c r="C62" s="91">
        <f>'[1]bevétel önkormányzat'!C62+'[1]bevétel Egészségház'!C62+'[1]bevétel TGK'!C62+'[1]bevétel Művelődési Ház'!C62+'[1]bevétel Hivatal'!C62</f>
        <v>24800000</v>
      </c>
      <c r="D62" s="91">
        <f>'[1]bevétel önkormányzat'!D62+'[1]bevétel Egészségház'!D62+'[1]bevétel TGK'!D62+'[1]bevétel Művelődési Ház'!D62+'[1]bevétel Hivatal'!D62</f>
        <v>0</v>
      </c>
      <c r="E62" s="91">
        <f>'[1]bevétel önkormányzat'!E62+'[1]bevétel Egészségház'!E62+'[1]bevétel TGK'!E62+'[1]bevétel Művelődési Ház'!E62+'[1]bevétel Hivatal'!E62</f>
        <v>0</v>
      </c>
      <c r="F62" s="91">
        <f>'[1]bevétel önkormányzat'!F62+'[1]bevétel Egészségház'!F62+'[1]bevétel TGK'!F62+'[1]bevétel Művelődési Ház'!F62+'[1]bevétel Hivatal'!F62</f>
        <v>24800000</v>
      </c>
    </row>
    <row r="63" spans="1:6" ht="15" customHeight="1" x14ac:dyDescent="0.25">
      <c r="A63" s="12" t="s">
        <v>236</v>
      </c>
      <c r="B63" s="6" t="s">
        <v>237</v>
      </c>
      <c r="C63" s="91">
        <f>'[1]bevétel önkormányzat'!C63+'[1]bevétel Egészségház'!C63+'[1]bevétel TGK'!C63+'[1]bevétel Művelődési Ház'!C63+'[1]bevétel Hivatal'!C63</f>
        <v>0</v>
      </c>
      <c r="D63" s="91">
        <f>'[1]bevétel önkormányzat'!D63+'[1]bevétel Egészségház'!D63+'[1]bevétel TGK'!D63+'[1]bevétel Művelődési Ház'!D63+'[1]bevétel Hivatal'!D63</f>
        <v>0</v>
      </c>
      <c r="E63" s="91">
        <f>'[1]bevétel önkormányzat'!E63+'[1]bevétel Egészségház'!E63+'[1]bevétel TGK'!E63+'[1]bevétel Művelődési Ház'!E63+'[1]bevétel Hivatal'!E63</f>
        <v>0</v>
      </c>
      <c r="F63" s="91">
        <f>'[1]bevétel önkormányzat'!F63+'[1]bevétel Egészségház'!F63+'[1]bevétel TGK'!F63+'[1]bevétel Művelődési Ház'!F63+'[1]bevétel Hivatal'!F63</f>
        <v>0</v>
      </c>
    </row>
    <row r="64" spans="1:6" ht="15" customHeight="1" x14ac:dyDescent="0.25">
      <c r="A64" s="5" t="s">
        <v>402</v>
      </c>
      <c r="B64" s="6" t="s">
        <v>238</v>
      </c>
      <c r="C64" s="91">
        <f>'[1]bevétel önkormányzat'!C64+'[1]bevétel Egészségház'!C64+'[1]bevétel TGK'!C64+'[1]bevétel Művelődési Ház'!C64+'[1]bevétel Hivatal'!C64</f>
        <v>0</v>
      </c>
      <c r="D64" s="91">
        <f>'[1]bevétel önkormányzat'!D64+'[1]bevétel Egészségház'!D64+'[1]bevétel TGK'!D64+'[1]bevétel Művelődési Ház'!D64+'[1]bevétel Hivatal'!D64</f>
        <v>0</v>
      </c>
      <c r="E64" s="91">
        <f>'[1]bevétel önkormányzat'!E64+'[1]bevétel Egészségház'!E64+'[1]bevétel TGK'!E64+'[1]bevétel Művelődési Ház'!E64+'[1]bevétel Hivatal'!E64</f>
        <v>0</v>
      </c>
      <c r="F64" s="91">
        <f>'[1]bevétel önkormányzat'!F64+'[1]bevétel Egészségház'!F64+'[1]bevétel TGK'!F64+'[1]bevétel Művelődési Ház'!F64+'[1]bevétel Hivatal'!F64</f>
        <v>0</v>
      </c>
    </row>
    <row r="65" spans="1:6" ht="15" customHeight="1" x14ac:dyDescent="0.25">
      <c r="A65" s="12" t="s">
        <v>403</v>
      </c>
      <c r="B65" s="6" t="s">
        <v>239</v>
      </c>
      <c r="C65" s="91">
        <f>'[1]bevétel önkormányzat'!C65+'[1]bevétel Egészségház'!C65+'[1]bevétel TGK'!C65+'[1]bevétel Művelődési Ház'!C65+'[1]bevétel Hivatal'!C65</f>
        <v>13575000</v>
      </c>
      <c r="D65" s="91">
        <f>'[1]bevétel önkormányzat'!D65+'[1]bevétel Egészségház'!D65+'[1]bevétel TGK'!D65+'[1]bevétel Művelődési Ház'!D65+'[1]bevétel Hivatal'!D65</f>
        <v>0</v>
      </c>
      <c r="E65" s="91">
        <f>'[1]bevétel önkormányzat'!E65+'[1]bevétel Egészségház'!E65+'[1]bevétel TGK'!E65+'[1]bevétel Művelődési Ház'!E65+'[1]bevétel Hivatal'!E65</f>
        <v>0</v>
      </c>
      <c r="F65" s="91">
        <f>'[1]bevétel önkormányzat'!F65+'[1]bevétel Egészségház'!F65+'[1]bevétel TGK'!F65+'[1]bevétel Művelődési Ház'!F65+'[1]bevétel Hivatal'!F65</f>
        <v>13575000</v>
      </c>
    </row>
    <row r="66" spans="1:6" ht="15" customHeight="1" x14ac:dyDescent="0.25">
      <c r="A66" s="33" t="s">
        <v>423</v>
      </c>
      <c r="B66" s="42" t="s">
        <v>240</v>
      </c>
      <c r="C66" s="91">
        <f>'[1]bevétel önkormányzat'!C66+'[1]bevétel Egészségház'!C66+'[1]bevétel TGK'!C66+'[1]bevétel Művelődési Ház'!C66+'[1]bevétel Hivatal'!C66</f>
        <v>13575000</v>
      </c>
      <c r="D66" s="91">
        <f>'[1]bevétel önkormányzat'!D66+'[1]bevétel Egészségház'!D66+'[1]bevétel TGK'!D66+'[1]bevétel Művelődési Ház'!D66+'[1]bevétel Hivatal'!D66</f>
        <v>0</v>
      </c>
      <c r="E66" s="91">
        <f>'[1]bevétel önkormányzat'!E66+'[1]bevétel Egészségház'!E66+'[1]bevétel TGK'!E66+'[1]bevétel Művelődési Ház'!E66+'[1]bevétel Hivatal'!E66</f>
        <v>0</v>
      </c>
      <c r="F66" s="91">
        <f>'[1]bevétel önkormányzat'!F66+'[1]bevétel Egészségház'!F66+'[1]bevétel TGK'!F66+'[1]bevétel Művelődési Ház'!F66+'[1]bevétel Hivatal'!F66</f>
        <v>13575000</v>
      </c>
    </row>
    <row r="67" spans="1:6" ht="15" customHeight="1" x14ac:dyDescent="0.25">
      <c r="A67" s="125" t="s">
        <v>510</v>
      </c>
      <c r="B67" s="49"/>
      <c r="C67" s="91">
        <f>'[1]bevétel önkormányzat'!C67+'[1]bevétel Egészségház'!C67+'[1]bevétel TGK'!C67+'[1]bevétel Művelődési Ház'!C67+'[1]bevétel Hivatal'!C67</f>
        <v>38375000</v>
      </c>
      <c r="D67" s="91">
        <f>'[1]bevétel önkormányzat'!D67+'[1]bevétel Egészségház'!D67+'[1]bevétel TGK'!D67+'[1]bevétel Művelődési Ház'!D67+'[1]bevétel Hivatal'!D67</f>
        <v>0</v>
      </c>
      <c r="E67" s="91">
        <f>'[1]bevétel önkormányzat'!E67+'[1]bevétel Egészségház'!E67+'[1]bevétel TGK'!E67+'[1]bevétel Művelődési Ház'!E67+'[1]bevétel Hivatal'!E67</f>
        <v>0</v>
      </c>
      <c r="F67" s="91">
        <f>'[1]bevétel önkormányzat'!F67+'[1]bevétel Egészségház'!F67+'[1]bevétel TGK'!F67+'[1]bevétel Művelődési Ház'!F67+'[1]bevétel Hivatal'!F67</f>
        <v>38375000</v>
      </c>
    </row>
    <row r="68" spans="1:6" ht="15.75" x14ac:dyDescent="0.25">
      <c r="A68" s="126" t="s">
        <v>422</v>
      </c>
      <c r="B68" s="30" t="s">
        <v>241</v>
      </c>
      <c r="C68" s="91">
        <f>'[1]bevétel önkormányzat'!C68+'[1]bevétel Egészségház'!C68+'[1]bevétel TGK'!C68+'[1]bevétel Művelődési Ház'!C68+'[1]bevétel Hivatal'!C68</f>
        <v>591033014</v>
      </c>
      <c r="D68" s="91">
        <f>'[1]bevétel önkormányzat'!D68+'[1]bevétel Egészségház'!D68+'[1]bevétel TGK'!D68+'[1]bevétel Művelődési Ház'!D68+'[1]bevétel Hivatal'!D68</f>
        <v>30813122</v>
      </c>
      <c r="E68" s="91">
        <f>'[1]bevétel önkormányzat'!E68+'[1]bevétel Egészségház'!E68+'[1]bevétel TGK'!E68+'[1]bevétel Művelődési Ház'!E68+'[1]bevétel Hivatal'!E68</f>
        <v>0</v>
      </c>
      <c r="F68" s="91">
        <f>'[1]bevétel önkormányzat'!F68+'[1]bevétel Egészségház'!F68+'[1]bevétel TGK'!F68+'[1]bevétel Művelődési Ház'!F68+'[1]bevétel Hivatal'!F68</f>
        <v>621846136</v>
      </c>
    </row>
    <row r="69" spans="1:6" ht="15.75" x14ac:dyDescent="0.25">
      <c r="A69" s="130" t="s">
        <v>564</v>
      </c>
      <c r="B69" s="48"/>
      <c r="C69" s="91">
        <f>'[1]bevétel önkormányzat'!C69+'[1]bevétel Egészségház'!C69+'[1]bevétel TGK'!C69+'[1]bevétel Művelődési Ház'!C69+'[1]bevétel Hivatal'!C69</f>
        <v>-64761879</v>
      </c>
      <c r="D69" s="91">
        <f>'[1]bevétel önkormányzat'!D69+'[1]bevétel Egészségház'!D69+'[1]bevétel TGK'!D69+'[1]bevétel Művelődési Ház'!D69+'[1]bevétel Hivatal'!D69</f>
        <v>-40332990</v>
      </c>
      <c r="E69" s="91">
        <f>'[1]bevétel önkormányzat'!E69+'[1]bevétel Egészségház'!E69+'[1]bevétel TGK'!E69+'[1]bevétel Művelődési Ház'!E69+'[1]bevétel Hivatal'!E69</f>
        <v>0</v>
      </c>
      <c r="F69" s="91">
        <f>'[1]bevétel önkormányzat'!F69+'[1]bevétel Egészségház'!F69+'[1]bevétel TGK'!F69+'[1]bevétel Művelődési Ház'!F69+'[1]bevétel Hivatal'!F69</f>
        <v>-105094869</v>
      </c>
    </row>
    <row r="70" spans="1:6" ht="15.75" x14ac:dyDescent="0.25">
      <c r="A70" s="130" t="s">
        <v>565</v>
      </c>
      <c r="B70" s="48"/>
      <c r="C70" s="91">
        <f>'[1]bevétel önkormányzat'!C70+'[1]bevétel Egészségház'!C70+'[1]bevétel TGK'!C70+'[1]bevétel Művelődési Ház'!C70+'[1]bevétel Hivatal'!C70</f>
        <v>-222594214</v>
      </c>
      <c r="D70" s="91">
        <f>'[1]bevétel önkormányzat'!D70+'[1]bevétel Egészségház'!D70+'[1]bevétel TGK'!D70+'[1]bevétel Művelődési Ház'!D70+'[1]bevétel Hivatal'!D70</f>
        <v>-1200000</v>
      </c>
      <c r="E70" s="91">
        <f>'[1]bevétel önkormányzat'!E70+'[1]bevétel Egészségház'!E70+'[1]bevétel TGK'!E70+'[1]bevétel Művelődési Ház'!E70+'[1]bevétel Hivatal'!E70</f>
        <v>0</v>
      </c>
      <c r="F70" s="91">
        <f>'[1]bevétel önkormányzat'!F70+'[1]bevétel Egészségház'!F70+'[1]bevétel TGK'!F70+'[1]bevétel Művelődési Ház'!F70+'[1]bevétel Hivatal'!F70</f>
        <v>-223794214</v>
      </c>
    </row>
    <row r="71" spans="1:6" x14ac:dyDescent="0.25">
      <c r="A71" s="12" t="s">
        <v>404</v>
      </c>
      <c r="B71" s="5" t="s">
        <v>242</v>
      </c>
      <c r="C71" s="91">
        <f>'[1]bevétel önkormányzat'!C71+'[1]bevétel Egészségház'!C71+'[1]bevétel TGK'!C71+'[1]bevétel Művelődési Ház'!C71+'[1]bevétel Hivatal'!C71</f>
        <v>0</v>
      </c>
      <c r="D71" s="91">
        <f>'[1]bevétel önkormányzat'!D71+'[1]bevétel Egészségház'!D71+'[1]bevétel TGK'!D71+'[1]bevétel Művelődési Ház'!D71+'[1]bevétel Hivatal'!D71</f>
        <v>0</v>
      </c>
      <c r="E71" s="91">
        <f>'[1]bevétel önkormányzat'!E71+'[1]bevétel Egészségház'!E71+'[1]bevétel TGK'!E71+'[1]bevétel Művelődési Ház'!E71+'[1]bevétel Hivatal'!E71</f>
        <v>0</v>
      </c>
      <c r="F71" s="91">
        <f>'[1]bevétel önkormányzat'!F71+'[1]bevétel Egészségház'!F71+'[1]bevétel TGK'!F71+'[1]bevétel Művelődési Ház'!F71+'[1]bevétel Hivatal'!F71</f>
        <v>0</v>
      </c>
    </row>
    <row r="72" spans="1:6" ht="30" x14ac:dyDescent="0.25">
      <c r="A72" s="12" t="s">
        <v>243</v>
      </c>
      <c r="B72" s="5" t="s">
        <v>244</v>
      </c>
      <c r="C72" s="91">
        <f>'[1]bevétel önkormányzat'!C72+'[1]bevétel Egészségház'!C72+'[1]bevétel TGK'!C72+'[1]bevétel Művelődési Ház'!C72+'[1]bevétel Hivatal'!C72</f>
        <v>0</v>
      </c>
      <c r="D72" s="91">
        <f>'[1]bevétel önkormányzat'!D72+'[1]bevétel Egészségház'!D72+'[1]bevétel TGK'!D72+'[1]bevétel Művelődési Ház'!D72+'[1]bevétel Hivatal'!D72</f>
        <v>0</v>
      </c>
      <c r="E72" s="91">
        <f>'[1]bevétel önkormányzat'!E72+'[1]bevétel Egészségház'!E72+'[1]bevétel TGK'!E72+'[1]bevétel Művelődési Ház'!E72+'[1]bevétel Hivatal'!E72</f>
        <v>0</v>
      </c>
      <c r="F72" s="91">
        <f>'[1]bevétel önkormányzat'!F72+'[1]bevétel Egészségház'!F72+'[1]bevétel TGK'!F72+'[1]bevétel Művelődési Ház'!F72+'[1]bevétel Hivatal'!F72</f>
        <v>0</v>
      </c>
    </row>
    <row r="73" spans="1:6" x14ac:dyDescent="0.25">
      <c r="A73" s="12" t="s">
        <v>405</v>
      </c>
      <c r="B73" s="5" t="s">
        <v>245</v>
      </c>
      <c r="C73" s="91">
        <f>'[1]bevétel önkormányzat'!C73+'[1]bevétel Egészségház'!C73+'[1]bevétel TGK'!C73+'[1]bevétel Művelődési Ház'!C73+'[1]bevétel Hivatal'!C73</f>
        <v>0</v>
      </c>
      <c r="D73" s="91">
        <f>'[1]bevétel önkormányzat'!D73+'[1]bevétel Egészségház'!D73+'[1]bevétel TGK'!D73+'[1]bevétel Művelődési Ház'!D73+'[1]bevétel Hivatal'!D73</f>
        <v>0</v>
      </c>
      <c r="E73" s="91">
        <f>'[1]bevétel önkormányzat'!E73+'[1]bevétel Egészségház'!E73+'[1]bevétel TGK'!E73+'[1]bevétel Művelődési Ház'!E73+'[1]bevétel Hivatal'!E73</f>
        <v>0</v>
      </c>
      <c r="F73" s="91">
        <f>'[1]bevétel önkormányzat'!F73+'[1]bevétel Egészségház'!F73+'[1]bevétel TGK'!F73+'[1]bevétel Művelődési Ház'!F73+'[1]bevétel Hivatal'!F73</f>
        <v>0</v>
      </c>
    </row>
    <row r="74" spans="1:6" x14ac:dyDescent="0.25">
      <c r="A74" s="14" t="s">
        <v>424</v>
      </c>
      <c r="B74" s="7" t="s">
        <v>246</v>
      </c>
      <c r="C74" s="91">
        <f>'[1]bevétel önkormányzat'!C74+'[1]bevétel Egészségház'!C74+'[1]bevétel TGK'!C74+'[1]bevétel Művelődési Ház'!C74+'[1]bevétel Hivatal'!C74</f>
        <v>0</v>
      </c>
      <c r="D74" s="91">
        <f>'[1]bevétel önkormányzat'!D74+'[1]bevétel Egészségház'!D74+'[1]bevétel TGK'!D74+'[1]bevétel Művelődési Ház'!D74+'[1]bevétel Hivatal'!D74</f>
        <v>0</v>
      </c>
      <c r="E74" s="91">
        <f>'[1]bevétel önkormányzat'!E74+'[1]bevétel Egészségház'!E74+'[1]bevétel TGK'!E74+'[1]bevétel Művelődési Ház'!E74+'[1]bevétel Hivatal'!E74</f>
        <v>0</v>
      </c>
      <c r="F74" s="91">
        <f>'[1]bevétel önkormányzat'!F74+'[1]bevétel Egészségház'!F74+'[1]bevétel TGK'!F74+'[1]bevétel Művelődési Ház'!F74+'[1]bevétel Hivatal'!F74</f>
        <v>0</v>
      </c>
    </row>
    <row r="75" spans="1:6" x14ac:dyDescent="0.25">
      <c r="A75" s="12" t="s">
        <v>406</v>
      </c>
      <c r="B75" s="5" t="s">
        <v>247</v>
      </c>
      <c r="C75" s="91">
        <f>'[1]bevétel önkormányzat'!C75+'[1]bevétel Egészségház'!C75+'[1]bevétel TGK'!C75+'[1]bevétel Művelődési Ház'!C75+'[1]bevétel Hivatal'!C75</f>
        <v>0</v>
      </c>
      <c r="D75" s="91">
        <f>'[1]bevétel önkormányzat'!D75+'[1]bevétel Egészségház'!D75+'[1]bevétel TGK'!D75+'[1]bevétel Művelődési Ház'!D75+'[1]bevétel Hivatal'!D75</f>
        <v>0</v>
      </c>
      <c r="E75" s="91">
        <f>'[1]bevétel önkormányzat'!E75+'[1]bevétel Egészségház'!E75+'[1]bevétel TGK'!E75+'[1]bevétel Művelődési Ház'!E75+'[1]bevétel Hivatal'!E75</f>
        <v>0</v>
      </c>
      <c r="F75" s="91">
        <f>'[1]bevétel önkormányzat'!F75+'[1]bevétel Egészségház'!F75+'[1]bevétel TGK'!F75+'[1]bevétel Művelődési Ház'!F75+'[1]bevétel Hivatal'!F75</f>
        <v>0</v>
      </c>
    </row>
    <row r="76" spans="1:6" x14ac:dyDescent="0.25">
      <c r="A76" s="12" t="s">
        <v>248</v>
      </c>
      <c r="B76" s="5" t="s">
        <v>249</v>
      </c>
      <c r="C76" s="91">
        <f>'[1]bevétel önkormányzat'!C76+'[1]bevétel Egészségház'!C76+'[1]bevétel TGK'!C76+'[1]bevétel Művelődési Ház'!C76+'[1]bevétel Hivatal'!C76</f>
        <v>0</v>
      </c>
      <c r="D76" s="91">
        <f>'[1]bevétel önkormányzat'!D76+'[1]bevétel Egészségház'!D76+'[1]bevétel TGK'!D76+'[1]bevétel Művelődési Ház'!D76+'[1]bevétel Hivatal'!D76</f>
        <v>0</v>
      </c>
      <c r="E76" s="91">
        <f>'[1]bevétel önkormányzat'!E76+'[1]bevétel Egészségház'!E76+'[1]bevétel TGK'!E76+'[1]bevétel Művelődési Ház'!E76+'[1]bevétel Hivatal'!E76</f>
        <v>0</v>
      </c>
      <c r="F76" s="91">
        <f>'[1]bevétel önkormányzat'!F76+'[1]bevétel Egészségház'!F76+'[1]bevétel TGK'!F76+'[1]bevétel Művelődési Ház'!F76+'[1]bevétel Hivatal'!F76</f>
        <v>0</v>
      </c>
    </row>
    <row r="77" spans="1:6" x14ac:dyDescent="0.25">
      <c r="A77" s="12" t="s">
        <v>407</v>
      </c>
      <c r="B77" s="5" t="s">
        <v>250</v>
      </c>
      <c r="C77" s="91">
        <f>'[1]bevétel önkormányzat'!C77+'[1]bevétel Egészségház'!C77+'[1]bevétel TGK'!C77+'[1]bevétel Művelődési Ház'!C77+'[1]bevétel Hivatal'!C77</f>
        <v>0</v>
      </c>
      <c r="D77" s="91">
        <f>'[1]bevétel önkormányzat'!D77+'[1]bevétel Egészségház'!D77+'[1]bevétel TGK'!D77+'[1]bevétel Művelődési Ház'!D77+'[1]bevétel Hivatal'!D77</f>
        <v>0</v>
      </c>
      <c r="E77" s="91">
        <f>'[1]bevétel önkormányzat'!E77+'[1]bevétel Egészségház'!E77+'[1]bevétel TGK'!E77+'[1]bevétel Művelődési Ház'!E77+'[1]bevétel Hivatal'!E77</f>
        <v>0</v>
      </c>
      <c r="F77" s="91">
        <f>'[1]bevétel önkormányzat'!F77+'[1]bevétel Egészségház'!F77+'[1]bevétel TGK'!F77+'[1]bevétel Művelődési Ház'!F77+'[1]bevétel Hivatal'!F77</f>
        <v>0</v>
      </c>
    </row>
    <row r="78" spans="1:6" x14ac:dyDescent="0.25">
      <c r="A78" s="12" t="s">
        <v>251</v>
      </c>
      <c r="B78" s="5" t="s">
        <v>252</v>
      </c>
      <c r="C78" s="91">
        <f>'[1]bevétel önkormányzat'!C78+'[1]bevétel Egészségház'!C78+'[1]bevétel TGK'!C78+'[1]bevétel Művelődési Ház'!C78+'[1]bevétel Hivatal'!C78</f>
        <v>0</v>
      </c>
      <c r="D78" s="91">
        <f>'[1]bevétel önkormányzat'!D78+'[1]bevétel Egészségház'!D78+'[1]bevétel TGK'!D78+'[1]bevétel Művelődési Ház'!D78+'[1]bevétel Hivatal'!D78</f>
        <v>0</v>
      </c>
      <c r="E78" s="91">
        <f>'[1]bevétel önkormányzat'!E78+'[1]bevétel Egészségház'!E78+'[1]bevétel TGK'!E78+'[1]bevétel Művelődési Ház'!E78+'[1]bevétel Hivatal'!E78</f>
        <v>0</v>
      </c>
      <c r="F78" s="91">
        <f>'[1]bevétel önkormányzat'!F78+'[1]bevétel Egészségház'!F78+'[1]bevétel TGK'!F78+'[1]bevétel Művelődési Ház'!F78+'[1]bevétel Hivatal'!F78</f>
        <v>0</v>
      </c>
    </row>
    <row r="79" spans="1:6" x14ac:dyDescent="0.25">
      <c r="A79" s="14" t="s">
        <v>425</v>
      </c>
      <c r="B79" s="7" t="s">
        <v>253</v>
      </c>
      <c r="C79" s="91">
        <f>'[1]bevétel önkormányzat'!C79+'[1]bevétel Egészségház'!C79+'[1]bevétel TGK'!C79+'[1]bevétel Művelődési Ház'!C79+'[1]bevétel Hivatal'!C79</f>
        <v>0</v>
      </c>
      <c r="D79" s="91">
        <f>'[1]bevétel önkormányzat'!D79+'[1]bevétel Egészségház'!D79+'[1]bevétel TGK'!D79+'[1]bevétel Művelődési Ház'!D79+'[1]bevétel Hivatal'!D79</f>
        <v>0</v>
      </c>
      <c r="E79" s="91">
        <f>'[1]bevétel önkormányzat'!E79+'[1]bevétel Egészségház'!E79+'[1]bevétel TGK'!E79+'[1]bevétel Művelődési Ház'!E79+'[1]bevétel Hivatal'!E79</f>
        <v>0</v>
      </c>
      <c r="F79" s="91">
        <f>'[1]bevétel önkormányzat'!F79+'[1]bevétel Egészségház'!F79+'[1]bevétel TGK'!F79+'[1]bevétel Művelődési Ház'!F79+'[1]bevétel Hivatal'!F79</f>
        <v>0</v>
      </c>
    </row>
    <row r="80" spans="1:6" ht="30" x14ac:dyDescent="0.25">
      <c r="A80" s="5" t="s">
        <v>562</v>
      </c>
      <c r="B80" s="5" t="s">
        <v>254</v>
      </c>
      <c r="C80" s="91">
        <f>'[1]bevétel önkormányzat'!C80+'[1]bevétel Egészségház'!C80+'[1]bevétel TGK'!C80+'[1]bevétel Művelődési Ház'!C80+'[1]bevétel Hivatal'!C80</f>
        <v>12333604</v>
      </c>
      <c r="D80" s="91">
        <f>'[1]bevétel önkormányzat'!D80+'[1]bevétel Egészségház'!D80+'[1]bevétel TGK'!D80+'[1]bevétel Művelődési Ház'!D80+'[1]bevétel Hivatal'!D80</f>
        <v>0</v>
      </c>
      <c r="E80" s="91">
        <f>'[1]bevétel önkormányzat'!E80+'[1]bevétel Egészségház'!E80+'[1]bevétel TGK'!E80+'[1]bevétel Művelődési Ház'!E80+'[1]bevétel Hivatal'!E80</f>
        <v>0</v>
      </c>
      <c r="F80" s="91">
        <f>'[1]bevétel önkormányzat'!F80+'[1]bevétel Egészségház'!F80+'[1]bevétel TGK'!F80+'[1]bevétel Művelődési Ház'!F80+'[1]bevétel Hivatal'!F80</f>
        <v>12333604</v>
      </c>
    </row>
    <row r="81" spans="1:6" ht="30" x14ac:dyDescent="0.25">
      <c r="A81" s="5" t="s">
        <v>563</v>
      </c>
      <c r="B81" s="5" t="s">
        <v>254</v>
      </c>
      <c r="C81" s="91">
        <f>'[1]bevétel önkormányzat'!C81+'[1]bevétel Egészségház'!C81+'[1]bevétel TGK'!C81+'[1]bevétel Művelődési Ház'!C81+'[1]bevétel Hivatal'!C81</f>
        <v>339767972</v>
      </c>
      <c r="D81" s="91">
        <f>'[1]bevétel önkormányzat'!D81+'[1]bevétel Egészségház'!D81+'[1]bevétel TGK'!D81+'[1]bevétel Művelődési Ház'!D81+'[1]bevétel Hivatal'!D81</f>
        <v>9716540</v>
      </c>
      <c r="E81" s="91">
        <f>'[1]bevétel önkormányzat'!E81+'[1]bevétel Egészségház'!E81+'[1]bevétel TGK'!E81+'[1]bevétel Művelődési Ház'!E81+'[1]bevétel Hivatal'!E81</f>
        <v>0</v>
      </c>
      <c r="F81" s="91">
        <f>'[1]bevétel önkormányzat'!F81+'[1]bevétel Egészségház'!F81+'[1]bevétel TGK'!F81+'[1]bevétel Művelődési Ház'!F81+'[1]bevétel Hivatal'!F81</f>
        <v>349484512</v>
      </c>
    </row>
    <row r="82" spans="1:6" x14ac:dyDescent="0.25">
      <c r="A82" s="5" t="s">
        <v>560</v>
      </c>
      <c r="B82" s="5" t="s">
        <v>255</v>
      </c>
      <c r="C82" s="91">
        <f>'[1]bevétel önkormányzat'!C82+'[1]bevétel Egészségház'!C82+'[1]bevétel TGK'!C82+'[1]bevétel Művelődési Ház'!C82+'[1]bevétel Hivatal'!C82</f>
        <v>0</v>
      </c>
      <c r="D82" s="91">
        <f>'[1]bevétel önkormányzat'!D82+'[1]bevétel Egészségház'!D82+'[1]bevétel TGK'!D82+'[1]bevétel Művelődési Ház'!D82+'[1]bevétel Hivatal'!D82</f>
        <v>0</v>
      </c>
      <c r="E82" s="91">
        <f>'[1]bevétel önkormányzat'!E82+'[1]bevétel Egészségház'!E82+'[1]bevétel TGK'!E82+'[1]bevétel Művelődési Ház'!E82+'[1]bevétel Hivatal'!E82</f>
        <v>0</v>
      </c>
      <c r="F82" s="91">
        <f>'[1]bevétel önkormányzat'!F82+'[1]bevétel Egészségház'!F82+'[1]bevétel TGK'!F82+'[1]bevétel Művelődési Ház'!F82+'[1]bevétel Hivatal'!F82</f>
        <v>0</v>
      </c>
    </row>
    <row r="83" spans="1:6" ht="30" x14ac:dyDescent="0.25">
      <c r="A83" s="5" t="s">
        <v>561</v>
      </c>
      <c r="B83" s="5" t="s">
        <v>255</v>
      </c>
      <c r="C83" s="91">
        <f>'[1]bevétel önkormányzat'!C83+'[1]bevétel Egészségház'!C83+'[1]bevétel TGK'!C83+'[1]bevétel Művelődési Ház'!C83+'[1]bevétel Hivatal'!C83</f>
        <v>0</v>
      </c>
      <c r="D83" s="91">
        <f>'[1]bevétel önkormányzat'!D83+'[1]bevétel Egészségház'!D83+'[1]bevétel TGK'!D83+'[1]bevétel Művelődési Ház'!D83+'[1]bevétel Hivatal'!D83</f>
        <v>0</v>
      </c>
      <c r="E83" s="91">
        <f>'[1]bevétel önkormányzat'!E83+'[1]bevétel Egészségház'!E83+'[1]bevétel TGK'!E83+'[1]bevétel Művelődési Ház'!E83+'[1]bevétel Hivatal'!E83</f>
        <v>0</v>
      </c>
      <c r="F83" s="91">
        <f>'[1]bevétel önkormányzat'!F83+'[1]bevétel Egészségház'!F83+'[1]bevétel TGK'!F83+'[1]bevétel Művelődési Ház'!F83+'[1]bevétel Hivatal'!F83</f>
        <v>0</v>
      </c>
    </row>
    <row r="84" spans="1:6" x14ac:dyDescent="0.25">
      <c r="A84" s="7" t="s">
        <v>426</v>
      </c>
      <c r="B84" s="7" t="s">
        <v>256</v>
      </c>
      <c r="C84" s="91">
        <f>'[1]bevétel önkormányzat'!C84+'[1]bevétel Egészségház'!C84+'[1]bevétel TGK'!C84+'[1]bevétel Művelődési Ház'!C84+'[1]bevétel Hivatal'!C84</f>
        <v>352101576</v>
      </c>
      <c r="D84" s="91">
        <f>'[1]bevétel önkormányzat'!D84+'[1]bevétel Egészségház'!D84+'[1]bevétel TGK'!D84+'[1]bevétel Művelődési Ház'!D84+'[1]bevétel Hivatal'!D84</f>
        <v>9716540</v>
      </c>
      <c r="E84" s="91">
        <f>'[1]bevétel önkormányzat'!E84+'[1]bevétel Egészségház'!E84+'[1]bevétel TGK'!E84+'[1]bevétel Művelődési Ház'!E84+'[1]bevétel Hivatal'!E84</f>
        <v>0</v>
      </c>
      <c r="F84" s="91">
        <f>'[1]bevétel önkormányzat'!F84+'[1]bevétel Egészségház'!F84+'[1]bevétel TGK'!F84+'[1]bevétel Művelődési Ház'!F84+'[1]bevétel Hivatal'!F84</f>
        <v>361818116</v>
      </c>
    </row>
    <row r="85" spans="1:6" x14ac:dyDescent="0.25">
      <c r="A85" s="12" t="s">
        <v>257</v>
      </c>
      <c r="B85" s="5" t="s">
        <v>258</v>
      </c>
      <c r="C85" s="91">
        <f>'[1]bevétel önkormányzat'!C85+'[1]bevétel Egészségház'!C85+'[1]bevétel TGK'!C85+'[1]bevétel Művelődési Ház'!C85+'[1]bevétel Hivatal'!C85</f>
        <v>0</v>
      </c>
      <c r="D85" s="91">
        <f>'[1]bevétel önkormányzat'!D85+'[1]bevétel Egészségház'!D85+'[1]bevétel TGK'!D85+'[1]bevétel Művelődési Ház'!D85+'[1]bevétel Hivatal'!D85</f>
        <v>0</v>
      </c>
      <c r="E85" s="91">
        <f>'[1]bevétel önkormányzat'!E85+'[1]bevétel Egészségház'!E85+'[1]bevétel TGK'!E85+'[1]bevétel Művelődési Ház'!E85+'[1]bevétel Hivatal'!E85</f>
        <v>0</v>
      </c>
      <c r="F85" s="91">
        <f>'[1]bevétel önkormányzat'!F85+'[1]bevétel Egészségház'!F85+'[1]bevétel TGK'!F85+'[1]bevétel Művelődési Ház'!F85+'[1]bevétel Hivatal'!F85</f>
        <v>0</v>
      </c>
    </row>
    <row r="86" spans="1:6" x14ac:dyDescent="0.25">
      <c r="A86" s="12" t="s">
        <v>259</v>
      </c>
      <c r="B86" s="5" t="s">
        <v>260</v>
      </c>
      <c r="C86" s="91">
        <f>'[1]bevétel önkormányzat'!C86+'[1]bevétel Egészségház'!C86+'[1]bevétel TGK'!C86+'[1]bevétel Művelődési Ház'!C86+'[1]bevétel Hivatal'!C86</f>
        <v>0</v>
      </c>
      <c r="D86" s="91">
        <f>'[1]bevétel önkormányzat'!D86+'[1]bevétel Egészségház'!D86+'[1]bevétel TGK'!D86+'[1]bevétel Művelődési Ház'!D86+'[1]bevétel Hivatal'!D86</f>
        <v>0</v>
      </c>
      <c r="E86" s="91">
        <f>'[1]bevétel önkormányzat'!E86+'[1]bevétel Egészségház'!E86+'[1]bevétel TGK'!E86+'[1]bevétel Művelődési Ház'!E86+'[1]bevétel Hivatal'!E86</f>
        <v>0</v>
      </c>
      <c r="F86" s="91">
        <f>'[1]bevétel önkormányzat'!F86+'[1]bevétel Egészségház'!F86+'[1]bevétel TGK'!F86+'[1]bevétel Művelődési Ház'!F86+'[1]bevétel Hivatal'!F86</f>
        <v>0</v>
      </c>
    </row>
    <row r="87" spans="1:6" x14ac:dyDescent="0.25">
      <c r="A87" s="12" t="s">
        <v>261</v>
      </c>
      <c r="B87" s="5" t="s">
        <v>262</v>
      </c>
      <c r="C87" s="91">
        <f>'[1]bevétel önkormányzat'!C87+'[1]bevétel Egészségház'!C87+'[1]bevétel TGK'!C87+'[1]bevétel Művelődési Ház'!C87+'[1]bevétel Hivatal'!C87</f>
        <v>200908914</v>
      </c>
      <c r="D87" s="91">
        <f>'[1]bevétel önkormányzat'!D87+'[1]bevétel Egészségház'!D87+'[1]bevétel TGK'!D87+'[1]bevétel Művelődési Ház'!D87+'[1]bevétel Hivatal'!D87</f>
        <v>0</v>
      </c>
      <c r="E87" s="91">
        <f>'[1]bevétel önkormányzat'!E87+'[1]bevétel Egészségház'!E87+'[1]bevétel TGK'!E87+'[1]bevétel Művelődési Ház'!E87+'[1]bevétel Hivatal'!E87</f>
        <v>0</v>
      </c>
      <c r="F87" s="91">
        <f>'[1]bevétel önkormányzat'!F87+'[1]bevétel Egészségház'!F87+'[1]bevétel TGK'!F87+'[1]bevétel Művelődési Ház'!F87+'[1]bevétel Hivatal'!F87</f>
        <v>200908914</v>
      </c>
    </row>
    <row r="88" spans="1:6" x14ac:dyDescent="0.25">
      <c r="A88" s="12" t="s">
        <v>263</v>
      </c>
      <c r="B88" s="5" t="s">
        <v>264</v>
      </c>
      <c r="C88" s="91"/>
      <c r="D88" s="91">
        <f>'[1]bevétel önkormányzat'!D88+'[1]bevétel Egészségház'!D88+'[1]bevétel TGK'!D88+'[1]bevétel Művelődési Ház'!D88+'[1]bevétel Hivatal'!D88</f>
        <v>0</v>
      </c>
      <c r="E88" s="91">
        <f>'[1]bevétel önkormányzat'!E88+'[1]bevétel Egészségház'!E88+'[1]bevétel TGK'!E88+'[1]bevétel Művelődési Ház'!E88+'[1]bevétel Hivatal'!E88</f>
        <v>0</v>
      </c>
      <c r="F88" s="91"/>
    </row>
    <row r="89" spans="1:6" x14ac:dyDescent="0.25">
      <c r="A89" s="12" t="s">
        <v>408</v>
      </c>
      <c r="B89" s="5" t="s">
        <v>265</v>
      </c>
      <c r="C89" s="91">
        <f>'[1]bevétel önkormányzat'!C89+'[1]bevétel Egészségház'!C89+'[1]bevétel TGK'!C89+'[1]bevétel Művelődési Ház'!C89+'[1]bevétel Hivatal'!C89</f>
        <v>0</v>
      </c>
      <c r="D89" s="91">
        <f>'[1]bevétel önkormányzat'!D89+'[1]bevétel Egészségház'!D89+'[1]bevétel TGK'!D89+'[1]bevétel Művelődési Ház'!D89+'[1]bevétel Hivatal'!D89</f>
        <v>0</v>
      </c>
      <c r="E89" s="91">
        <f>'[1]bevétel önkormányzat'!E89+'[1]bevétel Egészségház'!E89+'[1]bevétel TGK'!E89+'[1]bevétel Művelődési Ház'!E89+'[1]bevétel Hivatal'!E89</f>
        <v>0</v>
      </c>
      <c r="F89" s="91">
        <f>'[1]bevétel önkormányzat'!F89+'[1]bevétel Egészségház'!F89+'[1]bevétel TGK'!F89+'[1]bevétel Művelődési Ház'!F89+'[1]bevétel Hivatal'!F89</f>
        <v>0</v>
      </c>
    </row>
    <row r="90" spans="1:6" x14ac:dyDescent="0.25">
      <c r="A90" s="14" t="s">
        <v>427</v>
      </c>
      <c r="B90" s="7" t="s">
        <v>267</v>
      </c>
      <c r="C90" s="91">
        <f>'[1]bevétel önkormányzat'!C90+'[1]bevétel Egészségház'!C90+'[1]bevétel TGK'!C90+'[1]bevétel Művelődési Ház'!C90+'[1]bevétel Hivatal'!C90</f>
        <v>553010490</v>
      </c>
      <c r="D90" s="91">
        <f>'[1]bevétel önkormányzat'!D90+'[1]bevétel Egészségház'!D90+'[1]bevétel TGK'!D90+'[1]bevétel Művelődési Ház'!D90+'[1]bevétel Hivatal'!D90</f>
        <v>9716540</v>
      </c>
      <c r="E90" s="91">
        <f>'[1]bevétel önkormányzat'!E90+'[1]bevétel Egészségház'!E90+'[1]bevétel TGK'!E90+'[1]bevétel Művelődési Ház'!E90+'[1]bevétel Hivatal'!E90</f>
        <v>0</v>
      </c>
      <c r="F90" s="91">
        <f>'[1]bevétel önkormányzat'!F90+'[1]bevétel Egészségház'!F90+'[1]bevétel TGK'!F90+'[1]bevétel Művelődési Ház'!F90+'[1]bevétel Hivatal'!F90</f>
        <v>562727030</v>
      </c>
    </row>
    <row r="91" spans="1:6" x14ac:dyDescent="0.25">
      <c r="A91" s="12" t="s">
        <v>268</v>
      </c>
      <c r="B91" s="5" t="s">
        <v>269</v>
      </c>
      <c r="C91" s="91">
        <f>'[1]bevétel önkormányzat'!C91+'[1]bevétel Egészségház'!C91+'[1]bevétel TGK'!C91+'[1]bevétel Művelődési Ház'!C91+'[1]bevétel Hivatal'!C91</f>
        <v>0</v>
      </c>
      <c r="D91" s="91">
        <f>'[1]bevétel önkormányzat'!D91+'[1]bevétel Egészségház'!D91+'[1]bevétel TGK'!D91+'[1]bevétel Művelődési Ház'!D91+'[1]bevétel Hivatal'!D91</f>
        <v>0</v>
      </c>
      <c r="E91" s="91">
        <f>'[1]bevétel önkormányzat'!E91+'[1]bevétel Egészségház'!E91+'[1]bevétel TGK'!E91+'[1]bevétel Művelődési Ház'!E91+'[1]bevétel Hivatal'!E91</f>
        <v>0</v>
      </c>
      <c r="F91" s="91">
        <f>'[1]bevétel önkormányzat'!F91+'[1]bevétel Egészségház'!F91+'[1]bevétel TGK'!F91+'[1]bevétel Művelődési Ház'!F91+'[1]bevétel Hivatal'!F91</f>
        <v>0</v>
      </c>
    </row>
    <row r="92" spans="1:6" x14ac:dyDescent="0.25">
      <c r="A92" s="12" t="s">
        <v>270</v>
      </c>
      <c r="B92" s="5" t="s">
        <v>271</v>
      </c>
      <c r="C92" s="91">
        <f>'[1]bevétel önkormányzat'!C92+'[1]bevétel Egészségház'!C92+'[1]bevétel TGK'!C92+'[1]bevétel Művelődési Ház'!C92+'[1]bevétel Hivatal'!C92</f>
        <v>0</v>
      </c>
      <c r="D92" s="91">
        <f>'[1]bevétel önkormányzat'!D92+'[1]bevétel Egészségház'!D92+'[1]bevétel TGK'!D92+'[1]bevétel Művelődési Ház'!D92+'[1]bevétel Hivatal'!D92</f>
        <v>0</v>
      </c>
      <c r="E92" s="91">
        <f>'[1]bevétel önkormányzat'!E92+'[1]bevétel Egészségház'!E92+'[1]bevétel TGK'!E92+'[1]bevétel Művelődési Ház'!E92+'[1]bevétel Hivatal'!E92</f>
        <v>0</v>
      </c>
      <c r="F92" s="91">
        <f>'[1]bevétel önkormányzat'!F92+'[1]bevétel Egészségház'!F92+'[1]bevétel TGK'!F92+'[1]bevétel Művelődési Ház'!F92+'[1]bevétel Hivatal'!F92</f>
        <v>0</v>
      </c>
    </row>
    <row r="93" spans="1:6" x14ac:dyDescent="0.25">
      <c r="A93" s="12" t="s">
        <v>272</v>
      </c>
      <c r="B93" s="5" t="s">
        <v>273</v>
      </c>
      <c r="C93" s="91">
        <f>'[1]bevétel önkormányzat'!C93+'[1]bevétel Egészségház'!C93+'[1]bevétel TGK'!C93+'[1]bevétel Művelődési Ház'!C93+'[1]bevétel Hivatal'!C93</f>
        <v>0</v>
      </c>
      <c r="D93" s="91">
        <f>'[1]bevétel önkormányzat'!D93+'[1]bevétel Egészségház'!D93+'[1]bevétel TGK'!D93+'[1]bevétel Művelődési Ház'!D93+'[1]bevétel Hivatal'!D93</f>
        <v>0</v>
      </c>
      <c r="E93" s="91">
        <f>'[1]bevétel önkormányzat'!E93+'[1]bevétel Egészségház'!E93+'[1]bevétel TGK'!E93+'[1]bevétel Művelődési Ház'!E93+'[1]bevétel Hivatal'!E93</f>
        <v>0</v>
      </c>
      <c r="F93" s="91">
        <f>'[1]bevétel önkormányzat'!F93+'[1]bevétel Egészségház'!F93+'[1]bevétel TGK'!F93+'[1]bevétel Művelődési Ház'!F93+'[1]bevétel Hivatal'!F93</f>
        <v>0</v>
      </c>
    </row>
    <row r="94" spans="1:6" x14ac:dyDescent="0.25">
      <c r="A94" s="12" t="s">
        <v>409</v>
      </c>
      <c r="B94" s="5" t="s">
        <v>274</v>
      </c>
      <c r="C94" s="91">
        <f>'[1]bevétel önkormányzat'!C94+'[1]bevétel Egészségház'!C94+'[1]bevétel TGK'!C94+'[1]bevétel Művelődési Ház'!C94+'[1]bevétel Hivatal'!C94</f>
        <v>0</v>
      </c>
      <c r="D94" s="91">
        <f>'[1]bevétel önkormányzat'!D94+'[1]bevétel Egészségház'!D94+'[1]bevétel TGK'!D94+'[1]bevétel Művelődési Ház'!D94+'[1]bevétel Hivatal'!D94</f>
        <v>0</v>
      </c>
      <c r="E94" s="91">
        <f>'[1]bevétel önkormányzat'!E94+'[1]bevétel Egészségház'!E94+'[1]bevétel TGK'!E94+'[1]bevétel Művelődési Ház'!E94+'[1]bevétel Hivatal'!E94</f>
        <v>0</v>
      </c>
      <c r="F94" s="91">
        <f>'[1]bevétel önkormányzat'!F94+'[1]bevétel Egészségház'!F94+'[1]bevétel TGK'!F94+'[1]bevétel Művelődési Ház'!F94+'[1]bevétel Hivatal'!F94</f>
        <v>0</v>
      </c>
    </row>
    <row r="95" spans="1:6" x14ac:dyDescent="0.25">
      <c r="A95" s="14" t="s">
        <v>428</v>
      </c>
      <c r="B95" s="7" t="s">
        <v>275</v>
      </c>
      <c r="C95" s="91">
        <f>'[1]bevétel önkormányzat'!C95+'[1]bevétel Egészségház'!C95+'[1]bevétel TGK'!C95+'[1]bevétel Művelődési Ház'!C95+'[1]bevétel Hivatal'!C95</f>
        <v>0</v>
      </c>
      <c r="D95" s="91">
        <f>'[1]bevétel önkormányzat'!D95+'[1]bevétel Egészségház'!D95+'[1]bevétel TGK'!D95+'[1]bevétel Művelődési Ház'!D95+'[1]bevétel Hivatal'!D95</f>
        <v>0</v>
      </c>
      <c r="E95" s="91">
        <f>'[1]bevétel önkormányzat'!E95+'[1]bevétel Egészségház'!E95+'[1]bevétel TGK'!E95+'[1]bevétel Művelődési Ház'!E95+'[1]bevétel Hivatal'!E95</f>
        <v>0</v>
      </c>
      <c r="F95" s="91">
        <f>'[1]bevétel önkormányzat'!F95+'[1]bevétel Egészségház'!F95+'[1]bevétel TGK'!F95+'[1]bevétel Művelődési Ház'!F95+'[1]bevétel Hivatal'!F95</f>
        <v>0</v>
      </c>
    </row>
    <row r="96" spans="1:6" x14ac:dyDescent="0.25">
      <c r="A96" s="14" t="s">
        <v>276</v>
      </c>
      <c r="B96" s="7" t="s">
        <v>277</v>
      </c>
      <c r="C96" s="91">
        <f>'[1]bevétel önkormányzat'!C96+'[1]bevétel Egészségház'!C96+'[1]bevétel TGK'!C96+'[1]bevétel Művelődési Ház'!C96+'[1]bevétel Hivatal'!C96</f>
        <v>0</v>
      </c>
      <c r="D96" s="91">
        <f>'[1]bevétel önkormányzat'!D96+'[1]bevétel Egészségház'!D96+'[1]bevétel TGK'!D96+'[1]bevétel Művelődési Ház'!D96+'[1]bevétel Hivatal'!D96</f>
        <v>0</v>
      </c>
      <c r="E96" s="91">
        <f>'[1]bevétel önkormányzat'!E96+'[1]bevétel Egészségház'!E96+'[1]bevétel TGK'!E96+'[1]bevétel Művelődési Ház'!E96+'[1]bevétel Hivatal'!E96</f>
        <v>0</v>
      </c>
      <c r="F96" s="91">
        <f>'[1]bevétel önkormányzat'!F96+'[1]bevétel Egészségház'!F96+'[1]bevétel TGK'!F96+'[1]bevétel Művelődési Ház'!F96+'[1]bevétel Hivatal'!F96</f>
        <v>0</v>
      </c>
    </row>
    <row r="97" spans="1:6" ht="15.75" x14ac:dyDescent="0.25">
      <c r="A97" s="126" t="s">
        <v>429</v>
      </c>
      <c r="B97" s="34" t="s">
        <v>278</v>
      </c>
      <c r="C97" s="91">
        <f>'[1]bevétel önkormányzat'!C97+'[1]bevétel Egészségház'!C97+'[1]bevétel TGK'!C97+'[1]bevétel Művelődési Ház'!C97+'[1]bevétel Hivatal'!C97</f>
        <v>553010490</v>
      </c>
      <c r="D97" s="91">
        <f>'[1]bevétel önkormányzat'!D97+'[1]bevétel Egészségház'!D97+'[1]bevétel TGK'!D97+'[1]bevétel Művelődési Ház'!D97+'[1]bevétel Hivatal'!D97</f>
        <v>9716540</v>
      </c>
      <c r="E97" s="91">
        <f>'[1]bevétel önkormányzat'!E97+'[1]bevétel Egészségház'!E97+'[1]bevétel TGK'!E97+'[1]bevétel Művelődési Ház'!E97+'[1]bevétel Hivatal'!E97</f>
        <v>0</v>
      </c>
      <c r="F97" s="91">
        <f>'[1]bevétel önkormányzat'!F97+'[1]bevétel Egészségház'!F97+'[1]bevétel TGK'!F97+'[1]bevétel Művelődési Ház'!F97+'[1]bevétel Hivatal'!F97</f>
        <v>562727030</v>
      </c>
    </row>
    <row r="98" spans="1:6" ht="15.75" x14ac:dyDescent="0.25">
      <c r="A98" s="131" t="s">
        <v>411</v>
      </c>
      <c r="B98" s="73"/>
      <c r="C98" s="91">
        <f>'[1]bevétel önkormányzat'!C98+'[1]bevétel Egészségház'!C98+'[1]bevétel TGK'!C98+'[1]bevétel Művelődési Ház'!C98+'[1]bevétel Hivatal'!C98</f>
        <v>1144043504</v>
      </c>
      <c r="D98" s="91">
        <f>'[1]bevétel önkormányzat'!D98+'[1]bevétel Egészségház'!D98+'[1]bevétel TGK'!D98+'[1]bevétel Művelődési Ház'!D98+'[1]bevétel Hivatal'!D98</f>
        <v>40529662</v>
      </c>
      <c r="E98" s="91">
        <f>'[1]bevétel önkormányzat'!E98+'[1]bevétel Egészségház'!E98+'[1]bevétel TGK'!E98+'[1]bevétel Művelődési Ház'!E98+'[1]bevétel Hivatal'!E98</f>
        <v>0</v>
      </c>
      <c r="F98" s="91">
        <f>'[1]bevétel önkormányzat'!F98+'[1]bevétel Egészségház'!F98+'[1]bevétel TGK'!F98+'[1]bevétel Művelődési Ház'!F98+'[1]bevétel Hivatal'!F98</f>
        <v>1184573166</v>
      </c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6"/>
  <sheetViews>
    <sheetView zoomScaleNormal="100" workbookViewId="0">
      <selection sqref="A1:G1"/>
    </sheetView>
  </sheetViews>
  <sheetFormatPr defaultRowHeight="15" x14ac:dyDescent="0.25"/>
  <cols>
    <col min="1" max="1" width="86.28515625" customWidth="1"/>
    <col min="2" max="7" width="15.5703125" customWidth="1"/>
  </cols>
  <sheetData>
    <row r="1" spans="1:7" ht="15.75" x14ac:dyDescent="0.25">
      <c r="A1" s="183" t="s">
        <v>706</v>
      </c>
      <c r="B1" s="183"/>
      <c r="C1" s="183"/>
      <c r="D1" s="183"/>
      <c r="E1" s="183"/>
      <c r="F1" s="183"/>
      <c r="G1" s="183"/>
    </row>
    <row r="2" spans="1:7" ht="15.75" x14ac:dyDescent="0.25">
      <c r="A2" s="81"/>
    </row>
    <row r="3" spans="1:7" ht="25.5" customHeight="1" x14ac:dyDescent="0.25">
      <c r="A3" s="179" t="s">
        <v>692</v>
      </c>
      <c r="B3" s="179"/>
      <c r="C3" s="179"/>
      <c r="D3" s="179"/>
      <c r="E3" s="179"/>
      <c r="F3" s="179"/>
      <c r="G3" s="179"/>
    </row>
    <row r="4" spans="1:7" ht="23.25" customHeight="1" x14ac:dyDescent="0.25">
      <c r="A4" s="177" t="s">
        <v>509</v>
      </c>
      <c r="B4" s="177"/>
      <c r="C4" s="177"/>
      <c r="D4" s="177"/>
      <c r="E4" s="177"/>
      <c r="F4" s="177"/>
      <c r="G4" s="177"/>
    </row>
    <row r="5" spans="1:7" x14ac:dyDescent="0.25">
      <c r="A5" s="1"/>
    </row>
    <row r="6" spans="1:7" x14ac:dyDescent="0.25">
      <c r="A6" s="1"/>
    </row>
    <row r="7" spans="1:7" ht="102" customHeight="1" x14ac:dyDescent="0.25">
      <c r="A7" s="45" t="s">
        <v>508</v>
      </c>
      <c r="B7" s="134" t="s">
        <v>559</v>
      </c>
      <c r="C7" s="134" t="s">
        <v>480</v>
      </c>
      <c r="D7" s="134" t="s">
        <v>481</v>
      </c>
      <c r="E7" s="134" t="s">
        <v>482</v>
      </c>
      <c r="F7" s="134" t="s">
        <v>483</v>
      </c>
      <c r="G7" s="133" t="s">
        <v>597</v>
      </c>
    </row>
    <row r="8" spans="1:7" ht="15" customHeight="1" x14ac:dyDescent="0.25">
      <c r="A8" s="46" t="s">
        <v>457</v>
      </c>
      <c r="B8" s="47"/>
      <c r="C8" s="47"/>
      <c r="D8" s="47"/>
      <c r="E8" s="47"/>
      <c r="F8" s="47">
        <v>2</v>
      </c>
      <c r="G8" s="47">
        <f>SUM(B8:F8)</f>
        <v>2</v>
      </c>
    </row>
    <row r="9" spans="1:7" ht="15" customHeight="1" x14ac:dyDescent="0.25">
      <c r="A9" s="46" t="s">
        <v>458</v>
      </c>
      <c r="B9" s="47"/>
      <c r="C9" s="47"/>
      <c r="D9" s="47"/>
      <c r="E9" s="47"/>
      <c r="F9" s="47">
        <v>13</v>
      </c>
      <c r="G9" s="47">
        <f t="shared" ref="G9:G34" si="0">SUM(B9:F9)</f>
        <v>13</v>
      </c>
    </row>
    <row r="10" spans="1:7" ht="15" customHeight="1" x14ac:dyDescent="0.25">
      <c r="A10" s="46" t="s">
        <v>459</v>
      </c>
      <c r="B10" s="47"/>
      <c r="C10" s="47"/>
      <c r="D10" s="47"/>
      <c r="E10" s="47"/>
      <c r="F10" s="47">
        <v>6</v>
      </c>
      <c r="G10" s="47">
        <f t="shared" si="0"/>
        <v>6</v>
      </c>
    </row>
    <row r="11" spans="1:7" ht="15" customHeight="1" x14ac:dyDescent="0.25">
      <c r="A11" s="46" t="s">
        <v>460</v>
      </c>
      <c r="B11" s="47"/>
      <c r="C11" s="47"/>
      <c r="D11" s="47"/>
      <c r="E11" s="47"/>
      <c r="F11" s="47"/>
      <c r="G11" s="47">
        <f t="shared" si="0"/>
        <v>0</v>
      </c>
    </row>
    <row r="12" spans="1:7" ht="15" customHeight="1" x14ac:dyDescent="0.25">
      <c r="A12" s="45" t="s">
        <v>503</v>
      </c>
      <c r="B12" s="47">
        <f>SUM(B8:B11)</f>
        <v>0</v>
      </c>
      <c r="C12" s="47">
        <f>SUM(C8:C11)</f>
        <v>0</v>
      </c>
      <c r="D12" s="47">
        <f>SUM(D8:D11)</f>
        <v>0</v>
      </c>
      <c r="E12" s="47">
        <f>SUM(E8:E11)</f>
        <v>0</v>
      </c>
      <c r="F12" s="47">
        <f>SUM(F8:F11)</f>
        <v>21</v>
      </c>
      <c r="G12" s="47">
        <f t="shared" si="0"/>
        <v>21</v>
      </c>
    </row>
    <row r="13" spans="1:7" ht="15" customHeight="1" x14ac:dyDescent="0.25">
      <c r="A13" s="46" t="s">
        <v>461</v>
      </c>
      <c r="B13" s="47"/>
      <c r="C13" s="47"/>
      <c r="D13" s="47"/>
      <c r="E13" s="47"/>
      <c r="F13" s="47"/>
      <c r="G13" s="47">
        <f t="shared" si="0"/>
        <v>0</v>
      </c>
    </row>
    <row r="14" spans="1:7" ht="15" customHeight="1" x14ac:dyDescent="0.25">
      <c r="A14" s="46" t="s">
        <v>462</v>
      </c>
      <c r="B14" s="47"/>
      <c r="C14" s="47"/>
      <c r="D14" s="47"/>
      <c r="E14" s="47"/>
      <c r="F14" s="47"/>
      <c r="G14" s="47">
        <f t="shared" si="0"/>
        <v>0</v>
      </c>
    </row>
    <row r="15" spans="1:7" ht="15" customHeight="1" x14ac:dyDescent="0.25">
      <c r="A15" s="46" t="s">
        <v>463</v>
      </c>
      <c r="B15" s="47"/>
      <c r="C15" s="47"/>
      <c r="D15" s="47"/>
      <c r="E15" s="47"/>
      <c r="F15" s="47"/>
      <c r="G15" s="47">
        <f t="shared" si="0"/>
        <v>0</v>
      </c>
    </row>
    <row r="16" spans="1:7" ht="15" customHeight="1" x14ac:dyDescent="0.25">
      <c r="A16" s="46" t="s">
        <v>464</v>
      </c>
      <c r="B16" s="47"/>
      <c r="C16" s="47">
        <v>1</v>
      </c>
      <c r="D16" s="47">
        <v>2</v>
      </c>
      <c r="E16" s="47">
        <v>1</v>
      </c>
      <c r="F16" s="47"/>
      <c r="G16" s="47">
        <f t="shared" si="0"/>
        <v>4</v>
      </c>
    </row>
    <row r="17" spans="1:7" ht="15" customHeight="1" x14ac:dyDescent="0.25">
      <c r="A17" s="46" t="s">
        <v>465</v>
      </c>
      <c r="B17" s="47">
        <v>1</v>
      </c>
      <c r="C17" s="47">
        <v>1</v>
      </c>
      <c r="D17" s="47">
        <v>10</v>
      </c>
      <c r="E17" s="47">
        <v>1</v>
      </c>
      <c r="F17" s="47"/>
      <c r="G17" s="47">
        <f t="shared" si="0"/>
        <v>13</v>
      </c>
    </row>
    <row r="18" spans="1:7" ht="15" customHeight="1" x14ac:dyDescent="0.25">
      <c r="A18" s="46" t="s">
        <v>466</v>
      </c>
      <c r="B18" s="47">
        <v>2</v>
      </c>
      <c r="C18" s="47">
        <v>3</v>
      </c>
      <c r="D18" s="47">
        <v>4</v>
      </c>
      <c r="E18" s="47">
        <v>2</v>
      </c>
      <c r="F18" s="47"/>
      <c r="G18" s="47">
        <f t="shared" si="0"/>
        <v>11</v>
      </c>
    </row>
    <row r="19" spans="1:7" ht="15" customHeight="1" x14ac:dyDescent="0.25">
      <c r="A19" s="46" t="s">
        <v>467</v>
      </c>
      <c r="B19" s="47"/>
      <c r="C19" s="47"/>
      <c r="D19" s="47"/>
      <c r="E19" s="47"/>
      <c r="F19" s="47"/>
      <c r="G19" s="47">
        <f t="shared" si="0"/>
        <v>0</v>
      </c>
    </row>
    <row r="20" spans="1:7" ht="15" customHeight="1" x14ac:dyDescent="0.25">
      <c r="A20" s="45" t="s">
        <v>504</v>
      </c>
      <c r="B20" s="47">
        <f>SUM(B13:B19)</f>
        <v>3</v>
      </c>
      <c r="C20" s="47">
        <f>SUM(C13:C19)</f>
        <v>5</v>
      </c>
      <c r="D20" s="47">
        <f>SUM(D13:D19)</f>
        <v>16</v>
      </c>
      <c r="E20" s="47">
        <f>SUM(E13:E19)</f>
        <v>4</v>
      </c>
      <c r="F20" s="47">
        <f>SUM(F13:F19)</f>
        <v>0</v>
      </c>
      <c r="G20" s="47">
        <f t="shared" si="0"/>
        <v>28</v>
      </c>
    </row>
    <row r="21" spans="1:7" ht="15" customHeight="1" x14ac:dyDescent="0.25">
      <c r="A21" s="46" t="s">
        <v>492</v>
      </c>
      <c r="B21" s="47">
        <v>10</v>
      </c>
      <c r="C21" s="47"/>
      <c r="D21" s="47"/>
      <c r="E21" s="47"/>
      <c r="F21" s="47"/>
      <c r="G21" s="47">
        <f t="shared" si="0"/>
        <v>10</v>
      </c>
    </row>
    <row r="22" spans="1:7" ht="15" customHeight="1" x14ac:dyDescent="0.25">
      <c r="A22" s="46" t="s">
        <v>493</v>
      </c>
      <c r="B22" s="47"/>
      <c r="C22" s="47"/>
      <c r="D22" s="47"/>
      <c r="E22" s="47"/>
      <c r="F22" s="47"/>
      <c r="G22" s="47">
        <f t="shared" si="0"/>
        <v>0</v>
      </c>
    </row>
    <row r="23" spans="1:7" ht="15" customHeight="1" x14ac:dyDescent="0.25">
      <c r="A23" s="46" t="s">
        <v>494</v>
      </c>
      <c r="B23" s="47">
        <v>5</v>
      </c>
      <c r="C23" s="47"/>
      <c r="D23" s="47"/>
      <c r="E23" s="47"/>
      <c r="F23" s="47"/>
      <c r="G23" s="47">
        <f t="shared" si="0"/>
        <v>5</v>
      </c>
    </row>
    <row r="24" spans="1:7" ht="15" customHeight="1" x14ac:dyDescent="0.25">
      <c r="A24" s="45" t="s">
        <v>505</v>
      </c>
      <c r="B24" s="47">
        <f>SUM(B21:B23)</f>
        <v>15</v>
      </c>
      <c r="C24" s="47">
        <f>SUM(C21:C23)</f>
        <v>0</v>
      </c>
      <c r="D24" s="47">
        <f>SUM(D21:D23)</f>
        <v>0</v>
      </c>
      <c r="E24" s="47">
        <f>SUM(E21:E23)</f>
        <v>0</v>
      </c>
      <c r="F24" s="47">
        <f>SUM(F21:F23)</f>
        <v>0</v>
      </c>
      <c r="G24" s="47">
        <f t="shared" si="0"/>
        <v>15</v>
      </c>
    </row>
    <row r="25" spans="1:7" ht="15" customHeight="1" x14ac:dyDescent="0.25">
      <c r="A25" s="46" t="s">
        <v>495</v>
      </c>
      <c r="B25" s="47">
        <v>1</v>
      </c>
      <c r="C25" s="47"/>
      <c r="D25" s="47"/>
      <c r="E25" s="47"/>
      <c r="F25" s="47"/>
      <c r="G25" s="47">
        <f t="shared" si="0"/>
        <v>1</v>
      </c>
    </row>
    <row r="26" spans="1:7" ht="15" customHeight="1" x14ac:dyDescent="0.25">
      <c r="A26" s="46" t="s">
        <v>496</v>
      </c>
      <c r="B26" s="47">
        <v>6</v>
      </c>
      <c r="C26" s="47"/>
      <c r="D26" s="47"/>
      <c r="E26" s="47"/>
      <c r="F26" s="47"/>
      <c r="G26" s="47">
        <f t="shared" si="0"/>
        <v>6</v>
      </c>
    </row>
    <row r="27" spans="1:7" ht="15" customHeight="1" x14ac:dyDescent="0.25">
      <c r="A27" s="46" t="s">
        <v>497</v>
      </c>
      <c r="B27" s="47"/>
      <c r="C27" s="47"/>
      <c r="D27" s="47"/>
      <c r="E27" s="47"/>
      <c r="F27" s="47"/>
      <c r="G27" s="47">
        <f t="shared" si="0"/>
        <v>0</v>
      </c>
    </row>
    <row r="28" spans="1:7" ht="15" customHeight="1" x14ac:dyDescent="0.25">
      <c r="A28" s="45" t="s">
        <v>506</v>
      </c>
      <c r="B28" s="47">
        <f>SUM(B25:B27)</f>
        <v>7</v>
      </c>
      <c r="C28" s="47">
        <f>SUM(C25:C27)</f>
        <v>0</v>
      </c>
      <c r="D28" s="47">
        <f>SUM(D25:D27)</f>
        <v>0</v>
      </c>
      <c r="E28" s="47">
        <f>SUM(E25:E27)</f>
        <v>0</v>
      </c>
      <c r="F28" s="47">
        <f>SUM(F25:F27)</f>
        <v>0</v>
      </c>
      <c r="G28" s="47">
        <f t="shared" si="0"/>
        <v>7</v>
      </c>
    </row>
    <row r="29" spans="1:7" ht="37.5" customHeight="1" x14ac:dyDescent="0.25">
      <c r="A29" s="45" t="s">
        <v>507</v>
      </c>
      <c r="B29" s="77">
        <f>B28+B24+B20+B12</f>
        <v>25</v>
      </c>
      <c r="C29" s="77">
        <f>C28+C24+C20+C12</f>
        <v>5</v>
      </c>
      <c r="D29" s="77">
        <f>D28+D24+D20+D12</f>
        <v>16</v>
      </c>
      <c r="E29" s="77">
        <f>E28+E24+E20+E12</f>
        <v>4</v>
      </c>
      <c r="F29" s="77">
        <f>F28+F24+F20+F12</f>
        <v>21</v>
      </c>
      <c r="G29" s="47">
        <f t="shared" si="0"/>
        <v>71</v>
      </c>
    </row>
    <row r="30" spans="1:7" ht="15" customHeight="1" x14ac:dyDescent="0.25">
      <c r="A30" s="46" t="s">
        <v>498</v>
      </c>
      <c r="B30" s="47"/>
      <c r="C30" s="47"/>
      <c r="D30" s="47"/>
      <c r="E30" s="47"/>
      <c r="F30" s="47"/>
      <c r="G30" s="47">
        <f t="shared" si="0"/>
        <v>0</v>
      </c>
    </row>
    <row r="31" spans="1:7" ht="15" customHeight="1" x14ac:dyDescent="0.25">
      <c r="A31" s="46" t="s">
        <v>499</v>
      </c>
      <c r="B31" s="47"/>
      <c r="C31" s="47"/>
      <c r="D31" s="47"/>
      <c r="E31" s="47"/>
      <c r="F31" s="47"/>
      <c r="G31" s="47">
        <f t="shared" si="0"/>
        <v>0</v>
      </c>
    </row>
    <row r="32" spans="1:7" ht="15" customHeight="1" x14ac:dyDescent="0.25">
      <c r="A32" s="46" t="s">
        <v>500</v>
      </c>
      <c r="B32" s="47"/>
      <c r="C32" s="47"/>
      <c r="D32" s="47"/>
      <c r="E32" s="47"/>
      <c r="F32" s="47"/>
      <c r="G32" s="47">
        <f t="shared" si="0"/>
        <v>0</v>
      </c>
    </row>
    <row r="33" spans="1:7" ht="15" customHeight="1" x14ac:dyDescent="0.25">
      <c r="A33" s="46" t="s">
        <v>501</v>
      </c>
      <c r="B33" s="47"/>
      <c r="C33" s="47"/>
      <c r="D33" s="47"/>
      <c r="E33" s="47"/>
      <c r="F33" s="47"/>
      <c r="G33" s="47">
        <f t="shared" si="0"/>
        <v>0</v>
      </c>
    </row>
    <row r="34" spans="1:7" ht="33.75" customHeight="1" x14ac:dyDescent="0.25">
      <c r="A34" s="45" t="s">
        <v>502</v>
      </c>
      <c r="B34" s="47"/>
      <c r="C34" s="47"/>
      <c r="D34" s="47"/>
      <c r="E34" s="47"/>
      <c r="F34" s="47"/>
      <c r="G34" s="47">
        <f t="shared" si="0"/>
        <v>0</v>
      </c>
    </row>
    <row r="35" spans="1:7" x14ac:dyDescent="0.25">
      <c r="A35" s="185"/>
      <c r="B35" s="186"/>
      <c r="C35" s="186"/>
      <c r="D35" s="186"/>
    </row>
    <row r="36" spans="1:7" x14ac:dyDescent="0.25">
      <c r="A36" s="186"/>
      <c r="B36" s="186"/>
      <c r="C36" s="186"/>
      <c r="D36" s="186"/>
    </row>
  </sheetData>
  <mergeCells count="5">
    <mergeCell ref="A1:G1"/>
    <mergeCell ref="A35:D35"/>
    <mergeCell ref="A36:D36"/>
    <mergeCell ref="A3:G3"/>
    <mergeCell ref="A4:G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37"/>
  <sheetViews>
    <sheetView zoomScaleNormal="100" workbookViewId="0">
      <selection activeCell="A6" sqref="A6:H19"/>
    </sheetView>
  </sheetViews>
  <sheetFormatPr defaultRowHeight="15" x14ac:dyDescent="0.25"/>
  <cols>
    <col min="1" max="1" width="71.5703125" style="72" customWidth="1"/>
    <col min="2" max="2" width="11.85546875" customWidth="1"/>
    <col min="3" max="3" width="22.42578125" style="90" customWidth="1"/>
    <col min="4" max="4" width="18.85546875" style="90" customWidth="1"/>
    <col min="5" max="5" width="18.7109375" style="90" customWidth="1"/>
    <col min="6" max="6" width="18.28515625" style="90" customWidth="1"/>
    <col min="7" max="7" width="18" style="90" customWidth="1"/>
    <col min="8" max="8" width="18.7109375" style="90" customWidth="1"/>
  </cols>
  <sheetData>
    <row r="1" spans="1:8" ht="15.75" x14ac:dyDescent="0.25">
      <c r="A1" s="183" t="s">
        <v>707</v>
      </c>
      <c r="B1" s="183"/>
      <c r="C1" s="183"/>
      <c r="D1" s="183"/>
      <c r="E1" s="183"/>
      <c r="F1" s="183"/>
      <c r="G1" s="183"/>
      <c r="H1" s="183"/>
    </row>
    <row r="2" spans="1:8" x14ac:dyDescent="0.25">
      <c r="A2" s="187" t="s">
        <v>718</v>
      </c>
      <c r="B2" s="187"/>
      <c r="C2" s="187"/>
      <c r="D2" s="187"/>
      <c r="E2" s="187"/>
      <c r="F2" s="187"/>
      <c r="G2" s="187"/>
      <c r="H2" s="187"/>
    </row>
    <row r="3" spans="1:8" ht="21.75" customHeight="1" x14ac:dyDescent="0.25">
      <c r="A3" s="179" t="s">
        <v>692</v>
      </c>
      <c r="B3" s="180"/>
      <c r="C3" s="180"/>
      <c r="D3" s="180"/>
      <c r="E3" s="180"/>
      <c r="F3" s="180"/>
      <c r="G3" s="180"/>
      <c r="H3" s="180"/>
    </row>
    <row r="4" spans="1:8" ht="26.25" customHeight="1" x14ac:dyDescent="0.25">
      <c r="A4" s="182" t="s">
        <v>677</v>
      </c>
      <c r="B4" s="180"/>
      <c r="C4" s="180"/>
      <c r="D4" s="180"/>
      <c r="E4" s="180"/>
      <c r="F4" s="180"/>
      <c r="G4" s="180"/>
      <c r="H4" s="180"/>
    </row>
    <row r="6" spans="1:8" ht="30" x14ac:dyDescent="0.3">
      <c r="A6" s="169" t="s">
        <v>649</v>
      </c>
      <c r="B6" s="3" t="s">
        <v>650</v>
      </c>
      <c r="C6" s="99" t="s">
        <v>596</v>
      </c>
      <c r="D6" s="99" t="s">
        <v>484</v>
      </c>
      <c r="E6" s="99" t="s">
        <v>485</v>
      </c>
      <c r="F6" s="99" t="s">
        <v>486</v>
      </c>
      <c r="G6" s="99" t="s">
        <v>487</v>
      </c>
      <c r="H6" s="170" t="s">
        <v>597</v>
      </c>
    </row>
    <row r="7" spans="1:8" x14ac:dyDescent="0.25">
      <c r="A7" s="41" t="s">
        <v>79</v>
      </c>
      <c r="B7" s="6" t="s">
        <v>80</v>
      </c>
      <c r="C7" s="91"/>
      <c r="D7" s="91"/>
      <c r="E7" s="91"/>
      <c r="F7" s="91"/>
      <c r="G7" s="91"/>
      <c r="H7" s="91">
        <f t="shared" ref="H7:H19" si="0">SUM(C7:G7)</f>
        <v>0</v>
      </c>
    </row>
    <row r="8" spans="1:8" x14ac:dyDescent="0.25">
      <c r="A8" s="41" t="s">
        <v>322</v>
      </c>
      <c r="B8" s="6" t="s">
        <v>81</v>
      </c>
      <c r="C8" s="91">
        <v>210000</v>
      </c>
      <c r="D8" s="91"/>
      <c r="E8" s="91"/>
      <c r="F8" s="91"/>
      <c r="G8" s="91"/>
      <c r="H8" s="91">
        <f t="shared" si="0"/>
        <v>210000</v>
      </c>
    </row>
    <row r="9" spans="1:8" x14ac:dyDescent="0.25">
      <c r="A9" s="33" t="s">
        <v>82</v>
      </c>
      <c r="B9" s="6" t="s">
        <v>83</v>
      </c>
      <c r="C9" s="91">
        <v>0</v>
      </c>
      <c r="D9" s="91">
        <v>520000</v>
      </c>
      <c r="E9" s="91"/>
      <c r="F9" s="91">
        <v>110000</v>
      </c>
      <c r="G9" s="91"/>
      <c r="H9" s="91">
        <f t="shared" si="0"/>
        <v>630000</v>
      </c>
    </row>
    <row r="10" spans="1:8" x14ac:dyDescent="0.25">
      <c r="A10" s="41" t="s">
        <v>84</v>
      </c>
      <c r="B10" s="6" t="s">
        <v>85</v>
      </c>
      <c r="C10" s="91">
        <v>80440887</v>
      </c>
      <c r="D10" s="91">
        <v>365000</v>
      </c>
      <c r="E10" s="91">
        <v>1025000</v>
      </c>
      <c r="F10" s="91">
        <v>217000</v>
      </c>
      <c r="G10" s="91">
        <v>1650000</v>
      </c>
      <c r="H10" s="91">
        <f t="shared" si="0"/>
        <v>83697887</v>
      </c>
    </row>
    <row r="11" spans="1:8" x14ac:dyDescent="0.25">
      <c r="A11" s="41" t="s">
        <v>86</v>
      </c>
      <c r="B11" s="6" t="s">
        <v>87</v>
      </c>
      <c r="C11" s="91"/>
      <c r="D11" s="91"/>
      <c r="E11" s="91"/>
      <c r="F11" s="91"/>
      <c r="G11" s="91"/>
      <c r="H11" s="91">
        <f t="shared" si="0"/>
        <v>0</v>
      </c>
    </row>
    <row r="12" spans="1:8" ht="15" customHeight="1" x14ac:dyDescent="0.25">
      <c r="A12" s="33" t="s">
        <v>88</v>
      </c>
      <c r="B12" s="6" t="s">
        <v>89</v>
      </c>
      <c r="C12" s="91">
        <v>0</v>
      </c>
      <c r="D12" s="91"/>
      <c r="E12" s="91"/>
      <c r="F12" s="91"/>
      <c r="G12" s="91"/>
      <c r="H12" s="91">
        <f t="shared" si="0"/>
        <v>0</v>
      </c>
    </row>
    <row r="13" spans="1:8" ht="15" customHeight="1" x14ac:dyDescent="0.25">
      <c r="A13" s="33" t="s">
        <v>90</v>
      </c>
      <c r="B13" s="6" t="s">
        <v>91</v>
      </c>
      <c r="C13" s="91">
        <v>52015740</v>
      </c>
      <c r="D13" s="91">
        <v>240000</v>
      </c>
      <c r="E13" s="91">
        <v>275000</v>
      </c>
      <c r="F13" s="91">
        <v>87200</v>
      </c>
      <c r="G13" s="91">
        <v>445500</v>
      </c>
      <c r="H13" s="91">
        <f t="shared" si="0"/>
        <v>53063440</v>
      </c>
    </row>
    <row r="14" spans="1:8" x14ac:dyDescent="0.25">
      <c r="A14" s="87" t="s">
        <v>323</v>
      </c>
      <c r="B14" s="9" t="s">
        <v>92</v>
      </c>
      <c r="C14" s="91">
        <f>SUM(C7:C13)</f>
        <v>132666627</v>
      </c>
      <c r="D14" s="91">
        <f>SUM(D7:D13)</f>
        <v>1125000</v>
      </c>
      <c r="E14" s="91">
        <f>SUM(E7:E13)</f>
        <v>1300000</v>
      </c>
      <c r="F14" s="91">
        <f>SUM(F7:F13)</f>
        <v>414200</v>
      </c>
      <c r="G14" s="91">
        <f>SUM(G7:G13)</f>
        <v>2095500</v>
      </c>
      <c r="H14" s="91">
        <f t="shared" si="0"/>
        <v>137601327</v>
      </c>
    </row>
    <row r="15" spans="1:8" x14ac:dyDescent="0.25">
      <c r="A15" s="41" t="s">
        <v>93</v>
      </c>
      <c r="B15" s="6" t="s">
        <v>94</v>
      </c>
      <c r="C15" s="91">
        <v>115685821</v>
      </c>
      <c r="D15" s="91"/>
      <c r="E15" s="91"/>
      <c r="F15" s="91"/>
      <c r="G15" s="91"/>
      <c r="H15" s="91">
        <f t="shared" si="0"/>
        <v>115685821</v>
      </c>
    </row>
    <row r="16" spans="1:8" x14ac:dyDescent="0.25">
      <c r="A16" s="41" t="s">
        <v>95</v>
      </c>
      <c r="B16" s="6" t="s">
        <v>96</v>
      </c>
      <c r="C16" s="91">
        <v>0</v>
      </c>
      <c r="D16" s="91"/>
      <c r="E16" s="91"/>
      <c r="F16" s="91"/>
      <c r="G16" s="91"/>
      <c r="H16" s="91">
        <f t="shared" si="0"/>
        <v>0</v>
      </c>
    </row>
    <row r="17" spans="1:8" x14ac:dyDescent="0.25">
      <c r="A17" s="41" t="s">
        <v>97</v>
      </c>
      <c r="B17" s="6" t="s">
        <v>98</v>
      </c>
      <c r="C17" s="91">
        <v>839571</v>
      </c>
      <c r="D17" s="91"/>
      <c r="E17" s="91"/>
      <c r="F17" s="91"/>
      <c r="G17" s="91"/>
      <c r="H17" s="91">
        <f t="shared" si="0"/>
        <v>839571</v>
      </c>
    </row>
    <row r="18" spans="1:8" ht="15" customHeight="1" x14ac:dyDescent="0.25">
      <c r="A18" s="41" t="s">
        <v>99</v>
      </c>
      <c r="B18" s="6" t="s">
        <v>100</v>
      </c>
      <c r="C18" s="91">
        <v>6842495</v>
      </c>
      <c r="D18" s="91"/>
      <c r="E18" s="91"/>
      <c r="F18" s="91"/>
      <c r="G18" s="91"/>
      <c r="H18" s="101">
        <f t="shared" si="0"/>
        <v>6842495</v>
      </c>
    </row>
    <row r="19" spans="1:8" x14ac:dyDescent="0.25">
      <c r="A19" s="87" t="s">
        <v>324</v>
      </c>
      <c r="B19" s="9" t="s">
        <v>101</v>
      </c>
      <c r="C19" s="91">
        <f>SUM(C15:C18)</f>
        <v>123367887</v>
      </c>
      <c r="D19" s="91">
        <f>D18+D17+D16+D15</f>
        <v>0</v>
      </c>
      <c r="E19" s="91">
        <f>E18+E17+E16+E15</f>
        <v>0</v>
      </c>
      <c r="F19" s="91">
        <f>F18+F17+F16+F15</f>
        <v>0</v>
      </c>
      <c r="G19" s="102">
        <f>G18+G17+G16+G15</f>
        <v>0</v>
      </c>
      <c r="H19" s="91">
        <f t="shared" si="0"/>
        <v>123367887</v>
      </c>
    </row>
    <row r="22" spans="1:8" x14ac:dyDescent="0.25">
      <c r="A22" s="90"/>
      <c r="B22" s="90"/>
      <c r="D22"/>
      <c r="E22"/>
      <c r="F22"/>
      <c r="G22"/>
      <c r="H22"/>
    </row>
    <row r="23" spans="1:8" x14ac:dyDescent="0.25">
      <c r="A23" s="90"/>
      <c r="B23" s="90"/>
      <c r="D23"/>
      <c r="E23"/>
      <c r="F23"/>
      <c r="G23"/>
      <c r="H23"/>
    </row>
    <row r="24" spans="1:8" x14ac:dyDescent="0.25">
      <c r="A24" s="90"/>
      <c r="B24" s="90"/>
      <c r="D24"/>
      <c r="E24"/>
      <c r="F24"/>
      <c r="G24"/>
      <c r="H24"/>
    </row>
    <row r="25" spans="1:8" x14ac:dyDescent="0.25">
      <c r="A25" s="90"/>
      <c r="B25" s="90"/>
      <c r="D25"/>
      <c r="E25"/>
      <c r="F25"/>
      <c r="G25"/>
      <c r="H25"/>
    </row>
    <row r="26" spans="1:8" x14ac:dyDescent="0.25">
      <c r="A26" s="90"/>
      <c r="B26" s="90"/>
      <c r="D26"/>
      <c r="E26"/>
      <c r="F26"/>
      <c r="G26"/>
      <c r="H26"/>
    </row>
    <row r="27" spans="1:8" x14ac:dyDescent="0.25">
      <c r="A27" s="90"/>
      <c r="B27" s="90"/>
      <c r="D27"/>
      <c r="E27"/>
      <c r="F27"/>
      <c r="G27"/>
      <c r="H27"/>
    </row>
    <row r="28" spans="1:8" x14ac:dyDescent="0.25">
      <c r="A28" s="90"/>
      <c r="B28" s="90"/>
      <c r="D28"/>
      <c r="E28"/>
      <c r="F28"/>
      <c r="G28"/>
      <c r="H28"/>
    </row>
    <row r="29" spans="1:8" x14ac:dyDescent="0.25">
      <c r="A29" s="90"/>
      <c r="B29" s="90"/>
      <c r="D29"/>
      <c r="E29"/>
      <c r="F29"/>
      <c r="G29"/>
      <c r="H29"/>
    </row>
    <row r="30" spans="1:8" x14ac:dyDescent="0.25">
      <c r="A30" s="90"/>
      <c r="B30" s="90"/>
      <c r="D30"/>
      <c r="E30"/>
      <c r="F30"/>
      <c r="G30"/>
      <c r="H30"/>
    </row>
    <row r="31" spans="1:8" x14ac:dyDescent="0.25">
      <c r="A31" s="90"/>
      <c r="B31" s="90"/>
      <c r="D31"/>
      <c r="E31"/>
      <c r="F31"/>
      <c r="G31"/>
      <c r="H31"/>
    </row>
    <row r="32" spans="1:8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</sheetData>
  <mergeCells count="4">
    <mergeCell ref="A3:H3"/>
    <mergeCell ref="A4:H4"/>
    <mergeCell ref="A1:H1"/>
    <mergeCell ref="A2:H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workbookViewId="0">
      <selection activeCell="A7" sqref="A7:H17"/>
    </sheetView>
  </sheetViews>
  <sheetFormatPr defaultRowHeight="15" x14ac:dyDescent="0.25"/>
  <cols>
    <col min="1" max="1" width="36.42578125" customWidth="1"/>
    <col min="2" max="2" width="10.140625" customWidth="1"/>
    <col min="3" max="3" width="18.85546875" style="90" customWidth="1"/>
    <col min="4" max="4" width="17.28515625" style="90" customWidth="1"/>
    <col min="5" max="5" width="17.5703125" style="90" customWidth="1"/>
    <col min="6" max="6" width="17.7109375" style="90" customWidth="1"/>
    <col min="7" max="7" width="17.140625" style="90" customWidth="1"/>
    <col min="8" max="8" width="17.7109375" style="90" customWidth="1"/>
  </cols>
  <sheetData>
    <row r="1" spans="1:8" ht="15.75" x14ac:dyDescent="0.25">
      <c r="A1" s="183" t="s">
        <v>708</v>
      </c>
      <c r="B1" s="183"/>
      <c r="C1" s="183"/>
      <c r="D1" s="183"/>
      <c r="E1" s="183"/>
      <c r="F1" s="183"/>
      <c r="G1" s="183"/>
      <c r="H1" s="183"/>
    </row>
    <row r="2" spans="1:8" ht="15.75" x14ac:dyDescent="0.25">
      <c r="A2" s="178" t="s">
        <v>718</v>
      </c>
      <c r="B2" s="178"/>
      <c r="C2" s="178"/>
      <c r="D2" s="178"/>
      <c r="E2" s="178"/>
      <c r="F2" s="178"/>
      <c r="G2" s="178"/>
      <c r="H2" s="178"/>
    </row>
    <row r="3" spans="1:8" ht="24" customHeight="1" x14ac:dyDescent="0.25">
      <c r="A3" s="179" t="s">
        <v>692</v>
      </c>
      <c r="B3" s="180"/>
      <c r="C3" s="180"/>
      <c r="D3" s="180"/>
      <c r="E3" s="180"/>
      <c r="F3" s="180"/>
      <c r="G3" s="180"/>
      <c r="H3" s="180"/>
    </row>
    <row r="4" spans="1:8" ht="23.25" customHeight="1" x14ac:dyDescent="0.25">
      <c r="A4" s="182" t="s">
        <v>678</v>
      </c>
      <c r="B4" s="180"/>
      <c r="C4" s="180"/>
      <c r="D4" s="180"/>
      <c r="E4" s="180"/>
      <c r="F4" s="180"/>
      <c r="G4" s="180"/>
      <c r="H4" s="180"/>
    </row>
    <row r="5" spans="1:8" ht="18" x14ac:dyDescent="0.25">
      <c r="A5" s="40"/>
    </row>
    <row r="7" spans="1:8" ht="30" x14ac:dyDescent="0.3">
      <c r="A7" s="2" t="s">
        <v>649</v>
      </c>
      <c r="B7" s="3" t="s">
        <v>650</v>
      </c>
      <c r="C7" s="99" t="s">
        <v>596</v>
      </c>
      <c r="D7" s="99" t="s">
        <v>484</v>
      </c>
      <c r="E7" s="99" t="s">
        <v>485</v>
      </c>
      <c r="F7" s="99" t="s">
        <v>486</v>
      </c>
      <c r="G7" s="99" t="s">
        <v>487</v>
      </c>
      <c r="H7" s="171" t="s">
        <v>597</v>
      </c>
    </row>
    <row r="8" spans="1:8" x14ac:dyDescent="0.25">
      <c r="A8" s="26"/>
      <c r="B8" s="26"/>
      <c r="C8" s="91"/>
      <c r="D8" s="91"/>
      <c r="E8" s="91"/>
      <c r="F8" s="91"/>
      <c r="G8" s="91"/>
      <c r="H8" s="91"/>
    </row>
    <row r="9" spans="1:8" x14ac:dyDescent="0.25">
      <c r="A9" s="26"/>
      <c r="B9" s="26"/>
      <c r="C9" s="91"/>
      <c r="D9" s="91"/>
      <c r="E9" s="91"/>
      <c r="F9" s="91"/>
      <c r="G9" s="91"/>
      <c r="H9" s="91"/>
    </row>
    <row r="10" spans="1:8" x14ac:dyDescent="0.25">
      <c r="A10" s="26"/>
      <c r="B10" s="26"/>
      <c r="C10" s="91"/>
      <c r="D10" s="91"/>
      <c r="E10" s="91"/>
      <c r="F10" s="91"/>
      <c r="G10" s="91"/>
      <c r="H10" s="91"/>
    </row>
    <row r="11" spans="1:8" x14ac:dyDescent="0.25">
      <c r="A11" s="26"/>
      <c r="B11" s="26"/>
      <c r="C11" s="91"/>
      <c r="D11" s="91"/>
      <c r="E11" s="91"/>
      <c r="F11" s="91"/>
      <c r="G11" s="91"/>
      <c r="H11" s="91"/>
    </row>
    <row r="12" spans="1:8" x14ac:dyDescent="0.25">
      <c r="A12" s="14" t="s">
        <v>569</v>
      </c>
      <c r="B12" s="8" t="s">
        <v>77</v>
      </c>
      <c r="C12" s="91"/>
      <c r="D12" s="91"/>
      <c r="E12" s="91"/>
      <c r="F12" s="91"/>
      <c r="G12" s="91"/>
      <c r="H12" s="91"/>
    </row>
    <row r="13" spans="1:8" x14ac:dyDescent="0.25">
      <c r="A13" s="14"/>
      <c r="B13" s="8"/>
      <c r="C13" s="91"/>
      <c r="D13" s="91"/>
      <c r="E13" s="91"/>
      <c r="F13" s="91"/>
      <c r="G13" s="91"/>
      <c r="H13" s="91"/>
    </row>
    <row r="14" spans="1:8" x14ac:dyDescent="0.25">
      <c r="A14" s="14"/>
      <c r="B14" s="8"/>
      <c r="C14" s="91"/>
      <c r="D14" s="91"/>
      <c r="E14" s="91"/>
      <c r="F14" s="91"/>
      <c r="G14" s="91"/>
      <c r="H14" s="91"/>
    </row>
    <row r="15" spans="1:8" x14ac:dyDescent="0.25">
      <c r="A15" s="14"/>
      <c r="B15" s="8"/>
      <c r="C15" s="91"/>
      <c r="D15" s="91"/>
      <c r="E15" s="91"/>
      <c r="F15" s="91"/>
      <c r="G15" s="91"/>
      <c r="H15" s="91"/>
    </row>
    <row r="16" spans="1:8" x14ac:dyDescent="0.25">
      <c r="A16" s="14" t="s">
        <v>688</v>
      </c>
      <c r="B16" s="8"/>
      <c r="C16" s="91">
        <v>32998305</v>
      </c>
      <c r="D16" s="91"/>
      <c r="E16" s="91"/>
      <c r="F16" s="91"/>
      <c r="G16" s="91"/>
      <c r="H16" s="91">
        <f>SUM(C16:G16)</f>
        <v>32998305</v>
      </c>
    </row>
    <row r="17" spans="1:8" x14ac:dyDescent="0.25">
      <c r="A17" s="14" t="s">
        <v>568</v>
      </c>
      <c r="B17" s="8" t="s">
        <v>77</v>
      </c>
      <c r="C17" s="91">
        <f>SUM(C15:C16)</f>
        <v>32998305</v>
      </c>
      <c r="D17" s="91"/>
      <c r="E17" s="91"/>
      <c r="F17" s="91"/>
      <c r="G17" s="91"/>
      <c r="H17" s="91">
        <f>SUM(C17:G17)</f>
        <v>32998305</v>
      </c>
    </row>
  </sheetData>
  <mergeCells count="4">
    <mergeCell ref="A3:H3"/>
    <mergeCell ref="A4:H4"/>
    <mergeCell ref="A1:H1"/>
    <mergeCell ref="A2:H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9"/>
  <sheetViews>
    <sheetView zoomScaleNormal="100" workbookViewId="0">
      <selection activeCell="A7" sqref="A7:J21"/>
    </sheetView>
  </sheetViews>
  <sheetFormatPr defaultRowHeight="15" x14ac:dyDescent="0.25"/>
  <cols>
    <col min="1" max="1" width="64.28515625" customWidth="1"/>
    <col min="3" max="3" width="18.140625" style="89" customWidth="1"/>
    <col min="4" max="4" width="21.5703125" style="89" customWidth="1"/>
    <col min="5" max="5" width="21.85546875" style="89" customWidth="1"/>
    <col min="6" max="7" width="19.5703125" style="89" customWidth="1"/>
    <col min="8" max="8" width="16.42578125" style="89" customWidth="1"/>
    <col min="9" max="9" width="16.28515625" style="89" customWidth="1"/>
    <col min="10" max="10" width="30.140625" style="89" customWidth="1"/>
  </cols>
  <sheetData>
    <row r="1" spans="1:10" ht="15.75" x14ac:dyDescent="0.25">
      <c r="A1" s="183" t="s">
        <v>709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15.75" x14ac:dyDescent="0.25">
      <c r="A2" s="178" t="s">
        <v>718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30" customHeight="1" x14ac:dyDescent="0.25">
      <c r="A3" s="179" t="s">
        <v>692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46.5" customHeight="1" x14ac:dyDescent="0.25">
      <c r="A4" s="182" t="s">
        <v>679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6.5" customHeight="1" x14ac:dyDescent="0.25">
      <c r="A5" s="54"/>
      <c r="B5" s="55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4" t="s">
        <v>596</v>
      </c>
    </row>
    <row r="7" spans="1:10" ht="61.5" customHeight="1" x14ac:dyDescent="0.25">
      <c r="A7" s="2" t="s">
        <v>649</v>
      </c>
      <c r="B7" s="3" t="s">
        <v>650</v>
      </c>
      <c r="C7" s="134" t="s">
        <v>571</v>
      </c>
      <c r="D7" s="134" t="s">
        <v>574</v>
      </c>
      <c r="E7" s="134" t="s">
        <v>575</v>
      </c>
      <c r="F7" s="134" t="s">
        <v>576</v>
      </c>
      <c r="G7" s="134" t="s">
        <v>581</v>
      </c>
      <c r="H7" s="134" t="s">
        <v>572</v>
      </c>
      <c r="I7" s="134" t="s">
        <v>573</v>
      </c>
      <c r="J7" s="134" t="s">
        <v>577</v>
      </c>
    </row>
    <row r="8" spans="1:10" ht="25.5" x14ac:dyDescent="0.25">
      <c r="A8" s="165"/>
      <c r="B8" s="165"/>
      <c r="C8" s="91"/>
      <c r="D8" s="91"/>
      <c r="E8" s="91"/>
      <c r="F8" s="104" t="s">
        <v>582</v>
      </c>
      <c r="G8" s="105"/>
      <c r="H8" s="91"/>
      <c r="I8" s="91"/>
      <c r="J8" s="91"/>
    </row>
    <row r="9" spans="1:10" x14ac:dyDescent="0.25">
      <c r="A9" s="14" t="s">
        <v>79</v>
      </c>
      <c r="B9" s="6" t="s">
        <v>80</v>
      </c>
      <c r="C9" s="91"/>
      <c r="D9" s="91"/>
      <c r="E9" s="91"/>
      <c r="F9" s="91"/>
      <c r="G9" s="91"/>
      <c r="H9" s="91"/>
      <c r="I9" s="91"/>
      <c r="J9" s="91"/>
    </row>
    <row r="10" spans="1:10" x14ac:dyDescent="0.25">
      <c r="A10" s="14" t="s">
        <v>322</v>
      </c>
      <c r="B10" s="6" t="s">
        <v>81</v>
      </c>
      <c r="C10" s="91">
        <v>210000</v>
      </c>
      <c r="D10" s="91">
        <f>C10-E10</f>
        <v>210000</v>
      </c>
      <c r="E10" s="91"/>
      <c r="F10" s="91"/>
      <c r="G10" s="91"/>
      <c r="H10" s="91"/>
      <c r="I10" s="91"/>
      <c r="J10" s="91"/>
    </row>
    <row r="11" spans="1:10" x14ac:dyDescent="0.25">
      <c r="A11" s="7" t="s">
        <v>82</v>
      </c>
      <c r="B11" s="6" t="s">
        <v>83</v>
      </c>
      <c r="C11" s="91">
        <v>630000</v>
      </c>
      <c r="D11" s="91">
        <v>630000</v>
      </c>
      <c r="E11" s="91"/>
      <c r="F11" s="91"/>
      <c r="G11" s="91"/>
      <c r="H11" s="91"/>
      <c r="I11" s="91"/>
      <c r="J11" s="91"/>
    </row>
    <row r="12" spans="1:10" x14ac:dyDescent="0.25">
      <c r="A12" s="14" t="s">
        <v>84</v>
      </c>
      <c r="B12" s="6" t="s">
        <v>85</v>
      </c>
      <c r="C12" s="91">
        <v>83697887</v>
      </c>
      <c r="D12" s="91">
        <v>83697887</v>
      </c>
      <c r="E12" s="91"/>
      <c r="F12" s="91"/>
      <c r="G12" s="91"/>
      <c r="H12" s="91"/>
      <c r="I12" s="91"/>
      <c r="J12" s="91"/>
    </row>
    <row r="13" spans="1:10" x14ac:dyDescent="0.25">
      <c r="A13" s="14" t="s">
        <v>86</v>
      </c>
      <c r="B13" s="6" t="s">
        <v>87</v>
      </c>
      <c r="C13" s="91">
        <v>0</v>
      </c>
      <c r="D13" s="91"/>
      <c r="E13" s="91"/>
      <c r="F13" s="91"/>
      <c r="G13" s="91"/>
      <c r="H13" s="91"/>
      <c r="I13" s="91"/>
      <c r="J13" s="91"/>
    </row>
    <row r="14" spans="1:10" x14ac:dyDescent="0.25">
      <c r="A14" s="7" t="s">
        <v>88</v>
      </c>
      <c r="B14" s="6" t="s">
        <v>89</v>
      </c>
      <c r="C14" s="91">
        <v>0</v>
      </c>
      <c r="D14" s="91"/>
      <c r="E14" s="91"/>
      <c r="F14" s="91"/>
      <c r="G14" s="91"/>
      <c r="H14" s="91"/>
      <c r="I14" s="91"/>
      <c r="J14" s="91"/>
    </row>
    <row r="15" spans="1:10" ht="25.5" x14ac:dyDescent="0.25">
      <c r="A15" s="7" t="s">
        <v>90</v>
      </c>
      <c r="B15" s="6" t="s">
        <v>91</v>
      </c>
      <c r="C15" s="91">
        <v>53063440</v>
      </c>
      <c r="D15" s="91">
        <v>53063440</v>
      </c>
      <c r="E15" s="91"/>
      <c r="F15" s="91"/>
      <c r="G15" s="91"/>
      <c r="H15" s="91"/>
      <c r="I15" s="91"/>
      <c r="J15" s="91"/>
    </row>
    <row r="16" spans="1:10" ht="15.75" x14ac:dyDescent="0.25">
      <c r="A16" s="18" t="s">
        <v>323</v>
      </c>
      <c r="B16" s="9" t="s">
        <v>92</v>
      </c>
      <c r="C16" s="91">
        <f>SUM(C8:C15)</f>
        <v>137601327</v>
      </c>
      <c r="D16" s="91">
        <f>SUM(D8:D15)</f>
        <v>137601327</v>
      </c>
      <c r="E16" s="91">
        <f>SUM(E8:E15)</f>
        <v>0</v>
      </c>
      <c r="F16" s="91"/>
      <c r="G16" s="91"/>
      <c r="H16" s="91"/>
      <c r="I16" s="91"/>
      <c r="J16" s="91"/>
    </row>
    <row r="17" spans="1:10" x14ac:dyDescent="0.25">
      <c r="A17" s="14" t="s">
        <v>93</v>
      </c>
      <c r="B17" s="6" t="s">
        <v>94</v>
      </c>
      <c r="C17" s="91">
        <v>115685821</v>
      </c>
      <c r="D17" s="91">
        <v>115685821</v>
      </c>
      <c r="E17" s="91"/>
      <c r="F17" s="91"/>
      <c r="G17" s="91"/>
      <c r="H17" s="91"/>
      <c r="I17" s="91"/>
      <c r="J17" s="91"/>
    </row>
    <row r="18" spans="1:10" x14ac:dyDescent="0.25">
      <c r="A18" s="14" t="s">
        <v>95</v>
      </c>
      <c r="B18" s="6" t="s">
        <v>96</v>
      </c>
      <c r="C18" s="91">
        <v>0</v>
      </c>
      <c r="D18" s="91"/>
      <c r="E18" s="91"/>
      <c r="F18" s="91"/>
      <c r="G18" s="91"/>
      <c r="H18" s="91"/>
      <c r="I18" s="91"/>
      <c r="J18" s="91"/>
    </row>
    <row r="19" spans="1:10" x14ac:dyDescent="0.25">
      <c r="A19" s="14" t="s">
        <v>97</v>
      </c>
      <c r="B19" s="6" t="s">
        <v>98</v>
      </c>
      <c r="C19" s="91">
        <v>839571</v>
      </c>
      <c r="D19" s="91">
        <v>839571</v>
      </c>
      <c r="E19" s="91"/>
      <c r="F19" s="91"/>
      <c r="G19" s="91"/>
      <c r="H19" s="91"/>
      <c r="I19" s="91"/>
      <c r="J19" s="91"/>
    </row>
    <row r="20" spans="1:10" x14ac:dyDescent="0.25">
      <c r="A20" s="14" t="s">
        <v>99</v>
      </c>
      <c r="B20" s="6" t="s">
        <v>100</v>
      </c>
      <c r="C20" s="91">
        <v>6842495</v>
      </c>
      <c r="D20" s="91">
        <v>6842495</v>
      </c>
      <c r="E20" s="91"/>
      <c r="F20" s="91"/>
      <c r="G20" s="91"/>
      <c r="H20" s="91"/>
      <c r="I20" s="91"/>
      <c r="J20" s="91"/>
    </row>
    <row r="21" spans="1:10" ht="15.75" x14ac:dyDescent="0.25">
      <c r="A21" s="18" t="s">
        <v>324</v>
      </c>
      <c r="B21" s="9" t="s">
        <v>101</v>
      </c>
      <c r="C21" s="91">
        <f>SUM(C17:C20)</f>
        <v>123367887</v>
      </c>
      <c r="D21" s="91">
        <f>SUM(D17:D20)</f>
        <v>123367887</v>
      </c>
      <c r="E21" s="91">
        <f>E17+E19</f>
        <v>0</v>
      </c>
      <c r="F21" s="91"/>
      <c r="G21" s="91"/>
      <c r="H21" s="91"/>
      <c r="I21" s="91"/>
      <c r="J21" s="91"/>
    </row>
    <row r="26" spans="1:10" x14ac:dyDescent="0.25">
      <c r="I26"/>
      <c r="J26"/>
    </row>
    <row r="27" spans="1:10" x14ac:dyDescent="0.25">
      <c r="I27"/>
      <c r="J27"/>
    </row>
    <row r="28" spans="1:10" x14ac:dyDescent="0.25">
      <c r="I28"/>
      <c r="J28"/>
    </row>
    <row r="29" spans="1:10" x14ac:dyDescent="0.25">
      <c r="I29"/>
      <c r="J29"/>
    </row>
    <row r="30" spans="1:10" x14ac:dyDescent="0.25">
      <c r="I30"/>
      <c r="J30"/>
    </row>
    <row r="31" spans="1:10" x14ac:dyDescent="0.25">
      <c r="I31"/>
      <c r="J31"/>
    </row>
    <row r="32" spans="1:10" x14ac:dyDescent="0.25">
      <c r="I32"/>
      <c r="J32"/>
    </row>
    <row r="33" spans="9:10" x14ac:dyDescent="0.25">
      <c r="I33"/>
      <c r="J33"/>
    </row>
    <row r="34" spans="9:10" x14ac:dyDescent="0.25">
      <c r="I34"/>
      <c r="J34"/>
    </row>
    <row r="35" spans="9:10" x14ac:dyDescent="0.25">
      <c r="I35"/>
      <c r="J35"/>
    </row>
    <row r="36" spans="9:10" x14ac:dyDescent="0.25">
      <c r="I36"/>
      <c r="J36"/>
    </row>
    <row r="37" spans="9:10" x14ac:dyDescent="0.25">
      <c r="I37"/>
      <c r="J37"/>
    </row>
    <row r="38" spans="9:10" x14ac:dyDescent="0.25">
      <c r="I38"/>
      <c r="J38"/>
    </row>
    <row r="39" spans="9:10" x14ac:dyDescent="0.25">
      <c r="I39"/>
      <c r="J39"/>
    </row>
  </sheetData>
  <mergeCells count="4">
    <mergeCell ref="A4:J4"/>
    <mergeCell ref="A3:J3"/>
    <mergeCell ref="A1:J1"/>
    <mergeCell ref="A2:J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49" zoomScaleNormal="100" workbookViewId="0">
      <selection activeCell="A80" sqref="A80"/>
    </sheetView>
  </sheetViews>
  <sheetFormatPr defaultRowHeight="15" x14ac:dyDescent="0.25"/>
  <cols>
    <col min="1" max="1" width="64.140625" customWidth="1"/>
    <col min="2" max="2" width="15.42578125" customWidth="1"/>
    <col min="3" max="3" width="14.7109375" style="89" customWidth="1"/>
    <col min="4" max="4" width="13.28515625" style="89" customWidth="1"/>
    <col min="5" max="5" width="25.140625" style="89" customWidth="1"/>
    <col min="6" max="9" width="14.28515625" style="90" customWidth="1"/>
  </cols>
  <sheetData>
    <row r="1" spans="1:9" ht="15.75" x14ac:dyDescent="0.25">
      <c r="A1" s="183" t="s">
        <v>710</v>
      </c>
      <c r="B1" s="183"/>
      <c r="C1" s="183"/>
      <c r="D1" s="183"/>
      <c r="E1" s="183"/>
      <c r="F1" s="183"/>
      <c r="G1" s="183"/>
      <c r="H1" s="183"/>
      <c r="I1" s="183"/>
    </row>
    <row r="2" spans="1:9" ht="15.75" x14ac:dyDescent="0.25">
      <c r="A2" s="178" t="s">
        <v>718</v>
      </c>
      <c r="B2" s="178"/>
      <c r="C2" s="178"/>
      <c r="D2" s="178"/>
      <c r="E2" s="178"/>
      <c r="F2" s="178"/>
      <c r="G2" s="178"/>
      <c r="H2" s="178"/>
      <c r="I2" s="178"/>
    </row>
    <row r="3" spans="1:9" ht="25.5" customHeight="1" x14ac:dyDescent="0.25">
      <c r="A3" s="179" t="s">
        <v>692</v>
      </c>
      <c r="B3" s="179"/>
      <c r="C3" s="179"/>
      <c r="D3" s="179"/>
      <c r="E3" s="179"/>
      <c r="F3" s="179"/>
      <c r="G3" s="179"/>
      <c r="H3" s="179"/>
      <c r="I3" s="179"/>
    </row>
    <row r="4" spans="1:9" ht="82.5" customHeight="1" x14ac:dyDescent="0.25">
      <c r="A4" s="182" t="s">
        <v>680</v>
      </c>
      <c r="B4" s="177"/>
      <c r="C4" s="177"/>
      <c r="D4" s="177"/>
      <c r="E4" s="177"/>
      <c r="F4" s="177"/>
      <c r="G4" s="177"/>
      <c r="H4" s="177"/>
      <c r="I4" s="177"/>
    </row>
    <row r="5" spans="1:9" ht="20.25" customHeight="1" x14ac:dyDescent="0.25">
      <c r="A5" s="52"/>
      <c r="B5" s="53"/>
      <c r="C5" s="106"/>
      <c r="D5" s="106"/>
      <c r="E5" s="106"/>
      <c r="F5" s="106"/>
      <c r="G5" s="106"/>
      <c r="H5" s="106"/>
    </row>
    <row r="6" spans="1:9" x14ac:dyDescent="0.25">
      <c r="A6" s="4" t="s">
        <v>596</v>
      </c>
    </row>
    <row r="7" spans="1:9" ht="86.25" customHeight="1" x14ac:dyDescent="0.25">
      <c r="A7" s="2" t="s">
        <v>649</v>
      </c>
      <c r="B7" s="3" t="s">
        <v>650</v>
      </c>
      <c r="C7" s="134" t="s">
        <v>572</v>
      </c>
      <c r="D7" s="134" t="s">
        <v>573</v>
      </c>
      <c r="E7" s="134" t="s">
        <v>578</v>
      </c>
      <c r="F7" s="134" t="s">
        <v>531</v>
      </c>
      <c r="G7" s="134" t="s">
        <v>674</v>
      </c>
      <c r="H7" s="134" t="s">
        <v>690</v>
      </c>
      <c r="I7" s="134" t="s">
        <v>691</v>
      </c>
    </row>
    <row r="8" spans="1:9" x14ac:dyDescent="0.25">
      <c r="A8" s="19" t="s">
        <v>404</v>
      </c>
      <c r="B8" s="12" t="s">
        <v>242</v>
      </c>
      <c r="C8" s="91"/>
      <c r="D8" s="91"/>
      <c r="E8" s="105"/>
      <c r="F8" s="91"/>
      <c r="G8" s="91"/>
      <c r="H8" s="91"/>
      <c r="I8" s="91"/>
    </row>
    <row r="9" spans="1:9" x14ac:dyDescent="0.25">
      <c r="A9" s="86" t="s">
        <v>115</v>
      </c>
      <c r="B9" s="86" t="s">
        <v>242</v>
      </c>
      <c r="C9" s="91"/>
      <c r="D9" s="91"/>
      <c r="E9" s="91"/>
      <c r="F9" s="91"/>
      <c r="G9" s="91"/>
      <c r="H9" s="91"/>
      <c r="I9" s="91"/>
    </row>
    <row r="10" spans="1:9" ht="30" x14ac:dyDescent="0.25">
      <c r="A10" s="11" t="s">
        <v>243</v>
      </c>
      <c r="B10" s="12" t="s">
        <v>244</v>
      </c>
      <c r="C10" s="91"/>
      <c r="D10" s="91"/>
      <c r="E10" s="91"/>
      <c r="F10" s="91"/>
      <c r="G10" s="91"/>
      <c r="H10" s="91"/>
      <c r="I10" s="91"/>
    </row>
    <row r="11" spans="1:9" x14ac:dyDescent="0.25">
      <c r="A11" s="19" t="s">
        <v>453</v>
      </c>
      <c r="B11" s="12" t="s">
        <v>245</v>
      </c>
      <c r="C11" s="91"/>
      <c r="D11" s="91"/>
      <c r="E11" s="91"/>
      <c r="F11" s="91"/>
      <c r="G11" s="91"/>
      <c r="H11" s="91"/>
      <c r="I11" s="91"/>
    </row>
    <row r="12" spans="1:9" x14ac:dyDescent="0.25">
      <c r="A12" s="86" t="s">
        <v>115</v>
      </c>
      <c r="B12" s="86" t="s">
        <v>245</v>
      </c>
      <c r="C12" s="91"/>
      <c r="D12" s="91"/>
      <c r="E12" s="91"/>
      <c r="F12" s="91"/>
      <c r="G12" s="91"/>
      <c r="H12" s="91"/>
      <c r="I12" s="91"/>
    </row>
    <row r="13" spans="1:9" x14ac:dyDescent="0.25">
      <c r="A13" s="10" t="s">
        <v>424</v>
      </c>
      <c r="B13" s="14" t="s">
        <v>246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1" t="s">
        <v>454</v>
      </c>
      <c r="B14" s="12" t="s">
        <v>247</v>
      </c>
      <c r="C14" s="91"/>
      <c r="D14" s="91"/>
      <c r="E14" s="91"/>
      <c r="F14" s="91"/>
      <c r="G14" s="91"/>
      <c r="H14" s="91"/>
      <c r="I14" s="91"/>
    </row>
    <row r="15" spans="1:9" x14ac:dyDescent="0.25">
      <c r="A15" s="86" t="s">
        <v>123</v>
      </c>
      <c r="B15" s="86" t="s">
        <v>247</v>
      </c>
      <c r="C15" s="91"/>
      <c r="D15" s="91"/>
      <c r="E15" s="91"/>
      <c r="F15" s="91"/>
      <c r="G15" s="91"/>
      <c r="H15" s="91"/>
      <c r="I15" s="91"/>
    </row>
    <row r="16" spans="1:9" x14ac:dyDescent="0.25">
      <c r="A16" s="19" t="s">
        <v>248</v>
      </c>
      <c r="B16" s="12" t="s">
        <v>249</v>
      </c>
      <c r="C16" s="91"/>
      <c r="D16" s="91"/>
      <c r="E16" s="91"/>
      <c r="F16" s="91"/>
      <c r="G16" s="91"/>
      <c r="H16" s="91"/>
      <c r="I16" s="91"/>
    </row>
    <row r="17" spans="1:9" x14ac:dyDescent="0.25">
      <c r="A17" s="12" t="s">
        <v>455</v>
      </c>
      <c r="B17" s="12" t="s">
        <v>250</v>
      </c>
      <c r="C17" s="100"/>
      <c r="D17" s="100"/>
      <c r="E17" s="100"/>
      <c r="F17" s="91"/>
      <c r="G17" s="91"/>
      <c r="H17" s="91"/>
      <c r="I17" s="91"/>
    </row>
    <row r="18" spans="1:9" x14ac:dyDescent="0.25">
      <c r="A18" s="86" t="s">
        <v>124</v>
      </c>
      <c r="B18" s="86" t="s">
        <v>250</v>
      </c>
      <c r="C18" s="100"/>
      <c r="D18" s="100"/>
      <c r="E18" s="100"/>
      <c r="F18" s="91"/>
      <c r="G18" s="91"/>
      <c r="H18" s="91"/>
      <c r="I18" s="91"/>
    </row>
    <row r="19" spans="1:9" x14ac:dyDescent="0.25">
      <c r="A19" s="19" t="s">
        <v>251</v>
      </c>
      <c r="B19" s="12" t="s">
        <v>252</v>
      </c>
      <c r="C19" s="100"/>
      <c r="D19" s="100"/>
      <c r="E19" s="100"/>
      <c r="F19" s="91"/>
      <c r="G19" s="91"/>
      <c r="H19" s="91"/>
      <c r="I19" s="91"/>
    </row>
    <row r="20" spans="1:9" x14ac:dyDescent="0.25">
      <c r="A20" s="20" t="s">
        <v>425</v>
      </c>
      <c r="B20" s="14" t="s">
        <v>253</v>
      </c>
      <c r="C20" s="100"/>
      <c r="D20" s="100"/>
      <c r="E20" s="100"/>
      <c r="F20" s="91"/>
      <c r="G20" s="91"/>
      <c r="H20" s="91"/>
      <c r="I20" s="91"/>
    </row>
    <row r="21" spans="1:9" x14ac:dyDescent="0.25">
      <c r="A21" s="11" t="s">
        <v>268</v>
      </c>
      <c r="B21" s="12" t="s">
        <v>269</v>
      </c>
      <c r="C21" s="100"/>
      <c r="D21" s="100"/>
      <c r="E21" s="100"/>
      <c r="F21" s="91"/>
      <c r="G21" s="91"/>
      <c r="H21" s="91"/>
      <c r="I21" s="91"/>
    </row>
    <row r="22" spans="1:9" x14ac:dyDescent="0.25">
      <c r="A22" s="12" t="s">
        <v>270</v>
      </c>
      <c r="B22" s="12" t="s">
        <v>271</v>
      </c>
      <c r="C22" s="100"/>
      <c r="D22" s="100"/>
      <c r="E22" s="100"/>
      <c r="F22" s="91"/>
      <c r="G22" s="91"/>
      <c r="H22" s="91"/>
      <c r="I22" s="91"/>
    </row>
    <row r="23" spans="1:9" x14ac:dyDescent="0.25">
      <c r="A23" s="19" t="s">
        <v>272</v>
      </c>
      <c r="B23" s="12" t="s">
        <v>273</v>
      </c>
      <c r="C23" s="100"/>
      <c r="D23" s="100"/>
      <c r="E23" s="100"/>
      <c r="F23" s="91"/>
      <c r="G23" s="91"/>
      <c r="H23" s="91"/>
      <c r="I23" s="91"/>
    </row>
    <row r="24" spans="1:9" x14ac:dyDescent="0.25">
      <c r="A24" s="19" t="s">
        <v>409</v>
      </c>
      <c r="B24" s="12" t="s">
        <v>274</v>
      </c>
      <c r="C24" s="100"/>
      <c r="D24" s="100"/>
      <c r="E24" s="100"/>
      <c r="F24" s="91"/>
      <c r="G24" s="91"/>
      <c r="H24" s="91"/>
      <c r="I24" s="91"/>
    </row>
    <row r="25" spans="1:9" x14ac:dyDescent="0.25">
      <c r="A25" s="86" t="s">
        <v>149</v>
      </c>
      <c r="B25" s="86" t="s">
        <v>274</v>
      </c>
      <c r="C25" s="100"/>
      <c r="D25" s="100"/>
      <c r="E25" s="100"/>
      <c r="F25" s="91"/>
      <c r="G25" s="91"/>
      <c r="H25" s="91"/>
      <c r="I25" s="91"/>
    </row>
    <row r="26" spans="1:9" x14ac:dyDescent="0.25">
      <c r="A26" s="86" t="s">
        <v>150</v>
      </c>
      <c r="B26" s="86" t="s">
        <v>274</v>
      </c>
      <c r="C26" s="100"/>
      <c r="D26" s="100"/>
      <c r="E26" s="100"/>
      <c r="F26" s="91"/>
      <c r="G26" s="91"/>
      <c r="H26" s="91"/>
      <c r="I26" s="91"/>
    </row>
    <row r="27" spans="1:9" x14ac:dyDescent="0.25">
      <c r="A27" s="14" t="s">
        <v>151</v>
      </c>
      <c r="B27" s="14" t="s">
        <v>274</v>
      </c>
      <c r="C27" s="100"/>
      <c r="D27" s="100"/>
      <c r="E27" s="100"/>
      <c r="F27" s="91"/>
      <c r="G27" s="91"/>
      <c r="H27" s="91"/>
      <c r="I27" s="91"/>
    </row>
    <row r="28" spans="1:9" x14ac:dyDescent="0.25">
      <c r="A28" s="44" t="s">
        <v>428</v>
      </c>
      <c r="B28" s="41" t="s">
        <v>275</v>
      </c>
      <c r="C28" s="100"/>
      <c r="D28" s="100"/>
      <c r="E28" s="100"/>
      <c r="F28" s="91"/>
      <c r="G28" s="91"/>
      <c r="H28" s="91"/>
      <c r="I28" s="91"/>
    </row>
    <row r="29" spans="1:9" x14ac:dyDescent="0.25">
      <c r="A29" s="68"/>
      <c r="B29" s="69"/>
      <c r="C29" s="98"/>
      <c r="D29" s="98"/>
      <c r="E29" s="98"/>
    </row>
    <row r="30" spans="1:9" ht="24.75" customHeight="1" x14ac:dyDescent="0.25">
      <c r="A30" s="2" t="s">
        <v>649</v>
      </c>
      <c r="B30" s="3" t="s">
        <v>650</v>
      </c>
      <c r="C30" s="26">
        <v>2020</v>
      </c>
      <c r="D30" s="26">
        <v>2021</v>
      </c>
      <c r="E30" s="26">
        <v>2022</v>
      </c>
      <c r="F30" s="172">
        <v>2023</v>
      </c>
      <c r="G30" s="91"/>
      <c r="H30" s="91"/>
      <c r="I30" s="91"/>
    </row>
    <row r="31" spans="1:9" ht="26.25" x14ac:dyDescent="0.25">
      <c r="A31" s="71" t="s">
        <v>629</v>
      </c>
      <c r="B31" s="33"/>
      <c r="C31" s="100"/>
      <c r="D31" s="100"/>
      <c r="E31" s="100"/>
      <c r="F31" s="91"/>
      <c r="G31" s="91"/>
      <c r="H31" s="91"/>
      <c r="I31" s="91"/>
    </row>
    <row r="32" spans="1:9" ht="15.75" x14ac:dyDescent="0.25">
      <c r="A32" s="70" t="s">
        <v>623</v>
      </c>
      <c r="B32" s="33"/>
      <c r="C32" s="100">
        <v>121350000</v>
      </c>
      <c r="D32" s="100">
        <v>121350000</v>
      </c>
      <c r="E32" s="100">
        <v>121350000</v>
      </c>
      <c r="F32" s="159">
        <v>121350000</v>
      </c>
      <c r="G32" s="91"/>
      <c r="H32" s="91"/>
      <c r="I32" s="91"/>
    </row>
    <row r="33" spans="1:9" ht="31.5" x14ac:dyDescent="0.25">
      <c r="A33" s="70" t="s">
        <v>624</v>
      </c>
      <c r="B33" s="33"/>
      <c r="C33" s="100">
        <v>21808839</v>
      </c>
      <c r="D33" s="100">
        <v>21800000</v>
      </c>
      <c r="E33" s="100">
        <v>21800000</v>
      </c>
      <c r="F33" s="159">
        <v>21800000</v>
      </c>
      <c r="G33" s="91"/>
      <c r="H33" s="91"/>
      <c r="I33" s="91"/>
    </row>
    <row r="34" spans="1:9" ht="15.75" x14ac:dyDescent="0.25">
      <c r="A34" s="70" t="s">
        <v>625</v>
      </c>
      <c r="B34" s="33"/>
      <c r="C34" s="100"/>
      <c r="D34" s="100"/>
      <c r="E34" s="100"/>
      <c r="F34" s="91"/>
      <c r="G34" s="91"/>
      <c r="H34" s="91"/>
      <c r="I34" s="91"/>
    </row>
    <row r="35" spans="1:9" ht="31.5" x14ac:dyDescent="0.25">
      <c r="A35" s="70" t="s">
        <v>626</v>
      </c>
      <c r="B35" s="33"/>
      <c r="C35" s="100">
        <v>0</v>
      </c>
      <c r="D35" s="100">
        <v>0</v>
      </c>
      <c r="E35" s="100">
        <v>0</v>
      </c>
      <c r="F35" s="91">
        <v>0</v>
      </c>
      <c r="G35" s="91"/>
      <c r="H35" s="91"/>
      <c r="I35" s="91"/>
    </row>
    <row r="36" spans="1:9" ht="15.75" x14ac:dyDescent="0.25">
      <c r="A36" s="70" t="s">
        <v>627</v>
      </c>
      <c r="B36" s="33"/>
      <c r="C36" s="100">
        <v>800000</v>
      </c>
      <c r="D36" s="100">
        <v>800000</v>
      </c>
      <c r="E36" s="100">
        <v>800000</v>
      </c>
      <c r="F36" s="159">
        <v>800000</v>
      </c>
      <c r="G36" s="91"/>
      <c r="H36" s="91"/>
      <c r="I36" s="91"/>
    </row>
    <row r="37" spans="1:9" ht="15.75" x14ac:dyDescent="0.25">
      <c r="A37" s="70" t="s">
        <v>628</v>
      </c>
      <c r="B37" s="33"/>
      <c r="C37" s="100"/>
      <c r="D37" s="100"/>
      <c r="E37" s="100"/>
      <c r="F37" s="91"/>
      <c r="G37" s="91"/>
      <c r="H37" s="91"/>
      <c r="I37" s="91"/>
    </row>
    <row r="38" spans="1:9" x14ac:dyDescent="0.25">
      <c r="A38" s="44" t="s">
        <v>611</v>
      </c>
      <c r="B38" s="33"/>
      <c r="C38" s="100">
        <f>SUM(C32:C37)</f>
        <v>143958839</v>
      </c>
      <c r="D38" s="100">
        <f>SUM(D32:D37)</f>
        <v>143950000</v>
      </c>
      <c r="E38" s="100">
        <f>SUM(E32:E37)</f>
        <v>143950000</v>
      </c>
      <c r="F38" s="100">
        <f>SUM(F32:F37)</f>
        <v>143950000</v>
      </c>
      <c r="G38" s="91"/>
      <c r="H38" s="91"/>
      <c r="I38" s="91"/>
    </row>
    <row r="39" spans="1:9" x14ac:dyDescent="0.25">
      <c r="A39" s="68"/>
      <c r="B39" s="69"/>
    </row>
    <row r="40" spans="1:9" x14ac:dyDescent="0.25">
      <c r="A40" s="68"/>
      <c r="B40" s="69"/>
    </row>
    <row r="41" spans="1:9" x14ac:dyDescent="0.25">
      <c r="A41" s="68"/>
      <c r="B41" s="69"/>
    </row>
    <row r="42" spans="1:9" x14ac:dyDescent="0.25">
      <c r="A42" s="68"/>
      <c r="B42" s="69"/>
    </row>
    <row r="43" spans="1:9" x14ac:dyDescent="0.25">
      <c r="A43" s="68"/>
      <c r="B43" s="69"/>
    </row>
    <row r="44" spans="1:9" x14ac:dyDescent="0.25">
      <c r="A44" s="68"/>
      <c r="B44" s="69"/>
    </row>
    <row r="45" spans="1:9" x14ac:dyDescent="0.25">
      <c r="A45" s="68"/>
      <c r="B45" s="69"/>
    </row>
    <row r="46" spans="1:9" x14ac:dyDescent="0.25">
      <c r="A46" s="68"/>
      <c r="B46" s="69"/>
    </row>
    <row r="47" spans="1:9" x14ac:dyDescent="0.25">
      <c r="A47" s="68"/>
      <c r="B47" s="69"/>
    </row>
    <row r="49" spans="1:9" x14ac:dyDescent="0.25">
      <c r="A49" s="4"/>
      <c r="B49" s="4"/>
      <c r="C49" s="107"/>
      <c r="D49" s="107"/>
      <c r="E49" s="107"/>
    </row>
    <row r="50" spans="1:9" s="149" customFormat="1" x14ac:dyDescent="0.25">
      <c r="A50" s="50" t="s">
        <v>579</v>
      </c>
      <c r="B50" s="72"/>
      <c r="C50" s="90"/>
      <c r="D50" s="90"/>
      <c r="E50" s="90"/>
      <c r="F50" s="90"/>
      <c r="G50" s="90"/>
      <c r="H50" s="90"/>
      <c r="I50" s="90"/>
    </row>
    <row r="51" spans="1:9" s="149" customFormat="1" ht="15.75" x14ac:dyDescent="0.25">
      <c r="A51" s="51" t="s">
        <v>583</v>
      </c>
      <c r="B51" s="72"/>
      <c r="C51" s="90"/>
      <c r="D51" s="90"/>
      <c r="E51" s="90"/>
      <c r="F51" s="90"/>
      <c r="G51" s="90"/>
      <c r="H51" s="90"/>
      <c r="I51" s="90"/>
    </row>
    <row r="52" spans="1:9" s="149" customFormat="1" ht="15.75" x14ac:dyDescent="0.25">
      <c r="A52" s="51" t="s">
        <v>584</v>
      </c>
      <c r="B52" s="72"/>
      <c r="C52" s="90"/>
      <c r="D52" s="90"/>
      <c r="E52" s="90"/>
      <c r="F52" s="90"/>
      <c r="G52" s="90"/>
      <c r="H52" s="90"/>
      <c r="I52" s="90"/>
    </row>
    <row r="53" spans="1:9" s="149" customFormat="1" ht="15.75" x14ac:dyDescent="0.25">
      <c r="A53" s="51" t="s">
        <v>585</v>
      </c>
      <c r="B53" s="72"/>
      <c r="C53" s="90"/>
      <c r="D53" s="90"/>
      <c r="E53" s="90"/>
      <c r="F53" s="90"/>
      <c r="G53" s="90"/>
      <c r="H53" s="90"/>
      <c r="I53" s="90"/>
    </row>
    <row r="54" spans="1:9" s="149" customFormat="1" ht="15.75" x14ac:dyDescent="0.25">
      <c r="A54" s="51" t="s">
        <v>586</v>
      </c>
      <c r="B54" s="72"/>
      <c r="C54" s="90"/>
      <c r="D54" s="90"/>
      <c r="E54" s="90"/>
      <c r="F54" s="90"/>
      <c r="G54" s="90"/>
      <c r="H54" s="90"/>
      <c r="I54" s="90"/>
    </row>
    <row r="55" spans="1:9" s="149" customFormat="1" ht="15.75" x14ac:dyDescent="0.25">
      <c r="A55" s="51" t="s">
        <v>587</v>
      </c>
      <c r="B55" s="72"/>
      <c r="C55" s="90"/>
      <c r="D55" s="90"/>
      <c r="E55" s="90"/>
      <c r="F55" s="90"/>
      <c r="G55" s="90"/>
      <c r="H55" s="90"/>
      <c r="I55" s="90"/>
    </row>
    <row r="56" spans="1:9" s="149" customFormat="1" x14ac:dyDescent="0.25">
      <c r="A56" s="50" t="s">
        <v>580</v>
      </c>
      <c r="B56" s="72"/>
      <c r="C56" s="90"/>
      <c r="D56" s="90"/>
      <c r="E56" s="90"/>
      <c r="F56" s="90"/>
      <c r="G56" s="90"/>
      <c r="H56" s="90"/>
      <c r="I56" s="90"/>
    </row>
    <row r="57" spans="1:9" s="149" customFormat="1" x14ac:dyDescent="0.25">
      <c r="A57" s="72"/>
      <c r="B57" s="72"/>
      <c r="C57" s="90"/>
      <c r="D57" s="90"/>
      <c r="E57" s="90"/>
      <c r="F57" s="90"/>
      <c r="G57" s="90"/>
      <c r="H57" s="90"/>
      <c r="I57" s="90"/>
    </row>
    <row r="58" spans="1:9" s="149" customFormat="1" ht="45.75" customHeight="1" x14ac:dyDescent="0.25">
      <c r="A58" s="188" t="s">
        <v>588</v>
      </c>
      <c r="B58" s="189"/>
      <c r="C58" s="189"/>
      <c r="D58" s="189"/>
      <c r="E58" s="189"/>
      <c r="F58" s="189"/>
      <c r="G58" s="189"/>
      <c r="H58" s="189"/>
      <c r="I58" s="90"/>
    </row>
    <row r="59" spans="1:9" s="149" customFormat="1" x14ac:dyDescent="0.25">
      <c r="C59" s="98"/>
      <c r="D59" s="98"/>
      <c r="E59" s="98"/>
      <c r="F59" s="90"/>
      <c r="G59" s="90"/>
      <c r="H59" s="90"/>
      <c r="I59" s="90"/>
    </row>
    <row r="60" spans="1:9" s="149" customFormat="1" x14ac:dyDescent="0.25">
      <c r="C60" s="98"/>
      <c r="D60" s="98"/>
      <c r="E60" s="98"/>
      <c r="F60" s="90"/>
      <c r="G60" s="90"/>
      <c r="H60" s="90"/>
      <c r="I60" s="90"/>
    </row>
    <row r="61" spans="1:9" s="149" customFormat="1" ht="15.75" x14ac:dyDescent="0.25">
      <c r="A61" s="173" t="s">
        <v>590</v>
      </c>
      <c r="C61" s="98"/>
      <c r="D61" s="98"/>
      <c r="E61" s="98"/>
      <c r="F61" s="90"/>
      <c r="G61" s="90"/>
      <c r="H61" s="90"/>
      <c r="I61" s="90"/>
    </row>
    <row r="62" spans="1:9" s="149" customFormat="1" ht="15.75" x14ac:dyDescent="0.25">
      <c r="A62" s="51" t="s">
        <v>591</v>
      </c>
      <c r="C62" s="98"/>
      <c r="D62" s="98"/>
      <c r="E62" s="98"/>
      <c r="F62" s="90"/>
      <c r="G62" s="90"/>
      <c r="H62" s="90"/>
      <c r="I62" s="90"/>
    </row>
    <row r="63" spans="1:9" s="149" customFormat="1" ht="15.75" x14ac:dyDescent="0.25">
      <c r="A63" s="51" t="s">
        <v>592</v>
      </c>
      <c r="C63" s="98"/>
      <c r="D63" s="98"/>
      <c r="E63" s="98"/>
      <c r="F63" s="90"/>
      <c r="G63" s="90"/>
      <c r="H63" s="90"/>
      <c r="I63" s="90"/>
    </row>
    <row r="64" spans="1:9" s="149" customFormat="1" ht="15.75" x14ac:dyDescent="0.25">
      <c r="A64" s="51" t="s">
        <v>593</v>
      </c>
      <c r="C64" s="98"/>
      <c r="D64" s="98"/>
      <c r="E64" s="98"/>
      <c r="F64" s="90"/>
      <c r="G64" s="90"/>
      <c r="H64" s="90"/>
      <c r="I64" s="90"/>
    </row>
    <row r="65" spans="1:9" s="149" customFormat="1" x14ac:dyDescent="0.25">
      <c r="A65" s="50" t="s">
        <v>589</v>
      </c>
      <c r="C65" s="98"/>
      <c r="D65" s="98"/>
      <c r="E65" s="98"/>
      <c r="F65" s="90"/>
      <c r="G65" s="90"/>
      <c r="H65" s="90"/>
      <c r="I65" s="90"/>
    </row>
    <row r="66" spans="1:9" s="149" customFormat="1" ht="15.75" x14ac:dyDescent="0.25">
      <c r="A66" s="51" t="s">
        <v>594</v>
      </c>
      <c r="C66" s="98"/>
      <c r="D66" s="98"/>
      <c r="E66" s="98"/>
      <c r="F66" s="90"/>
      <c r="G66" s="90"/>
      <c r="H66" s="90"/>
      <c r="I66" s="90"/>
    </row>
    <row r="67" spans="1:9" s="149" customFormat="1" x14ac:dyDescent="0.25">
      <c r="C67" s="98"/>
      <c r="D67" s="98"/>
      <c r="E67" s="98"/>
      <c r="F67" s="90"/>
      <c r="G67" s="90"/>
      <c r="H67" s="90"/>
      <c r="I67" s="90"/>
    </row>
    <row r="68" spans="1:9" s="149" customFormat="1" ht="15.75" x14ac:dyDescent="0.25">
      <c r="A68" s="66" t="s">
        <v>621</v>
      </c>
      <c r="C68" s="98"/>
      <c r="D68" s="98"/>
      <c r="E68" s="98"/>
      <c r="F68" s="90"/>
      <c r="G68" s="90"/>
      <c r="H68" s="90"/>
      <c r="I68" s="90"/>
    </row>
    <row r="69" spans="1:9" s="149" customFormat="1" ht="15.75" x14ac:dyDescent="0.25">
      <c r="A69" s="66" t="s">
        <v>622</v>
      </c>
      <c r="C69" s="98"/>
      <c r="D69" s="98"/>
      <c r="E69" s="98"/>
      <c r="F69" s="90"/>
      <c r="G69" s="90"/>
      <c r="H69" s="90"/>
      <c r="I69" s="90"/>
    </row>
    <row r="70" spans="1:9" s="149" customFormat="1" ht="15.75" x14ac:dyDescent="0.25">
      <c r="A70" s="67" t="s">
        <v>623</v>
      </c>
      <c r="C70" s="98"/>
      <c r="D70" s="98"/>
      <c r="E70" s="98"/>
      <c r="F70" s="90"/>
      <c r="G70" s="90"/>
      <c r="H70" s="90"/>
      <c r="I70" s="90"/>
    </row>
    <row r="71" spans="1:9" s="149" customFormat="1" ht="15.75" x14ac:dyDescent="0.25">
      <c r="A71" s="67" t="s">
        <v>624</v>
      </c>
      <c r="C71" s="98"/>
      <c r="D71" s="98"/>
      <c r="E71" s="98"/>
      <c r="F71" s="90"/>
      <c r="G71" s="90"/>
      <c r="H71" s="90"/>
      <c r="I71" s="90"/>
    </row>
    <row r="72" spans="1:9" s="149" customFormat="1" ht="15.75" x14ac:dyDescent="0.25">
      <c r="A72" s="67" t="s">
        <v>625</v>
      </c>
      <c r="C72" s="98"/>
      <c r="D72" s="98"/>
      <c r="E72" s="98"/>
      <c r="F72" s="90"/>
      <c r="G72" s="90"/>
      <c r="H72" s="90"/>
      <c r="I72" s="90"/>
    </row>
    <row r="73" spans="1:9" s="149" customFormat="1" ht="15.75" x14ac:dyDescent="0.25">
      <c r="A73" s="67" t="s">
        <v>626</v>
      </c>
      <c r="C73" s="98"/>
      <c r="D73" s="98"/>
      <c r="E73" s="98"/>
      <c r="F73" s="90"/>
      <c r="G73" s="90"/>
      <c r="H73" s="90"/>
      <c r="I73" s="90"/>
    </row>
    <row r="74" spans="1:9" s="149" customFormat="1" ht="15.75" x14ac:dyDescent="0.25">
      <c r="A74" s="67" t="s">
        <v>627</v>
      </c>
      <c r="C74" s="98"/>
      <c r="D74" s="98"/>
      <c r="E74" s="98"/>
      <c r="F74" s="90"/>
      <c r="G74" s="90"/>
      <c r="H74" s="90"/>
      <c r="I74" s="90"/>
    </row>
    <row r="75" spans="1:9" s="149" customFormat="1" ht="15.75" x14ac:dyDescent="0.25">
      <c r="A75" s="67" t="s">
        <v>628</v>
      </c>
      <c r="C75" s="98"/>
      <c r="D75" s="98"/>
      <c r="E75" s="98"/>
      <c r="F75" s="90"/>
      <c r="G75" s="90"/>
      <c r="H75" s="90"/>
      <c r="I75" s="90"/>
    </row>
  </sheetData>
  <mergeCells count="5">
    <mergeCell ref="A58:H58"/>
    <mergeCell ref="A4:I4"/>
    <mergeCell ref="A1:I1"/>
    <mergeCell ref="A3:I3"/>
    <mergeCell ref="A2:I2"/>
  </mergeCells>
  <phoneticPr fontId="34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15.75" x14ac:dyDescent="0.25">
      <c r="A1" s="183" t="s">
        <v>711</v>
      </c>
      <c r="B1" s="183"/>
    </row>
    <row r="2" spans="1:7" ht="15.75" x14ac:dyDescent="0.25">
      <c r="A2" s="81"/>
    </row>
    <row r="3" spans="1:7" ht="27" customHeight="1" x14ac:dyDescent="0.25">
      <c r="A3" s="179" t="s">
        <v>692</v>
      </c>
      <c r="B3" s="180"/>
    </row>
    <row r="4" spans="1:7" ht="71.25" customHeight="1" x14ac:dyDescent="0.25">
      <c r="A4" s="182" t="s">
        <v>681</v>
      </c>
      <c r="B4" s="177"/>
      <c r="C4" s="57"/>
      <c r="D4" s="57"/>
      <c r="E4" s="57"/>
      <c r="F4" s="57"/>
      <c r="G4" s="57"/>
    </row>
    <row r="5" spans="1:7" ht="24" customHeight="1" x14ac:dyDescent="0.25">
      <c r="A5" s="54"/>
      <c r="B5" s="54"/>
      <c r="C5" s="57"/>
      <c r="D5" s="57"/>
      <c r="E5" s="57"/>
      <c r="F5" s="57"/>
      <c r="G5" s="57"/>
    </row>
    <row r="6" spans="1:7" ht="22.5" customHeight="1" x14ac:dyDescent="0.25">
      <c r="A6" s="4" t="s">
        <v>596</v>
      </c>
    </row>
    <row r="7" spans="1:7" ht="18" x14ac:dyDescent="0.25">
      <c r="A7" s="37"/>
      <c r="B7" s="36" t="s">
        <v>604</v>
      </c>
    </row>
    <row r="8" spans="1:7" x14ac:dyDescent="0.25">
      <c r="A8" s="35" t="s">
        <v>631</v>
      </c>
      <c r="B8" s="35"/>
    </row>
    <row r="9" spans="1:7" x14ac:dyDescent="0.25">
      <c r="A9" s="58" t="s">
        <v>632</v>
      </c>
      <c r="B9" s="35"/>
    </row>
    <row r="10" spans="1:7" x14ac:dyDescent="0.25">
      <c r="A10" s="35" t="s">
        <v>633</v>
      </c>
      <c r="B10" s="35"/>
    </row>
    <row r="11" spans="1:7" x14ac:dyDescent="0.25">
      <c r="A11" s="35" t="s">
        <v>634</v>
      </c>
      <c r="B11" s="35"/>
    </row>
    <row r="12" spans="1:7" x14ac:dyDescent="0.25">
      <c r="A12" s="35" t="s">
        <v>635</v>
      </c>
      <c r="B12" s="35"/>
    </row>
    <row r="13" spans="1:7" x14ac:dyDescent="0.25">
      <c r="A13" s="35" t="s">
        <v>636</v>
      </c>
      <c r="B13" s="93">
        <v>196282169</v>
      </c>
    </row>
    <row r="14" spans="1:7" x14ac:dyDescent="0.25">
      <c r="A14" s="35" t="s">
        <v>637</v>
      </c>
      <c r="B14" s="35"/>
    </row>
    <row r="15" spans="1:7" x14ac:dyDescent="0.25">
      <c r="A15" s="35" t="s">
        <v>638</v>
      </c>
      <c r="B15" s="35"/>
    </row>
    <row r="16" spans="1:7" x14ac:dyDescent="0.25">
      <c r="A16" s="56" t="s">
        <v>607</v>
      </c>
      <c r="B16" s="160">
        <f>SUM(B13:B15)</f>
        <v>196282169</v>
      </c>
    </row>
    <row r="17" spans="1:2" ht="30" x14ac:dyDescent="0.25">
      <c r="A17" s="59" t="s">
        <v>599</v>
      </c>
      <c r="B17" s="35"/>
    </row>
    <row r="18" spans="1:2" ht="30" x14ac:dyDescent="0.25">
      <c r="A18" s="59" t="s">
        <v>600</v>
      </c>
      <c r="B18" s="35"/>
    </row>
    <row r="19" spans="1:2" x14ac:dyDescent="0.25">
      <c r="A19" s="60" t="s">
        <v>601</v>
      </c>
      <c r="B19" s="35"/>
    </row>
    <row r="20" spans="1:2" x14ac:dyDescent="0.25">
      <c r="A20" s="60" t="s">
        <v>602</v>
      </c>
      <c r="B20" s="93"/>
    </row>
    <row r="21" spans="1:2" x14ac:dyDescent="0.25">
      <c r="A21" s="35" t="s">
        <v>605</v>
      </c>
      <c r="B21" s="35"/>
    </row>
    <row r="22" spans="1:2" x14ac:dyDescent="0.25">
      <c r="A22" s="41" t="s">
        <v>603</v>
      </c>
      <c r="B22" s="35"/>
    </row>
    <row r="23" spans="1:2" s="162" customFormat="1" ht="30" x14ac:dyDescent="0.25">
      <c r="A23" s="161" t="s">
        <v>606</v>
      </c>
      <c r="B23" s="163">
        <v>196282169</v>
      </c>
    </row>
    <row r="24" spans="1:2" ht="15.75" x14ac:dyDescent="0.25">
      <c r="A24" s="38" t="s">
        <v>456</v>
      </c>
      <c r="B24" s="164">
        <f>SUM(B23)</f>
        <v>196282169</v>
      </c>
    </row>
    <row r="25" spans="1:2" x14ac:dyDescent="0.25">
      <c r="B25" s="98"/>
    </row>
  </sheetData>
  <mergeCells count="3">
    <mergeCell ref="A4:B4"/>
    <mergeCell ref="A3:B3"/>
    <mergeCell ref="A1:B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opLeftCell="A118" zoomScaleNormal="100" workbookViewId="0">
      <selection activeCell="G141" sqref="G141"/>
    </sheetView>
  </sheetViews>
  <sheetFormatPr defaultRowHeight="15" x14ac:dyDescent="0.25"/>
  <cols>
    <col min="1" max="1" width="65.140625" style="127" customWidth="1"/>
    <col min="3" max="3" width="17.28515625" style="89" customWidth="1"/>
    <col min="4" max="4" width="15.140625" style="89" customWidth="1"/>
    <col min="5" max="5" width="12.7109375" style="89" customWidth="1"/>
    <col min="6" max="6" width="16.140625" style="90" customWidth="1"/>
  </cols>
  <sheetData>
    <row r="1" spans="1:6" ht="15.75" x14ac:dyDescent="0.25">
      <c r="A1" s="183" t="s">
        <v>694</v>
      </c>
      <c r="B1" s="183"/>
      <c r="C1" s="183"/>
      <c r="D1" s="183"/>
      <c r="E1" s="183"/>
      <c r="F1" s="183"/>
    </row>
    <row r="2" spans="1:6" ht="31.5" customHeight="1" x14ac:dyDescent="0.25">
      <c r="A2" s="184" t="s">
        <v>718</v>
      </c>
      <c r="B2" s="184"/>
      <c r="C2" s="184"/>
      <c r="D2" s="184"/>
      <c r="E2" s="184"/>
      <c r="F2" s="184"/>
    </row>
    <row r="3" spans="1:6" ht="21" customHeight="1" x14ac:dyDescent="0.25">
      <c r="A3" s="179" t="s">
        <v>692</v>
      </c>
      <c r="B3" s="180"/>
      <c r="C3" s="180"/>
      <c r="D3" s="180"/>
      <c r="E3" s="180"/>
      <c r="F3" s="181"/>
    </row>
    <row r="4" spans="1:6" ht="18.75" customHeight="1" x14ac:dyDescent="0.25">
      <c r="A4" s="182" t="s">
        <v>675</v>
      </c>
      <c r="B4" s="180"/>
      <c r="C4" s="180"/>
      <c r="D4" s="180"/>
      <c r="E4" s="180"/>
      <c r="F4" s="181"/>
    </row>
    <row r="5" spans="1:6" ht="18" x14ac:dyDescent="0.25">
      <c r="A5" s="119"/>
    </row>
    <row r="6" spans="1:6" x14ac:dyDescent="0.25">
      <c r="A6" s="120" t="s">
        <v>596</v>
      </c>
    </row>
    <row r="7" spans="1:6" ht="60" x14ac:dyDescent="0.25">
      <c r="A7" s="3" t="s">
        <v>649</v>
      </c>
      <c r="B7" s="3" t="s">
        <v>650</v>
      </c>
      <c r="C7" s="134" t="s">
        <v>512</v>
      </c>
      <c r="D7" s="134" t="s">
        <v>513</v>
      </c>
      <c r="E7" s="134" t="s">
        <v>514</v>
      </c>
      <c r="F7" s="132" t="s">
        <v>610</v>
      </c>
    </row>
    <row r="8" spans="1:6" x14ac:dyDescent="0.25">
      <c r="A8" s="121" t="s">
        <v>651</v>
      </c>
      <c r="B8" s="27" t="s">
        <v>652</v>
      </c>
      <c r="C8" s="91">
        <v>32337200</v>
      </c>
      <c r="D8" s="91"/>
      <c r="E8" s="91"/>
      <c r="F8" s="92">
        <f>SUM(C8:E8)</f>
        <v>32337200</v>
      </c>
    </row>
    <row r="9" spans="1:6" x14ac:dyDescent="0.25">
      <c r="A9" s="121" t="s">
        <v>653</v>
      </c>
      <c r="B9" s="28" t="s">
        <v>654</v>
      </c>
      <c r="C9" s="91"/>
      <c r="D9" s="91"/>
      <c r="E9" s="91"/>
      <c r="F9" s="92">
        <f t="shared" ref="F9:F27" si="0">SUM(C9:E9)</f>
        <v>0</v>
      </c>
    </row>
    <row r="10" spans="1:6" x14ac:dyDescent="0.25">
      <c r="A10" s="121" t="s">
        <v>655</v>
      </c>
      <c r="B10" s="28" t="s">
        <v>656</v>
      </c>
      <c r="C10" s="91"/>
      <c r="D10" s="91"/>
      <c r="E10" s="91"/>
      <c r="F10" s="92">
        <f t="shared" si="0"/>
        <v>0</v>
      </c>
    </row>
    <row r="11" spans="1:6" x14ac:dyDescent="0.25">
      <c r="A11" s="121" t="s">
        <v>657</v>
      </c>
      <c r="B11" s="28" t="s">
        <v>658</v>
      </c>
      <c r="C11" s="91"/>
      <c r="D11" s="91"/>
      <c r="E11" s="91"/>
      <c r="F11" s="92">
        <f t="shared" si="0"/>
        <v>0</v>
      </c>
    </row>
    <row r="12" spans="1:6" x14ac:dyDescent="0.25">
      <c r="A12" s="121" t="s">
        <v>659</v>
      </c>
      <c r="B12" s="28" t="s">
        <v>660</v>
      </c>
      <c r="C12" s="91"/>
      <c r="D12" s="91"/>
      <c r="E12" s="91"/>
      <c r="F12" s="92">
        <f t="shared" si="0"/>
        <v>0</v>
      </c>
    </row>
    <row r="13" spans="1:6" x14ac:dyDescent="0.25">
      <c r="A13" s="121" t="s">
        <v>661</v>
      </c>
      <c r="B13" s="28" t="s">
        <v>662</v>
      </c>
      <c r="C13" s="91">
        <v>721800</v>
      </c>
      <c r="D13" s="91"/>
      <c r="E13" s="91"/>
      <c r="F13" s="92">
        <f t="shared" si="0"/>
        <v>721800</v>
      </c>
    </row>
    <row r="14" spans="1:6" x14ac:dyDescent="0.25">
      <c r="A14" s="121" t="s">
        <v>663</v>
      </c>
      <c r="B14" s="28" t="s">
        <v>664</v>
      </c>
      <c r="C14" s="91"/>
      <c r="D14" s="91"/>
      <c r="E14" s="91"/>
      <c r="F14" s="92">
        <f t="shared" si="0"/>
        <v>0</v>
      </c>
    </row>
    <row r="15" spans="1:6" x14ac:dyDescent="0.25">
      <c r="A15" s="121" t="s">
        <v>665</v>
      </c>
      <c r="B15" s="28" t="s">
        <v>666</v>
      </c>
      <c r="C15" s="91"/>
      <c r="D15" s="91"/>
      <c r="E15" s="91"/>
      <c r="F15" s="92">
        <f t="shared" si="0"/>
        <v>0</v>
      </c>
    </row>
    <row r="16" spans="1:6" x14ac:dyDescent="0.25">
      <c r="A16" s="5" t="s">
        <v>667</v>
      </c>
      <c r="B16" s="28" t="s">
        <v>668</v>
      </c>
      <c r="C16" s="91"/>
      <c r="D16" s="91"/>
      <c r="E16" s="91"/>
      <c r="F16" s="92">
        <f t="shared" si="0"/>
        <v>0</v>
      </c>
    </row>
    <row r="17" spans="1:6" x14ac:dyDescent="0.25">
      <c r="A17" s="5" t="s">
        <v>669</v>
      </c>
      <c r="B17" s="28" t="s">
        <v>670</v>
      </c>
      <c r="C17" s="91"/>
      <c r="D17" s="91"/>
      <c r="E17" s="91"/>
      <c r="F17" s="92">
        <f t="shared" si="0"/>
        <v>0</v>
      </c>
    </row>
    <row r="18" spans="1:6" x14ac:dyDescent="0.25">
      <c r="A18" s="5" t="s">
        <v>671</v>
      </c>
      <c r="B18" s="28" t="s">
        <v>672</v>
      </c>
      <c r="C18" s="91"/>
      <c r="D18" s="91"/>
      <c r="E18" s="91"/>
      <c r="F18" s="92">
        <f t="shared" si="0"/>
        <v>0</v>
      </c>
    </row>
    <row r="19" spans="1:6" x14ac:dyDescent="0.25">
      <c r="A19" s="5" t="s">
        <v>0</v>
      </c>
      <c r="B19" s="28" t="s">
        <v>1</v>
      </c>
      <c r="C19" s="91"/>
      <c r="D19" s="91"/>
      <c r="E19" s="91"/>
      <c r="F19" s="92">
        <f t="shared" si="0"/>
        <v>0</v>
      </c>
    </row>
    <row r="20" spans="1:6" x14ac:dyDescent="0.25">
      <c r="A20" s="5" t="s">
        <v>341</v>
      </c>
      <c r="B20" s="28" t="s">
        <v>2</v>
      </c>
      <c r="C20" s="91">
        <v>170000</v>
      </c>
      <c r="D20" s="91"/>
      <c r="E20" s="91"/>
      <c r="F20" s="92">
        <f t="shared" si="0"/>
        <v>170000</v>
      </c>
    </row>
    <row r="21" spans="1:6" x14ac:dyDescent="0.25">
      <c r="A21" s="122" t="s">
        <v>279</v>
      </c>
      <c r="B21" s="29" t="s">
        <v>3</v>
      </c>
      <c r="C21" s="91">
        <f>SUM(C8:C20)</f>
        <v>33229000</v>
      </c>
      <c r="D21" s="91">
        <f>SUM(D8:D20)</f>
        <v>0</v>
      </c>
      <c r="E21" s="91">
        <f>SUM(E8:E20)</f>
        <v>0</v>
      </c>
      <c r="F21" s="92">
        <f t="shared" si="0"/>
        <v>33229000</v>
      </c>
    </row>
    <row r="22" spans="1:6" x14ac:dyDescent="0.25">
      <c r="A22" s="5" t="s">
        <v>4</v>
      </c>
      <c r="B22" s="28" t="s">
        <v>5</v>
      </c>
      <c r="C22" s="91">
        <v>13438468</v>
      </c>
      <c r="D22" s="91"/>
      <c r="E22" s="91"/>
      <c r="F22" s="92">
        <f t="shared" si="0"/>
        <v>13438468</v>
      </c>
    </row>
    <row r="23" spans="1:6" ht="30" x14ac:dyDescent="0.25">
      <c r="A23" s="5" t="s">
        <v>6</v>
      </c>
      <c r="B23" s="28" t="s">
        <v>7</v>
      </c>
      <c r="C23" s="91">
        <v>10740000</v>
      </c>
      <c r="D23" s="91"/>
      <c r="E23" s="91"/>
      <c r="F23" s="92">
        <f t="shared" si="0"/>
        <v>10740000</v>
      </c>
    </row>
    <row r="24" spans="1:6" x14ac:dyDescent="0.25">
      <c r="A24" s="5" t="s">
        <v>8</v>
      </c>
      <c r="B24" s="28" t="s">
        <v>9</v>
      </c>
      <c r="C24" s="91">
        <v>1000000</v>
      </c>
      <c r="D24" s="91"/>
      <c r="E24" s="91"/>
      <c r="F24" s="92">
        <f t="shared" si="0"/>
        <v>1000000</v>
      </c>
    </row>
    <row r="25" spans="1:6" x14ac:dyDescent="0.25">
      <c r="A25" s="7" t="s">
        <v>280</v>
      </c>
      <c r="B25" s="29" t="s">
        <v>10</v>
      </c>
      <c r="C25" s="91">
        <f>SUM(C22:C24)</f>
        <v>25178468</v>
      </c>
      <c r="D25" s="91">
        <f>SUM(D22:D24)</f>
        <v>0</v>
      </c>
      <c r="E25" s="91">
        <f>SUM(E22:E24)</f>
        <v>0</v>
      </c>
      <c r="F25" s="92">
        <f t="shared" si="0"/>
        <v>25178468</v>
      </c>
    </row>
    <row r="26" spans="1:6" x14ac:dyDescent="0.25">
      <c r="A26" s="123" t="s">
        <v>371</v>
      </c>
      <c r="B26" s="43" t="s">
        <v>11</v>
      </c>
      <c r="C26" s="91">
        <f>C25+C21</f>
        <v>58407468</v>
      </c>
      <c r="D26" s="91">
        <f>D25+D21</f>
        <v>0</v>
      </c>
      <c r="E26" s="91">
        <f>E25+E21</f>
        <v>0</v>
      </c>
      <c r="F26" s="92">
        <f t="shared" si="0"/>
        <v>58407468</v>
      </c>
    </row>
    <row r="27" spans="1:6" ht="30" x14ac:dyDescent="0.25">
      <c r="A27" s="33" t="s">
        <v>342</v>
      </c>
      <c r="B27" s="43" t="s">
        <v>12</v>
      </c>
      <c r="C27" s="91">
        <v>10046307</v>
      </c>
      <c r="D27" s="91"/>
      <c r="E27" s="91"/>
      <c r="F27" s="92">
        <f t="shared" si="0"/>
        <v>10046307</v>
      </c>
    </row>
    <row r="28" spans="1:6" x14ac:dyDescent="0.25">
      <c r="A28" s="5" t="s">
        <v>13</v>
      </c>
      <c r="B28" s="28" t="s">
        <v>14</v>
      </c>
      <c r="C28" s="91">
        <v>50000</v>
      </c>
      <c r="D28" s="91"/>
      <c r="E28" s="91"/>
      <c r="F28" s="91">
        <f>SUM(C28:E28)</f>
        <v>50000</v>
      </c>
    </row>
    <row r="29" spans="1:6" x14ac:dyDescent="0.25">
      <c r="A29" s="5" t="s">
        <v>15</v>
      </c>
      <c r="B29" s="28" t="s">
        <v>16</v>
      </c>
      <c r="C29" s="91">
        <v>10500000</v>
      </c>
      <c r="D29" s="91"/>
      <c r="E29" s="91"/>
      <c r="F29" s="91">
        <f t="shared" ref="F29:F52" si="1">SUM(C29:E29)</f>
        <v>10500000</v>
      </c>
    </row>
    <row r="30" spans="1:6" x14ac:dyDescent="0.25">
      <c r="A30" s="5" t="s">
        <v>17</v>
      </c>
      <c r="B30" s="28" t="s">
        <v>18</v>
      </c>
      <c r="C30" s="91">
        <v>0</v>
      </c>
      <c r="D30" s="91"/>
      <c r="E30" s="91"/>
      <c r="F30" s="91">
        <f t="shared" si="1"/>
        <v>0</v>
      </c>
    </row>
    <row r="31" spans="1:6" x14ac:dyDescent="0.25">
      <c r="A31" s="7" t="s">
        <v>281</v>
      </c>
      <c r="B31" s="29" t="s">
        <v>19</v>
      </c>
      <c r="C31" s="91">
        <f>SUM(C28:C30)</f>
        <v>10550000</v>
      </c>
      <c r="D31" s="91">
        <f>SUM(D28:D30)</f>
        <v>0</v>
      </c>
      <c r="E31" s="91"/>
      <c r="F31" s="91">
        <f t="shared" si="1"/>
        <v>10550000</v>
      </c>
    </row>
    <row r="32" spans="1:6" x14ac:dyDescent="0.25">
      <c r="A32" s="5" t="s">
        <v>20</v>
      </c>
      <c r="B32" s="28" t="s">
        <v>21</v>
      </c>
      <c r="C32" s="91">
        <v>450000</v>
      </c>
      <c r="D32" s="91"/>
      <c r="E32" s="91"/>
      <c r="F32" s="91">
        <f t="shared" si="1"/>
        <v>450000</v>
      </c>
    </row>
    <row r="33" spans="1:6" x14ac:dyDescent="0.25">
      <c r="A33" s="5" t="s">
        <v>22</v>
      </c>
      <c r="B33" s="28" t="s">
        <v>23</v>
      </c>
      <c r="C33" s="91">
        <v>350000</v>
      </c>
      <c r="D33" s="91"/>
      <c r="E33" s="91"/>
      <c r="F33" s="91">
        <f t="shared" si="1"/>
        <v>350000</v>
      </c>
    </row>
    <row r="34" spans="1:6" ht="15" customHeight="1" x14ac:dyDescent="0.25">
      <c r="A34" s="7" t="s">
        <v>372</v>
      </c>
      <c r="B34" s="29" t="s">
        <v>24</v>
      </c>
      <c r="C34" s="91">
        <f>SUM(C32:C33)</f>
        <v>800000</v>
      </c>
      <c r="D34" s="91">
        <f>SUM(D32:D33)</f>
        <v>0</v>
      </c>
      <c r="E34" s="91"/>
      <c r="F34" s="91">
        <f t="shared" si="1"/>
        <v>800000</v>
      </c>
    </row>
    <row r="35" spans="1:6" x14ac:dyDescent="0.25">
      <c r="A35" s="5" t="s">
        <v>25</v>
      </c>
      <c r="B35" s="28" t="s">
        <v>26</v>
      </c>
      <c r="C35" s="91">
        <v>9300000</v>
      </c>
      <c r="D35" s="91"/>
      <c r="E35" s="91"/>
      <c r="F35" s="91">
        <f t="shared" si="1"/>
        <v>9300000</v>
      </c>
    </row>
    <row r="36" spans="1:6" x14ac:dyDescent="0.25">
      <c r="A36" s="5" t="s">
        <v>27</v>
      </c>
      <c r="B36" s="28" t="s">
        <v>28</v>
      </c>
      <c r="C36" s="91">
        <v>99500000</v>
      </c>
      <c r="D36" s="91"/>
      <c r="E36" s="91"/>
      <c r="F36" s="91">
        <f t="shared" si="1"/>
        <v>99500000</v>
      </c>
    </row>
    <row r="37" spans="1:6" x14ac:dyDescent="0.25">
      <c r="A37" s="5" t="s">
        <v>343</v>
      </c>
      <c r="B37" s="28" t="s">
        <v>29</v>
      </c>
      <c r="C37" s="91">
        <v>50000</v>
      </c>
      <c r="D37" s="91"/>
      <c r="E37" s="91"/>
      <c r="F37" s="91">
        <f t="shared" si="1"/>
        <v>50000</v>
      </c>
    </row>
    <row r="38" spans="1:6" x14ac:dyDescent="0.25">
      <c r="A38" s="5" t="s">
        <v>30</v>
      </c>
      <c r="B38" s="28" t="s">
        <v>31</v>
      </c>
      <c r="C38" s="91">
        <v>13000000</v>
      </c>
      <c r="D38" s="91"/>
      <c r="E38" s="91"/>
      <c r="F38" s="91">
        <f t="shared" si="1"/>
        <v>13000000</v>
      </c>
    </row>
    <row r="39" spans="1:6" x14ac:dyDescent="0.25">
      <c r="A39" s="124" t="s">
        <v>344</v>
      </c>
      <c r="B39" s="28" t="s">
        <v>32</v>
      </c>
      <c r="C39" s="91"/>
      <c r="D39" s="91"/>
      <c r="E39" s="91"/>
      <c r="F39" s="91">
        <f t="shared" si="1"/>
        <v>0</v>
      </c>
    </row>
    <row r="40" spans="1:6" x14ac:dyDescent="0.25">
      <c r="A40" s="5" t="s">
        <v>33</v>
      </c>
      <c r="B40" s="28" t="s">
        <v>34</v>
      </c>
      <c r="C40" s="91">
        <v>1700000</v>
      </c>
      <c r="D40" s="91"/>
      <c r="E40" s="91"/>
      <c r="F40" s="91">
        <f t="shared" si="1"/>
        <v>1700000</v>
      </c>
    </row>
    <row r="41" spans="1:6" x14ac:dyDescent="0.25">
      <c r="A41" s="5" t="s">
        <v>345</v>
      </c>
      <c r="B41" s="28" t="s">
        <v>35</v>
      </c>
      <c r="C41" s="91">
        <v>21607548</v>
      </c>
      <c r="D41" s="91"/>
      <c r="E41" s="91"/>
      <c r="F41" s="91">
        <f t="shared" si="1"/>
        <v>21607548</v>
      </c>
    </row>
    <row r="42" spans="1:6" x14ac:dyDescent="0.25">
      <c r="A42" s="7" t="s">
        <v>282</v>
      </c>
      <c r="B42" s="29" t="s">
        <v>36</v>
      </c>
      <c r="C42" s="91">
        <f>SUM(C35:C41)</f>
        <v>145157548</v>
      </c>
      <c r="D42" s="91">
        <f>SUM(D35:D41)</f>
        <v>0</v>
      </c>
      <c r="E42" s="91"/>
      <c r="F42" s="91">
        <f t="shared" si="1"/>
        <v>145157548</v>
      </c>
    </row>
    <row r="43" spans="1:6" x14ac:dyDescent="0.25">
      <c r="A43" s="5" t="s">
        <v>37</v>
      </c>
      <c r="B43" s="28" t="s">
        <v>38</v>
      </c>
      <c r="C43" s="91">
        <v>300000</v>
      </c>
      <c r="D43" s="91"/>
      <c r="E43" s="91"/>
      <c r="F43" s="91">
        <f t="shared" si="1"/>
        <v>300000</v>
      </c>
    </row>
    <row r="44" spans="1:6" x14ac:dyDescent="0.25">
      <c r="A44" s="5" t="s">
        <v>39</v>
      </c>
      <c r="B44" s="28" t="s">
        <v>40</v>
      </c>
      <c r="C44" s="91">
        <v>100000</v>
      </c>
      <c r="D44" s="91"/>
      <c r="E44" s="91"/>
      <c r="F44" s="91">
        <f t="shared" si="1"/>
        <v>100000</v>
      </c>
    </row>
    <row r="45" spans="1:6" x14ac:dyDescent="0.25">
      <c r="A45" s="7" t="s">
        <v>283</v>
      </c>
      <c r="B45" s="29" t="s">
        <v>41</v>
      </c>
      <c r="C45" s="91">
        <f>SUM(C43:C44)</f>
        <v>400000</v>
      </c>
      <c r="D45" s="91">
        <f>SUM(D43:D44)</f>
        <v>0</v>
      </c>
      <c r="E45" s="91"/>
      <c r="F45" s="91">
        <f t="shared" si="1"/>
        <v>400000</v>
      </c>
    </row>
    <row r="46" spans="1:6" x14ac:dyDescent="0.25">
      <c r="A46" s="5" t="s">
        <v>42</v>
      </c>
      <c r="B46" s="28" t="s">
        <v>43</v>
      </c>
      <c r="C46" s="91">
        <v>35000000</v>
      </c>
      <c r="D46" s="91"/>
      <c r="E46" s="91"/>
      <c r="F46" s="91">
        <f t="shared" si="1"/>
        <v>35000000</v>
      </c>
    </row>
    <row r="47" spans="1:6" x14ac:dyDescent="0.25">
      <c r="A47" s="5" t="s">
        <v>44</v>
      </c>
      <c r="B47" s="28" t="s">
        <v>45</v>
      </c>
      <c r="C47" s="91"/>
      <c r="D47" s="91"/>
      <c r="E47" s="91"/>
      <c r="F47" s="91">
        <f t="shared" si="1"/>
        <v>0</v>
      </c>
    </row>
    <row r="48" spans="1:6" x14ac:dyDescent="0.25">
      <c r="A48" s="5" t="s">
        <v>346</v>
      </c>
      <c r="B48" s="28" t="s">
        <v>46</v>
      </c>
      <c r="C48" s="91">
        <v>50000</v>
      </c>
      <c r="D48" s="91"/>
      <c r="E48" s="91"/>
      <c r="F48" s="91">
        <f t="shared" si="1"/>
        <v>50000</v>
      </c>
    </row>
    <row r="49" spans="1:6" x14ac:dyDescent="0.25">
      <c r="A49" s="5" t="s">
        <v>347</v>
      </c>
      <c r="B49" s="28" t="s">
        <v>47</v>
      </c>
      <c r="C49" s="91"/>
      <c r="D49" s="91"/>
      <c r="E49" s="91"/>
      <c r="F49" s="91">
        <f t="shared" si="1"/>
        <v>0</v>
      </c>
    </row>
    <row r="50" spans="1:6" x14ac:dyDescent="0.25">
      <c r="A50" s="5" t="s">
        <v>48</v>
      </c>
      <c r="B50" s="28" t="s">
        <v>49</v>
      </c>
      <c r="C50" s="91">
        <v>3000000</v>
      </c>
      <c r="D50" s="91"/>
      <c r="E50" s="91"/>
      <c r="F50" s="91">
        <f t="shared" si="1"/>
        <v>3000000</v>
      </c>
    </row>
    <row r="51" spans="1:6" x14ac:dyDescent="0.25">
      <c r="A51" s="7" t="s">
        <v>284</v>
      </c>
      <c r="B51" s="29" t="s">
        <v>50</v>
      </c>
      <c r="C51" s="91">
        <f>SUM(C46:C50)</f>
        <v>38050000</v>
      </c>
      <c r="D51" s="91">
        <f>SUM(D46:D50)</f>
        <v>0</v>
      </c>
      <c r="E51" s="91"/>
      <c r="F51" s="91">
        <f t="shared" si="1"/>
        <v>38050000</v>
      </c>
    </row>
    <row r="52" spans="1:6" x14ac:dyDescent="0.25">
      <c r="A52" s="33" t="s">
        <v>285</v>
      </c>
      <c r="B52" s="43" t="s">
        <v>51</v>
      </c>
      <c r="C52" s="91">
        <f>C31+C34+C42+C45+C51</f>
        <v>194957548</v>
      </c>
      <c r="D52" s="91">
        <f>D31+D34+D42+D45+D51</f>
        <v>0</v>
      </c>
      <c r="E52" s="91"/>
      <c r="F52" s="91">
        <f t="shared" si="1"/>
        <v>194957548</v>
      </c>
    </row>
    <row r="53" spans="1:6" x14ac:dyDescent="0.25">
      <c r="A53" s="12" t="s">
        <v>52</v>
      </c>
      <c r="B53" s="28" t="s">
        <v>53</v>
      </c>
      <c r="C53" s="91"/>
      <c r="D53" s="91"/>
      <c r="E53" s="91"/>
      <c r="F53" s="91">
        <f t="shared" ref="F53:F116" si="2">SUM(C53:E53)</f>
        <v>0</v>
      </c>
    </row>
    <row r="54" spans="1:6" x14ac:dyDescent="0.25">
      <c r="A54" s="12" t="s">
        <v>286</v>
      </c>
      <c r="B54" s="28" t="s">
        <v>54</v>
      </c>
      <c r="C54" s="91"/>
      <c r="D54" s="91"/>
      <c r="E54" s="91"/>
      <c r="F54" s="91">
        <f t="shared" si="2"/>
        <v>0</v>
      </c>
    </row>
    <row r="55" spans="1:6" x14ac:dyDescent="0.25">
      <c r="A55" s="16" t="s">
        <v>348</v>
      </c>
      <c r="B55" s="28" t="s">
        <v>55</v>
      </c>
      <c r="C55" s="91"/>
      <c r="D55" s="91"/>
      <c r="E55" s="91"/>
      <c r="F55" s="91">
        <f t="shared" si="2"/>
        <v>0</v>
      </c>
    </row>
    <row r="56" spans="1:6" x14ac:dyDescent="0.25">
      <c r="A56" s="16" t="s">
        <v>349</v>
      </c>
      <c r="B56" s="28" t="s">
        <v>56</v>
      </c>
      <c r="C56" s="91"/>
      <c r="D56" s="91"/>
      <c r="E56" s="91"/>
      <c r="F56" s="91">
        <f t="shared" si="2"/>
        <v>0</v>
      </c>
    </row>
    <row r="57" spans="1:6" x14ac:dyDescent="0.25">
      <c r="A57" s="16" t="s">
        <v>350</v>
      </c>
      <c r="B57" s="28" t="s">
        <v>57</v>
      </c>
      <c r="C57" s="91"/>
      <c r="D57" s="91"/>
      <c r="E57" s="91"/>
      <c r="F57" s="91">
        <f t="shared" si="2"/>
        <v>0</v>
      </c>
    </row>
    <row r="58" spans="1:6" x14ac:dyDescent="0.25">
      <c r="A58" s="12" t="s">
        <v>351</v>
      </c>
      <c r="B58" s="28" t="s">
        <v>58</v>
      </c>
      <c r="C58" s="91"/>
      <c r="D58" s="91"/>
      <c r="E58" s="91"/>
      <c r="F58" s="91">
        <f t="shared" si="2"/>
        <v>0</v>
      </c>
    </row>
    <row r="59" spans="1:6" x14ac:dyDescent="0.25">
      <c r="A59" s="12" t="s">
        <v>352</v>
      </c>
      <c r="B59" s="28" t="s">
        <v>59</v>
      </c>
      <c r="C59" s="91"/>
      <c r="D59" s="91"/>
      <c r="E59" s="91"/>
      <c r="F59" s="91">
        <f t="shared" si="2"/>
        <v>0</v>
      </c>
    </row>
    <row r="60" spans="1:6" x14ac:dyDescent="0.25">
      <c r="A60" s="12" t="s">
        <v>353</v>
      </c>
      <c r="B60" s="28" t="s">
        <v>60</v>
      </c>
      <c r="C60" s="150">
        <v>3900000</v>
      </c>
      <c r="D60" s="150"/>
      <c r="E60" s="150"/>
      <c r="F60" s="150">
        <f t="shared" si="2"/>
        <v>3900000</v>
      </c>
    </row>
    <row r="61" spans="1:6" x14ac:dyDescent="0.25">
      <c r="A61" s="41" t="s">
        <v>315</v>
      </c>
      <c r="B61" s="43" t="s">
        <v>61</v>
      </c>
      <c r="C61" s="150">
        <f>SUM(C53:C60)</f>
        <v>3900000</v>
      </c>
      <c r="D61" s="150">
        <f>SUM(D53:D60)</f>
        <v>0</v>
      </c>
      <c r="E61" s="150">
        <f>SUM(E53:E60)</f>
        <v>0</v>
      </c>
      <c r="F61" s="150">
        <f t="shared" si="2"/>
        <v>3900000</v>
      </c>
    </row>
    <row r="62" spans="1:6" x14ac:dyDescent="0.25">
      <c r="A62" s="11" t="s">
        <v>354</v>
      </c>
      <c r="B62" s="28" t="s">
        <v>62</v>
      </c>
      <c r="C62" s="150"/>
      <c r="D62" s="150"/>
      <c r="E62" s="150"/>
      <c r="F62" s="150">
        <f t="shared" si="2"/>
        <v>0</v>
      </c>
    </row>
    <row r="63" spans="1:6" x14ac:dyDescent="0.25">
      <c r="A63" s="11" t="s">
        <v>63</v>
      </c>
      <c r="B63" s="28" t="s">
        <v>64</v>
      </c>
      <c r="C63" s="150"/>
      <c r="D63" s="150"/>
      <c r="E63" s="150"/>
      <c r="F63" s="150">
        <f t="shared" si="2"/>
        <v>0</v>
      </c>
    </row>
    <row r="64" spans="1:6" ht="30" x14ac:dyDescent="0.25">
      <c r="A64" s="11" t="s">
        <v>65</v>
      </c>
      <c r="B64" s="28" t="s">
        <v>66</v>
      </c>
      <c r="C64" s="150"/>
      <c r="D64" s="150"/>
      <c r="E64" s="150"/>
      <c r="F64" s="150">
        <f t="shared" si="2"/>
        <v>0</v>
      </c>
    </row>
    <row r="65" spans="1:6" ht="30" x14ac:dyDescent="0.25">
      <c r="A65" s="11" t="s">
        <v>316</v>
      </c>
      <c r="B65" s="28" t="s">
        <v>67</v>
      </c>
      <c r="C65" s="150"/>
      <c r="D65" s="150"/>
      <c r="E65" s="150"/>
      <c r="F65" s="150">
        <f t="shared" si="2"/>
        <v>0</v>
      </c>
    </row>
    <row r="66" spans="1:6" ht="30" x14ac:dyDescent="0.25">
      <c r="A66" s="11" t="s">
        <v>355</v>
      </c>
      <c r="B66" s="28" t="s">
        <v>68</v>
      </c>
      <c r="C66" s="150"/>
      <c r="D66" s="150"/>
      <c r="E66" s="150"/>
      <c r="F66" s="150">
        <f t="shared" si="2"/>
        <v>0</v>
      </c>
    </row>
    <row r="67" spans="1:6" x14ac:dyDescent="0.25">
      <c r="A67" s="11" t="s">
        <v>318</v>
      </c>
      <c r="B67" s="28" t="s">
        <v>69</v>
      </c>
      <c r="C67" s="150">
        <v>134913357</v>
      </c>
      <c r="D67" s="150"/>
      <c r="E67" s="150"/>
      <c r="F67" s="150">
        <f t="shared" si="2"/>
        <v>134913357</v>
      </c>
    </row>
    <row r="68" spans="1:6" ht="30" x14ac:dyDescent="0.25">
      <c r="A68" s="11" t="s">
        <v>356</v>
      </c>
      <c r="B68" s="28" t="s">
        <v>70</v>
      </c>
      <c r="C68" s="150"/>
      <c r="D68" s="150"/>
      <c r="E68" s="150"/>
      <c r="F68" s="150">
        <f t="shared" si="2"/>
        <v>0</v>
      </c>
    </row>
    <row r="69" spans="1:6" ht="30" x14ac:dyDescent="0.25">
      <c r="A69" s="11" t="s">
        <v>357</v>
      </c>
      <c r="B69" s="28" t="s">
        <v>71</v>
      </c>
      <c r="C69" s="150"/>
      <c r="D69" s="150"/>
      <c r="E69" s="150"/>
      <c r="F69" s="150">
        <f t="shared" si="2"/>
        <v>0</v>
      </c>
    </row>
    <row r="70" spans="1:6" x14ac:dyDescent="0.25">
      <c r="A70" s="11" t="s">
        <v>72</v>
      </c>
      <c r="B70" s="28" t="s">
        <v>73</v>
      </c>
      <c r="C70" s="150"/>
      <c r="D70" s="150"/>
      <c r="E70" s="150"/>
      <c r="F70" s="150">
        <f t="shared" si="2"/>
        <v>0</v>
      </c>
    </row>
    <row r="71" spans="1:6" x14ac:dyDescent="0.25">
      <c r="A71" s="11" t="s">
        <v>74</v>
      </c>
      <c r="B71" s="28" t="s">
        <v>75</v>
      </c>
      <c r="C71" s="150"/>
      <c r="D71" s="150"/>
      <c r="E71" s="150"/>
      <c r="F71" s="150">
        <f t="shared" si="2"/>
        <v>0</v>
      </c>
    </row>
    <row r="72" spans="1:6" x14ac:dyDescent="0.25">
      <c r="A72" s="11" t="s">
        <v>358</v>
      </c>
      <c r="B72" s="28" t="s">
        <v>76</v>
      </c>
      <c r="C72" s="150">
        <v>4502200</v>
      </c>
      <c r="D72" s="150"/>
      <c r="E72" s="150"/>
      <c r="F72" s="150">
        <f t="shared" si="2"/>
        <v>4502200</v>
      </c>
    </row>
    <row r="73" spans="1:6" x14ac:dyDescent="0.25">
      <c r="A73" s="11" t="s">
        <v>566</v>
      </c>
      <c r="B73" s="28" t="s">
        <v>77</v>
      </c>
      <c r="C73" s="150"/>
      <c r="D73" s="150"/>
      <c r="E73" s="150"/>
      <c r="F73" s="150">
        <f t="shared" si="2"/>
        <v>0</v>
      </c>
    </row>
    <row r="74" spans="1:6" x14ac:dyDescent="0.25">
      <c r="A74" s="11" t="s">
        <v>567</v>
      </c>
      <c r="B74" s="28" t="s">
        <v>77</v>
      </c>
      <c r="C74" s="150">
        <v>32998305</v>
      </c>
      <c r="D74" s="150"/>
      <c r="E74" s="150"/>
      <c r="F74" s="150">
        <f t="shared" si="2"/>
        <v>32998305</v>
      </c>
    </row>
    <row r="75" spans="1:6" x14ac:dyDescent="0.25">
      <c r="A75" s="41" t="s">
        <v>321</v>
      </c>
      <c r="B75" s="43" t="s">
        <v>78</v>
      </c>
      <c r="C75" s="150">
        <f>SUM(C62:C74)</f>
        <v>172413862</v>
      </c>
      <c r="D75" s="150">
        <f>SUM(D62:D74)</f>
        <v>0</v>
      </c>
      <c r="E75" s="150">
        <f>SUM(E62:E74)</f>
        <v>0</v>
      </c>
      <c r="F75" s="150">
        <f t="shared" si="2"/>
        <v>172413862</v>
      </c>
    </row>
    <row r="76" spans="1:6" ht="15.75" x14ac:dyDescent="0.25">
      <c r="A76" s="125" t="s">
        <v>511</v>
      </c>
      <c r="B76" s="43"/>
      <c r="C76" s="150">
        <f>C75+C61+C52+C27+C26</f>
        <v>439725185</v>
      </c>
      <c r="D76" s="150">
        <f>D75+D61+D52+D27+D26</f>
        <v>0</v>
      </c>
      <c r="E76" s="150">
        <f>E75+E61+E52+E27+E26</f>
        <v>0</v>
      </c>
      <c r="F76" s="150">
        <f t="shared" si="2"/>
        <v>439725185</v>
      </c>
    </row>
    <row r="77" spans="1:6" x14ac:dyDescent="0.25">
      <c r="A77" s="5" t="s">
        <v>79</v>
      </c>
      <c r="B77" s="28" t="s">
        <v>80</v>
      </c>
      <c r="C77" s="150"/>
      <c r="D77" s="150"/>
      <c r="E77" s="150"/>
      <c r="F77" s="150">
        <f t="shared" si="2"/>
        <v>0</v>
      </c>
    </row>
    <row r="78" spans="1:6" x14ac:dyDescent="0.25">
      <c r="A78" s="5" t="s">
        <v>359</v>
      </c>
      <c r="B78" s="28" t="s">
        <v>81</v>
      </c>
      <c r="C78" s="150">
        <v>210000</v>
      </c>
      <c r="D78" s="150"/>
      <c r="E78" s="150"/>
      <c r="F78" s="150">
        <f t="shared" si="2"/>
        <v>210000</v>
      </c>
    </row>
    <row r="79" spans="1:6" x14ac:dyDescent="0.25">
      <c r="A79" s="5" t="s">
        <v>82</v>
      </c>
      <c r="B79" s="28" t="s">
        <v>83</v>
      </c>
      <c r="C79" s="150"/>
      <c r="D79" s="150"/>
      <c r="E79" s="150"/>
      <c r="F79" s="150">
        <f t="shared" si="2"/>
        <v>0</v>
      </c>
    </row>
    <row r="80" spans="1:6" x14ac:dyDescent="0.25">
      <c r="A80" s="5" t="s">
        <v>84</v>
      </c>
      <c r="B80" s="28" t="s">
        <v>85</v>
      </c>
      <c r="C80" s="150">
        <v>80440887</v>
      </c>
      <c r="D80" s="150"/>
      <c r="E80" s="150"/>
      <c r="F80" s="150">
        <f t="shared" si="2"/>
        <v>80440887</v>
      </c>
    </row>
    <row r="81" spans="1:6" x14ac:dyDescent="0.25">
      <c r="A81" s="5" t="s">
        <v>86</v>
      </c>
      <c r="B81" s="28" t="s">
        <v>87</v>
      </c>
      <c r="C81" s="150"/>
      <c r="D81" s="150"/>
      <c r="E81" s="150"/>
      <c r="F81" s="150">
        <f t="shared" si="2"/>
        <v>0</v>
      </c>
    </row>
    <row r="82" spans="1:6" x14ac:dyDescent="0.25">
      <c r="A82" s="5" t="s">
        <v>88</v>
      </c>
      <c r="B82" s="28" t="s">
        <v>89</v>
      </c>
      <c r="C82" s="150"/>
      <c r="D82" s="150"/>
      <c r="E82" s="150"/>
      <c r="F82" s="150">
        <f t="shared" si="2"/>
        <v>0</v>
      </c>
    </row>
    <row r="83" spans="1:6" x14ac:dyDescent="0.25">
      <c r="A83" s="5" t="s">
        <v>90</v>
      </c>
      <c r="B83" s="28" t="s">
        <v>91</v>
      </c>
      <c r="C83" s="150">
        <v>52015740</v>
      </c>
      <c r="D83" s="150"/>
      <c r="E83" s="150"/>
      <c r="F83" s="150">
        <f t="shared" si="2"/>
        <v>52015740</v>
      </c>
    </row>
    <row r="84" spans="1:6" x14ac:dyDescent="0.25">
      <c r="A84" s="33" t="s">
        <v>323</v>
      </c>
      <c r="B84" s="43" t="s">
        <v>92</v>
      </c>
      <c r="C84" s="150">
        <f>SUM(C77:C83)</f>
        <v>132666627</v>
      </c>
      <c r="D84" s="150">
        <f>SUM(D77:D83)</f>
        <v>0</v>
      </c>
      <c r="E84" s="150">
        <f>SUM(E77:E83)</f>
        <v>0</v>
      </c>
      <c r="F84" s="150">
        <f t="shared" si="2"/>
        <v>132666627</v>
      </c>
    </row>
    <row r="85" spans="1:6" x14ac:dyDescent="0.25">
      <c r="A85" s="12" t="s">
        <v>93</v>
      </c>
      <c r="B85" s="28" t="s">
        <v>94</v>
      </c>
      <c r="C85" s="150">
        <v>115685821</v>
      </c>
      <c r="D85" s="150"/>
      <c r="E85" s="150"/>
      <c r="F85" s="150">
        <f t="shared" si="2"/>
        <v>115685821</v>
      </c>
    </row>
    <row r="86" spans="1:6" x14ac:dyDescent="0.25">
      <c r="A86" s="12" t="s">
        <v>95</v>
      </c>
      <c r="B86" s="28" t="s">
        <v>96</v>
      </c>
      <c r="C86" s="150"/>
      <c r="D86" s="150"/>
      <c r="E86" s="150"/>
      <c r="F86" s="150">
        <f t="shared" si="2"/>
        <v>0</v>
      </c>
    </row>
    <row r="87" spans="1:6" x14ac:dyDescent="0.25">
      <c r="A87" s="12" t="s">
        <v>97</v>
      </c>
      <c r="B87" s="28" t="s">
        <v>98</v>
      </c>
      <c r="C87" s="150">
        <v>839571</v>
      </c>
      <c r="D87" s="150"/>
      <c r="E87" s="150"/>
      <c r="F87" s="150">
        <f t="shared" si="2"/>
        <v>839571</v>
      </c>
    </row>
    <row r="88" spans="1:6" x14ac:dyDescent="0.25">
      <c r="A88" s="12" t="s">
        <v>99</v>
      </c>
      <c r="B88" s="28" t="s">
        <v>100</v>
      </c>
      <c r="C88" s="150">
        <v>6842495</v>
      </c>
      <c r="D88" s="150"/>
      <c r="E88" s="150"/>
      <c r="F88" s="150">
        <f t="shared" si="2"/>
        <v>6842495</v>
      </c>
    </row>
    <row r="89" spans="1:6" x14ac:dyDescent="0.25">
      <c r="A89" s="41" t="s">
        <v>324</v>
      </c>
      <c r="B89" s="43" t="s">
        <v>101</v>
      </c>
      <c r="C89" s="150">
        <f>SUM(C85:C88)</f>
        <v>123367887</v>
      </c>
      <c r="D89" s="150">
        <f>SUM(D85:D88)</f>
        <v>0</v>
      </c>
      <c r="E89" s="150">
        <f>SUM(E85:E88)</f>
        <v>0</v>
      </c>
      <c r="F89" s="150">
        <f t="shared" si="2"/>
        <v>123367887</v>
      </c>
    </row>
    <row r="90" spans="1:6" ht="30" x14ac:dyDescent="0.25">
      <c r="A90" s="12" t="s">
        <v>102</v>
      </c>
      <c r="B90" s="28" t="s">
        <v>103</v>
      </c>
      <c r="C90" s="150"/>
      <c r="D90" s="150"/>
      <c r="E90" s="150"/>
      <c r="F90" s="150">
        <f t="shared" si="2"/>
        <v>0</v>
      </c>
    </row>
    <row r="91" spans="1:6" ht="30" x14ac:dyDescent="0.25">
      <c r="A91" s="12" t="s">
        <v>360</v>
      </c>
      <c r="B91" s="28" t="s">
        <v>104</v>
      </c>
      <c r="C91" s="150"/>
      <c r="D91" s="150"/>
      <c r="E91" s="150"/>
      <c r="F91" s="150">
        <f t="shared" si="2"/>
        <v>0</v>
      </c>
    </row>
    <row r="92" spans="1:6" ht="30" x14ac:dyDescent="0.25">
      <c r="A92" s="12" t="s">
        <v>361</v>
      </c>
      <c r="B92" s="28" t="s">
        <v>105</v>
      </c>
      <c r="C92" s="150"/>
      <c r="D92" s="150"/>
      <c r="E92" s="150"/>
      <c r="F92" s="150">
        <f t="shared" si="2"/>
        <v>0</v>
      </c>
    </row>
    <row r="93" spans="1:6" x14ac:dyDescent="0.25">
      <c r="A93" s="12" t="s">
        <v>362</v>
      </c>
      <c r="B93" s="28" t="s">
        <v>106</v>
      </c>
      <c r="C93" s="150"/>
      <c r="D93" s="150"/>
      <c r="E93" s="150"/>
      <c r="F93" s="150">
        <f t="shared" si="2"/>
        <v>0</v>
      </c>
    </row>
    <row r="94" spans="1:6" ht="30" x14ac:dyDescent="0.25">
      <c r="A94" s="12" t="s">
        <v>363</v>
      </c>
      <c r="B94" s="28" t="s">
        <v>107</v>
      </c>
      <c r="C94" s="150"/>
      <c r="D94" s="150"/>
      <c r="E94" s="150"/>
      <c r="F94" s="150">
        <f t="shared" si="2"/>
        <v>0</v>
      </c>
    </row>
    <row r="95" spans="1:6" ht="30" x14ac:dyDescent="0.25">
      <c r="A95" s="12" t="s">
        <v>364</v>
      </c>
      <c r="B95" s="28" t="s">
        <v>108</v>
      </c>
      <c r="C95" s="150"/>
      <c r="D95" s="150"/>
      <c r="E95" s="150"/>
      <c r="F95" s="150">
        <f t="shared" si="2"/>
        <v>0</v>
      </c>
    </row>
    <row r="96" spans="1:6" x14ac:dyDescent="0.25">
      <c r="A96" s="12" t="s">
        <v>109</v>
      </c>
      <c r="B96" s="28" t="s">
        <v>110</v>
      </c>
      <c r="C96" s="150"/>
      <c r="D96" s="150">
        <v>1200000</v>
      </c>
      <c r="E96" s="150"/>
      <c r="F96" s="150">
        <f t="shared" si="2"/>
        <v>1200000</v>
      </c>
    </row>
    <row r="97" spans="1:25" x14ac:dyDescent="0.25">
      <c r="A97" s="12" t="s">
        <v>365</v>
      </c>
      <c r="B97" s="28" t="s">
        <v>111</v>
      </c>
      <c r="C97" s="150"/>
      <c r="D97" s="150"/>
      <c r="E97" s="150"/>
      <c r="F97" s="150">
        <f t="shared" si="2"/>
        <v>0</v>
      </c>
    </row>
    <row r="98" spans="1:25" x14ac:dyDescent="0.25">
      <c r="A98" s="41" t="s">
        <v>325</v>
      </c>
      <c r="B98" s="43" t="s">
        <v>112</v>
      </c>
      <c r="C98" s="150">
        <f>SUM(C90:C97)</f>
        <v>0</v>
      </c>
      <c r="D98" s="150">
        <f>SUM(D90:D97)</f>
        <v>1200000</v>
      </c>
      <c r="E98" s="150">
        <f>SUM(E90:E97)</f>
        <v>0</v>
      </c>
      <c r="F98" s="150">
        <f t="shared" si="2"/>
        <v>1200000</v>
      </c>
    </row>
    <row r="99" spans="1:25" ht="15.75" x14ac:dyDescent="0.25">
      <c r="A99" s="125" t="s">
        <v>510</v>
      </c>
      <c r="B99" s="43"/>
      <c r="C99" s="150">
        <f>C98+C89+C84</f>
        <v>256034514</v>
      </c>
      <c r="D99" s="150">
        <f>D98+D89+D84</f>
        <v>1200000</v>
      </c>
      <c r="E99" s="150">
        <f>E98+E89+E84</f>
        <v>0</v>
      </c>
      <c r="F99" s="150">
        <f t="shared" si="2"/>
        <v>257234514</v>
      </c>
    </row>
    <row r="100" spans="1:25" ht="15.75" x14ac:dyDescent="0.25">
      <c r="A100" s="34" t="s">
        <v>373</v>
      </c>
      <c r="B100" s="31" t="s">
        <v>113</v>
      </c>
      <c r="C100" s="150">
        <f>C98+C89+C84+C75+C61+C52+C27+C26</f>
        <v>695759699</v>
      </c>
      <c r="D100" s="150">
        <f>D98+D89+D84+D75+D61+D52+D27+D26</f>
        <v>1200000</v>
      </c>
      <c r="E100" s="150">
        <f>E98+E89+E84+E75+E61+E52+E27+E26</f>
        <v>0</v>
      </c>
      <c r="F100" s="150">
        <f t="shared" si="2"/>
        <v>696959699</v>
      </c>
    </row>
    <row r="101" spans="1:25" x14ac:dyDescent="0.25">
      <c r="A101" s="12" t="s">
        <v>366</v>
      </c>
      <c r="B101" s="5" t="s">
        <v>114</v>
      </c>
      <c r="C101" s="152"/>
      <c r="D101" s="152"/>
      <c r="E101" s="152"/>
      <c r="F101" s="150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2" t="s">
        <v>117</v>
      </c>
      <c r="B102" s="5" t="s">
        <v>118</v>
      </c>
      <c r="C102" s="152"/>
      <c r="D102" s="152"/>
      <c r="E102" s="152"/>
      <c r="F102" s="150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2" t="s">
        <v>367</v>
      </c>
      <c r="B103" s="5" t="s">
        <v>119</v>
      </c>
      <c r="C103" s="152"/>
      <c r="D103" s="152"/>
      <c r="E103" s="152"/>
      <c r="F103" s="150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" t="s">
        <v>330</v>
      </c>
      <c r="B104" s="7" t="s">
        <v>121</v>
      </c>
      <c r="C104" s="153"/>
      <c r="D104" s="153"/>
      <c r="E104" s="153"/>
      <c r="F104" s="150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2" t="s">
        <v>368</v>
      </c>
      <c r="B105" s="5" t="s">
        <v>122</v>
      </c>
      <c r="C105" s="154"/>
      <c r="D105" s="154"/>
      <c r="E105" s="154"/>
      <c r="F105" s="150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2" t="s">
        <v>336</v>
      </c>
      <c r="B106" s="5" t="s">
        <v>125</v>
      </c>
      <c r="C106" s="154"/>
      <c r="D106" s="154"/>
      <c r="E106" s="154"/>
      <c r="F106" s="150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126</v>
      </c>
      <c r="B107" s="5" t="s">
        <v>127</v>
      </c>
      <c r="C107" s="152"/>
      <c r="D107" s="152"/>
      <c r="E107" s="152"/>
      <c r="F107" s="150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2" t="s">
        <v>369</v>
      </c>
      <c r="B108" s="5" t="s">
        <v>128</v>
      </c>
      <c r="C108" s="152"/>
      <c r="D108" s="152"/>
      <c r="E108" s="152"/>
      <c r="F108" s="150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" t="s">
        <v>333</v>
      </c>
      <c r="B109" s="7" t="s">
        <v>129</v>
      </c>
      <c r="C109" s="155"/>
      <c r="D109" s="155"/>
      <c r="E109" s="155"/>
      <c r="F109" s="150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2" t="s">
        <v>130</v>
      </c>
      <c r="B110" s="5" t="s">
        <v>131</v>
      </c>
      <c r="C110" s="154"/>
      <c r="D110" s="154"/>
      <c r="E110" s="154"/>
      <c r="F110" s="150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2" t="s">
        <v>132</v>
      </c>
      <c r="B111" s="5" t="s">
        <v>133</v>
      </c>
      <c r="C111" s="156">
        <v>13109671</v>
      </c>
      <c r="D111" s="154"/>
      <c r="E111" s="154"/>
      <c r="F111" s="150">
        <f t="shared" si="2"/>
        <v>13109671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s="149" customFormat="1" x14ac:dyDescent="0.25">
      <c r="A112" s="14" t="s">
        <v>134</v>
      </c>
      <c r="B112" s="7" t="s">
        <v>135</v>
      </c>
      <c r="C112" s="156">
        <v>200908914</v>
      </c>
      <c r="D112" s="156"/>
      <c r="E112" s="156">
        <v>0</v>
      </c>
      <c r="F112" s="150">
        <f t="shared" si="2"/>
        <v>200908914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148"/>
      <c r="Y112" s="148"/>
    </row>
    <row r="113" spans="1:25" x14ac:dyDescent="0.25">
      <c r="A113" s="12" t="s">
        <v>136</v>
      </c>
      <c r="B113" s="5" t="s">
        <v>137</v>
      </c>
      <c r="C113" s="154"/>
      <c r="D113" s="154"/>
      <c r="E113" s="154"/>
      <c r="F113" s="150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2" t="s">
        <v>138</v>
      </c>
      <c r="B114" s="5" t="s">
        <v>139</v>
      </c>
      <c r="C114" s="154"/>
      <c r="D114" s="154"/>
      <c r="E114" s="154"/>
      <c r="F114" s="150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2" t="s">
        <v>140</v>
      </c>
      <c r="B115" s="5" t="s">
        <v>141</v>
      </c>
      <c r="C115" s="154"/>
      <c r="D115" s="154"/>
      <c r="E115" s="157"/>
      <c r="F115" s="150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41" t="s">
        <v>334</v>
      </c>
      <c r="B116" s="33" t="s">
        <v>142</v>
      </c>
      <c r="C116" s="158">
        <f>SUM(C111:C115)</f>
        <v>214018585</v>
      </c>
      <c r="D116" s="158">
        <f>SUM(D112:D115)</f>
        <v>0</v>
      </c>
      <c r="E116" s="158">
        <v>0</v>
      </c>
      <c r="F116" s="150">
        <f t="shared" si="2"/>
        <v>214018585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2" t="s">
        <v>143</v>
      </c>
      <c r="B117" s="5" t="s">
        <v>144</v>
      </c>
      <c r="C117" s="154"/>
      <c r="D117" s="154"/>
      <c r="E117" s="154"/>
      <c r="F117" s="150">
        <f t="shared" ref="F117:F124" si="3">SUM(C117:E117)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145</v>
      </c>
      <c r="B118" s="5" t="s">
        <v>146</v>
      </c>
      <c r="C118" s="152"/>
      <c r="D118" s="152"/>
      <c r="E118" s="152"/>
      <c r="F118" s="150">
        <f t="shared" si="3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2" t="s">
        <v>370</v>
      </c>
      <c r="B119" s="5" t="s">
        <v>147</v>
      </c>
      <c r="C119" s="154"/>
      <c r="D119" s="154"/>
      <c r="E119" s="154"/>
      <c r="F119" s="150">
        <f t="shared" si="3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2" t="s">
        <v>339</v>
      </c>
      <c r="B120" s="5" t="s">
        <v>148</v>
      </c>
      <c r="C120" s="154"/>
      <c r="D120" s="154"/>
      <c r="E120" s="154"/>
      <c r="F120" s="150">
        <f t="shared" si="3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41" t="s">
        <v>340</v>
      </c>
      <c r="B121" s="33" t="s">
        <v>152</v>
      </c>
      <c r="C121" s="155"/>
      <c r="D121" s="155"/>
      <c r="E121" s="155"/>
      <c r="F121" s="150">
        <f t="shared" si="3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2" t="s">
        <v>153</v>
      </c>
      <c r="B122" s="5" t="s">
        <v>154</v>
      </c>
      <c r="C122" s="152"/>
      <c r="D122" s="152"/>
      <c r="E122" s="152"/>
      <c r="F122" s="150">
        <f t="shared" si="3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s="80" customFormat="1" ht="15.75" x14ac:dyDescent="0.25">
      <c r="A123" s="126" t="s">
        <v>374</v>
      </c>
      <c r="B123" s="78" t="s">
        <v>155</v>
      </c>
      <c r="C123" s="158">
        <f>SUM(C116)</f>
        <v>214018585</v>
      </c>
      <c r="D123" s="158">
        <f>SUM(D116)</f>
        <v>0</v>
      </c>
      <c r="E123" s="158">
        <v>0</v>
      </c>
      <c r="F123" s="150">
        <f t="shared" si="3"/>
        <v>214018585</v>
      </c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</row>
    <row r="124" spans="1:25" ht="15.75" x14ac:dyDescent="0.25">
      <c r="A124" s="131" t="s">
        <v>410</v>
      </c>
      <c r="B124" s="73"/>
      <c r="C124" s="150">
        <f>C123+C100</f>
        <v>909778284</v>
      </c>
      <c r="D124" s="150">
        <f>D123+D100</f>
        <v>1200000</v>
      </c>
      <c r="E124" s="150">
        <f>E123+E100</f>
        <v>0</v>
      </c>
      <c r="F124" s="150">
        <f t="shared" si="3"/>
        <v>910978284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98"/>
      <c r="D125" s="98"/>
      <c r="E125" s="98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98"/>
      <c r="D126" s="98"/>
      <c r="E126" s="98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98"/>
      <c r="D127" s="98"/>
      <c r="E127" s="9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98"/>
      <c r="D128" s="98"/>
      <c r="E128" s="98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98"/>
      <c r="D129" s="98"/>
      <c r="E129" s="98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98"/>
      <c r="D130" s="98"/>
      <c r="E130" s="98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98"/>
      <c r="D131" s="98"/>
      <c r="E131" s="98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98"/>
      <c r="D132" s="98"/>
      <c r="E132" s="98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98"/>
      <c r="D133" s="98"/>
      <c r="E133" s="98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98"/>
      <c r="D134" s="98"/>
      <c r="E134" s="98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98"/>
      <c r="D135" s="98"/>
      <c r="E135" s="98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98"/>
      <c r="D136" s="98"/>
      <c r="E136" s="98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98"/>
      <c r="D137" s="98"/>
      <c r="E137" s="98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98"/>
      <c r="D138" s="98"/>
      <c r="E138" s="98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98"/>
      <c r="D139" s="98"/>
      <c r="E139" s="98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98"/>
      <c r="D140" s="98"/>
      <c r="E140" s="98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98"/>
      <c r="D141" s="98"/>
      <c r="E141" s="98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98"/>
      <c r="D142" s="98"/>
      <c r="E142" s="98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98"/>
      <c r="D143" s="98"/>
      <c r="E143" s="98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98"/>
      <c r="D144" s="98"/>
      <c r="E144" s="98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98"/>
      <c r="D145" s="98"/>
      <c r="E145" s="98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98"/>
      <c r="D146" s="98"/>
      <c r="E146" s="98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98"/>
      <c r="D147" s="98"/>
      <c r="E147" s="98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98"/>
      <c r="D148" s="98"/>
      <c r="E148" s="98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98"/>
      <c r="D149" s="98"/>
      <c r="E149" s="98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98"/>
      <c r="D150" s="98"/>
      <c r="E150" s="9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98"/>
      <c r="D151" s="98"/>
      <c r="E151" s="98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98"/>
      <c r="D152" s="98"/>
      <c r="E152" s="98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98"/>
      <c r="D153" s="98"/>
      <c r="E153" s="9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98"/>
      <c r="D154" s="98"/>
      <c r="E154" s="98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98"/>
      <c r="D155" s="98"/>
      <c r="E155" s="9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98"/>
      <c r="D156" s="98"/>
      <c r="E156" s="98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98"/>
      <c r="D157" s="98"/>
      <c r="E157" s="98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98"/>
      <c r="D158" s="98"/>
      <c r="E158" s="98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98"/>
      <c r="D159" s="98"/>
      <c r="E159" s="9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98"/>
      <c r="D160" s="98"/>
      <c r="E160" s="9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98"/>
      <c r="D161" s="98"/>
      <c r="E161" s="98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98"/>
      <c r="D162" s="98"/>
      <c r="E162" s="98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98"/>
      <c r="D163" s="98"/>
      <c r="E163" s="9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98"/>
      <c r="D164" s="98"/>
      <c r="E164" s="98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98"/>
      <c r="D165" s="98"/>
      <c r="E165" s="98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98"/>
      <c r="D166" s="98"/>
      <c r="E166" s="98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98"/>
      <c r="D167" s="98"/>
      <c r="E167" s="98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98"/>
      <c r="D168" s="98"/>
      <c r="E168" s="98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98"/>
      <c r="D169" s="98"/>
      <c r="E169" s="98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98"/>
      <c r="D170" s="98"/>
      <c r="E170" s="9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98"/>
      <c r="D171" s="98"/>
      <c r="E171" s="98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98"/>
      <c r="D172" s="98"/>
      <c r="E172" s="98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98"/>
      <c r="D173" s="98"/>
      <c r="E173" s="98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zoomScaleNormal="100" workbookViewId="0">
      <selection sqref="A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15.75" x14ac:dyDescent="0.25">
      <c r="A1" s="183" t="s">
        <v>712</v>
      </c>
      <c r="B1" s="183"/>
      <c r="C1" s="183"/>
      <c r="D1" s="183"/>
    </row>
    <row r="2" spans="1:4" ht="15.75" x14ac:dyDescent="0.25">
      <c r="A2" s="81"/>
    </row>
    <row r="3" spans="1:4" ht="22.5" customHeight="1" x14ac:dyDescent="0.25">
      <c r="A3" s="179" t="s">
        <v>692</v>
      </c>
      <c r="B3" s="180"/>
      <c r="C3" s="180"/>
      <c r="D3" s="180"/>
    </row>
    <row r="4" spans="1:4" ht="48.75" customHeight="1" x14ac:dyDescent="0.25">
      <c r="A4" s="182" t="s">
        <v>682</v>
      </c>
      <c r="B4" s="180"/>
      <c r="C4" s="180"/>
      <c r="D4" s="181"/>
    </row>
    <row r="5" spans="1:4" ht="21" customHeight="1" x14ac:dyDescent="0.25">
      <c r="A5" s="54"/>
      <c r="B5" s="55"/>
      <c r="C5" s="55"/>
    </row>
    <row r="6" spans="1:4" x14ac:dyDescent="0.25">
      <c r="A6" s="4" t="s">
        <v>596</v>
      </c>
    </row>
    <row r="7" spans="1:4" ht="25.5" x14ac:dyDescent="0.25">
      <c r="A7" s="82" t="s">
        <v>570</v>
      </c>
      <c r="B7" s="83" t="s">
        <v>650</v>
      </c>
      <c r="C7" s="84" t="s">
        <v>613</v>
      </c>
      <c r="D7" s="84" t="s">
        <v>615</v>
      </c>
    </row>
    <row r="8" spans="1:4" x14ac:dyDescent="0.25">
      <c r="A8" s="11" t="s">
        <v>332</v>
      </c>
      <c r="B8" s="12" t="s">
        <v>114</v>
      </c>
      <c r="C8" s="85"/>
      <c r="D8" s="85"/>
    </row>
    <row r="9" spans="1:4" x14ac:dyDescent="0.25">
      <c r="A9" s="86" t="s">
        <v>115</v>
      </c>
      <c r="B9" s="86" t="s">
        <v>114</v>
      </c>
      <c r="C9" s="85"/>
      <c r="D9" s="85"/>
    </row>
    <row r="10" spans="1:4" x14ac:dyDescent="0.25">
      <c r="A10" s="86" t="s">
        <v>116</v>
      </c>
      <c r="B10" s="86" t="s">
        <v>114</v>
      </c>
      <c r="C10" s="85"/>
      <c r="D10" s="85"/>
    </row>
    <row r="11" spans="1:4" ht="30" x14ac:dyDescent="0.25">
      <c r="A11" s="11" t="s">
        <v>117</v>
      </c>
      <c r="B11" s="12" t="s">
        <v>118</v>
      </c>
      <c r="C11" s="85"/>
      <c r="D11" s="85"/>
    </row>
    <row r="12" spans="1:4" x14ac:dyDescent="0.25">
      <c r="A12" s="11" t="s">
        <v>331</v>
      </c>
      <c r="B12" s="12" t="s">
        <v>119</v>
      </c>
      <c r="C12" s="85"/>
      <c r="D12" s="85"/>
    </row>
    <row r="13" spans="1:4" x14ac:dyDescent="0.25">
      <c r="A13" s="86" t="s">
        <v>115</v>
      </c>
      <c r="B13" s="86" t="s">
        <v>119</v>
      </c>
      <c r="C13" s="85"/>
      <c r="D13" s="85"/>
    </row>
    <row r="14" spans="1:4" x14ac:dyDescent="0.25">
      <c r="A14" s="86" t="s">
        <v>116</v>
      </c>
      <c r="B14" s="86" t="s">
        <v>120</v>
      </c>
      <c r="C14" s="85"/>
      <c r="D14" s="85"/>
    </row>
    <row r="15" spans="1:4" x14ac:dyDescent="0.25">
      <c r="A15" s="10" t="s">
        <v>330</v>
      </c>
      <c r="B15" s="14" t="s">
        <v>121</v>
      </c>
      <c r="C15" s="85"/>
      <c r="D15" s="85"/>
    </row>
    <row r="16" spans="1:4" x14ac:dyDescent="0.25">
      <c r="A16" s="19" t="s">
        <v>335</v>
      </c>
      <c r="B16" s="12" t="s">
        <v>122</v>
      </c>
      <c r="C16" s="85"/>
      <c r="D16" s="85"/>
    </row>
    <row r="17" spans="1:4" x14ac:dyDescent="0.25">
      <c r="A17" s="86" t="s">
        <v>123</v>
      </c>
      <c r="B17" s="86" t="s">
        <v>122</v>
      </c>
      <c r="C17" s="85"/>
      <c r="D17" s="85"/>
    </row>
    <row r="18" spans="1:4" x14ac:dyDescent="0.25">
      <c r="A18" s="86" t="s">
        <v>124</v>
      </c>
      <c r="B18" s="86" t="s">
        <v>122</v>
      </c>
      <c r="C18" s="85"/>
      <c r="D18" s="85"/>
    </row>
    <row r="19" spans="1:4" x14ac:dyDescent="0.25">
      <c r="A19" s="19" t="s">
        <v>336</v>
      </c>
      <c r="B19" s="12" t="s">
        <v>125</v>
      </c>
      <c r="C19" s="85"/>
      <c r="D19" s="85"/>
    </row>
    <row r="20" spans="1:4" x14ac:dyDescent="0.25">
      <c r="A20" s="86" t="s">
        <v>116</v>
      </c>
      <c r="B20" s="86" t="s">
        <v>125</v>
      </c>
      <c r="C20" s="85"/>
      <c r="D20" s="85"/>
    </row>
    <row r="21" spans="1:4" x14ac:dyDescent="0.25">
      <c r="A21" s="12" t="s">
        <v>126</v>
      </c>
      <c r="B21" s="12" t="s">
        <v>127</v>
      </c>
      <c r="C21" s="85"/>
      <c r="D21" s="85"/>
    </row>
    <row r="22" spans="1:4" x14ac:dyDescent="0.25">
      <c r="A22" s="12" t="s">
        <v>337</v>
      </c>
      <c r="B22" s="12" t="s">
        <v>128</v>
      </c>
      <c r="C22" s="85"/>
      <c r="D22" s="85"/>
    </row>
    <row r="23" spans="1:4" x14ac:dyDescent="0.25">
      <c r="A23" s="86" t="s">
        <v>124</v>
      </c>
      <c r="B23" s="86" t="s">
        <v>128</v>
      </c>
      <c r="C23" s="85"/>
      <c r="D23" s="85"/>
    </row>
    <row r="24" spans="1:4" x14ac:dyDescent="0.25">
      <c r="A24" s="86" t="s">
        <v>116</v>
      </c>
      <c r="B24" s="86" t="s">
        <v>128</v>
      </c>
      <c r="C24" s="85"/>
      <c r="D24" s="85"/>
    </row>
    <row r="25" spans="1:4" x14ac:dyDescent="0.25">
      <c r="A25" s="20" t="s">
        <v>333</v>
      </c>
      <c r="B25" s="14" t="s">
        <v>129</v>
      </c>
      <c r="C25" s="85"/>
      <c r="D25" s="85"/>
    </row>
    <row r="26" spans="1:4" x14ac:dyDescent="0.25">
      <c r="A26" s="19" t="s">
        <v>130</v>
      </c>
      <c r="B26" s="12" t="s">
        <v>131</v>
      </c>
      <c r="C26" s="85"/>
      <c r="D26" s="85"/>
    </row>
    <row r="27" spans="1:4" x14ac:dyDescent="0.25">
      <c r="A27" s="19" t="s">
        <v>132</v>
      </c>
      <c r="B27" s="12" t="s">
        <v>133</v>
      </c>
      <c r="C27" s="85"/>
      <c r="D27" s="85"/>
    </row>
    <row r="28" spans="1:4" x14ac:dyDescent="0.25">
      <c r="A28" s="19" t="s">
        <v>136</v>
      </c>
      <c r="B28" s="12" t="s">
        <v>137</v>
      </c>
      <c r="C28" s="85"/>
      <c r="D28" s="85"/>
    </row>
    <row r="29" spans="1:4" x14ac:dyDescent="0.25">
      <c r="A29" s="19" t="s">
        <v>138</v>
      </c>
      <c r="B29" s="12" t="s">
        <v>139</v>
      </c>
      <c r="C29" s="85"/>
      <c r="D29" s="85"/>
    </row>
    <row r="30" spans="1:4" x14ac:dyDescent="0.25">
      <c r="A30" s="19" t="s">
        <v>140</v>
      </c>
      <c r="B30" s="12" t="s">
        <v>141</v>
      </c>
      <c r="C30" s="85"/>
      <c r="D30" s="85"/>
    </row>
    <row r="31" spans="1:4" x14ac:dyDescent="0.25">
      <c r="A31" s="39" t="s">
        <v>334</v>
      </c>
      <c r="B31" s="87" t="s">
        <v>142</v>
      </c>
      <c r="C31" s="85"/>
      <c r="D31" s="85"/>
    </row>
    <row r="32" spans="1:4" x14ac:dyDescent="0.25">
      <c r="A32" s="19" t="s">
        <v>143</v>
      </c>
      <c r="B32" s="12" t="s">
        <v>144</v>
      </c>
      <c r="C32" s="85"/>
      <c r="D32" s="85"/>
    </row>
    <row r="33" spans="1:4" x14ac:dyDescent="0.25">
      <c r="A33" s="11" t="s">
        <v>145</v>
      </c>
      <c r="B33" s="12" t="s">
        <v>146</v>
      </c>
      <c r="C33" s="85"/>
      <c r="D33" s="85"/>
    </row>
    <row r="34" spans="1:4" x14ac:dyDescent="0.25">
      <c r="A34" s="19" t="s">
        <v>338</v>
      </c>
      <c r="B34" s="12" t="s">
        <v>147</v>
      </c>
      <c r="C34" s="85"/>
      <c r="D34" s="85"/>
    </row>
    <row r="35" spans="1:4" x14ac:dyDescent="0.25">
      <c r="A35" s="86" t="s">
        <v>116</v>
      </c>
      <c r="B35" s="86" t="s">
        <v>147</v>
      </c>
      <c r="C35" s="85"/>
      <c r="D35" s="85"/>
    </row>
    <row r="36" spans="1:4" x14ac:dyDescent="0.25">
      <c r="A36" s="19" t="s">
        <v>339</v>
      </c>
      <c r="B36" s="12" t="s">
        <v>148</v>
      </c>
      <c r="C36" s="85"/>
      <c r="D36" s="85"/>
    </row>
    <row r="37" spans="1:4" x14ac:dyDescent="0.25">
      <c r="A37" s="86" t="s">
        <v>149</v>
      </c>
      <c r="B37" s="86" t="s">
        <v>148</v>
      </c>
      <c r="C37" s="85"/>
      <c r="D37" s="85"/>
    </row>
    <row r="38" spans="1:4" x14ac:dyDescent="0.25">
      <c r="A38" s="86" t="s">
        <v>150</v>
      </c>
      <c r="B38" s="86" t="s">
        <v>148</v>
      </c>
      <c r="C38" s="85"/>
      <c r="D38" s="85"/>
    </row>
    <row r="39" spans="1:4" x14ac:dyDescent="0.25">
      <c r="A39" s="86" t="s">
        <v>151</v>
      </c>
      <c r="B39" s="86" t="s">
        <v>148</v>
      </c>
      <c r="C39" s="85"/>
      <c r="D39" s="85"/>
    </row>
    <row r="40" spans="1:4" x14ac:dyDescent="0.25">
      <c r="A40" s="86" t="s">
        <v>116</v>
      </c>
      <c r="B40" s="86" t="s">
        <v>148</v>
      </c>
      <c r="C40" s="85"/>
      <c r="D40" s="85"/>
    </row>
    <row r="41" spans="1:4" x14ac:dyDescent="0.25">
      <c r="A41" s="39" t="s">
        <v>340</v>
      </c>
      <c r="B41" s="87" t="s">
        <v>152</v>
      </c>
      <c r="C41" s="85"/>
      <c r="D41" s="85"/>
    </row>
    <row r="42" spans="1:4" x14ac:dyDescent="0.25">
      <c r="A42" s="88"/>
      <c r="B42" s="88"/>
      <c r="C42" s="88"/>
      <c r="D42" s="88"/>
    </row>
    <row r="43" spans="1:4" x14ac:dyDescent="0.25">
      <c r="A43" s="88"/>
      <c r="B43" s="88"/>
      <c r="C43" s="88"/>
      <c r="D43" s="88"/>
    </row>
    <row r="44" spans="1:4" ht="25.5" x14ac:dyDescent="0.25">
      <c r="A44" s="82" t="s">
        <v>570</v>
      </c>
      <c r="B44" s="83" t="s">
        <v>650</v>
      </c>
      <c r="C44" s="84" t="s">
        <v>613</v>
      </c>
      <c r="D44" s="84" t="s">
        <v>614</v>
      </c>
    </row>
    <row r="45" spans="1:4" x14ac:dyDescent="0.25">
      <c r="A45" s="19" t="s">
        <v>404</v>
      </c>
      <c r="B45" s="12" t="s">
        <v>242</v>
      </c>
      <c r="C45" s="85"/>
      <c r="D45" s="85"/>
    </row>
    <row r="46" spans="1:4" x14ac:dyDescent="0.25">
      <c r="A46" s="86" t="s">
        <v>115</v>
      </c>
      <c r="B46" s="86" t="s">
        <v>242</v>
      </c>
      <c r="C46" s="85"/>
      <c r="D46" s="74"/>
    </row>
    <row r="47" spans="1:4" ht="30" x14ac:dyDescent="0.25">
      <c r="A47" s="11" t="s">
        <v>243</v>
      </c>
      <c r="B47" s="12" t="s">
        <v>244</v>
      </c>
      <c r="C47" s="85"/>
      <c r="D47" s="74"/>
    </row>
    <row r="48" spans="1:4" x14ac:dyDescent="0.25">
      <c r="A48" s="19" t="s">
        <v>453</v>
      </c>
      <c r="B48" s="12" t="s">
        <v>245</v>
      </c>
      <c r="C48" s="85"/>
      <c r="D48" s="74"/>
    </row>
    <row r="49" spans="1:4" x14ac:dyDescent="0.25">
      <c r="A49" s="86" t="s">
        <v>115</v>
      </c>
      <c r="B49" s="86" t="s">
        <v>245</v>
      </c>
      <c r="C49" s="85"/>
      <c r="D49" s="74"/>
    </row>
    <row r="50" spans="1:4" x14ac:dyDescent="0.25">
      <c r="A50" s="10" t="s">
        <v>424</v>
      </c>
      <c r="B50" s="14" t="s">
        <v>246</v>
      </c>
      <c r="C50" s="85"/>
      <c r="D50" s="74"/>
    </row>
    <row r="51" spans="1:4" x14ac:dyDescent="0.25">
      <c r="A51" s="11" t="s">
        <v>454</v>
      </c>
      <c r="B51" s="12" t="s">
        <v>247</v>
      </c>
      <c r="C51" s="85"/>
      <c r="D51" s="74"/>
    </row>
    <row r="52" spans="1:4" x14ac:dyDescent="0.25">
      <c r="A52" s="86" t="s">
        <v>123</v>
      </c>
      <c r="B52" s="86" t="s">
        <v>247</v>
      </c>
      <c r="C52" s="85"/>
      <c r="D52" s="74"/>
    </row>
    <row r="53" spans="1:4" x14ac:dyDescent="0.25">
      <c r="A53" s="19" t="s">
        <v>248</v>
      </c>
      <c r="B53" s="12" t="s">
        <v>249</v>
      </c>
      <c r="C53" s="85"/>
      <c r="D53" s="74"/>
    </row>
    <row r="54" spans="1:4" x14ac:dyDescent="0.25">
      <c r="A54" s="12" t="s">
        <v>455</v>
      </c>
      <c r="B54" s="12" t="s">
        <v>250</v>
      </c>
      <c r="C54" s="85"/>
      <c r="D54" s="74"/>
    </row>
    <row r="55" spans="1:4" x14ac:dyDescent="0.25">
      <c r="A55" s="86" t="s">
        <v>124</v>
      </c>
      <c r="B55" s="86" t="s">
        <v>250</v>
      </c>
      <c r="C55" s="85"/>
      <c r="D55" s="74"/>
    </row>
    <row r="56" spans="1:4" x14ac:dyDescent="0.25">
      <c r="A56" s="19" t="s">
        <v>251</v>
      </c>
      <c r="B56" s="12" t="s">
        <v>252</v>
      </c>
      <c r="C56" s="85"/>
      <c r="D56" s="74"/>
    </row>
    <row r="57" spans="1:4" x14ac:dyDescent="0.25">
      <c r="A57" s="20" t="s">
        <v>425</v>
      </c>
      <c r="B57" s="14" t="s">
        <v>253</v>
      </c>
      <c r="C57" s="85"/>
      <c r="D57" s="74"/>
    </row>
    <row r="58" spans="1:4" x14ac:dyDescent="0.25">
      <c r="A58" s="20" t="s">
        <v>257</v>
      </c>
      <c r="B58" s="14" t="s">
        <v>258</v>
      </c>
      <c r="C58" s="85"/>
      <c r="D58" s="74"/>
    </row>
    <row r="59" spans="1:4" x14ac:dyDescent="0.25">
      <c r="A59" s="20" t="s">
        <v>259</v>
      </c>
      <c r="B59" s="14" t="s">
        <v>260</v>
      </c>
      <c r="C59" s="85"/>
      <c r="D59" s="74"/>
    </row>
    <row r="60" spans="1:4" x14ac:dyDescent="0.25">
      <c r="A60" s="20" t="s">
        <v>263</v>
      </c>
      <c r="B60" s="14" t="s">
        <v>264</v>
      </c>
      <c r="C60" s="85"/>
      <c r="D60" s="74"/>
    </row>
    <row r="61" spans="1:4" x14ac:dyDescent="0.25">
      <c r="A61" s="10" t="s">
        <v>595</v>
      </c>
      <c r="B61" s="14" t="s">
        <v>265</v>
      </c>
      <c r="C61" s="85"/>
      <c r="D61" s="74"/>
    </row>
    <row r="62" spans="1:4" x14ac:dyDescent="0.25">
      <c r="A62" s="14" t="s">
        <v>266</v>
      </c>
      <c r="B62" s="14" t="s">
        <v>265</v>
      </c>
      <c r="C62" s="85"/>
      <c r="D62" s="74"/>
    </row>
    <row r="63" spans="1:4" x14ac:dyDescent="0.25">
      <c r="A63" s="64" t="s">
        <v>427</v>
      </c>
      <c r="B63" s="87" t="s">
        <v>267</v>
      </c>
      <c r="C63" s="85"/>
      <c r="D63" s="74"/>
    </row>
    <row r="64" spans="1:4" x14ac:dyDescent="0.25">
      <c r="A64" s="11" t="s">
        <v>268</v>
      </c>
      <c r="B64" s="12" t="s">
        <v>269</v>
      </c>
      <c r="C64" s="85"/>
      <c r="D64" s="74"/>
    </row>
    <row r="65" spans="1:4" x14ac:dyDescent="0.25">
      <c r="A65" s="12" t="s">
        <v>270</v>
      </c>
      <c r="B65" s="12" t="s">
        <v>271</v>
      </c>
      <c r="C65" s="85"/>
      <c r="D65" s="74"/>
    </row>
    <row r="66" spans="1:4" x14ac:dyDescent="0.25">
      <c r="A66" s="19" t="s">
        <v>272</v>
      </c>
      <c r="B66" s="12" t="s">
        <v>273</v>
      </c>
      <c r="C66" s="85"/>
      <c r="D66" s="74"/>
    </row>
    <row r="67" spans="1:4" x14ac:dyDescent="0.25">
      <c r="A67" s="19" t="s">
        <v>409</v>
      </c>
      <c r="B67" s="12" t="s">
        <v>274</v>
      </c>
      <c r="C67" s="85"/>
      <c r="D67" s="74"/>
    </row>
    <row r="68" spans="1:4" x14ac:dyDescent="0.25">
      <c r="A68" s="86" t="s">
        <v>149</v>
      </c>
      <c r="B68" s="86" t="s">
        <v>274</v>
      </c>
      <c r="C68" s="85"/>
      <c r="D68" s="74"/>
    </row>
    <row r="69" spans="1:4" x14ac:dyDescent="0.25">
      <c r="A69" s="86" t="s">
        <v>150</v>
      </c>
      <c r="B69" s="86" t="s">
        <v>274</v>
      </c>
      <c r="C69" s="85"/>
      <c r="D69" s="74"/>
    </row>
    <row r="70" spans="1:4" x14ac:dyDescent="0.25">
      <c r="A70" s="14" t="s">
        <v>151</v>
      </c>
      <c r="B70" s="14" t="s">
        <v>274</v>
      </c>
      <c r="C70" s="85"/>
      <c r="D70" s="74"/>
    </row>
    <row r="71" spans="1:4" x14ac:dyDescent="0.25">
      <c r="A71" s="39" t="s">
        <v>428</v>
      </c>
      <c r="B71" s="87" t="s">
        <v>275</v>
      </c>
      <c r="C71" s="85"/>
      <c r="D71" s="74"/>
    </row>
  </sheetData>
  <mergeCells count="3">
    <mergeCell ref="A3:D3"/>
    <mergeCell ref="A4:D4"/>
    <mergeCell ref="A1:D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10"/>
  <sheetViews>
    <sheetView zoomScaleNormal="100" workbookViewId="0">
      <selection activeCell="A7" sqref="A7:G10"/>
    </sheetView>
  </sheetViews>
  <sheetFormatPr defaultRowHeight="15" x14ac:dyDescent="0.25"/>
  <cols>
    <col min="1" max="1" width="78.42578125" customWidth="1"/>
    <col min="2" max="2" width="14.5703125" style="89" customWidth="1"/>
    <col min="3" max="7" width="17.140625" style="90" customWidth="1"/>
  </cols>
  <sheetData>
    <row r="1" spans="1:7" ht="15.75" x14ac:dyDescent="0.25">
      <c r="A1" s="183" t="s">
        <v>713</v>
      </c>
      <c r="B1" s="183"/>
      <c r="C1" s="183"/>
      <c r="D1" s="183"/>
      <c r="E1" s="183"/>
      <c r="F1" s="183"/>
      <c r="G1" s="183"/>
    </row>
    <row r="2" spans="1:7" ht="15.75" x14ac:dyDescent="0.25">
      <c r="A2" s="178" t="s">
        <v>718</v>
      </c>
      <c r="B2" s="178"/>
      <c r="C2" s="178"/>
      <c r="D2" s="178"/>
      <c r="E2" s="178"/>
      <c r="F2" s="178"/>
      <c r="G2" s="178"/>
    </row>
    <row r="3" spans="1:7" ht="23.25" customHeight="1" x14ac:dyDescent="0.25">
      <c r="A3" s="179" t="s">
        <v>692</v>
      </c>
      <c r="B3" s="180"/>
      <c r="C3" s="180"/>
      <c r="D3" s="180"/>
      <c r="E3" s="180"/>
      <c r="F3" s="180"/>
      <c r="G3" s="180"/>
    </row>
    <row r="4" spans="1:7" ht="25.5" customHeight="1" x14ac:dyDescent="0.25">
      <c r="A4" s="190" t="s">
        <v>683</v>
      </c>
      <c r="B4" s="180"/>
      <c r="C4" s="180"/>
      <c r="D4" s="180"/>
      <c r="E4" s="180"/>
      <c r="F4" s="180"/>
      <c r="G4" s="180"/>
    </row>
    <row r="5" spans="1:7" ht="21.75" customHeight="1" x14ac:dyDescent="0.25">
      <c r="A5" s="62"/>
      <c r="B5" s="103"/>
      <c r="C5" s="108"/>
      <c r="D5" s="108"/>
      <c r="E5" s="108"/>
      <c r="F5" s="108"/>
      <c r="G5" s="108"/>
    </row>
    <row r="6" spans="1:7" ht="20.25" customHeight="1" x14ac:dyDescent="0.25">
      <c r="A6" s="4" t="s">
        <v>596</v>
      </c>
    </row>
    <row r="7" spans="1:7" x14ac:dyDescent="0.25">
      <c r="A7" s="166" t="s">
        <v>570</v>
      </c>
      <c r="B7" s="109" t="s">
        <v>650</v>
      </c>
      <c r="C7" s="174" t="s">
        <v>488</v>
      </c>
      <c r="D7" s="174" t="s">
        <v>485</v>
      </c>
      <c r="E7" s="174" t="s">
        <v>489</v>
      </c>
      <c r="F7" s="174" t="s">
        <v>490</v>
      </c>
      <c r="G7" s="110" t="s">
        <v>610</v>
      </c>
    </row>
    <row r="8" spans="1:7" ht="26.25" customHeight="1" x14ac:dyDescent="0.25">
      <c r="A8" s="61" t="s">
        <v>608</v>
      </c>
      <c r="B8" s="111" t="s">
        <v>135</v>
      </c>
      <c r="C8" s="91">
        <v>12827692</v>
      </c>
      <c r="D8" s="91">
        <v>60597353</v>
      </c>
      <c r="E8" s="91">
        <v>19973940</v>
      </c>
      <c r="F8" s="91">
        <v>107509929</v>
      </c>
      <c r="G8" s="91">
        <f>SUM(C8:F8)</f>
        <v>200908914</v>
      </c>
    </row>
    <row r="9" spans="1:7" ht="26.25" customHeight="1" x14ac:dyDescent="0.25">
      <c r="A9" s="61" t="s">
        <v>609</v>
      </c>
      <c r="B9" s="111" t="s">
        <v>135</v>
      </c>
      <c r="C9" s="91"/>
      <c r="D9" s="91"/>
      <c r="E9" s="91"/>
      <c r="F9" s="91"/>
      <c r="G9" s="91">
        <f>SUM(C9:F9)</f>
        <v>0</v>
      </c>
    </row>
    <row r="10" spans="1:7" ht="22.5" customHeight="1" x14ac:dyDescent="0.25">
      <c r="A10" s="166" t="s">
        <v>611</v>
      </c>
      <c r="B10" s="116"/>
      <c r="C10" s="91">
        <f>SUM(C8:C9)</f>
        <v>12827692</v>
      </c>
      <c r="D10" s="91">
        <f>SUM(D8:D9)</f>
        <v>60597353</v>
      </c>
      <c r="E10" s="91">
        <f>SUM(E8:E9)</f>
        <v>19973940</v>
      </c>
      <c r="F10" s="91">
        <f>SUM(F8:F9)</f>
        <v>107509929</v>
      </c>
      <c r="G10" s="91">
        <f>SUM(G8:G9)</f>
        <v>200908914</v>
      </c>
    </row>
  </sheetData>
  <mergeCells count="4">
    <mergeCell ref="A3:G3"/>
    <mergeCell ref="A4:G4"/>
    <mergeCell ref="A1:G1"/>
    <mergeCell ref="A2:G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50"/>
  <sheetViews>
    <sheetView zoomScaleNormal="100" workbookViewId="0">
      <selection activeCell="H28" sqref="H28"/>
    </sheetView>
  </sheetViews>
  <sheetFormatPr defaultRowHeight="15" x14ac:dyDescent="0.25"/>
  <cols>
    <col min="1" max="1" width="100" customWidth="1"/>
    <col min="3" max="3" width="17" style="90" customWidth="1"/>
  </cols>
  <sheetData>
    <row r="1" spans="1:3" ht="15.75" x14ac:dyDescent="0.25">
      <c r="A1" s="183" t="s">
        <v>714</v>
      </c>
      <c r="B1" s="183"/>
      <c r="C1" s="183"/>
    </row>
    <row r="2" spans="1:3" ht="15.75" x14ac:dyDescent="0.25">
      <c r="A2" s="178" t="s">
        <v>718</v>
      </c>
      <c r="B2" s="178"/>
      <c r="C2" s="178"/>
    </row>
    <row r="3" spans="1:3" ht="28.5" customHeight="1" x14ac:dyDescent="0.25">
      <c r="A3" s="179" t="s">
        <v>692</v>
      </c>
      <c r="B3" s="180"/>
      <c r="C3" s="180"/>
    </row>
    <row r="4" spans="1:3" ht="26.25" customHeight="1" x14ac:dyDescent="0.25">
      <c r="A4" s="182" t="s">
        <v>684</v>
      </c>
      <c r="B4" s="177"/>
      <c r="C4" s="177"/>
    </row>
    <row r="5" spans="1:3" ht="18.75" customHeight="1" x14ac:dyDescent="0.3">
      <c r="A5" s="62"/>
      <c r="B5" s="65"/>
      <c r="C5" s="112"/>
    </row>
    <row r="6" spans="1:3" ht="23.25" customHeight="1" x14ac:dyDescent="0.25">
      <c r="A6" s="4" t="s">
        <v>596</v>
      </c>
    </row>
    <row r="7" spans="1:3" ht="25.5" x14ac:dyDescent="0.25">
      <c r="A7" s="166" t="s">
        <v>570</v>
      </c>
      <c r="B7" s="3" t="s">
        <v>650</v>
      </c>
      <c r="C7" s="110" t="s">
        <v>612</v>
      </c>
    </row>
    <row r="8" spans="1:3" ht="15.75" x14ac:dyDescent="0.3">
      <c r="A8" s="75" t="s">
        <v>471</v>
      </c>
      <c r="B8" s="5" t="s">
        <v>54</v>
      </c>
      <c r="C8" s="113"/>
    </row>
    <row r="9" spans="1:3" ht="15.75" x14ac:dyDescent="0.3">
      <c r="A9" s="75" t="s">
        <v>472</v>
      </c>
      <c r="B9" s="5" t="s">
        <v>54</v>
      </c>
      <c r="C9" s="113"/>
    </row>
    <row r="10" spans="1:3" ht="15.75" x14ac:dyDescent="0.3">
      <c r="A10" s="75" t="s">
        <v>473</v>
      </c>
      <c r="B10" s="5" t="s">
        <v>54</v>
      </c>
      <c r="C10" s="114">
        <v>600000</v>
      </c>
    </row>
    <row r="11" spans="1:3" ht="15.75" x14ac:dyDescent="0.3">
      <c r="A11" s="75" t="s">
        <v>474</v>
      </c>
      <c r="B11" s="5" t="s">
        <v>54</v>
      </c>
      <c r="C11" s="113"/>
    </row>
    <row r="12" spans="1:3" ht="15.75" x14ac:dyDescent="0.3">
      <c r="A12" s="75" t="s">
        <v>475</v>
      </c>
      <c r="B12" s="5" t="s">
        <v>54</v>
      </c>
      <c r="C12" s="113"/>
    </row>
    <row r="13" spans="1:3" ht="15.75" x14ac:dyDescent="0.3">
      <c r="A13" s="75" t="s">
        <v>476</v>
      </c>
      <c r="B13" s="5" t="s">
        <v>54</v>
      </c>
      <c r="C13" s="113"/>
    </row>
    <row r="14" spans="1:3" ht="15.75" x14ac:dyDescent="0.3">
      <c r="A14" s="75" t="s">
        <v>477</v>
      </c>
      <c r="B14" s="5" t="s">
        <v>54</v>
      </c>
      <c r="C14" s="113"/>
    </row>
    <row r="15" spans="1:3" ht="15.75" x14ac:dyDescent="0.3">
      <c r="A15" s="75" t="s">
        <v>478</v>
      </c>
      <c r="B15" s="5" t="s">
        <v>54</v>
      </c>
      <c r="C15" s="114"/>
    </row>
    <row r="16" spans="1:3" ht="15.75" x14ac:dyDescent="0.3">
      <c r="A16" s="75" t="s">
        <v>479</v>
      </c>
      <c r="B16" s="5" t="s">
        <v>54</v>
      </c>
      <c r="C16" s="113"/>
    </row>
    <row r="17" spans="1:3" x14ac:dyDescent="0.25">
      <c r="A17" s="76" t="s">
        <v>286</v>
      </c>
      <c r="B17" s="7" t="s">
        <v>54</v>
      </c>
      <c r="C17" s="115">
        <f>SUM(C8:C16)</f>
        <v>600000</v>
      </c>
    </row>
    <row r="18" spans="1:3" x14ac:dyDescent="0.25">
      <c r="A18" s="11" t="s">
        <v>287</v>
      </c>
      <c r="B18" s="6" t="s">
        <v>56</v>
      </c>
      <c r="C18" s="91"/>
    </row>
    <row r="19" spans="1:3" x14ac:dyDescent="0.25">
      <c r="A19" s="11" t="s">
        <v>288</v>
      </c>
      <c r="B19" s="6" t="s">
        <v>56</v>
      </c>
      <c r="C19" s="91"/>
    </row>
    <row r="20" spans="1:3" x14ac:dyDescent="0.25">
      <c r="A20" s="11" t="s">
        <v>289</v>
      </c>
      <c r="B20" s="6" t="s">
        <v>56</v>
      </c>
      <c r="C20" s="91"/>
    </row>
    <row r="21" spans="1:3" x14ac:dyDescent="0.25">
      <c r="A21" s="11" t="s">
        <v>290</v>
      </c>
      <c r="B21" s="6" t="s">
        <v>56</v>
      </c>
      <c r="C21" s="91"/>
    </row>
    <row r="22" spans="1:3" x14ac:dyDescent="0.25">
      <c r="A22" s="12" t="s">
        <v>291</v>
      </c>
      <c r="B22" s="6" t="s">
        <v>56</v>
      </c>
      <c r="C22" s="91"/>
    </row>
    <row r="23" spans="1:3" x14ac:dyDescent="0.25">
      <c r="A23" s="12" t="s">
        <v>292</v>
      </c>
      <c r="B23" s="6" t="s">
        <v>56</v>
      </c>
      <c r="C23" s="91"/>
    </row>
    <row r="24" spans="1:3" x14ac:dyDescent="0.25">
      <c r="A24" s="14" t="s">
        <v>619</v>
      </c>
      <c r="B24" s="13" t="s">
        <v>56</v>
      </c>
      <c r="C24" s="116">
        <f>SUM(C18:C23)</f>
        <v>0</v>
      </c>
    </row>
    <row r="25" spans="1:3" x14ac:dyDescent="0.25">
      <c r="A25" s="11" t="s">
        <v>293</v>
      </c>
      <c r="B25" s="6" t="s">
        <v>57</v>
      </c>
      <c r="C25" s="91"/>
    </row>
    <row r="26" spans="1:3" x14ac:dyDescent="0.25">
      <c r="A26" s="15" t="s">
        <v>618</v>
      </c>
      <c r="B26" s="13" t="s">
        <v>57</v>
      </c>
      <c r="C26" s="116">
        <f>SUM(C25)</f>
        <v>0</v>
      </c>
    </row>
    <row r="27" spans="1:3" x14ac:dyDescent="0.25">
      <c r="A27" s="11" t="s">
        <v>294</v>
      </c>
      <c r="B27" s="6" t="s">
        <v>58</v>
      </c>
      <c r="C27" s="91"/>
    </row>
    <row r="28" spans="1:3" x14ac:dyDescent="0.25">
      <c r="A28" s="11" t="s">
        <v>295</v>
      </c>
      <c r="B28" s="6" t="s">
        <v>58</v>
      </c>
      <c r="C28" s="91"/>
    </row>
    <row r="29" spans="1:3" x14ac:dyDescent="0.25">
      <c r="A29" s="12" t="s">
        <v>296</v>
      </c>
      <c r="B29" s="6" t="s">
        <v>58</v>
      </c>
      <c r="C29" s="91"/>
    </row>
    <row r="30" spans="1:3" x14ac:dyDescent="0.25">
      <c r="A30" s="12" t="s">
        <v>297</v>
      </c>
      <c r="B30" s="6" t="s">
        <v>58</v>
      </c>
      <c r="C30" s="91"/>
    </row>
    <row r="31" spans="1:3" x14ac:dyDescent="0.25">
      <c r="A31" s="12" t="s">
        <v>298</v>
      </c>
      <c r="B31" s="6" t="s">
        <v>58</v>
      </c>
      <c r="C31" s="91"/>
    </row>
    <row r="32" spans="1:3" ht="30" x14ac:dyDescent="0.25">
      <c r="A32" s="16" t="s">
        <v>299</v>
      </c>
      <c r="B32" s="6" t="s">
        <v>58</v>
      </c>
      <c r="C32" s="91"/>
    </row>
    <row r="33" spans="1:3" x14ac:dyDescent="0.25">
      <c r="A33" s="10" t="s">
        <v>617</v>
      </c>
      <c r="B33" s="13" t="s">
        <v>58</v>
      </c>
      <c r="C33" s="116">
        <f>SUM(C27:C32)</f>
        <v>0</v>
      </c>
    </row>
    <row r="34" spans="1:3" x14ac:dyDescent="0.25">
      <c r="A34" s="11" t="s">
        <v>300</v>
      </c>
      <c r="B34" s="6" t="s">
        <v>59</v>
      </c>
      <c r="C34" s="91"/>
    </row>
    <row r="35" spans="1:3" x14ac:dyDescent="0.25">
      <c r="A35" s="11" t="s">
        <v>301</v>
      </c>
      <c r="B35" s="6" t="s">
        <v>59</v>
      </c>
      <c r="C35" s="91"/>
    </row>
    <row r="36" spans="1:3" x14ac:dyDescent="0.25">
      <c r="A36" s="10" t="s">
        <v>616</v>
      </c>
      <c r="B36" s="8" t="s">
        <v>59</v>
      </c>
      <c r="C36" s="91"/>
    </row>
    <row r="37" spans="1:3" x14ac:dyDescent="0.25">
      <c r="A37" s="11" t="s">
        <v>302</v>
      </c>
      <c r="B37" s="6" t="s">
        <v>60</v>
      </c>
      <c r="C37" s="91"/>
    </row>
    <row r="38" spans="1:3" x14ac:dyDescent="0.25">
      <c r="A38" s="11" t="s">
        <v>303</v>
      </c>
      <c r="B38" s="6" t="s">
        <v>60</v>
      </c>
      <c r="C38" s="91"/>
    </row>
    <row r="39" spans="1:3" x14ac:dyDescent="0.25">
      <c r="A39" s="12" t="s">
        <v>304</v>
      </c>
      <c r="B39" s="6" t="s">
        <v>60</v>
      </c>
      <c r="C39" s="91"/>
    </row>
    <row r="40" spans="1:3" x14ac:dyDescent="0.25">
      <c r="A40" s="12" t="s">
        <v>305</v>
      </c>
      <c r="B40" s="6" t="s">
        <v>60</v>
      </c>
      <c r="C40" s="91"/>
    </row>
    <row r="41" spans="1:3" x14ac:dyDescent="0.25">
      <c r="A41" s="12" t="s">
        <v>306</v>
      </c>
      <c r="B41" s="6" t="s">
        <v>60</v>
      </c>
      <c r="C41" s="91">
        <v>2650000</v>
      </c>
    </row>
    <row r="42" spans="1:3" x14ac:dyDescent="0.25">
      <c r="A42" s="12" t="s">
        <v>307</v>
      </c>
      <c r="B42" s="6" t="s">
        <v>60</v>
      </c>
      <c r="C42" s="91"/>
    </row>
    <row r="43" spans="1:3" x14ac:dyDescent="0.25">
      <c r="A43" s="12" t="s">
        <v>308</v>
      </c>
      <c r="B43" s="6" t="s">
        <v>60</v>
      </c>
      <c r="C43" s="91"/>
    </row>
    <row r="44" spans="1:3" x14ac:dyDescent="0.25">
      <c r="A44" s="12" t="s">
        <v>309</v>
      </c>
      <c r="B44" s="6" t="s">
        <v>60</v>
      </c>
      <c r="C44" s="91"/>
    </row>
    <row r="45" spans="1:3" x14ac:dyDescent="0.25">
      <c r="A45" s="12" t="s">
        <v>310</v>
      </c>
      <c r="B45" s="6" t="s">
        <v>60</v>
      </c>
      <c r="C45" s="91">
        <v>650000</v>
      </c>
    </row>
    <row r="46" spans="1:3" x14ac:dyDescent="0.25">
      <c r="A46" s="12" t="s">
        <v>311</v>
      </c>
      <c r="B46" s="6" t="s">
        <v>60</v>
      </c>
      <c r="C46" s="91"/>
    </row>
    <row r="47" spans="1:3" ht="30" x14ac:dyDescent="0.25">
      <c r="A47" s="12" t="s">
        <v>312</v>
      </c>
      <c r="B47" s="6" t="s">
        <v>60</v>
      </c>
      <c r="C47" s="91"/>
    </row>
    <row r="48" spans="1:3" ht="30" x14ac:dyDescent="0.25">
      <c r="A48" s="12" t="s">
        <v>313</v>
      </c>
      <c r="B48" s="6" t="s">
        <v>60</v>
      </c>
      <c r="C48" s="91"/>
    </row>
    <row r="49" spans="1:3" x14ac:dyDescent="0.25">
      <c r="A49" s="10" t="s">
        <v>314</v>
      </c>
      <c r="B49" s="13" t="s">
        <v>60</v>
      </c>
      <c r="C49" s="116">
        <f>SUM(C37:C48)</f>
        <v>3300000</v>
      </c>
    </row>
    <row r="50" spans="1:3" ht="15.75" x14ac:dyDescent="0.25">
      <c r="A50" s="17" t="s">
        <v>315</v>
      </c>
      <c r="B50" s="9" t="s">
        <v>61</v>
      </c>
      <c r="C50" s="116">
        <f>C49+C36+C33+C26+C24+C17</f>
        <v>3900000</v>
      </c>
    </row>
  </sheetData>
  <mergeCells count="4">
    <mergeCell ref="A3:C3"/>
    <mergeCell ref="A4:C4"/>
    <mergeCell ref="A1:C1"/>
    <mergeCell ref="A2:C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117"/>
  <sheetViews>
    <sheetView zoomScaleNormal="100" workbookViewId="0">
      <selection activeCell="A7" sqref="A7:C117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90" customWidth="1"/>
  </cols>
  <sheetData>
    <row r="1" spans="1:3" ht="15.75" x14ac:dyDescent="0.25">
      <c r="A1" s="183" t="s">
        <v>715</v>
      </c>
      <c r="B1" s="183"/>
      <c r="C1" s="183"/>
    </row>
    <row r="2" spans="1:3" ht="15.75" x14ac:dyDescent="0.25">
      <c r="A2" s="178" t="s">
        <v>718</v>
      </c>
      <c r="B2" s="178"/>
      <c r="C2" s="178"/>
    </row>
    <row r="3" spans="1:3" ht="27" customHeight="1" x14ac:dyDescent="0.25">
      <c r="A3" s="179" t="s">
        <v>692</v>
      </c>
      <c r="B3" s="180"/>
      <c r="C3" s="180"/>
    </row>
    <row r="4" spans="1:3" ht="27" customHeight="1" x14ac:dyDescent="0.25">
      <c r="A4" s="182" t="s">
        <v>685</v>
      </c>
      <c r="B4" s="180"/>
      <c r="C4" s="180"/>
    </row>
    <row r="5" spans="1:3" ht="19.5" customHeight="1" x14ac:dyDescent="0.25">
      <c r="A5" s="54"/>
      <c r="B5" s="55"/>
      <c r="C5" s="108"/>
    </row>
    <row r="6" spans="1:3" x14ac:dyDescent="0.25">
      <c r="A6" s="4" t="s">
        <v>596</v>
      </c>
    </row>
    <row r="7" spans="1:3" ht="25.5" x14ac:dyDescent="0.25">
      <c r="A7" s="166" t="s">
        <v>570</v>
      </c>
      <c r="B7" s="3" t="s">
        <v>650</v>
      </c>
      <c r="C7" s="110" t="s">
        <v>612</v>
      </c>
    </row>
    <row r="8" spans="1:3" x14ac:dyDescent="0.25">
      <c r="A8" s="12" t="s">
        <v>515</v>
      </c>
      <c r="B8" s="6" t="s">
        <v>67</v>
      </c>
      <c r="C8" s="91"/>
    </row>
    <row r="9" spans="1:3" x14ac:dyDescent="0.25">
      <c r="A9" s="12" t="s">
        <v>516</v>
      </c>
      <c r="B9" s="6" t="s">
        <v>67</v>
      </c>
      <c r="C9" s="91"/>
    </row>
    <row r="10" spans="1:3" x14ac:dyDescent="0.25">
      <c r="A10" s="12" t="s">
        <v>517</v>
      </c>
      <c r="B10" s="6" t="s">
        <v>67</v>
      </c>
      <c r="C10" s="91"/>
    </row>
    <row r="11" spans="1:3" x14ac:dyDescent="0.25">
      <c r="A11" s="12" t="s">
        <v>518</v>
      </c>
      <c r="B11" s="6" t="s">
        <v>67</v>
      </c>
      <c r="C11" s="91"/>
    </row>
    <row r="12" spans="1:3" x14ac:dyDescent="0.25">
      <c r="A12" s="12" t="s">
        <v>519</v>
      </c>
      <c r="B12" s="6" t="s">
        <v>67</v>
      </c>
      <c r="C12" s="91"/>
    </row>
    <row r="13" spans="1:3" x14ac:dyDescent="0.25">
      <c r="A13" s="12" t="s">
        <v>520</v>
      </c>
      <c r="B13" s="6" t="s">
        <v>67</v>
      </c>
      <c r="C13" s="91"/>
    </row>
    <row r="14" spans="1:3" x14ac:dyDescent="0.25">
      <c r="A14" s="12" t="s">
        <v>521</v>
      </c>
      <c r="B14" s="6" t="s">
        <v>67</v>
      </c>
      <c r="C14" s="91"/>
    </row>
    <row r="15" spans="1:3" x14ac:dyDescent="0.25">
      <c r="A15" s="12" t="s">
        <v>522</v>
      </c>
      <c r="B15" s="6" t="s">
        <v>67</v>
      </c>
      <c r="C15" s="91"/>
    </row>
    <row r="16" spans="1:3" x14ac:dyDescent="0.25">
      <c r="A16" s="12" t="s">
        <v>523</v>
      </c>
      <c r="B16" s="6" t="s">
        <v>67</v>
      </c>
      <c r="C16" s="91"/>
    </row>
    <row r="17" spans="1:3" x14ac:dyDescent="0.25">
      <c r="A17" s="12" t="s">
        <v>524</v>
      </c>
      <c r="B17" s="6" t="s">
        <v>67</v>
      </c>
      <c r="C17" s="91"/>
    </row>
    <row r="18" spans="1:3" ht="25.5" x14ac:dyDescent="0.25">
      <c r="A18" s="10" t="s">
        <v>316</v>
      </c>
      <c r="B18" s="8" t="s">
        <v>67</v>
      </c>
      <c r="C18" s="91"/>
    </row>
    <row r="19" spans="1:3" x14ac:dyDescent="0.25">
      <c r="A19" s="12" t="s">
        <v>515</v>
      </c>
      <c r="B19" s="6" t="s">
        <v>68</v>
      </c>
      <c r="C19" s="91"/>
    </row>
    <row r="20" spans="1:3" x14ac:dyDescent="0.25">
      <c r="A20" s="12" t="s">
        <v>516</v>
      </c>
      <c r="B20" s="6" t="s">
        <v>68</v>
      </c>
      <c r="C20" s="91"/>
    </row>
    <row r="21" spans="1:3" x14ac:dyDescent="0.25">
      <c r="A21" s="12" t="s">
        <v>517</v>
      </c>
      <c r="B21" s="6" t="s">
        <v>68</v>
      </c>
      <c r="C21" s="91"/>
    </row>
    <row r="22" spans="1:3" x14ac:dyDescent="0.25">
      <c r="A22" s="12" t="s">
        <v>518</v>
      </c>
      <c r="B22" s="6" t="s">
        <v>68</v>
      </c>
      <c r="C22" s="91"/>
    </row>
    <row r="23" spans="1:3" x14ac:dyDescent="0.25">
      <c r="A23" s="12" t="s">
        <v>519</v>
      </c>
      <c r="B23" s="6" t="s">
        <v>68</v>
      </c>
      <c r="C23" s="91"/>
    </row>
    <row r="24" spans="1:3" x14ac:dyDescent="0.25">
      <c r="A24" s="12" t="s">
        <v>520</v>
      </c>
      <c r="B24" s="6" t="s">
        <v>68</v>
      </c>
      <c r="C24" s="91"/>
    </row>
    <row r="25" spans="1:3" x14ac:dyDescent="0.25">
      <c r="A25" s="12" t="s">
        <v>521</v>
      </c>
      <c r="B25" s="6" t="s">
        <v>68</v>
      </c>
      <c r="C25" s="91"/>
    </row>
    <row r="26" spans="1:3" x14ac:dyDescent="0.25">
      <c r="A26" s="12" t="s">
        <v>522</v>
      </c>
      <c r="B26" s="6" t="s">
        <v>68</v>
      </c>
      <c r="C26" s="91"/>
    </row>
    <row r="27" spans="1:3" x14ac:dyDescent="0.25">
      <c r="A27" s="12" t="s">
        <v>523</v>
      </c>
      <c r="B27" s="6" t="s">
        <v>68</v>
      </c>
      <c r="C27" s="91"/>
    </row>
    <row r="28" spans="1:3" x14ac:dyDescent="0.25">
      <c r="A28" s="12" t="s">
        <v>524</v>
      </c>
      <c r="B28" s="6" t="s">
        <v>68</v>
      </c>
      <c r="C28" s="91"/>
    </row>
    <row r="29" spans="1:3" ht="25.5" x14ac:dyDescent="0.25">
      <c r="A29" s="10" t="s">
        <v>317</v>
      </c>
      <c r="B29" s="8" t="s">
        <v>68</v>
      </c>
      <c r="C29" s="91"/>
    </row>
    <row r="30" spans="1:3" x14ac:dyDescent="0.25">
      <c r="A30" s="12" t="s">
        <v>515</v>
      </c>
      <c r="B30" s="6" t="s">
        <v>69</v>
      </c>
      <c r="C30" s="91"/>
    </row>
    <row r="31" spans="1:3" x14ac:dyDescent="0.25">
      <c r="A31" s="12" t="s">
        <v>516</v>
      </c>
      <c r="B31" s="6" t="s">
        <v>69</v>
      </c>
      <c r="C31" s="91"/>
    </row>
    <row r="32" spans="1:3" x14ac:dyDescent="0.25">
      <c r="A32" s="12" t="s">
        <v>517</v>
      </c>
      <c r="B32" s="6" t="s">
        <v>69</v>
      </c>
      <c r="C32" s="91"/>
    </row>
    <row r="33" spans="1:3" x14ac:dyDescent="0.25">
      <c r="A33" s="12" t="s">
        <v>518</v>
      </c>
      <c r="B33" s="6" t="s">
        <v>69</v>
      </c>
      <c r="C33" s="91"/>
    </row>
    <row r="34" spans="1:3" x14ac:dyDescent="0.25">
      <c r="A34" s="12" t="s">
        <v>519</v>
      </c>
      <c r="B34" s="6" t="s">
        <v>69</v>
      </c>
      <c r="C34" s="91"/>
    </row>
    <row r="35" spans="1:3" x14ac:dyDescent="0.25">
      <c r="A35" s="12" t="s">
        <v>520</v>
      </c>
      <c r="B35" s="6" t="s">
        <v>69</v>
      </c>
      <c r="C35" s="91"/>
    </row>
    <row r="36" spans="1:3" x14ac:dyDescent="0.25">
      <c r="A36" s="12" t="s">
        <v>521</v>
      </c>
      <c r="B36" s="6" t="s">
        <v>69</v>
      </c>
      <c r="C36" s="91"/>
    </row>
    <row r="37" spans="1:3" x14ac:dyDescent="0.25">
      <c r="A37" s="12" t="s">
        <v>522</v>
      </c>
      <c r="B37" s="6" t="s">
        <v>69</v>
      </c>
      <c r="C37" s="91">
        <v>134913357</v>
      </c>
    </row>
    <row r="38" spans="1:3" x14ac:dyDescent="0.25">
      <c r="A38" s="12" t="s">
        <v>523</v>
      </c>
      <c r="B38" s="6" t="s">
        <v>69</v>
      </c>
      <c r="C38" s="91"/>
    </row>
    <row r="39" spans="1:3" x14ac:dyDescent="0.25">
      <c r="A39" s="12" t="s">
        <v>524</v>
      </c>
      <c r="B39" s="6" t="s">
        <v>69</v>
      </c>
      <c r="C39" s="91"/>
    </row>
    <row r="40" spans="1:3" x14ac:dyDescent="0.25">
      <c r="A40" s="10" t="s">
        <v>318</v>
      </c>
      <c r="B40" s="8" t="s">
        <v>69</v>
      </c>
      <c r="C40" s="91">
        <f>SUM(C30:C39)</f>
        <v>134913357</v>
      </c>
    </row>
    <row r="41" spans="1:3" x14ac:dyDescent="0.25">
      <c r="A41" s="12" t="s">
        <v>525</v>
      </c>
      <c r="B41" s="5" t="s">
        <v>71</v>
      </c>
      <c r="C41" s="91"/>
    </row>
    <row r="42" spans="1:3" x14ac:dyDescent="0.25">
      <c r="A42" s="12" t="s">
        <v>526</v>
      </c>
      <c r="B42" s="5" t="s">
        <v>71</v>
      </c>
      <c r="C42" s="91"/>
    </row>
    <row r="43" spans="1:3" x14ac:dyDescent="0.25">
      <c r="A43" s="12" t="s">
        <v>527</v>
      </c>
      <c r="B43" s="5" t="s">
        <v>71</v>
      </c>
      <c r="C43" s="91"/>
    </row>
    <row r="44" spans="1:3" x14ac:dyDescent="0.25">
      <c r="A44" s="5" t="s">
        <v>528</v>
      </c>
      <c r="B44" s="5" t="s">
        <v>71</v>
      </c>
      <c r="C44" s="91"/>
    </row>
    <row r="45" spans="1:3" x14ac:dyDescent="0.25">
      <c r="A45" s="5" t="s">
        <v>529</v>
      </c>
      <c r="B45" s="5" t="s">
        <v>71</v>
      </c>
      <c r="C45" s="91"/>
    </row>
    <row r="46" spans="1:3" x14ac:dyDescent="0.25">
      <c r="A46" s="5" t="s">
        <v>530</v>
      </c>
      <c r="B46" s="5" t="s">
        <v>71</v>
      </c>
      <c r="C46" s="91"/>
    </row>
    <row r="47" spans="1:3" x14ac:dyDescent="0.25">
      <c r="A47" s="12" t="s">
        <v>532</v>
      </c>
      <c r="B47" s="5" t="s">
        <v>71</v>
      </c>
      <c r="C47" s="91"/>
    </row>
    <row r="48" spans="1:3" x14ac:dyDescent="0.25">
      <c r="A48" s="12" t="s">
        <v>533</v>
      </c>
      <c r="B48" s="5" t="s">
        <v>71</v>
      </c>
      <c r="C48" s="91"/>
    </row>
    <row r="49" spans="1:3" x14ac:dyDescent="0.25">
      <c r="A49" s="12" t="s">
        <v>534</v>
      </c>
      <c r="B49" s="5" t="s">
        <v>71</v>
      </c>
      <c r="C49" s="91"/>
    </row>
    <row r="50" spans="1:3" x14ac:dyDescent="0.25">
      <c r="A50" s="12" t="s">
        <v>535</v>
      </c>
      <c r="B50" s="5" t="s">
        <v>71</v>
      </c>
      <c r="C50" s="91"/>
    </row>
    <row r="51" spans="1:3" ht="25.5" x14ac:dyDescent="0.25">
      <c r="A51" s="10" t="s">
        <v>319</v>
      </c>
      <c r="B51" s="8" t="s">
        <v>71</v>
      </c>
      <c r="C51" s="91"/>
    </row>
    <row r="52" spans="1:3" x14ac:dyDescent="0.25">
      <c r="A52" s="12" t="s">
        <v>525</v>
      </c>
      <c r="B52" s="5" t="s">
        <v>76</v>
      </c>
      <c r="C52" s="91"/>
    </row>
    <row r="53" spans="1:3" x14ac:dyDescent="0.25">
      <c r="A53" s="12" t="s">
        <v>526</v>
      </c>
      <c r="B53" s="5" t="s">
        <v>76</v>
      </c>
      <c r="C53" s="91">
        <v>4502000</v>
      </c>
    </row>
    <row r="54" spans="1:3" x14ac:dyDescent="0.25">
      <c r="A54" s="12" t="s">
        <v>527</v>
      </c>
      <c r="B54" s="5" t="s">
        <v>76</v>
      </c>
      <c r="C54" s="91"/>
    </row>
    <row r="55" spans="1:3" x14ac:dyDescent="0.25">
      <c r="A55" s="5" t="s">
        <v>528</v>
      </c>
      <c r="B55" s="5" t="s">
        <v>76</v>
      </c>
      <c r="C55" s="91"/>
    </row>
    <row r="56" spans="1:3" x14ac:dyDescent="0.25">
      <c r="A56" s="5" t="s">
        <v>529</v>
      </c>
      <c r="B56" s="5" t="s">
        <v>76</v>
      </c>
      <c r="C56" s="91"/>
    </row>
    <row r="57" spans="1:3" x14ac:dyDescent="0.25">
      <c r="A57" s="5" t="s">
        <v>530</v>
      </c>
      <c r="B57" s="5" t="s">
        <v>76</v>
      </c>
      <c r="C57" s="91"/>
    </row>
    <row r="58" spans="1:3" x14ac:dyDescent="0.25">
      <c r="A58" s="12" t="s">
        <v>532</v>
      </c>
      <c r="B58" s="5" t="s">
        <v>76</v>
      </c>
      <c r="C58" s="91"/>
    </row>
    <row r="59" spans="1:3" x14ac:dyDescent="0.25">
      <c r="A59" s="12" t="s">
        <v>536</v>
      </c>
      <c r="B59" s="5" t="s">
        <v>76</v>
      </c>
      <c r="C59" s="91"/>
    </row>
    <row r="60" spans="1:3" x14ac:dyDescent="0.25">
      <c r="A60" s="12" t="s">
        <v>534</v>
      </c>
      <c r="B60" s="5" t="s">
        <v>76</v>
      </c>
      <c r="C60" s="91"/>
    </row>
    <row r="61" spans="1:3" x14ac:dyDescent="0.25">
      <c r="A61" s="12" t="s">
        <v>535</v>
      </c>
      <c r="B61" s="5" t="s">
        <v>76</v>
      </c>
      <c r="C61" s="91"/>
    </row>
    <row r="62" spans="1:3" x14ac:dyDescent="0.25">
      <c r="A62" s="14" t="s">
        <v>320</v>
      </c>
      <c r="B62" s="8" t="s">
        <v>76</v>
      </c>
      <c r="C62" s="91">
        <f>SUM(C52:C61)</f>
        <v>4502000</v>
      </c>
    </row>
    <row r="63" spans="1:3" x14ac:dyDescent="0.25">
      <c r="A63" s="12" t="s">
        <v>515</v>
      </c>
      <c r="B63" s="6" t="s">
        <v>104</v>
      </c>
      <c r="C63" s="91"/>
    </row>
    <row r="64" spans="1:3" x14ac:dyDescent="0.25">
      <c r="A64" s="12" t="s">
        <v>516</v>
      </c>
      <c r="B64" s="6" t="s">
        <v>104</v>
      </c>
      <c r="C64" s="91"/>
    </row>
    <row r="65" spans="1:3" x14ac:dyDescent="0.25">
      <c r="A65" s="12" t="s">
        <v>517</v>
      </c>
      <c r="B65" s="6" t="s">
        <v>104</v>
      </c>
      <c r="C65" s="91"/>
    </row>
    <row r="66" spans="1:3" x14ac:dyDescent="0.25">
      <c r="A66" s="12" t="s">
        <v>518</v>
      </c>
      <c r="B66" s="6" t="s">
        <v>104</v>
      </c>
      <c r="C66" s="91"/>
    </row>
    <row r="67" spans="1:3" x14ac:dyDescent="0.25">
      <c r="A67" s="12" t="s">
        <v>519</v>
      </c>
      <c r="B67" s="6" t="s">
        <v>104</v>
      </c>
      <c r="C67" s="91"/>
    </row>
    <row r="68" spans="1:3" x14ac:dyDescent="0.25">
      <c r="A68" s="12" t="s">
        <v>520</v>
      </c>
      <c r="B68" s="6" t="s">
        <v>104</v>
      </c>
      <c r="C68" s="91"/>
    </row>
    <row r="69" spans="1:3" x14ac:dyDescent="0.25">
      <c r="A69" s="12" t="s">
        <v>521</v>
      </c>
      <c r="B69" s="6" t="s">
        <v>104</v>
      </c>
      <c r="C69" s="91"/>
    </row>
    <row r="70" spans="1:3" x14ac:dyDescent="0.25">
      <c r="A70" s="12" t="s">
        <v>522</v>
      </c>
      <c r="B70" s="6" t="s">
        <v>104</v>
      </c>
      <c r="C70" s="91"/>
    </row>
    <row r="71" spans="1:3" x14ac:dyDescent="0.25">
      <c r="A71" s="12" t="s">
        <v>523</v>
      </c>
      <c r="B71" s="6" t="s">
        <v>104</v>
      </c>
      <c r="C71" s="91"/>
    </row>
    <row r="72" spans="1:3" x14ac:dyDescent="0.25">
      <c r="A72" s="12" t="s">
        <v>524</v>
      </c>
      <c r="B72" s="6" t="s">
        <v>104</v>
      </c>
      <c r="C72" s="91"/>
    </row>
    <row r="73" spans="1:3" ht="25.5" x14ac:dyDescent="0.25">
      <c r="A73" s="10" t="s">
        <v>329</v>
      </c>
      <c r="B73" s="8" t="s">
        <v>104</v>
      </c>
      <c r="C73" s="91"/>
    </row>
    <row r="74" spans="1:3" x14ac:dyDescent="0.25">
      <c r="A74" s="12" t="s">
        <v>515</v>
      </c>
      <c r="B74" s="6" t="s">
        <v>105</v>
      </c>
      <c r="C74" s="91"/>
    </row>
    <row r="75" spans="1:3" x14ac:dyDescent="0.25">
      <c r="A75" s="12" t="s">
        <v>516</v>
      </c>
      <c r="B75" s="6" t="s">
        <v>105</v>
      </c>
      <c r="C75" s="91"/>
    </row>
    <row r="76" spans="1:3" x14ac:dyDescent="0.25">
      <c r="A76" s="12" t="s">
        <v>517</v>
      </c>
      <c r="B76" s="6" t="s">
        <v>105</v>
      </c>
      <c r="C76" s="91"/>
    </row>
    <row r="77" spans="1:3" x14ac:dyDescent="0.25">
      <c r="A77" s="12" t="s">
        <v>518</v>
      </c>
      <c r="B77" s="6" t="s">
        <v>105</v>
      </c>
      <c r="C77" s="91"/>
    </row>
    <row r="78" spans="1:3" x14ac:dyDescent="0.25">
      <c r="A78" s="12" t="s">
        <v>519</v>
      </c>
      <c r="B78" s="6" t="s">
        <v>105</v>
      </c>
      <c r="C78" s="91"/>
    </row>
    <row r="79" spans="1:3" x14ac:dyDescent="0.25">
      <c r="A79" s="12" t="s">
        <v>520</v>
      </c>
      <c r="B79" s="6" t="s">
        <v>105</v>
      </c>
      <c r="C79" s="91"/>
    </row>
    <row r="80" spans="1:3" x14ac:dyDescent="0.25">
      <c r="A80" s="12" t="s">
        <v>521</v>
      </c>
      <c r="B80" s="6" t="s">
        <v>105</v>
      </c>
      <c r="C80" s="91"/>
    </row>
    <row r="81" spans="1:3" x14ac:dyDescent="0.25">
      <c r="A81" s="12" t="s">
        <v>522</v>
      </c>
      <c r="B81" s="6" t="s">
        <v>105</v>
      </c>
      <c r="C81" s="91"/>
    </row>
    <row r="82" spans="1:3" x14ac:dyDescent="0.25">
      <c r="A82" s="12" t="s">
        <v>523</v>
      </c>
      <c r="B82" s="6" t="s">
        <v>105</v>
      </c>
      <c r="C82" s="91"/>
    </row>
    <row r="83" spans="1:3" x14ac:dyDescent="0.25">
      <c r="A83" s="12" t="s">
        <v>524</v>
      </c>
      <c r="B83" s="6" t="s">
        <v>105</v>
      </c>
      <c r="C83" s="91"/>
    </row>
    <row r="84" spans="1:3" ht="25.5" x14ac:dyDescent="0.25">
      <c r="A84" s="10" t="s">
        <v>328</v>
      </c>
      <c r="B84" s="8" t="s">
        <v>105</v>
      </c>
      <c r="C84" s="91"/>
    </row>
    <row r="85" spans="1:3" x14ac:dyDescent="0.25">
      <c r="A85" s="12" t="s">
        <v>515</v>
      </c>
      <c r="B85" s="6" t="s">
        <v>106</v>
      </c>
      <c r="C85" s="91"/>
    </row>
    <row r="86" spans="1:3" x14ac:dyDescent="0.25">
      <c r="A86" s="12" t="s">
        <v>516</v>
      </c>
      <c r="B86" s="6" t="s">
        <v>106</v>
      </c>
      <c r="C86" s="91"/>
    </row>
    <row r="87" spans="1:3" x14ac:dyDescent="0.25">
      <c r="A87" s="12" t="s">
        <v>517</v>
      </c>
      <c r="B87" s="6" t="s">
        <v>106</v>
      </c>
      <c r="C87" s="91"/>
    </row>
    <row r="88" spans="1:3" x14ac:dyDescent="0.25">
      <c r="A88" s="12" t="s">
        <v>518</v>
      </c>
      <c r="B88" s="6" t="s">
        <v>106</v>
      </c>
      <c r="C88" s="91"/>
    </row>
    <row r="89" spans="1:3" x14ac:dyDescent="0.25">
      <c r="A89" s="12" t="s">
        <v>519</v>
      </c>
      <c r="B89" s="6" t="s">
        <v>106</v>
      </c>
      <c r="C89" s="91"/>
    </row>
    <row r="90" spans="1:3" x14ac:dyDescent="0.25">
      <c r="A90" s="12" t="s">
        <v>520</v>
      </c>
      <c r="B90" s="6" t="s">
        <v>106</v>
      </c>
      <c r="C90" s="91"/>
    </row>
    <row r="91" spans="1:3" x14ac:dyDescent="0.25">
      <c r="A91" s="12" t="s">
        <v>521</v>
      </c>
      <c r="B91" s="6" t="s">
        <v>106</v>
      </c>
      <c r="C91" s="91"/>
    </row>
    <row r="92" spans="1:3" x14ac:dyDescent="0.25">
      <c r="A92" s="12" t="s">
        <v>522</v>
      </c>
      <c r="B92" s="6" t="s">
        <v>106</v>
      </c>
      <c r="C92" s="91"/>
    </row>
    <row r="93" spans="1:3" x14ac:dyDescent="0.25">
      <c r="A93" s="12" t="s">
        <v>523</v>
      </c>
      <c r="B93" s="6" t="s">
        <v>106</v>
      </c>
      <c r="C93" s="91"/>
    </row>
    <row r="94" spans="1:3" x14ac:dyDescent="0.25">
      <c r="A94" s="12" t="s">
        <v>524</v>
      </c>
      <c r="B94" s="6" t="s">
        <v>106</v>
      </c>
      <c r="C94" s="91"/>
    </row>
    <row r="95" spans="1:3" x14ac:dyDescent="0.25">
      <c r="A95" s="10" t="s">
        <v>327</v>
      </c>
      <c r="B95" s="8" t="s">
        <v>106</v>
      </c>
      <c r="C95" s="91"/>
    </row>
    <row r="96" spans="1:3" x14ac:dyDescent="0.25">
      <c r="A96" s="12" t="s">
        <v>525</v>
      </c>
      <c r="B96" s="5" t="s">
        <v>108</v>
      </c>
      <c r="C96" s="91"/>
    </row>
    <row r="97" spans="1:3" x14ac:dyDescent="0.25">
      <c r="A97" s="12" t="s">
        <v>526</v>
      </c>
      <c r="B97" s="6" t="s">
        <v>108</v>
      </c>
      <c r="C97" s="91"/>
    </row>
    <row r="98" spans="1:3" x14ac:dyDescent="0.25">
      <c r="A98" s="12" t="s">
        <v>527</v>
      </c>
      <c r="B98" s="5" t="s">
        <v>108</v>
      </c>
      <c r="C98" s="91"/>
    </row>
    <row r="99" spans="1:3" x14ac:dyDescent="0.25">
      <c r="A99" s="5" t="s">
        <v>528</v>
      </c>
      <c r="B99" s="6" t="s">
        <v>108</v>
      </c>
      <c r="C99" s="91"/>
    </row>
    <row r="100" spans="1:3" x14ac:dyDescent="0.25">
      <c r="A100" s="5" t="s">
        <v>529</v>
      </c>
      <c r="B100" s="5" t="s">
        <v>108</v>
      </c>
      <c r="C100" s="91"/>
    </row>
    <row r="101" spans="1:3" x14ac:dyDescent="0.25">
      <c r="A101" s="5" t="s">
        <v>530</v>
      </c>
      <c r="B101" s="6" t="s">
        <v>108</v>
      </c>
      <c r="C101" s="91"/>
    </row>
    <row r="102" spans="1:3" x14ac:dyDescent="0.25">
      <c r="A102" s="12" t="s">
        <v>532</v>
      </c>
      <c r="B102" s="5" t="s">
        <v>108</v>
      </c>
      <c r="C102" s="91"/>
    </row>
    <row r="103" spans="1:3" x14ac:dyDescent="0.25">
      <c r="A103" s="12" t="s">
        <v>536</v>
      </c>
      <c r="B103" s="6" t="s">
        <v>108</v>
      </c>
      <c r="C103" s="91"/>
    </row>
    <row r="104" spans="1:3" x14ac:dyDescent="0.25">
      <c r="A104" s="12" t="s">
        <v>534</v>
      </c>
      <c r="B104" s="5" t="s">
        <v>108</v>
      </c>
      <c r="C104" s="91"/>
    </row>
    <row r="105" spans="1:3" x14ac:dyDescent="0.25">
      <c r="A105" s="12" t="s">
        <v>535</v>
      </c>
      <c r="B105" s="6" t="s">
        <v>108</v>
      </c>
      <c r="C105" s="91"/>
    </row>
    <row r="106" spans="1:3" ht="25.5" x14ac:dyDescent="0.25">
      <c r="A106" s="10" t="s">
        <v>326</v>
      </c>
      <c r="B106" s="8" t="s">
        <v>108</v>
      </c>
      <c r="C106" s="91"/>
    </row>
    <row r="107" spans="1:3" x14ac:dyDescent="0.25">
      <c r="A107" s="12" t="s">
        <v>525</v>
      </c>
      <c r="B107" s="5" t="s">
        <v>111</v>
      </c>
      <c r="C107" s="91"/>
    </row>
    <row r="108" spans="1:3" x14ac:dyDescent="0.25">
      <c r="A108" s="12" t="s">
        <v>526</v>
      </c>
      <c r="B108" s="5" t="s">
        <v>111</v>
      </c>
      <c r="C108" s="91"/>
    </row>
    <row r="109" spans="1:3" x14ac:dyDescent="0.25">
      <c r="A109" s="12" t="s">
        <v>527</v>
      </c>
      <c r="B109" s="5" t="s">
        <v>111</v>
      </c>
      <c r="C109" s="91"/>
    </row>
    <row r="110" spans="1:3" x14ac:dyDescent="0.25">
      <c r="A110" s="5" t="s">
        <v>528</v>
      </c>
      <c r="B110" s="5" t="s">
        <v>111</v>
      </c>
      <c r="C110" s="91"/>
    </row>
    <row r="111" spans="1:3" x14ac:dyDescent="0.25">
      <c r="A111" s="5" t="s">
        <v>529</v>
      </c>
      <c r="B111" s="5" t="s">
        <v>111</v>
      </c>
      <c r="C111" s="91"/>
    </row>
    <row r="112" spans="1:3" x14ac:dyDescent="0.25">
      <c r="A112" s="5" t="s">
        <v>530</v>
      </c>
      <c r="B112" s="5" t="s">
        <v>111</v>
      </c>
      <c r="C112" s="91"/>
    </row>
    <row r="113" spans="1:3" x14ac:dyDescent="0.25">
      <c r="A113" s="12" t="s">
        <v>532</v>
      </c>
      <c r="B113" s="5" t="s">
        <v>111</v>
      </c>
      <c r="C113" s="91"/>
    </row>
    <row r="114" spans="1:3" x14ac:dyDescent="0.25">
      <c r="A114" s="12" t="s">
        <v>536</v>
      </c>
      <c r="B114" s="5" t="s">
        <v>111</v>
      </c>
      <c r="C114" s="91"/>
    </row>
    <row r="115" spans="1:3" x14ac:dyDescent="0.25">
      <c r="A115" s="12" t="s">
        <v>534</v>
      </c>
      <c r="B115" s="5" t="s">
        <v>111</v>
      </c>
      <c r="C115" s="91"/>
    </row>
    <row r="116" spans="1:3" x14ac:dyDescent="0.25">
      <c r="A116" s="12" t="s">
        <v>535</v>
      </c>
      <c r="B116" s="5" t="s">
        <v>111</v>
      </c>
      <c r="C116" s="91"/>
    </row>
    <row r="117" spans="1:3" x14ac:dyDescent="0.25">
      <c r="A117" s="14" t="s">
        <v>365</v>
      </c>
      <c r="B117" s="8" t="s">
        <v>111</v>
      </c>
      <c r="C117" s="91">
        <f>SUM(C107:C116)</f>
        <v>0</v>
      </c>
    </row>
  </sheetData>
  <mergeCells count="4">
    <mergeCell ref="A3:C3"/>
    <mergeCell ref="A4:C4"/>
    <mergeCell ref="A1:C1"/>
    <mergeCell ref="A2:C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5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117"/>
  <sheetViews>
    <sheetView zoomScaleNormal="100" workbookViewId="0">
      <selection activeCell="G12" sqref="G12"/>
    </sheetView>
  </sheetViews>
  <sheetFormatPr defaultRowHeight="15" x14ac:dyDescent="0.25"/>
  <cols>
    <col min="1" max="1" width="82.5703125" customWidth="1"/>
    <col min="3" max="3" width="16.28515625" style="90" customWidth="1"/>
  </cols>
  <sheetData>
    <row r="1" spans="1:3" ht="15.75" x14ac:dyDescent="0.25">
      <c r="A1" s="183" t="s">
        <v>716</v>
      </c>
      <c r="B1" s="183"/>
      <c r="C1" s="183"/>
    </row>
    <row r="2" spans="1:3" ht="15.75" x14ac:dyDescent="0.25">
      <c r="A2" s="178" t="s">
        <v>718</v>
      </c>
      <c r="B2" s="178"/>
      <c r="C2" s="178"/>
    </row>
    <row r="3" spans="1:3" ht="27" customHeight="1" x14ac:dyDescent="0.25">
      <c r="A3" s="179" t="s">
        <v>692</v>
      </c>
      <c r="B3" s="180"/>
      <c r="C3" s="180"/>
    </row>
    <row r="4" spans="1:3" ht="25.5" customHeight="1" x14ac:dyDescent="0.25">
      <c r="A4" s="182" t="s">
        <v>686</v>
      </c>
      <c r="B4" s="180"/>
      <c r="C4" s="180"/>
    </row>
    <row r="5" spans="1:3" ht="15.75" customHeight="1" x14ac:dyDescent="0.25">
      <c r="A5" s="54"/>
      <c r="B5" s="55"/>
      <c r="C5" s="108"/>
    </row>
    <row r="6" spans="1:3" ht="21" customHeight="1" x14ac:dyDescent="0.25">
      <c r="A6" s="4" t="s">
        <v>596</v>
      </c>
    </row>
    <row r="7" spans="1:3" ht="25.5" x14ac:dyDescent="0.25">
      <c r="A7" s="166" t="s">
        <v>570</v>
      </c>
      <c r="B7" s="3" t="s">
        <v>650</v>
      </c>
      <c r="C7" s="110" t="s">
        <v>612</v>
      </c>
    </row>
    <row r="8" spans="1:3" x14ac:dyDescent="0.25">
      <c r="A8" s="12" t="s">
        <v>537</v>
      </c>
      <c r="B8" s="6" t="s">
        <v>173</v>
      </c>
      <c r="C8" s="91"/>
    </row>
    <row r="9" spans="1:3" x14ac:dyDescent="0.25">
      <c r="A9" s="12" t="s">
        <v>546</v>
      </c>
      <c r="B9" s="6" t="s">
        <v>173</v>
      </c>
      <c r="C9" s="91"/>
    </row>
    <row r="10" spans="1:3" ht="30" x14ac:dyDescent="0.25">
      <c r="A10" s="12" t="s">
        <v>547</v>
      </c>
      <c r="B10" s="6" t="s">
        <v>173</v>
      </c>
      <c r="C10" s="91"/>
    </row>
    <row r="11" spans="1:3" x14ac:dyDescent="0.25">
      <c r="A11" s="12" t="s">
        <v>545</v>
      </c>
      <c r="B11" s="6" t="s">
        <v>173</v>
      </c>
      <c r="C11" s="91"/>
    </row>
    <row r="12" spans="1:3" x14ac:dyDescent="0.25">
      <c r="A12" s="12" t="s">
        <v>544</v>
      </c>
      <c r="B12" s="6" t="s">
        <v>173</v>
      </c>
      <c r="C12" s="91"/>
    </row>
    <row r="13" spans="1:3" x14ac:dyDescent="0.25">
      <c r="A13" s="12" t="s">
        <v>543</v>
      </c>
      <c r="B13" s="6" t="s">
        <v>173</v>
      </c>
      <c r="C13" s="91"/>
    </row>
    <row r="14" spans="1:3" x14ac:dyDescent="0.25">
      <c r="A14" s="12" t="s">
        <v>538</v>
      </c>
      <c r="B14" s="6" t="s">
        <v>173</v>
      </c>
      <c r="C14" s="91"/>
    </row>
    <row r="15" spans="1:3" x14ac:dyDescent="0.25">
      <c r="A15" s="12" t="s">
        <v>539</v>
      </c>
      <c r="B15" s="6" t="s">
        <v>173</v>
      </c>
      <c r="C15" s="91"/>
    </row>
    <row r="16" spans="1:3" x14ac:dyDescent="0.25">
      <c r="A16" s="12" t="s">
        <v>540</v>
      </c>
      <c r="B16" s="6" t="s">
        <v>173</v>
      </c>
      <c r="C16" s="91"/>
    </row>
    <row r="17" spans="1:3" x14ac:dyDescent="0.25">
      <c r="A17" s="12" t="s">
        <v>541</v>
      </c>
      <c r="B17" s="6" t="s">
        <v>173</v>
      </c>
      <c r="C17" s="91"/>
    </row>
    <row r="18" spans="1:3" ht="25.5" x14ac:dyDescent="0.25">
      <c r="A18" s="7" t="s">
        <v>375</v>
      </c>
      <c r="B18" s="8" t="s">
        <v>173</v>
      </c>
      <c r="C18" s="91"/>
    </row>
    <row r="19" spans="1:3" x14ac:dyDescent="0.25">
      <c r="A19" s="12" t="s">
        <v>537</v>
      </c>
      <c r="B19" s="6" t="s">
        <v>174</v>
      </c>
      <c r="C19" s="91"/>
    </row>
    <row r="20" spans="1:3" x14ac:dyDescent="0.25">
      <c r="A20" s="12" t="s">
        <v>546</v>
      </c>
      <c r="B20" s="6" t="s">
        <v>174</v>
      </c>
      <c r="C20" s="91"/>
    </row>
    <row r="21" spans="1:3" ht="30" x14ac:dyDescent="0.25">
      <c r="A21" s="12" t="s">
        <v>547</v>
      </c>
      <c r="B21" s="6" t="s">
        <v>174</v>
      </c>
      <c r="C21" s="91"/>
    </row>
    <row r="22" spans="1:3" x14ac:dyDescent="0.25">
      <c r="A22" s="12" t="s">
        <v>545</v>
      </c>
      <c r="B22" s="6" t="s">
        <v>174</v>
      </c>
      <c r="C22" s="91"/>
    </row>
    <row r="23" spans="1:3" x14ac:dyDescent="0.25">
      <c r="A23" s="12" t="s">
        <v>544</v>
      </c>
      <c r="B23" s="6" t="s">
        <v>174</v>
      </c>
      <c r="C23" s="91"/>
    </row>
    <row r="24" spans="1:3" x14ac:dyDescent="0.25">
      <c r="A24" s="12" t="s">
        <v>543</v>
      </c>
      <c r="B24" s="6" t="s">
        <v>174</v>
      </c>
      <c r="C24" s="91"/>
    </row>
    <row r="25" spans="1:3" x14ac:dyDescent="0.25">
      <c r="A25" s="12" t="s">
        <v>538</v>
      </c>
      <c r="B25" s="6" t="s">
        <v>174</v>
      </c>
      <c r="C25" s="91"/>
    </row>
    <row r="26" spans="1:3" x14ac:dyDescent="0.25">
      <c r="A26" s="12" t="s">
        <v>539</v>
      </c>
      <c r="B26" s="6" t="s">
        <v>174</v>
      </c>
      <c r="C26" s="91"/>
    </row>
    <row r="27" spans="1:3" x14ac:dyDescent="0.25">
      <c r="A27" s="12" t="s">
        <v>540</v>
      </c>
      <c r="B27" s="6" t="s">
        <v>174</v>
      </c>
      <c r="C27" s="91"/>
    </row>
    <row r="28" spans="1:3" x14ac:dyDescent="0.25">
      <c r="A28" s="12" t="s">
        <v>541</v>
      </c>
      <c r="B28" s="6" t="s">
        <v>174</v>
      </c>
      <c r="C28" s="91"/>
    </row>
    <row r="29" spans="1:3" ht="25.5" x14ac:dyDescent="0.25">
      <c r="A29" s="7" t="s">
        <v>432</v>
      </c>
      <c r="B29" s="8" t="s">
        <v>174</v>
      </c>
      <c r="C29" s="91"/>
    </row>
    <row r="30" spans="1:3" x14ac:dyDescent="0.25">
      <c r="A30" s="12" t="s">
        <v>537</v>
      </c>
      <c r="B30" s="6" t="s">
        <v>175</v>
      </c>
      <c r="C30" s="91">
        <v>4751550</v>
      </c>
    </row>
    <row r="31" spans="1:3" x14ac:dyDescent="0.25">
      <c r="A31" s="12" t="s">
        <v>546</v>
      </c>
      <c r="B31" s="6" t="s">
        <v>175</v>
      </c>
      <c r="C31" s="91"/>
    </row>
    <row r="32" spans="1:3" ht="30" x14ac:dyDescent="0.25">
      <c r="A32" s="12" t="s">
        <v>547</v>
      </c>
      <c r="B32" s="6" t="s">
        <v>175</v>
      </c>
      <c r="C32" s="91"/>
    </row>
    <row r="33" spans="1:3" x14ac:dyDescent="0.25">
      <c r="A33" s="12" t="s">
        <v>545</v>
      </c>
      <c r="B33" s="6" t="s">
        <v>175</v>
      </c>
      <c r="C33" s="91"/>
    </row>
    <row r="34" spans="1:3" x14ac:dyDescent="0.25">
      <c r="A34" s="12" t="s">
        <v>544</v>
      </c>
      <c r="B34" s="6" t="s">
        <v>175</v>
      </c>
      <c r="C34" s="91">
        <v>16030127</v>
      </c>
    </row>
    <row r="35" spans="1:3" x14ac:dyDescent="0.25">
      <c r="A35" s="12" t="s">
        <v>543</v>
      </c>
      <c r="B35" s="6" t="s">
        <v>175</v>
      </c>
      <c r="C35" s="91"/>
    </row>
    <row r="36" spans="1:3" x14ac:dyDescent="0.25">
      <c r="A36" s="12" t="s">
        <v>538</v>
      </c>
      <c r="B36" s="6" t="s">
        <v>175</v>
      </c>
      <c r="C36" s="91"/>
    </row>
    <row r="37" spans="1:3" x14ac:dyDescent="0.25">
      <c r="A37" s="12" t="s">
        <v>539</v>
      </c>
      <c r="B37" s="6" t="s">
        <v>175</v>
      </c>
      <c r="C37" s="91"/>
    </row>
    <row r="38" spans="1:3" x14ac:dyDescent="0.25">
      <c r="A38" s="12" t="s">
        <v>540</v>
      </c>
      <c r="B38" s="6" t="s">
        <v>175</v>
      </c>
      <c r="C38" s="91"/>
    </row>
    <row r="39" spans="1:3" x14ac:dyDescent="0.25">
      <c r="A39" s="12" t="s">
        <v>541</v>
      </c>
      <c r="B39" s="6" t="s">
        <v>175</v>
      </c>
      <c r="C39" s="91"/>
    </row>
    <row r="40" spans="1:3" x14ac:dyDescent="0.25">
      <c r="A40" s="7" t="s">
        <v>431</v>
      </c>
      <c r="B40" s="8" t="s">
        <v>175</v>
      </c>
      <c r="C40" s="91">
        <f>SUM(C30:C39)</f>
        <v>20781677</v>
      </c>
    </row>
    <row r="41" spans="1:3" x14ac:dyDescent="0.25">
      <c r="A41" s="12" t="s">
        <v>537</v>
      </c>
      <c r="B41" s="6" t="s">
        <v>181</v>
      </c>
      <c r="C41" s="91"/>
    </row>
    <row r="42" spans="1:3" x14ac:dyDescent="0.25">
      <c r="A42" s="12" t="s">
        <v>546</v>
      </c>
      <c r="B42" s="6" t="s">
        <v>181</v>
      </c>
      <c r="C42" s="91"/>
    </row>
    <row r="43" spans="1:3" ht="30" x14ac:dyDescent="0.25">
      <c r="A43" s="12" t="s">
        <v>547</v>
      </c>
      <c r="B43" s="6" t="s">
        <v>181</v>
      </c>
      <c r="C43" s="91"/>
    </row>
    <row r="44" spans="1:3" x14ac:dyDescent="0.25">
      <c r="A44" s="12" t="s">
        <v>545</v>
      </c>
      <c r="B44" s="6" t="s">
        <v>181</v>
      </c>
      <c r="C44" s="91"/>
    </row>
    <row r="45" spans="1:3" x14ac:dyDescent="0.25">
      <c r="A45" s="12" t="s">
        <v>544</v>
      </c>
      <c r="B45" s="6" t="s">
        <v>181</v>
      </c>
      <c r="C45" s="91"/>
    </row>
    <row r="46" spans="1:3" x14ac:dyDescent="0.25">
      <c r="A46" s="12" t="s">
        <v>543</v>
      </c>
      <c r="B46" s="6" t="s">
        <v>181</v>
      </c>
      <c r="C46" s="91"/>
    </row>
    <row r="47" spans="1:3" x14ac:dyDescent="0.25">
      <c r="A47" s="12" t="s">
        <v>538</v>
      </c>
      <c r="B47" s="6" t="s">
        <v>181</v>
      </c>
      <c r="C47" s="91"/>
    </row>
    <row r="48" spans="1:3" x14ac:dyDescent="0.25">
      <c r="A48" s="12" t="s">
        <v>539</v>
      </c>
      <c r="B48" s="6" t="s">
        <v>181</v>
      </c>
      <c r="C48" s="91"/>
    </row>
    <row r="49" spans="1:3" x14ac:dyDescent="0.25">
      <c r="A49" s="12" t="s">
        <v>540</v>
      </c>
      <c r="B49" s="6" t="s">
        <v>181</v>
      </c>
      <c r="C49" s="91"/>
    </row>
    <row r="50" spans="1:3" x14ac:dyDescent="0.25">
      <c r="A50" s="12" t="s">
        <v>541</v>
      </c>
      <c r="B50" s="6" t="s">
        <v>181</v>
      </c>
      <c r="C50" s="91"/>
    </row>
    <row r="51" spans="1:3" ht="25.5" x14ac:dyDescent="0.25">
      <c r="A51" s="7" t="s">
        <v>430</v>
      </c>
      <c r="B51" s="8" t="s">
        <v>181</v>
      </c>
      <c r="C51" s="91"/>
    </row>
    <row r="52" spans="1:3" x14ac:dyDescent="0.25">
      <c r="A52" s="12" t="s">
        <v>542</v>
      </c>
      <c r="B52" s="6" t="s">
        <v>182</v>
      </c>
      <c r="C52" s="91"/>
    </row>
    <row r="53" spans="1:3" x14ac:dyDescent="0.25">
      <c r="A53" s="12" t="s">
        <v>546</v>
      </c>
      <c r="B53" s="6" t="s">
        <v>182</v>
      </c>
      <c r="C53" s="91"/>
    </row>
    <row r="54" spans="1:3" ht="30" x14ac:dyDescent="0.25">
      <c r="A54" s="12" t="s">
        <v>547</v>
      </c>
      <c r="B54" s="6" t="s">
        <v>182</v>
      </c>
      <c r="C54" s="91"/>
    </row>
    <row r="55" spans="1:3" x14ac:dyDescent="0.25">
      <c r="A55" s="12" t="s">
        <v>545</v>
      </c>
      <c r="B55" s="6" t="s">
        <v>182</v>
      </c>
      <c r="C55" s="91"/>
    </row>
    <row r="56" spans="1:3" x14ac:dyDescent="0.25">
      <c r="A56" s="12" t="s">
        <v>544</v>
      </c>
      <c r="B56" s="6" t="s">
        <v>182</v>
      </c>
      <c r="C56" s="91"/>
    </row>
    <row r="57" spans="1:3" x14ac:dyDescent="0.25">
      <c r="A57" s="12" t="s">
        <v>543</v>
      </c>
      <c r="B57" s="6" t="s">
        <v>182</v>
      </c>
      <c r="C57" s="91"/>
    </row>
    <row r="58" spans="1:3" x14ac:dyDescent="0.25">
      <c r="A58" s="12" t="s">
        <v>538</v>
      </c>
      <c r="B58" s="6" t="s">
        <v>182</v>
      </c>
      <c r="C58" s="91"/>
    </row>
    <row r="59" spans="1:3" x14ac:dyDescent="0.25">
      <c r="A59" s="12" t="s">
        <v>539</v>
      </c>
      <c r="B59" s="6" t="s">
        <v>182</v>
      </c>
      <c r="C59" s="91"/>
    </row>
    <row r="60" spans="1:3" x14ac:dyDescent="0.25">
      <c r="A60" s="12" t="s">
        <v>540</v>
      </c>
      <c r="B60" s="6" t="s">
        <v>182</v>
      </c>
      <c r="C60" s="91"/>
    </row>
    <row r="61" spans="1:3" x14ac:dyDescent="0.25">
      <c r="A61" s="12" t="s">
        <v>541</v>
      </c>
      <c r="B61" s="6" t="s">
        <v>182</v>
      </c>
      <c r="C61" s="91"/>
    </row>
    <row r="62" spans="1:3" ht="25.5" x14ac:dyDescent="0.25">
      <c r="A62" s="7" t="s">
        <v>433</v>
      </c>
      <c r="B62" s="8" t="s">
        <v>182</v>
      </c>
      <c r="C62" s="91"/>
    </row>
    <row r="63" spans="1:3" x14ac:dyDescent="0.25">
      <c r="A63" s="12" t="s">
        <v>537</v>
      </c>
      <c r="B63" s="6" t="s">
        <v>183</v>
      </c>
      <c r="C63" s="91"/>
    </row>
    <row r="64" spans="1:3" x14ac:dyDescent="0.25">
      <c r="A64" s="12" t="s">
        <v>546</v>
      </c>
      <c r="B64" s="6" t="s">
        <v>183</v>
      </c>
      <c r="C64" s="91"/>
    </row>
    <row r="65" spans="1:3" ht="30" x14ac:dyDescent="0.25">
      <c r="A65" s="12" t="s">
        <v>547</v>
      </c>
      <c r="B65" s="6" t="s">
        <v>183</v>
      </c>
      <c r="C65" s="91"/>
    </row>
    <row r="66" spans="1:3" x14ac:dyDescent="0.25">
      <c r="A66" s="12" t="s">
        <v>545</v>
      </c>
      <c r="B66" s="6" t="s">
        <v>183</v>
      </c>
      <c r="C66" s="91"/>
    </row>
    <row r="67" spans="1:3" x14ac:dyDescent="0.25">
      <c r="A67" s="12" t="s">
        <v>544</v>
      </c>
      <c r="B67" s="6" t="s">
        <v>183</v>
      </c>
      <c r="C67" s="91"/>
    </row>
    <row r="68" spans="1:3" x14ac:dyDescent="0.25">
      <c r="A68" s="12" t="s">
        <v>543</v>
      </c>
      <c r="B68" s="6" t="s">
        <v>183</v>
      </c>
      <c r="C68" s="91"/>
    </row>
    <row r="69" spans="1:3" x14ac:dyDescent="0.25">
      <c r="A69" s="12" t="s">
        <v>538</v>
      </c>
      <c r="B69" s="6" t="s">
        <v>183</v>
      </c>
      <c r="C69" s="91"/>
    </row>
    <row r="70" spans="1:3" x14ac:dyDescent="0.25">
      <c r="A70" s="12" t="s">
        <v>539</v>
      </c>
      <c r="B70" s="6" t="s">
        <v>183</v>
      </c>
      <c r="C70" s="91"/>
    </row>
    <row r="71" spans="1:3" x14ac:dyDescent="0.25">
      <c r="A71" s="12" t="s">
        <v>540</v>
      </c>
      <c r="B71" s="6" t="s">
        <v>183</v>
      </c>
      <c r="C71" s="91"/>
    </row>
    <row r="72" spans="1:3" x14ac:dyDescent="0.25">
      <c r="A72" s="12" t="s">
        <v>541</v>
      </c>
      <c r="B72" s="6" t="s">
        <v>183</v>
      </c>
      <c r="C72" s="91"/>
    </row>
    <row r="73" spans="1:3" x14ac:dyDescent="0.25">
      <c r="A73" s="7" t="s">
        <v>380</v>
      </c>
      <c r="B73" s="8" t="s">
        <v>183</v>
      </c>
      <c r="C73" s="91">
        <f>SUM(C63:C72)</f>
        <v>0</v>
      </c>
    </row>
    <row r="74" spans="1:3" x14ac:dyDescent="0.25">
      <c r="A74" s="12" t="s">
        <v>548</v>
      </c>
      <c r="B74" s="5" t="s">
        <v>233</v>
      </c>
      <c r="C74" s="91"/>
    </row>
    <row r="75" spans="1:3" x14ac:dyDescent="0.25">
      <c r="A75" s="12" t="s">
        <v>549</v>
      </c>
      <c r="B75" s="5" t="s">
        <v>233</v>
      </c>
      <c r="C75" s="91"/>
    </row>
    <row r="76" spans="1:3" x14ac:dyDescent="0.25">
      <c r="A76" s="12" t="s">
        <v>557</v>
      </c>
      <c r="B76" s="5" t="s">
        <v>233</v>
      </c>
      <c r="C76" s="91"/>
    </row>
    <row r="77" spans="1:3" x14ac:dyDescent="0.25">
      <c r="A77" s="5" t="s">
        <v>556</v>
      </c>
      <c r="B77" s="5" t="s">
        <v>233</v>
      </c>
      <c r="C77" s="91"/>
    </row>
    <row r="78" spans="1:3" x14ac:dyDescent="0.25">
      <c r="A78" s="5" t="s">
        <v>555</v>
      </c>
      <c r="B78" s="5" t="s">
        <v>233</v>
      </c>
      <c r="C78" s="91"/>
    </row>
    <row r="79" spans="1:3" x14ac:dyDescent="0.25">
      <c r="A79" s="5" t="s">
        <v>554</v>
      </c>
      <c r="B79" s="5" t="s">
        <v>233</v>
      </c>
      <c r="C79" s="91"/>
    </row>
    <row r="80" spans="1:3" x14ac:dyDescent="0.25">
      <c r="A80" s="12" t="s">
        <v>553</v>
      </c>
      <c r="B80" s="5" t="s">
        <v>233</v>
      </c>
      <c r="C80" s="91"/>
    </row>
    <row r="81" spans="1:3" x14ac:dyDescent="0.25">
      <c r="A81" s="12" t="s">
        <v>558</v>
      </c>
      <c r="B81" s="5" t="s">
        <v>233</v>
      </c>
      <c r="C81" s="91"/>
    </row>
    <row r="82" spans="1:3" x14ac:dyDescent="0.25">
      <c r="A82" s="12" t="s">
        <v>550</v>
      </c>
      <c r="B82" s="5" t="s">
        <v>233</v>
      </c>
      <c r="C82" s="91"/>
    </row>
    <row r="83" spans="1:3" x14ac:dyDescent="0.25">
      <c r="A83" s="12" t="s">
        <v>551</v>
      </c>
      <c r="B83" s="5" t="s">
        <v>233</v>
      </c>
      <c r="C83" s="91"/>
    </row>
    <row r="84" spans="1:3" ht="25.5" x14ac:dyDescent="0.25">
      <c r="A84" s="7" t="s">
        <v>449</v>
      </c>
      <c r="B84" s="8" t="s">
        <v>233</v>
      </c>
      <c r="C84" s="91"/>
    </row>
    <row r="85" spans="1:3" x14ac:dyDescent="0.25">
      <c r="A85" s="12" t="s">
        <v>548</v>
      </c>
      <c r="B85" s="5" t="s">
        <v>234</v>
      </c>
      <c r="C85" s="91"/>
    </row>
    <row r="86" spans="1:3" x14ac:dyDescent="0.25">
      <c r="A86" s="12" t="s">
        <v>549</v>
      </c>
      <c r="B86" s="5" t="s">
        <v>234</v>
      </c>
      <c r="C86" s="91"/>
    </row>
    <row r="87" spans="1:3" x14ac:dyDescent="0.25">
      <c r="A87" s="12" t="s">
        <v>557</v>
      </c>
      <c r="B87" s="5" t="s">
        <v>234</v>
      </c>
      <c r="C87" s="91"/>
    </row>
    <row r="88" spans="1:3" x14ac:dyDescent="0.25">
      <c r="A88" s="5" t="s">
        <v>556</v>
      </c>
      <c r="B88" s="5" t="s">
        <v>234</v>
      </c>
      <c r="C88" s="91"/>
    </row>
    <row r="89" spans="1:3" x14ac:dyDescent="0.25">
      <c r="A89" s="5" t="s">
        <v>555</v>
      </c>
      <c r="B89" s="5" t="s">
        <v>234</v>
      </c>
      <c r="C89" s="91"/>
    </row>
    <row r="90" spans="1:3" x14ac:dyDescent="0.25">
      <c r="A90" s="5" t="s">
        <v>554</v>
      </c>
      <c r="B90" s="5" t="s">
        <v>234</v>
      </c>
      <c r="C90" s="91"/>
    </row>
    <row r="91" spans="1:3" x14ac:dyDescent="0.25">
      <c r="A91" s="12" t="s">
        <v>553</v>
      </c>
      <c r="B91" s="5" t="s">
        <v>234</v>
      </c>
      <c r="C91" s="91"/>
    </row>
    <row r="92" spans="1:3" x14ac:dyDescent="0.25">
      <c r="A92" s="12" t="s">
        <v>552</v>
      </c>
      <c r="B92" s="5" t="s">
        <v>234</v>
      </c>
      <c r="C92" s="91"/>
    </row>
    <row r="93" spans="1:3" x14ac:dyDescent="0.25">
      <c r="A93" s="12" t="s">
        <v>550</v>
      </c>
      <c r="B93" s="5" t="s">
        <v>234</v>
      </c>
      <c r="C93" s="91"/>
    </row>
    <row r="94" spans="1:3" x14ac:dyDescent="0.25">
      <c r="A94" s="12" t="s">
        <v>551</v>
      </c>
      <c r="B94" s="5" t="s">
        <v>234</v>
      </c>
      <c r="C94" s="91"/>
    </row>
    <row r="95" spans="1:3" x14ac:dyDescent="0.25">
      <c r="A95" s="14" t="s">
        <v>450</v>
      </c>
      <c r="B95" s="8" t="s">
        <v>234</v>
      </c>
      <c r="C95" s="91">
        <f>SUM(C85:C94)</f>
        <v>0</v>
      </c>
    </row>
    <row r="96" spans="1:3" x14ac:dyDescent="0.25">
      <c r="A96" s="12" t="s">
        <v>548</v>
      </c>
      <c r="B96" s="5" t="s">
        <v>238</v>
      </c>
      <c r="C96" s="91"/>
    </row>
    <row r="97" spans="1:3" x14ac:dyDescent="0.25">
      <c r="A97" s="12" t="s">
        <v>549</v>
      </c>
      <c r="B97" s="5" t="s">
        <v>238</v>
      </c>
      <c r="C97" s="91"/>
    </row>
    <row r="98" spans="1:3" x14ac:dyDescent="0.25">
      <c r="A98" s="12" t="s">
        <v>557</v>
      </c>
      <c r="B98" s="5" t="s">
        <v>238</v>
      </c>
      <c r="C98" s="91"/>
    </row>
    <row r="99" spans="1:3" x14ac:dyDescent="0.25">
      <c r="A99" s="5" t="s">
        <v>556</v>
      </c>
      <c r="B99" s="5" t="s">
        <v>238</v>
      </c>
      <c r="C99" s="91"/>
    </row>
    <row r="100" spans="1:3" x14ac:dyDescent="0.25">
      <c r="A100" s="5" t="s">
        <v>555</v>
      </c>
      <c r="B100" s="5" t="s">
        <v>238</v>
      </c>
      <c r="C100" s="91"/>
    </row>
    <row r="101" spans="1:3" x14ac:dyDescent="0.25">
      <c r="A101" s="5" t="s">
        <v>554</v>
      </c>
      <c r="B101" s="5" t="s">
        <v>238</v>
      </c>
      <c r="C101" s="91"/>
    </row>
    <row r="102" spans="1:3" x14ac:dyDescent="0.25">
      <c r="A102" s="12" t="s">
        <v>553</v>
      </c>
      <c r="B102" s="5" t="s">
        <v>238</v>
      </c>
      <c r="C102" s="91"/>
    </row>
    <row r="103" spans="1:3" x14ac:dyDescent="0.25">
      <c r="A103" s="12" t="s">
        <v>558</v>
      </c>
      <c r="B103" s="5" t="s">
        <v>238</v>
      </c>
      <c r="C103" s="91"/>
    </row>
    <row r="104" spans="1:3" x14ac:dyDescent="0.25">
      <c r="A104" s="12" t="s">
        <v>550</v>
      </c>
      <c r="B104" s="5" t="s">
        <v>238</v>
      </c>
      <c r="C104" s="91"/>
    </row>
    <row r="105" spans="1:3" x14ac:dyDescent="0.25">
      <c r="A105" s="12" t="s">
        <v>551</v>
      </c>
      <c r="B105" s="5" t="s">
        <v>238</v>
      </c>
      <c r="C105" s="91"/>
    </row>
    <row r="106" spans="1:3" ht="25.5" x14ac:dyDescent="0.25">
      <c r="A106" s="7" t="s">
        <v>451</v>
      </c>
      <c r="B106" s="8" t="s">
        <v>238</v>
      </c>
      <c r="C106" s="91"/>
    </row>
    <row r="107" spans="1:3" x14ac:dyDescent="0.25">
      <c r="A107" s="12" t="s">
        <v>548</v>
      </c>
      <c r="B107" s="5" t="s">
        <v>239</v>
      </c>
      <c r="C107" s="91"/>
    </row>
    <row r="108" spans="1:3" x14ac:dyDescent="0.25">
      <c r="A108" s="12" t="s">
        <v>549</v>
      </c>
      <c r="B108" s="5" t="s">
        <v>239</v>
      </c>
      <c r="C108" s="91"/>
    </row>
    <row r="109" spans="1:3" x14ac:dyDescent="0.25">
      <c r="A109" s="12" t="s">
        <v>557</v>
      </c>
      <c r="B109" s="5" t="s">
        <v>239</v>
      </c>
      <c r="C109" s="91"/>
    </row>
    <row r="110" spans="1:3" x14ac:dyDescent="0.25">
      <c r="A110" s="5" t="s">
        <v>556</v>
      </c>
      <c r="B110" s="5" t="s">
        <v>239</v>
      </c>
      <c r="C110" s="91">
        <v>13575000</v>
      </c>
    </row>
    <row r="111" spans="1:3" x14ac:dyDescent="0.25">
      <c r="A111" s="5" t="s">
        <v>555</v>
      </c>
      <c r="B111" s="5" t="s">
        <v>239</v>
      </c>
      <c r="C111" s="91"/>
    </row>
    <row r="112" spans="1:3" x14ac:dyDescent="0.25">
      <c r="A112" s="5" t="s">
        <v>554</v>
      </c>
      <c r="B112" s="5" t="s">
        <v>239</v>
      </c>
      <c r="C112" s="91"/>
    </row>
    <row r="113" spans="1:3" x14ac:dyDescent="0.25">
      <c r="A113" s="12" t="s">
        <v>553</v>
      </c>
      <c r="B113" s="5" t="s">
        <v>239</v>
      </c>
      <c r="C113" s="91"/>
    </row>
    <row r="114" spans="1:3" x14ac:dyDescent="0.25">
      <c r="A114" s="12" t="s">
        <v>552</v>
      </c>
      <c r="B114" s="5" t="s">
        <v>239</v>
      </c>
      <c r="C114" s="91"/>
    </row>
    <row r="115" spans="1:3" x14ac:dyDescent="0.25">
      <c r="A115" s="12" t="s">
        <v>550</v>
      </c>
      <c r="B115" s="5" t="s">
        <v>239</v>
      </c>
      <c r="C115" s="91"/>
    </row>
    <row r="116" spans="1:3" x14ac:dyDescent="0.25">
      <c r="A116" s="12" t="s">
        <v>551</v>
      </c>
      <c r="B116" s="5" t="s">
        <v>239</v>
      </c>
      <c r="C116" s="91"/>
    </row>
    <row r="117" spans="1:3" x14ac:dyDescent="0.25">
      <c r="A117" s="14" t="s">
        <v>452</v>
      </c>
      <c r="B117" s="8" t="s">
        <v>239</v>
      </c>
      <c r="C117" s="91">
        <f>SUM(C110:C116)</f>
        <v>13575000</v>
      </c>
    </row>
  </sheetData>
  <mergeCells count="4">
    <mergeCell ref="A3:C3"/>
    <mergeCell ref="A4:C4"/>
    <mergeCell ref="A1:C1"/>
    <mergeCell ref="A2:C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C36"/>
  <sheetViews>
    <sheetView tabSelected="1" zoomScaleNormal="100" workbookViewId="0">
      <selection activeCell="E25" sqref="E25"/>
    </sheetView>
  </sheetViews>
  <sheetFormatPr defaultRowHeight="15" x14ac:dyDescent="0.25"/>
  <cols>
    <col min="1" max="1" width="65" customWidth="1"/>
    <col min="3" max="3" width="16.85546875" style="90" customWidth="1"/>
  </cols>
  <sheetData>
    <row r="1" spans="1:3" ht="15.75" x14ac:dyDescent="0.25">
      <c r="A1" s="183" t="s">
        <v>717</v>
      </c>
      <c r="B1" s="183"/>
      <c r="C1" s="183"/>
    </row>
    <row r="2" spans="1:3" ht="15.75" x14ac:dyDescent="0.25">
      <c r="A2" s="178" t="s">
        <v>718</v>
      </c>
      <c r="B2" s="178"/>
      <c r="C2" s="178"/>
    </row>
    <row r="3" spans="1:3" ht="24" customHeight="1" x14ac:dyDescent="0.25">
      <c r="A3" s="179" t="s">
        <v>692</v>
      </c>
      <c r="B3" s="180"/>
      <c r="C3" s="180"/>
    </row>
    <row r="4" spans="1:3" ht="26.25" customHeight="1" x14ac:dyDescent="0.25">
      <c r="A4" s="182" t="s">
        <v>687</v>
      </c>
      <c r="B4" s="180"/>
      <c r="C4" s="180"/>
    </row>
    <row r="6" spans="1:3" ht="25.5" x14ac:dyDescent="0.25">
      <c r="A6" s="166" t="s">
        <v>570</v>
      </c>
      <c r="B6" s="3" t="s">
        <v>650</v>
      </c>
      <c r="C6" s="110" t="s">
        <v>612</v>
      </c>
    </row>
    <row r="7" spans="1:3" x14ac:dyDescent="0.25">
      <c r="A7" s="5" t="s">
        <v>434</v>
      </c>
      <c r="B7" s="5" t="s">
        <v>190</v>
      </c>
      <c r="C7" s="91">
        <v>16000000</v>
      </c>
    </row>
    <row r="8" spans="1:3" x14ac:dyDescent="0.25">
      <c r="A8" s="5" t="s">
        <v>435</v>
      </c>
      <c r="B8" s="5" t="s">
        <v>190</v>
      </c>
      <c r="C8" s="91"/>
    </row>
    <row r="9" spans="1:3" x14ac:dyDescent="0.25">
      <c r="A9" s="5" t="s">
        <v>436</v>
      </c>
      <c r="B9" s="5" t="s">
        <v>190</v>
      </c>
      <c r="C9" s="91">
        <v>14000000</v>
      </c>
    </row>
    <row r="10" spans="1:3" x14ac:dyDescent="0.25">
      <c r="A10" s="5" t="s">
        <v>673</v>
      </c>
      <c r="B10" s="5"/>
      <c r="C10" s="91"/>
    </row>
    <row r="11" spans="1:3" x14ac:dyDescent="0.25">
      <c r="A11" s="5" t="s">
        <v>437</v>
      </c>
      <c r="B11" s="5" t="s">
        <v>190</v>
      </c>
      <c r="C11" s="91">
        <v>950000</v>
      </c>
    </row>
    <row r="12" spans="1:3" x14ac:dyDescent="0.25">
      <c r="A12" s="7" t="s">
        <v>385</v>
      </c>
      <c r="B12" s="8" t="s">
        <v>190</v>
      </c>
      <c r="C12" s="116">
        <f>SUM(C7:C11)</f>
        <v>30950000</v>
      </c>
    </row>
    <row r="13" spans="1:3" x14ac:dyDescent="0.25">
      <c r="A13" s="12" t="s">
        <v>386</v>
      </c>
      <c r="B13" s="32" t="s">
        <v>191</v>
      </c>
      <c r="C13" s="92">
        <v>86000000</v>
      </c>
    </row>
    <row r="14" spans="1:3" ht="27" x14ac:dyDescent="0.25">
      <c r="A14" s="86" t="s">
        <v>192</v>
      </c>
      <c r="B14" s="86" t="s">
        <v>191</v>
      </c>
      <c r="C14" s="92">
        <v>86000000</v>
      </c>
    </row>
    <row r="15" spans="1:3" ht="27" x14ac:dyDescent="0.25">
      <c r="A15" s="86" t="s">
        <v>193</v>
      </c>
      <c r="B15" s="86" t="s">
        <v>191</v>
      </c>
      <c r="C15" s="92"/>
    </row>
    <row r="16" spans="1:3" x14ac:dyDescent="0.25">
      <c r="A16" s="12" t="s">
        <v>388</v>
      </c>
      <c r="B16" s="32" t="s">
        <v>197</v>
      </c>
      <c r="C16" s="92"/>
    </row>
    <row r="17" spans="1:3" ht="27" x14ac:dyDescent="0.25">
      <c r="A17" s="86" t="s">
        <v>198</v>
      </c>
      <c r="B17" s="86" t="s">
        <v>197</v>
      </c>
      <c r="C17" s="92"/>
    </row>
    <row r="18" spans="1:3" ht="27" x14ac:dyDescent="0.25">
      <c r="A18" s="86" t="s">
        <v>199</v>
      </c>
      <c r="B18" s="86" t="s">
        <v>197</v>
      </c>
      <c r="C18" s="92"/>
    </row>
    <row r="19" spans="1:3" x14ac:dyDescent="0.25">
      <c r="A19" s="86" t="s">
        <v>200</v>
      </c>
      <c r="B19" s="86" t="s">
        <v>197</v>
      </c>
      <c r="C19" s="92"/>
    </row>
    <row r="20" spans="1:3" x14ac:dyDescent="0.25">
      <c r="A20" s="86" t="s">
        <v>201</v>
      </c>
      <c r="B20" s="86" t="s">
        <v>197</v>
      </c>
      <c r="C20" s="92"/>
    </row>
    <row r="21" spans="1:3" x14ac:dyDescent="0.25">
      <c r="A21" s="12" t="s">
        <v>438</v>
      </c>
      <c r="B21" s="32" t="s">
        <v>202</v>
      </c>
      <c r="C21" s="92">
        <v>2200000</v>
      </c>
    </row>
    <row r="22" spans="1:3" x14ac:dyDescent="0.25">
      <c r="A22" s="86" t="s">
        <v>203</v>
      </c>
      <c r="B22" s="86" t="s">
        <v>202</v>
      </c>
      <c r="C22" s="92">
        <v>1400000</v>
      </c>
    </row>
    <row r="23" spans="1:3" x14ac:dyDescent="0.25">
      <c r="A23" s="86" t="s">
        <v>204</v>
      </c>
      <c r="B23" s="86" t="s">
        <v>202</v>
      </c>
      <c r="C23" s="92">
        <v>800000</v>
      </c>
    </row>
    <row r="24" spans="1:3" x14ac:dyDescent="0.25">
      <c r="A24" s="14" t="s">
        <v>417</v>
      </c>
      <c r="B24" s="13" t="s">
        <v>205</v>
      </c>
      <c r="C24" s="117">
        <f>C13+C16+C21</f>
        <v>88200000</v>
      </c>
    </row>
    <row r="25" spans="1:3" x14ac:dyDescent="0.25">
      <c r="A25" s="12" t="s">
        <v>439</v>
      </c>
      <c r="B25" s="12" t="s">
        <v>206</v>
      </c>
      <c r="C25" s="92"/>
    </row>
    <row r="26" spans="1:3" x14ac:dyDescent="0.25">
      <c r="A26" s="12" t="s">
        <v>440</v>
      </c>
      <c r="B26" s="12" t="s">
        <v>206</v>
      </c>
      <c r="C26" s="92"/>
    </row>
    <row r="27" spans="1:3" x14ac:dyDescent="0.25">
      <c r="A27" s="12" t="s">
        <v>441</v>
      </c>
      <c r="B27" s="12" t="s">
        <v>206</v>
      </c>
      <c r="C27" s="92"/>
    </row>
    <row r="28" spans="1:3" x14ac:dyDescent="0.25">
      <c r="A28" s="12" t="s">
        <v>442</v>
      </c>
      <c r="B28" s="12" t="s">
        <v>206</v>
      </c>
      <c r="C28" s="92"/>
    </row>
    <row r="29" spans="1:3" x14ac:dyDescent="0.25">
      <c r="A29" s="12" t="s">
        <v>443</v>
      </c>
      <c r="B29" s="12" t="s">
        <v>206</v>
      </c>
      <c r="C29" s="92"/>
    </row>
    <row r="30" spans="1:3" x14ac:dyDescent="0.25">
      <c r="A30" s="12" t="s">
        <v>444</v>
      </c>
      <c r="B30" s="12" t="s">
        <v>206</v>
      </c>
      <c r="C30" s="92"/>
    </row>
    <row r="31" spans="1:3" x14ac:dyDescent="0.25">
      <c r="A31" s="12" t="s">
        <v>445</v>
      </c>
      <c r="B31" s="12" t="s">
        <v>206</v>
      </c>
      <c r="C31" s="92"/>
    </row>
    <row r="32" spans="1:3" x14ac:dyDescent="0.25">
      <c r="A32" s="12" t="s">
        <v>446</v>
      </c>
      <c r="B32" s="12" t="s">
        <v>206</v>
      </c>
      <c r="C32" s="92"/>
    </row>
    <row r="33" spans="1:3" ht="45" x14ac:dyDescent="0.25">
      <c r="A33" s="12" t="s">
        <v>447</v>
      </c>
      <c r="B33" s="12" t="s">
        <v>206</v>
      </c>
      <c r="C33" s="92"/>
    </row>
    <row r="34" spans="1:3" x14ac:dyDescent="0.25">
      <c r="A34" s="12" t="s">
        <v>448</v>
      </c>
      <c r="B34" s="12" t="s">
        <v>206</v>
      </c>
      <c r="C34" s="92">
        <v>1600000</v>
      </c>
    </row>
    <row r="35" spans="1:3" x14ac:dyDescent="0.25">
      <c r="A35" s="14" t="s">
        <v>390</v>
      </c>
      <c r="B35" s="13" t="s">
        <v>206</v>
      </c>
      <c r="C35" s="117">
        <f>SUM(C34)</f>
        <v>1600000</v>
      </c>
    </row>
    <row r="36" spans="1:3" x14ac:dyDescent="0.25">
      <c r="A36" s="88"/>
      <c r="B36" s="88"/>
      <c r="C36" s="118"/>
    </row>
  </sheetData>
  <mergeCells count="4">
    <mergeCell ref="A3:C3"/>
    <mergeCell ref="A4:C4"/>
    <mergeCell ref="A1:C1"/>
    <mergeCell ref="A2:C2"/>
  </mergeCells>
  <phoneticPr fontId="34" type="noConversion"/>
  <pageMargins left="0.7" right="0.7" top="0.75" bottom="0.75" header="0.3" footer="0.3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Y173"/>
  <sheetViews>
    <sheetView zoomScaleNormal="100" workbookViewId="0">
      <selection activeCell="I23" sqref="I23"/>
    </sheetView>
  </sheetViews>
  <sheetFormatPr defaultRowHeight="15" x14ac:dyDescent="0.25"/>
  <cols>
    <col min="1" max="1" width="65.140625" style="127" customWidth="1"/>
    <col min="3" max="5" width="12.7109375" style="89" customWidth="1"/>
    <col min="6" max="6" width="12.7109375" style="90" customWidth="1"/>
  </cols>
  <sheetData>
    <row r="1" spans="1:17" ht="15.75" x14ac:dyDescent="0.25">
      <c r="A1" s="183" t="s">
        <v>695</v>
      </c>
      <c r="B1" s="183"/>
      <c r="C1" s="183"/>
      <c r="D1" s="183"/>
      <c r="E1" s="183"/>
      <c r="F1" s="183"/>
    </row>
    <row r="2" spans="1:17" ht="31.5" customHeight="1" x14ac:dyDescent="0.25">
      <c r="A2" s="184" t="s">
        <v>718</v>
      </c>
      <c r="B2" s="184"/>
      <c r="C2" s="184"/>
      <c r="D2" s="184"/>
      <c r="E2" s="184"/>
      <c r="F2" s="184"/>
    </row>
    <row r="3" spans="1:17" ht="20.25" customHeight="1" x14ac:dyDescent="0.25">
      <c r="A3" s="179" t="s">
        <v>692</v>
      </c>
      <c r="B3" s="180"/>
      <c r="C3" s="180"/>
      <c r="D3" s="180"/>
      <c r="E3" s="180"/>
      <c r="F3" s="181"/>
    </row>
    <row r="4" spans="1:17" ht="19.5" customHeight="1" x14ac:dyDescent="0.25">
      <c r="A4" s="182" t="s">
        <v>675</v>
      </c>
      <c r="B4" s="180"/>
      <c r="C4" s="180"/>
      <c r="D4" s="180"/>
      <c r="E4" s="180"/>
      <c r="F4" s="181"/>
    </row>
    <row r="5" spans="1:17" ht="18" x14ac:dyDescent="0.25">
      <c r="A5" s="119"/>
    </row>
    <row r="6" spans="1:17" x14ac:dyDescent="0.25">
      <c r="A6" s="120" t="s">
        <v>468</v>
      </c>
    </row>
    <row r="7" spans="1:17" ht="60" x14ac:dyDescent="0.25">
      <c r="A7" s="3" t="s">
        <v>649</v>
      </c>
      <c r="B7" s="3" t="s">
        <v>650</v>
      </c>
      <c r="C7" s="134" t="s">
        <v>512</v>
      </c>
      <c r="D7" s="134" t="s">
        <v>513</v>
      </c>
      <c r="E7" s="134" t="s">
        <v>514</v>
      </c>
      <c r="F7" s="133" t="s">
        <v>610</v>
      </c>
      <c r="J7" s="22"/>
      <c r="K7" s="135"/>
      <c r="L7" s="135"/>
      <c r="M7" s="136"/>
      <c r="N7" s="136"/>
      <c r="O7" s="136"/>
      <c r="P7" s="137"/>
      <c r="Q7" s="22"/>
    </row>
    <row r="8" spans="1:17" x14ac:dyDescent="0.25">
      <c r="A8" s="121" t="s">
        <v>651</v>
      </c>
      <c r="B8" s="27" t="s">
        <v>652</v>
      </c>
      <c r="C8" s="91">
        <v>14060961</v>
      </c>
      <c r="D8" s="91">
        <v>6180540</v>
      </c>
      <c r="E8" s="91"/>
      <c r="F8" s="91">
        <f>SUM(C8:E8)</f>
        <v>20241501</v>
      </c>
      <c r="J8" s="22"/>
      <c r="K8" s="138"/>
      <c r="L8" s="139"/>
      <c r="M8" s="90"/>
      <c r="N8" s="90"/>
      <c r="O8" s="90"/>
      <c r="P8" s="90"/>
      <c r="Q8" s="22"/>
    </row>
    <row r="9" spans="1:17" x14ac:dyDescent="0.25">
      <c r="A9" s="121" t="s">
        <v>653</v>
      </c>
      <c r="B9" s="28" t="s">
        <v>654</v>
      </c>
      <c r="C9" s="91"/>
      <c r="D9" s="91"/>
      <c r="E9" s="91"/>
      <c r="F9" s="91">
        <f t="shared" ref="F9:F27" si="0">SUM(C9:E9)</f>
        <v>0</v>
      </c>
      <c r="J9" s="22"/>
      <c r="K9" s="138"/>
      <c r="L9" s="140"/>
      <c r="M9" s="90"/>
      <c r="N9" s="90"/>
      <c r="O9" s="90"/>
      <c r="P9" s="90"/>
      <c r="Q9" s="22"/>
    </row>
    <row r="10" spans="1:17" x14ac:dyDescent="0.25">
      <c r="A10" s="121" t="s">
        <v>655</v>
      </c>
      <c r="B10" s="28" t="s">
        <v>656</v>
      </c>
      <c r="C10" s="91"/>
      <c r="D10" s="91"/>
      <c r="E10" s="91"/>
      <c r="F10" s="91">
        <f t="shared" si="0"/>
        <v>0</v>
      </c>
      <c r="J10" s="22"/>
      <c r="K10" s="138"/>
      <c r="L10" s="140"/>
      <c r="M10" s="90"/>
      <c r="N10" s="90"/>
      <c r="O10" s="90"/>
      <c r="P10" s="90"/>
      <c r="Q10" s="22"/>
    </row>
    <row r="11" spans="1:17" x14ac:dyDescent="0.25">
      <c r="A11" s="121" t="s">
        <v>657</v>
      </c>
      <c r="B11" s="28" t="s">
        <v>658</v>
      </c>
      <c r="C11" s="91"/>
      <c r="D11" s="91"/>
      <c r="E11" s="91"/>
      <c r="F11" s="91">
        <f t="shared" si="0"/>
        <v>0</v>
      </c>
      <c r="J11" s="22"/>
      <c r="K11" s="138"/>
      <c r="L11" s="140"/>
      <c r="M11" s="90"/>
      <c r="N11" s="90"/>
      <c r="O11" s="90"/>
      <c r="P11" s="90"/>
      <c r="Q11" s="22"/>
    </row>
    <row r="12" spans="1:17" x14ac:dyDescent="0.25">
      <c r="A12" s="121" t="s">
        <v>659</v>
      </c>
      <c r="B12" s="28" t="s">
        <v>660</v>
      </c>
      <c r="C12" s="91"/>
      <c r="D12" s="91"/>
      <c r="E12" s="91"/>
      <c r="F12" s="91">
        <f t="shared" si="0"/>
        <v>0</v>
      </c>
      <c r="J12" s="22"/>
      <c r="K12" s="138"/>
      <c r="L12" s="140"/>
      <c r="M12" s="90"/>
      <c r="N12" s="90"/>
      <c r="O12" s="90"/>
      <c r="P12" s="90"/>
      <c r="Q12" s="22"/>
    </row>
    <row r="13" spans="1:17" x14ac:dyDescent="0.25">
      <c r="A13" s="121" t="s">
        <v>661</v>
      </c>
      <c r="B13" s="28" t="s">
        <v>662</v>
      </c>
      <c r="C13" s="91"/>
      <c r="D13" s="91"/>
      <c r="E13" s="91"/>
      <c r="F13" s="91">
        <f t="shared" si="0"/>
        <v>0</v>
      </c>
      <c r="J13" s="22"/>
      <c r="K13" s="138"/>
      <c r="L13" s="140"/>
      <c r="M13" s="90"/>
      <c r="N13" s="90"/>
      <c r="O13" s="90"/>
      <c r="P13" s="90"/>
      <c r="Q13" s="22"/>
    </row>
    <row r="14" spans="1:17" x14ac:dyDescent="0.25">
      <c r="A14" s="121" t="s">
        <v>663</v>
      </c>
      <c r="B14" s="28" t="s">
        <v>664</v>
      </c>
      <c r="C14" s="91"/>
      <c r="D14" s="91"/>
      <c r="E14" s="91"/>
      <c r="F14" s="91">
        <f t="shared" si="0"/>
        <v>0</v>
      </c>
      <c r="J14" s="22"/>
      <c r="K14" s="138"/>
      <c r="L14" s="140"/>
      <c r="M14" s="90"/>
      <c r="N14" s="90"/>
      <c r="O14" s="90"/>
      <c r="P14" s="90"/>
      <c r="Q14" s="22"/>
    </row>
    <row r="15" spans="1:17" x14ac:dyDescent="0.25">
      <c r="A15" s="121" t="s">
        <v>665</v>
      </c>
      <c r="B15" s="28" t="s">
        <v>666</v>
      </c>
      <c r="C15" s="91"/>
      <c r="D15" s="91"/>
      <c r="E15" s="91"/>
      <c r="F15" s="91">
        <f t="shared" si="0"/>
        <v>0</v>
      </c>
      <c r="J15" s="22"/>
      <c r="K15" s="138"/>
      <c r="L15" s="140"/>
      <c r="M15" s="90"/>
      <c r="N15" s="90"/>
      <c r="O15" s="90"/>
      <c r="P15" s="90"/>
      <c r="Q15" s="22"/>
    </row>
    <row r="16" spans="1:17" x14ac:dyDescent="0.25">
      <c r="A16" s="5" t="s">
        <v>667</v>
      </c>
      <c r="B16" s="28" t="s">
        <v>668</v>
      </c>
      <c r="C16" s="91"/>
      <c r="D16" s="91">
        <v>282600</v>
      </c>
      <c r="E16" s="91"/>
      <c r="F16" s="91">
        <f t="shared" si="0"/>
        <v>282600</v>
      </c>
      <c r="J16" s="22"/>
      <c r="K16" s="141"/>
      <c r="L16" s="140"/>
      <c r="M16" s="90"/>
      <c r="N16" s="90"/>
      <c r="O16" s="90"/>
      <c r="P16" s="90"/>
      <c r="Q16" s="22"/>
    </row>
    <row r="17" spans="1:17" x14ac:dyDescent="0.25">
      <c r="A17" s="5" t="s">
        <v>669</v>
      </c>
      <c r="B17" s="28" t="s">
        <v>670</v>
      </c>
      <c r="C17" s="91"/>
      <c r="D17" s="91"/>
      <c r="E17" s="91"/>
      <c r="F17" s="91">
        <f t="shared" si="0"/>
        <v>0</v>
      </c>
      <c r="J17" s="22"/>
      <c r="K17" s="141"/>
      <c r="L17" s="140"/>
      <c r="M17" s="90"/>
      <c r="N17" s="90"/>
      <c r="O17" s="90"/>
      <c r="P17" s="90"/>
      <c r="Q17" s="22"/>
    </row>
    <row r="18" spans="1:17" x14ac:dyDescent="0.25">
      <c r="A18" s="5" t="s">
        <v>671</v>
      </c>
      <c r="B18" s="28" t="s">
        <v>672</v>
      </c>
      <c r="C18" s="91"/>
      <c r="D18" s="91"/>
      <c r="E18" s="91"/>
      <c r="F18" s="91">
        <f t="shared" si="0"/>
        <v>0</v>
      </c>
      <c r="J18" s="22"/>
      <c r="K18" s="141"/>
      <c r="L18" s="140"/>
      <c r="M18" s="90"/>
      <c r="N18" s="90"/>
      <c r="O18" s="90"/>
      <c r="P18" s="90"/>
      <c r="Q18" s="22"/>
    </row>
    <row r="19" spans="1:17" x14ac:dyDescent="0.25">
      <c r="A19" s="5" t="s">
        <v>0</v>
      </c>
      <c r="B19" s="28" t="s">
        <v>1</v>
      </c>
      <c r="C19" s="91"/>
      <c r="D19" s="91"/>
      <c r="E19" s="91"/>
      <c r="F19" s="91">
        <f t="shared" si="0"/>
        <v>0</v>
      </c>
      <c r="J19" s="22"/>
      <c r="K19" s="141"/>
      <c r="L19" s="140"/>
      <c r="M19" s="90"/>
      <c r="N19" s="90"/>
      <c r="O19" s="90"/>
      <c r="P19" s="90"/>
      <c r="Q19" s="22"/>
    </row>
    <row r="20" spans="1:17" x14ac:dyDescent="0.25">
      <c r="A20" s="5" t="s">
        <v>341</v>
      </c>
      <c r="B20" s="28" t="s">
        <v>2</v>
      </c>
      <c r="C20" s="91">
        <v>175532</v>
      </c>
      <c r="D20" s="91"/>
      <c r="E20" s="91"/>
      <c r="F20" s="91">
        <f t="shared" si="0"/>
        <v>175532</v>
      </c>
      <c r="J20" s="22"/>
      <c r="K20" s="141"/>
      <c r="L20" s="140"/>
      <c r="M20" s="90"/>
      <c r="N20" s="90"/>
      <c r="O20" s="90"/>
      <c r="P20" s="90"/>
      <c r="Q20" s="22"/>
    </row>
    <row r="21" spans="1:17" x14ac:dyDescent="0.25">
      <c r="A21" s="122" t="s">
        <v>279</v>
      </c>
      <c r="B21" s="29" t="s">
        <v>3</v>
      </c>
      <c r="C21" s="91">
        <f>SUM(C8:C20)</f>
        <v>14236493</v>
      </c>
      <c r="D21" s="91">
        <f>SUM(D8:D20)</f>
        <v>6463140</v>
      </c>
      <c r="E21" s="91">
        <f>SUM(E8:E20)</f>
        <v>0</v>
      </c>
      <c r="F21" s="91">
        <f t="shared" si="0"/>
        <v>20699633</v>
      </c>
      <c r="J21" s="22"/>
      <c r="K21" s="142"/>
      <c r="L21" s="143"/>
      <c r="M21" s="90"/>
      <c r="N21" s="90"/>
      <c r="O21" s="90"/>
      <c r="P21" s="90"/>
      <c r="Q21" s="22"/>
    </row>
    <row r="22" spans="1:17" x14ac:dyDescent="0.25">
      <c r="A22" s="5" t="s">
        <v>4</v>
      </c>
      <c r="B22" s="28" t="s">
        <v>5</v>
      </c>
      <c r="C22" s="91"/>
      <c r="D22" s="91"/>
      <c r="E22" s="91"/>
      <c r="F22" s="91">
        <f t="shared" si="0"/>
        <v>0</v>
      </c>
      <c r="J22" s="22"/>
      <c r="K22" s="141"/>
      <c r="L22" s="140"/>
      <c r="M22" s="90"/>
      <c r="N22" s="90"/>
      <c r="O22" s="90"/>
      <c r="P22" s="90"/>
      <c r="Q22" s="22"/>
    </row>
    <row r="23" spans="1:17" ht="30" x14ac:dyDescent="0.25">
      <c r="A23" s="5" t="s">
        <v>6</v>
      </c>
      <c r="B23" s="28" t="s">
        <v>7</v>
      </c>
      <c r="C23" s="91">
        <v>1959088</v>
      </c>
      <c r="D23" s="91"/>
      <c r="E23" s="91"/>
      <c r="F23" s="91">
        <f t="shared" si="0"/>
        <v>1959088</v>
      </c>
      <c r="J23" s="22"/>
      <c r="K23" s="141"/>
      <c r="L23" s="140"/>
      <c r="M23" s="90"/>
      <c r="N23" s="90"/>
      <c r="O23" s="90"/>
      <c r="P23" s="90"/>
      <c r="Q23" s="22"/>
    </row>
    <row r="24" spans="1:17" x14ac:dyDescent="0.25">
      <c r="A24" s="5" t="s">
        <v>8</v>
      </c>
      <c r="B24" s="28" t="s">
        <v>9</v>
      </c>
      <c r="C24" s="91">
        <v>295000</v>
      </c>
      <c r="D24" s="91"/>
      <c r="E24" s="91"/>
      <c r="F24" s="91">
        <f t="shared" si="0"/>
        <v>295000</v>
      </c>
      <c r="J24" s="22"/>
      <c r="K24" s="141"/>
      <c r="L24" s="140"/>
      <c r="M24" s="90"/>
      <c r="N24" s="90"/>
      <c r="O24" s="90"/>
      <c r="P24" s="90"/>
      <c r="Q24" s="22"/>
    </row>
    <row r="25" spans="1:17" x14ac:dyDescent="0.25">
      <c r="A25" s="7" t="s">
        <v>280</v>
      </c>
      <c r="B25" s="29" t="s">
        <v>10</v>
      </c>
      <c r="C25" s="91">
        <f>SUM(C22:C24)</f>
        <v>2254088</v>
      </c>
      <c r="D25" s="91">
        <f>SUM(D22:D24)</f>
        <v>0</v>
      </c>
      <c r="E25" s="91">
        <f>SUM(E22:E24)</f>
        <v>0</v>
      </c>
      <c r="F25" s="91">
        <f t="shared" si="0"/>
        <v>2254088</v>
      </c>
      <c r="J25" s="22"/>
      <c r="K25" s="144"/>
      <c r="L25" s="143"/>
      <c r="M25" s="90"/>
      <c r="N25" s="90"/>
      <c r="O25" s="90"/>
      <c r="P25" s="90"/>
      <c r="Q25" s="22"/>
    </row>
    <row r="26" spans="1:17" x14ac:dyDescent="0.25">
      <c r="A26" s="123" t="s">
        <v>371</v>
      </c>
      <c r="B26" s="43" t="s">
        <v>11</v>
      </c>
      <c r="C26" s="91">
        <f>C25+C21</f>
        <v>16490581</v>
      </c>
      <c r="D26" s="91">
        <f>D25+D21</f>
        <v>6463140</v>
      </c>
      <c r="E26" s="91">
        <f>E25+E21</f>
        <v>0</v>
      </c>
      <c r="F26" s="91">
        <f t="shared" si="0"/>
        <v>22953721</v>
      </c>
      <c r="J26" s="22"/>
      <c r="K26" s="145"/>
      <c r="L26" s="146"/>
      <c r="M26" s="90"/>
      <c r="N26" s="90"/>
      <c r="O26" s="90"/>
      <c r="P26" s="90"/>
      <c r="Q26" s="22"/>
    </row>
    <row r="27" spans="1:17" ht="30" x14ac:dyDescent="0.25">
      <c r="A27" s="33" t="s">
        <v>342</v>
      </c>
      <c r="B27" s="43" t="s">
        <v>12</v>
      </c>
      <c r="C27" s="91">
        <v>2899387</v>
      </c>
      <c r="D27" s="91">
        <v>1081594</v>
      </c>
      <c r="E27" s="91"/>
      <c r="F27" s="91">
        <f t="shared" si="0"/>
        <v>3980981</v>
      </c>
      <c r="J27" s="22"/>
      <c r="K27" s="69"/>
      <c r="L27" s="146"/>
      <c r="M27" s="90"/>
      <c r="N27" s="90"/>
      <c r="O27" s="90"/>
      <c r="P27" s="90"/>
      <c r="Q27" s="22"/>
    </row>
    <row r="28" spans="1:17" x14ac:dyDescent="0.25">
      <c r="A28" s="5" t="s">
        <v>13</v>
      </c>
      <c r="B28" s="28" t="s">
        <v>14</v>
      </c>
      <c r="C28" s="91">
        <v>160000</v>
      </c>
      <c r="D28" s="91"/>
      <c r="E28" s="100"/>
      <c r="F28" s="91">
        <f t="shared" ref="F28:F91" si="1">SUM(C28:D28)</f>
        <v>160000</v>
      </c>
      <c r="J28" s="22"/>
      <c r="K28" s="22"/>
      <c r="L28" s="22"/>
      <c r="M28" s="22"/>
      <c r="N28" s="22"/>
      <c r="O28" s="22"/>
      <c r="P28" s="22"/>
      <c r="Q28" s="22"/>
    </row>
    <row r="29" spans="1:17" x14ac:dyDescent="0.25">
      <c r="A29" s="5" t="s">
        <v>15</v>
      </c>
      <c r="B29" s="28" t="s">
        <v>16</v>
      </c>
      <c r="C29" s="91">
        <v>200000</v>
      </c>
      <c r="D29" s="91"/>
      <c r="E29" s="100"/>
      <c r="F29" s="91">
        <f t="shared" si="1"/>
        <v>200000</v>
      </c>
    </row>
    <row r="30" spans="1:17" x14ac:dyDescent="0.25">
      <c r="A30" s="5" t="s">
        <v>17</v>
      </c>
      <c r="B30" s="28" t="s">
        <v>18</v>
      </c>
      <c r="C30" s="91"/>
      <c r="D30" s="91"/>
      <c r="E30" s="100"/>
      <c r="F30" s="91">
        <f t="shared" si="1"/>
        <v>0</v>
      </c>
    </row>
    <row r="31" spans="1:17" x14ac:dyDescent="0.25">
      <c r="A31" s="7" t="s">
        <v>281</v>
      </c>
      <c r="B31" s="29" t="s">
        <v>19</v>
      </c>
      <c r="C31" s="91">
        <f>SUM(C28:C30)</f>
        <v>360000</v>
      </c>
      <c r="D31" s="91">
        <f>SUM(D28:D30)</f>
        <v>0</v>
      </c>
      <c r="E31" s="100"/>
      <c r="F31" s="91">
        <f t="shared" si="1"/>
        <v>360000</v>
      </c>
    </row>
    <row r="32" spans="1:17" x14ac:dyDescent="0.25">
      <c r="A32" s="5" t="s">
        <v>20</v>
      </c>
      <c r="B32" s="28" t="s">
        <v>21</v>
      </c>
      <c r="C32" s="91">
        <v>118000</v>
      </c>
      <c r="D32" s="91"/>
      <c r="E32" s="100"/>
      <c r="F32" s="91">
        <f t="shared" si="1"/>
        <v>118000</v>
      </c>
    </row>
    <row r="33" spans="1:6" x14ac:dyDescent="0.25">
      <c r="A33" s="5" t="s">
        <v>22</v>
      </c>
      <c r="B33" s="28" t="s">
        <v>23</v>
      </c>
      <c r="C33" s="91">
        <v>170000</v>
      </c>
      <c r="D33" s="91"/>
      <c r="E33" s="100"/>
      <c r="F33" s="91">
        <f t="shared" si="1"/>
        <v>170000</v>
      </c>
    </row>
    <row r="34" spans="1:6" ht="15" customHeight="1" x14ac:dyDescent="0.25">
      <c r="A34" s="7" t="s">
        <v>372</v>
      </c>
      <c r="B34" s="29" t="s">
        <v>24</v>
      </c>
      <c r="C34" s="91">
        <f>SUM(C32:C33)</f>
        <v>288000</v>
      </c>
      <c r="D34" s="91">
        <f>SUM(D32:D33)</f>
        <v>0</v>
      </c>
      <c r="E34" s="100"/>
      <c r="F34" s="91">
        <f t="shared" si="1"/>
        <v>288000</v>
      </c>
    </row>
    <row r="35" spans="1:6" x14ac:dyDescent="0.25">
      <c r="A35" s="5" t="s">
        <v>25</v>
      </c>
      <c r="B35" s="28" t="s">
        <v>26</v>
      </c>
      <c r="C35" s="91">
        <v>2270000</v>
      </c>
      <c r="D35" s="91"/>
      <c r="E35" s="100"/>
      <c r="F35" s="91">
        <f t="shared" si="1"/>
        <v>2270000</v>
      </c>
    </row>
    <row r="36" spans="1:6" x14ac:dyDescent="0.25">
      <c r="A36" s="5" t="s">
        <v>27</v>
      </c>
      <c r="B36" s="28" t="s">
        <v>28</v>
      </c>
      <c r="C36" s="91"/>
      <c r="D36" s="91"/>
      <c r="E36" s="100"/>
      <c r="F36" s="91">
        <f t="shared" si="1"/>
        <v>0</v>
      </c>
    </row>
    <row r="37" spans="1:6" x14ac:dyDescent="0.25">
      <c r="A37" s="5" t="s">
        <v>343</v>
      </c>
      <c r="B37" s="28" t="s">
        <v>29</v>
      </c>
      <c r="C37" s="91"/>
      <c r="D37" s="91"/>
      <c r="E37" s="100"/>
      <c r="F37" s="91">
        <f t="shared" si="1"/>
        <v>0</v>
      </c>
    </row>
    <row r="38" spans="1:6" x14ac:dyDescent="0.25">
      <c r="A38" s="5" t="s">
        <v>30</v>
      </c>
      <c r="B38" s="28" t="s">
        <v>31</v>
      </c>
      <c r="C38" s="91">
        <v>400000</v>
      </c>
      <c r="D38" s="91"/>
      <c r="E38" s="100"/>
      <c r="F38" s="91">
        <f t="shared" si="1"/>
        <v>400000</v>
      </c>
    </row>
    <row r="39" spans="1:6" x14ac:dyDescent="0.25">
      <c r="A39" s="124" t="s">
        <v>344</v>
      </c>
      <c r="B39" s="28" t="s">
        <v>32</v>
      </c>
      <c r="C39" s="91">
        <v>700000</v>
      </c>
      <c r="D39" s="91"/>
      <c r="E39" s="100"/>
      <c r="F39" s="91">
        <f t="shared" si="1"/>
        <v>700000</v>
      </c>
    </row>
    <row r="40" spans="1:6" x14ac:dyDescent="0.25">
      <c r="A40" s="5" t="s">
        <v>33</v>
      </c>
      <c r="B40" s="28" t="s">
        <v>34</v>
      </c>
      <c r="C40" s="91">
        <v>3800000</v>
      </c>
      <c r="D40" s="91"/>
      <c r="E40" s="100"/>
      <c r="F40" s="91">
        <f t="shared" si="1"/>
        <v>3800000</v>
      </c>
    </row>
    <row r="41" spans="1:6" x14ac:dyDescent="0.25">
      <c r="A41" s="5" t="s">
        <v>345</v>
      </c>
      <c r="B41" s="28" t="s">
        <v>35</v>
      </c>
      <c r="C41" s="91">
        <v>300000</v>
      </c>
      <c r="D41" s="91"/>
      <c r="E41" s="100"/>
      <c r="F41" s="91">
        <f t="shared" si="1"/>
        <v>300000</v>
      </c>
    </row>
    <row r="42" spans="1:6" x14ac:dyDescent="0.25">
      <c r="A42" s="7" t="s">
        <v>282</v>
      </c>
      <c r="B42" s="29" t="s">
        <v>36</v>
      </c>
      <c r="C42" s="91">
        <f>SUM(C35:C41)</f>
        <v>7470000</v>
      </c>
      <c r="D42" s="91">
        <f>SUM(D35:D41)</f>
        <v>0</v>
      </c>
      <c r="E42" s="100"/>
      <c r="F42" s="91">
        <f t="shared" si="1"/>
        <v>7470000</v>
      </c>
    </row>
    <row r="43" spans="1:6" x14ac:dyDescent="0.25">
      <c r="A43" s="5" t="s">
        <v>37</v>
      </c>
      <c r="B43" s="28" t="s">
        <v>38</v>
      </c>
      <c r="C43" s="91">
        <v>100000</v>
      </c>
      <c r="D43" s="91"/>
      <c r="E43" s="100"/>
      <c r="F43" s="91">
        <f t="shared" si="1"/>
        <v>100000</v>
      </c>
    </row>
    <row r="44" spans="1:6" x14ac:dyDescent="0.25">
      <c r="A44" s="5" t="s">
        <v>39</v>
      </c>
      <c r="B44" s="28" t="s">
        <v>40</v>
      </c>
      <c r="C44" s="91"/>
      <c r="D44" s="91"/>
      <c r="E44" s="100"/>
      <c r="F44" s="91">
        <f t="shared" si="1"/>
        <v>0</v>
      </c>
    </row>
    <row r="45" spans="1:6" x14ac:dyDescent="0.25">
      <c r="A45" s="7" t="s">
        <v>283</v>
      </c>
      <c r="B45" s="29" t="s">
        <v>41</v>
      </c>
      <c r="C45" s="91">
        <f>SUM(C43:C44)</f>
        <v>100000</v>
      </c>
      <c r="D45" s="91">
        <f>SUM(D43:D44)</f>
        <v>0</v>
      </c>
      <c r="E45" s="100"/>
      <c r="F45" s="91">
        <f t="shared" si="1"/>
        <v>100000</v>
      </c>
    </row>
    <row r="46" spans="1:6" x14ac:dyDescent="0.25">
      <c r="A46" s="5" t="s">
        <v>42</v>
      </c>
      <c r="B46" s="28" t="s">
        <v>43</v>
      </c>
      <c r="C46" s="91">
        <v>825000</v>
      </c>
      <c r="D46" s="91"/>
      <c r="E46" s="100"/>
      <c r="F46" s="91">
        <f t="shared" si="1"/>
        <v>825000</v>
      </c>
    </row>
    <row r="47" spans="1:6" x14ac:dyDescent="0.25">
      <c r="A47" s="5" t="s">
        <v>44</v>
      </c>
      <c r="B47" s="28" t="s">
        <v>45</v>
      </c>
      <c r="C47" s="91"/>
      <c r="D47" s="91"/>
      <c r="E47" s="100"/>
      <c r="F47" s="91">
        <f t="shared" si="1"/>
        <v>0</v>
      </c>
    </row>
    <row r="48" spans="1:6" x14ac:dyDescent="0.25">
      <c r="A48" s="5" t="s">
        <v>346</v>
      </c>
      <c r="B48" s="28" t="s">
        <v>46</v>
      </c>
      <c r="C48" s="91">
        <v>10400</v>
      </c>
      <c r="D48" s="91"/>
      <c r="E48" s="100"/>
      <c r="F48" s="91">
        <f t="shared" si="1"/>
        <v>10400</v>
      </c>
    </row>
    <row r="49" spans="1:6" x14ac:dyDescent="0.25">
      <c r="A49" s="5" t="s">
        <v>347</v>
      </c>
      <c r="B49" s="28" t="s">
        <v>47</v>
      </c>
      <c r="C49" s="91"/>
      <c r="D49" s="91"/>
      <c r="E49" s="100"/>
      <c r="F49" s="91">
        <f t="shared" si="1"/>
        <v>0</v>
      </c>
    </row>
    <row r="50" spans="1:6" x14ac:dyDescent="0.25">
      <c r="A50" s="5" t="s">
        <v>48</v>
      </c>
      <c r="B50" s="28" t="s">
        <v>49</v>
      </c>
      <c r="C50" s="91">
        <v>25000</v>
      </c>
      <c r="D50" s="91"/>
      <c r="E50" s="100"/>
      <c r="F50" s="91">
        <f t="shared" si="1"/>
        <v>25000</v>
      </c>
    </row>
    <row r="51" spans="1:6" x14ac:dyDescent="0.25">
      <c r="A51" s="7" t="s">
        <v>284</v>
      </c>
      <c r="B51" s="29" t="s">
        <v>50</v>
      </c>
      <c r="C51" s="91">
        <f>SUM(C46:C50)</f>
        <v>860400</v>
      </c>
      <c r="D51" s="91">
        <f>SUM(D46:D50)</f>
        <v>0</v>
      </c>
      <c r="E51" s="100"/>
      <c r="F51" s="91">
        <f t="shared" si="1"/>
        <v>860400</v>
      </c>
    </row>
    <row r="52" spans="1:6" x14ac:dyDescent="0.25">
      <c r="A52" s="33" t="s">
        <v>285</v>
      </c>
      <c r="B52" s="43" t="s">
        <v>51</v>
      </c>
      <c r="C52" s="91">
        <f>C31+C34+C42+C45+C51</f>
        <v>9078400</v>
      </c>
      <c r="D52" s="91">
        <f>D31+D34+D42+D45+D51</f>
        <v>0</v>
      </c>
      <c r="E52" s="100"/>
      <c r="F52" s="91">
        <f t="shared" si="1"/>
        <v>9078400</v>
      </c>
    </row>
    <row r="53" spans="1:6" x14ac:dyDescent="0.25">
      <c r="A53" s="12" t="s">
        <v>52</v>
      </c>
      <c r="B53" s="28" t="s">
        <v>53</v>
      </c>
      <c r="C53" s="91"/>
      <c r="D53" s="91"/>
      <c r="E53" s="91"/>
      <c r="F53" s="91">
        <f t="shared" si="1"/>
        <v>0</v>
      </c>
    </row>
    <row r="54" spans="1:6" x14ac:dyDescent="0.25">
      <c r="A54" s="12" t="s">
        <v>286</v>
      </c>
      <c r="B54" s="28" t="s">
        <v>54</v>
      </c>
      <c r="C54" s="91"/>
      <c r="D54" s="91"/>
      <c r="E54" s="91"/>
      <c r="F54" s="91">
        <f t="shared" si="1"/>
        <v>0</v>
      </c>
    </row>
    <row r="55" spans="1:6" x14ac:dyDescent="0.25">
      <c r="A55" s="16" t="s">
        <v>348</v>
      </c>
      <c r="B55" s="28" t="s">
        <v>55</v>
      </c>
      <c r="C55" s="91"/>
      <c r="D55" s="91"/>
      <c r="E55" s="91"/>
      <c r="F55" s="91">
        <f t="shared" si="1"/>
        <v>0</v>
      </c>
    </row>
    <row r="56" spans="1:6" x14ac:dyDescent="0.25">
      <c r="A56" s="16" t="s">
        <v>349</v>
      </c>
      <c r="B56" s="28" t="s">
        <v>56</v>
      </c>
      <c r="C56" s="91"/>
      <c r="D56" s="91"/>
      <c r="E56" s="91"/>
      <c r="F56" s="91">
        <f t="shared" si="1"/>
        <v>0</v>
      </c>
    </row>
    <row r="57" spans="1:6" x14ac:dyDescent="0.25">
      <c r="A57" s="16" t="s">
        <v>350</v>
      </c>
      <c r="B57" s="28" t="s">
        <v>57</v>
      </c>
      <c r="C57" s="91"/>
      <c r="D57" s="91"/>
      <c r="E57" s="91"/>
      <c r="F57" s="91">
        <f t="shared" si="1"/>
        <v>0</v>
      </c>
    </row>
    <row r="58" spans="1:6" x14ac:dyDescent="0.25">
      <c r="A58" s="12" t="s">
        <v>351</v>
      </c>
      <c r="B58" s="28" t="s">
        <v>58</v>
      </c>
      <c r="C58" s="91"/>
      <c r="D58" s="91"/>
      <c r="E58" s="91"/>
      <c r="F58" s="91">
        <f t="shared" si="1"/>
        <v>0</v>
      </c>
    </row>
    <row r="59" spans="1:6" x14ac:dyDescent="0.25">
      <c r="A59" s="12" t="s">
        <v>352</v>
      </c>
      <c r="B59" s="28" t="s">
        <v>59</v>
      </c>
      <c r="C59" s="91"/>
      <c r="D59" s="91"/>
      <c r="E59" s="91"/>
      <c r="F59" s="91">
        <f t="shared" si="1"/>
        <v>0</v>
      </c>
    </row>
    <row r="60" spans="1:6" x14ac:dyDescent="0.25">
      <c r="A60" s="12" t="s">
        <v>353</v>
      </c>
      <c r="B60" s="28" t="s">
        <v>60</v>
      </c>
      <c r="C60" s="91"/>
      <c r="D60" s="91"/>
      <c r="E60" s="91"/>
      <c r="F60" s="91">
        <f t="shared" si="1"/>
        <v>0</v>
      </c>
    </row>
    <row r="61" spans="1:6" x14ac:dyDescent="0.25">
      <c r="A61" s="41" t="s">
        <v>315</v>
      </c>
      <c r="B61" s="43" t="s">
        <v>61</v>
      </c>
      <c r="C61" s="91">
        <f>SUM(C53:C60)</f>
        <v>0</v>
      </c>
      <c r="D61" s="91">
        <f>SUM(D53:D60)</f>
        <v>0</v>
      </c>
      <c r="E61" s="91">
        <f>SUM(E53:E60)</f>
        <v>0</v>
      </c>
      <c r="F61" s="91">
        <f t="shared" si="1"/>
        <v>0</v>
      </c>
    </row>
    <row r="62" spans="1:6" x14ac:dyDescent="0.25">
      <c r="A62" s="11" t="s">
        <v>354</v>
      </c>
      <c r="B62" s="28" t="s">
        <v>62</v>
      </c>
      <c r="C62" s="91"/>
      <c r="D62" s="91"/>
      <c r="E62" s="91"/>
      <c r="F62" s="91">
        <f t="shared" si="1"/>
        <v>0</v>
      </c>
    </row>
    <row r="63" spans="1:6" x14ac:dyDescent="0.25">
      <c r="A63" s="11" t="s">
        <v>63</v>
      </c>
      <c r="B63" s="28" t="s">
        <v>64</v>
      </c>
      <c r="C63" s="91"/>
      <c r="D63" s="91"/>
      <c r="E63" s="91"/>
      <c r="F63" s="91">
        <f t="shared" si="1"/>
        <v>0</v>
      </c>
    </row>
    <row r="64" spans="1:6" ht="30" x14ac:dyDescent="0.25">
      <c r="A64" s="11" t="s">
        <v>65</v>
      </c>
      <c r="B64" s="28" t="s">
        <v>66</v>
      </c>
      <c r="C64" s="91"/>
      <c r="D64" s="91"/>
      <c r="E64" s="91"/>
      <c r="F64" s="91">
        <f t="shared" si="1"/>
        <v>0</v>
      </c>
    </row>
    <row r="65" spans="1:6" ht="30" x14ac:dyDescent="0.25">
      <c r="A65" s="11" t="s">
        <v>316</v>
      </c>
      <c r="B65" s="28" t="s">
        <v>67</v>
      </c>
      <c r="C65" s="91"/>
      <c r="D65" s="91"/>
      <c r="E65" s="91"/>
      <c r="F65" s="91">
        <f t="shared" si="1"/>
        <v>0</v>
      </c>
    </row>
    <row r="66" spans="1:6" ht="30" x14ac:dyDescent="0.25">
      <c r="A66" s="11" t="s">
        <v>355</v>
      </c>
      <c r="B66" s="28" t="s">
        <v>68</v>
      </c>
      <c r="C66" s="91"/>
      <c r="D66" s="91"/>
      <c r="E66" s="91"/>
      <c r="F66" s="91">
        <f t="shared" si="1"/>
        <v>0</v>
      </c>
    </row>
    <row r="67" spans="1:6" x14ac:dyDescent="0.25">
      <c r="A67" s="11" t="s">
        <v>318</v>
      </c>
      <c r="B67" s="28" t="s">
        <v>69</v>
      </c>
      <c r="C67" s="91"/>
      <c r="D67" s="91"/>
      <c r="E67" s="91"/>
      <c r="F67" s="91">
        <f t="shared" si="1"/>
        <v>0</v>
      </c>
    </row>
    <row r="68" spans="1:6" ht="30" x14ac:dyDescent="0.25">
      <c r="A68" s="11" t="s">
        <v>356</v>
      </c>
      <c r="B68" s="28" t="s">
        <v>70</v>
      </c>
      <c r="C68" s="91"/>
      <c r="D68" s="91"/>
      <c r="E68" s="91"/>
      <c r="F68" s="91">
        <f t="shared" si="1"/>
        <v>0</v>
      </c>
    </row>
    <row r="69" spans="1:6" ht="30" x14ac:dyDescent="0.25">
      <c r="A69" s="11" t="s">
        <v>357</v>
      </c>
      <c r="B69" s="28" t="s">
        <v>71</v>
      </c>
      <c r="C69" s="91"/>
      <c r="D69" s="91"/>
      <c r="E69" s="91"/>
      <c r="F69" s="91">
        <f t="shared" si="1"/>
        <v>0</v>
      </c>
    </row>
    <row r="70" spans="1:6" x14ac:dyDescent="0.25">
      <c r="A70" s="11" t="s">
        <v>72</v>
      </c>
      <c r="B70" s="28" t="s">
        <v>73</v>
      </c>
      <c r="C70" s="91"/>
      <c r="D70" s="91"/>
      <c r="E70" s="91"/>
      <c r="F70" s="91">
        <f t="shared" si="1"/>
        <v>0</v>
      </c>
    </row>
    <row r="71" spans="1:6" x14ac:dyDescent="0.25">
      <c r="A71" s="11" t="s">
        <v>74</v>
      </c>
      <c r="B71" s="28" t="s">
        <v>75</v>
      </c>
      <c r="C71" s="91"/>
      <c r="D71" s="91"/>
      <c r="E71" s="91"/>
      <c r="F71" s="91">
        <f t="shared" si="1"/>
        <v>0</v>
      </c>
    </row>
    <row r="72" spans="1:6" x14ac:dyDescent="0.25">
      <c r="A72" s="11" t="s">
        <v>358</v>
      </c>
      <c r="B72" s="28" t="s">
        <v>76</v>
      </c>
      <c r="C72" s="91"/>
      <c r="D72" s="91"/>
      <c r="E72" s="91"/>
      <c r="F72" s="91">
        <f t="shared" si="1"/>
        <v>0</v>
      </c>
    </row>
    <row r="73" spans="1:6" x14ac:dyDescent="0.25">
      <c r="A73" s="11" t="s">
        <v>566</v>
      </c>
      <c r="B73" s="28" t="s">
        <v>77</v>
      </c>
      <c r="C73" s="91"/>
      <c r="D73" s="91"/>
      <c r="E73" s="91"/>
      <c r="F73" s="91">
        <f t="shared" si="1"/>
        <v>0</v>
      </c>
    </row>
    <row r="74" spans="1:6" x14ac:dyDescent="0.25">
      <c r="A74" s="11" t="s">
        <v>567</v>
      </c>
      <c r="B74" s="28" t="s">
        <v>77</v>
      </c>
      <c r="C74" s="91"/>
      <c r="D74" s="91"/>
      <c r="E74" s="91"/>
      <c r="F74" s="91">
        <f t="shared" si="1"/>
        <v>0</v>
      </c>
    </row>
    <row r="75" spans="1:6" x14ac:dyDescent="0.25">
      <c r="A75" s="41" t="s">
        <v>321</v>
      </c>
      <c r="B75" s="43" t="s">
        <v>78</v>
      </c>
      <c r="C75" s="91">
        <f>SUM(C62:C74)</f>
        <v>0</v>
      </c>
      <c r="D75" s="91">
        <f>SUM(D62:D74)</f>
        <v>0</v>
      </c>
      <c r="E75" s="91">
        <f>SUM(E62:E74)</f>
        <v>0</v>
      </c>
      <c r="F75" s="91">
        <f t="shared" si="1"/>
        <v>0</v>
      </c>
    </row>
    <row r="76" spans="1:6" ht="15.75" x14ac:dyDescent="0.25">
      <c r="A76" s="125" t="s">
        <v>511</v>
      </c>
      <c r="B76" s="43"/>
      <c r="C76" s="91">
        <f>C75+C61+C52+C27+C26</f>
        <v>28468368</v>
      </c>
      <c r="D76" s="91">
        <f>D75+D61+D52+D27+D26</f>
        <v>7544734</v>
      </c>
      <c r="E76" s="91">
        <f>E75+E61+E52+E27+E26</f>
        <v>0</v>
      </c>
      <c r="F76" s="91">
        <f t="shared" si="1"/>
        <v>36013102</v>
      </c>
    </row>
    <row r="77" spans="1:6" x14ac:dyDescent="0.25">
      <c r="A77" s="5" t="s">
        <v>79</v>
      </c>
      <c r="B77" s="28" t="s">
        <v>80</v>
      </c>
      <c r="C77" s="91"/>
      <c r="D77" s="91"/>
      <c r="E77" s="91"/>
      <c r="F77" s="91">
        <f t="shared" si="1"/>
        <v>0</v>
      </c>
    </row>
    <row r="78" spans="1:6" x14ac:dyDescent="0.25">
      <c r="A78" s="5" t="s">
        <v>359</v>
      </c>
      <c r="B78" s="28" t="s">
        <v>81</v>
      </c>
      <c r="C78" s="91"/>
      <c r="D78" s="91"/>
      <c r="E78" s="91"/>
      <c r="F78" s="91">
        <f t="shared" si="1"/>
        <v>0</v>
      </c>
    </row>
    <row r="79" spans="1:6" x14ac:dyDescent="0.25">
      <c r="A79" s="5" t="s">
        <v>82</v>
      </c>
      <c r="B79" s="28" t="s">
        <v>83</v>
      </c>
      <c r="C79" s="91">
        <v>520000</v>
      </c>
      <c r="D79" s="91"/>
      <c r="E79" s="91"/>
      <c r="F79" s="91">
        <f t="shared" si="1"/>
        <v>520000</v>
      </c>
    </row>
    <row r="80" spans="1:6" x14ac:dyDescent="0.25">
      <c r="A80" s="5" t="s">
        <v>84</v>
      </c>
      <c r="B80" s="28" t="s">
        <v>85</v>
      </c>
      <c r="C80" s="91">
        <v>365000</v>
      </c>
      <c r="D80" s="91"/>
      <c r="E80" s="91"/>
      <c r="F80" s="91">
        <f t="shared" si="1"/>
        <v>365000</v>
      </c>
    </row>
    <row r="81" spans="1:6" x14ac:dyDescent="0.25">
      <c r="A81" s="5" t="s">
        <v>86</v>
      </c>
      <c r="B81" s="28" t="s">
        <v>87</v>
      </c>
      <c r="C81" s="91"/>
      <c r="D81" s="91"/>
      <c r="E81" s="91"/>
      <c r="F81" s="91">
        <f t="shared" si="1"/>
        <v>0</v>
      </c>
    </row>
    <row r="82" spans="1:6" x14ac:dyDescent="0.25">
      <c r="A82" s="5" t="s">
        <v>88</v>
      </c>
      <c r="B82" s="28" t="s">
        <v>89</v>
      </c>
      <c r="C82" s="91"/>
      <c r="D82" s="91"/>
      <c r="E82" s="91"/>
      <c r="F82" s="91">
        <f t="shared" si="1"/>
        <v>0</v>
      </c>
    </row>
    <row r="83" spans="1:6" x14ac:dyDescent="0.25">
      <c r="A83" s="5" t="s">
        <v>90</v>
      </c>
      <c r="B83" s="28" t="s">
        <v>91</v>
      </c>
      <c r="C83" s="91">
        <v>240000</v>
      </c>
      <c r="D83" s="91"/>
      <c r="E83" s="91"/>
      <c r="F83" s="91">
        <f t="shared" si="1"/>
        <v>240000</v>
      </c>
    </row>
    <row r="84" spans="1:6" x14ac:dyDescent="0.25">
      <c r="A84" s="33" t="s">
        <v>323</v>
      </c>
      <c r="B84" s="43" t="s">
        <v>92</v>
      </c>
      <c r="C84" s="91">
        <f>SUM(C77:C83)</f>
        <v>1125000</v>
      </c>
      <c r="D84" s="91">
        <f>SUM(D77:D83)</f>
        <v>0</v>
      </c>
      <c r="E84" s="91">
        <f>SUM(E77:E83)</f>
        <v>0</v>
      </c>
      <c r="F84" s="91">
        <f t="shared" si="1"/>
        <v>1125000</v>
      </c>
    </row>
    <row r="85" spans="1:6" x14ac:dyDescent="0.25">
      <c r="A85" s="12" t="s">
        <v>93</v>
      </c>
      <c r="B85" s="28" t="s">
        <v>94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95</v>
      </c>
      <c r="B86" s="28" t="s">
        <v>96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97</v>
      </c>
      <c r="B87" s="28" t="s">
        <v>98</v>
      </c>
      <c r="C87" s="91"/>
      <c r="D87" s="91"/>
      <c r="E87" s="91"/>
      <c r="F87" s="91">
        <f t="shared" si="1"/>
        <v>0</v>
      </c>
    </row>
    <row r="88" spans="1:6" x14ac:dyDescent="0.25">
      <c r="A88" s="12" t="s">
        <v>99</v>
      </c>
      <c r="B88" s="28" t="s">
        <v>100</v>
      </c>
      <c r="C88" s="91"/>
      <c r="D88" s="91"/>
      <c r="E88" s="91"/>
      <c r="F88" s="91">
        <f t="shared" si="1"/>
        <v>0</v>
      </c>
    </row>
    <row r="89" spans="1:6" x14ac:dyDescent="0.25">
      <c r="A89" s="41" t="s">
        <v>324</v>
      </c>
      <c r="B89" s="43" t="s">
        <v>101</v>
      </c>
      <c r="C89" s="91">
        <f>SUM(C85:C88)</f>
        <v>0</v>
      </c>
      <c r="D89" s="91">
        <f>SUM(D85:D88)</f>
        <v>0</v>
      </c>
      <c r="E89" s="91">
        <f>SUM(E85:E88)</f>
        <v>0</v>
      </c>
      <c r="F89" s="91">
        <f t="shared" si="1"/>
        <v>0</v>
      </c>
    </row>
    <row r="90" spans="1:6" ht="30" x14ac:dyDescent="0.25">
      <c r="A90" s="12" t="s">
        <v>102</v>
      </c>
      <c r="B90" s="28" t="s">
        <v>103</v>
      </c>
      <c r="C90" s="91"/>
      <c r="D90" s="91"/>
      <c r="E90" s="91"/>
      <c r="F90" s="91">
        <f t="shared" si="1"/>
        <v>0</v>
      </c>
    </row>
    <row r="91" spans="1:6" ht="30" x14ac:dyDescent="0.25">
      <c r="A91" s="12" t="s">
        <v>360</v>
      </c>
      <c r="B91" s="28" t="s">
        <v>104</v>
      </c>
      <c r="C91" s="91"/>
      <c r="D91" s="91"/>
      <c r="E91" s="91"/>
      <c r="F91" s="91">
        <f t="shared" si="1"/>
        <v>0</v>
      </c>
    </row>
    <row r="92" spans="1:6" ht="30" x14ac:dyDescent="0.25">
      <c r="A92" s="12" t="s">
        <v>361</v>
      </c>
      <c r="B92" s="28" t="s">
        <v>105</v>
      </c>
      <c r="C92" s="91"/>
      <c r="D92" s="91"/>
      <c r="E92" s="91"/>
      <c r="F92" s="91">
        <f t="shared" ref="F92:F124" si="2">SUM(C92:D92)</f>
        <v>0</v>
      </c>
    </row>
    <row r="93" spans="1:6" x14ac:dyDescent="0.25">
      <c r="A93" s="12" t="s">
        <v>362</v>
      </c>
      <c r="B93" s="28" t="s">
        <v>106</v>
      </c>
      <c r="C93" s="91"/>
      <c r="D93" s="91"/>
      <c r="E93" s="91"/>
      <c r="F93" s="91">
        <f t="shared" si="2"/>
        <v>0</v>
      </c>
    </row>
    <row r="94" spans="1:6" ht="30" x14ac:dyDescent="0.25">
      <c r="A94" s="12" t="s">
        <v>363</v>
      </c>
      <c r="B94" s="28" t="s">
        <v>107</v>
      </c>
      <c r="C94" s="91"/>
      <c r="D94" s="91"/>
      <c r="E94" s="91"/>
      <c r="F94" s="91">
        <f t="shared" si="2"/>
        <v>0</v>
      </c>
    </row>
    <row r="95" spans="1:6" ht="30" x14ac:dyDescent="0.25">
      <c r="A95" s="12" t="s">
        <v>364</v>
      </c>
      <c r="B95" s="28" t="s">
        <v>108</v>
      </c>
      <c r="C95" s="91"/>
      <c r="D95" s="91"/>
      <c r="E95" s="91"/>
      <c r="F95" s="91">
        <f t="shared" si="2"/>
        <v>0</v>
      </c>
    </row>
    <row r="96" spans="1:6" x14ac:dyDescent="0.25">
      <c r="A96" s="12" t="s">
        <v>109</v>
      </c>
      <c r="B96" s="28" t="s">
        <v>110</v>
      </c>
      <c r="C96" s="91"/>
      <c r="D96" s="91"/>
      <c r="E96" s="91"/>
      <c r="F96" s="91">
        <f t="shared" si="2"/>
        <v>0</v>
      </c>
    </row>
    <row r="97" spans="1:25" x14ac:dyDescent="0.25">
      <c r="A97" s="12" t="s">
        <v>365</v>
      </c>
      <c r="B97" s="28" t="s">
        <v>111</v>
      </c>
      <c r="C97" s="91"/>
      <c r="D97" s="91"/>
      <c r="E97" s="91"/>
      <c r="F97" s="91">
        <f t="shared" si="2"/>
        <v>0</v>
      </c>
    </row>
    <row r="98" spans="1:25" x14ac:dyDescent="0.25">
      <c r="A98" s="41" t="s">
        <v>325</v>
      </c>
      <c r="B98" s="43" t="s">
        <v>112</v>
      </c>
      <c r="C98" s="91">
        <f>SUM(C90:C97)</f>
        <v>0</v>
      </c>
      <c r="D98" s="91">
        <f>SUM(D90:D97)</f>
        <v>0</v>
      </c>
      <c r="E98" s="91">
        <f>SUM(E90:E97)</f>
        <v>0</v>
      </c>
      <c r="F98" s="91">
        <f t="shared" si="2"/>
        <v>0</v>
      </c>
    </row>
    <row r="99" spans="1:25" ht="15.75" x14ac:dyDescent="0.25">
      <c r="A99" s="125" t="s">
        <v>510</v>
      </c>
      <c r="B99" s="43"/>
      <c r="C99" s="91">
        <f>C98+C89+C84</f>
        <v>1125000</v>
      </c>
      <c r="D99" s="91">
        <f>D98+D89+D84</f>
        <v>0</v>
      </c>
      <c r="E99" s="91">
        <f>E98+E89+E84</f>
        <v>0</v>
      </c>
      <c r="F99" s="91">
        <f t="shared" si="2"/>
        <v>1125000</v>
      </c>
    </row>
    <row r="100" spans="1:25" ht="15.75" x14ac:dyDescent="0.25">
      <c r="A100" s="34" t="s">
        <v>373</v>
      </c>
      <c r="B100" s="31" t="s">
        <v>113</v>
      </c>
      <c r="C100" s="91">
        <f>C98+C89+C84+C75+C61+C52+C27+C26</f>
        <v>29593368</v>
      </c>
      <c r="D100" s="91">
        <f>D98+D89+D84+D75+D61+D52+D27+D26</f>
        <v>7544734</v>
      </c>
      <c r="E100" s="91">
        <f>E98+E89+E84+E75+E61+E52+E27+E26</f>
        <v>0</v>
      </c>
      <c r="F100" s="91">
        <f t="shared" si="2"/>
        <v>37138102</v>
      </c>
    </row>
    <row r="101" spans="1:25" x14ac:dyDescent="0.25">
      <c r="A101" s="12" t="s">
        <v>366</v>
      </c>
      <c r="B101" s="5" t="s">
        <v>114</v>
      </c>
      <c r="C101" s="94"/>
      <c r="D101" s="94"/>
      <c r="E101" s="94"/>
      <c r="F101" s="91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2" t="s">
        <v>117</v>
      </c>
      <c r="B102" s="5" t="s">
        <v>118</v>
      </c>
      <c r="C102" s="94"/>
      <c r="D102" s="94"/>
      <c r="E102" s="94"/>
      <c r="F102" s="91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2" t="s">
        <v>367</v>
      </c>
      <c r="B103" s="5" t="s">
        <v>119</v>
      </c>
      <c r="C103" s="94"/>
      <c r="D103" s="94"/>
      <c r="E103" s="94"/>
      <c r="F103" s="91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" t="s">
        <v>330</v>
      </c>
      <c r="B104" s="7" t="s">
        <v>121</v>
      </c>
      <c r="C104" s="95"/>
      <c r="D104" s="95"/>
      <c r="E104" s="95"/>
      <c r="F104" s="91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2" t="s">
        <v>368</v>
      </c>
      <c r="B105" s="5" t="s">
        <v>122</v>
      </c>
      <c r="C105" s="96"/>
      <c r="D105" s="96"/>
      <c r="E105" s="96"/>
      <c r="F105" s="91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2" t="s">
        <v>336</v>
      </c>
      <c r="B106" s="5" t="s">
        <v>125</v>
      </c>
      <c r="C106" s="96"/>
      <c r="D106" s="96"/>
      <c r="E106" s="96"/>
      <c r="F106" s="91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126</v>
      </c>
      <c r="B107" s="5" t="s">
        <v>127</v>
      </c>
      <c r="C107" s="94"/>
      <c r="D107" s="94"/>
      <c r="E107" s="94"/>
      <c r="F107" s="91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2" t="s">
        <v>369</v>
      </c>
      <c r="B108" s="5" t="s">
        <v>128</v>
      </c>
      <c r="C108" s="94"/>
      <c r="D108" s="94"/>
      <c r="E108" s="94"/>
      <c r="F108" s="91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" t="s">
        <v>333</v>
      </c>
      <c r="B109" s="7" t="s">
        <v>129</v>
      </c>
      <c r="C109" s="97"/>
      <c r="D109" s="97"/>
      <c r="E109" s="97"/>
      <c r="F109" s="91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2" t="s">
        <v>130</v>
      </c>
      <c r="B110" s="5" t="s">
        <v>131</v>
      </c>
      <c r="C110" s="96"/>
      <c r="D110" s="96"/>
      <c r="E110" s="96"/>
      <c r="F110" s="91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2" t="s">
        <v>132</v>
      </c>
      <c r="B111" s="5" t="s">
        <v>133</v>
      </c>
      <c r="C111" s="96"/>
      <c r="D111" s="96"/>
      <c r="E111" s="96"/>
      <c r="F111" s="91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" t="s">
        <v>134</v>
      </c>
      <c r="B112" s="7" t="s">
        <v>135</v>
      </c>
      <c r="C112" s="96"/>
      <c r="D112" s="96"/>
      <c r="E112" s="96"/>
      <c r="F112" s="91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2" t="s">
        <v>136</v>
      </c>
      <c r="B113" s="5" t="s">
        <v>137</v>
      </c>
      <c r="C113" s="96"/>
      <c r="D113" s="96"/>
      <c r="E113" s="96"/>
      <c r="F113" s="91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2" t="s">
        <v>138</v>
      </c>
      <c r="B114" s="5" t="s">
        <v>139</v>
      </c>
      <c r="C114" s="96"/>
      <c r="D114" s="96"/>
      <c r="E114" s="96"/>
      <c r="F114" s="91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2" t="s">
        <v>140</v>
      </c>
      <c r="B115" s="5" t="s">
        <v>141</v>
      </c>
      <c r="C115" s="96"/>
      <c r="D115" s="96"/>
      <c r="E115" s="96"/>
      <c r="F115" s="91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41" t="s">
        <v>334</v>
      </c>
      <c r="B116" s="33" t="s">
        <v>142</v>
      </c>
      <c r="C116" s="97"/>
      <c r="D116" s="97"/>
      <c r="E116" s="97"/>
      <c r="F116" s="91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2" t="s">
        <v>143</v>
      </c>
      <c r="B117" s="5" t="s">
        <v>144</v>
      </c>
      <c r="C117" s="96"/>
      <c r="D117" s="96"/>
      <c r="E117" s="96"/>
      <c r="F117" s="91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145</v>
      </c>
      <c r="B118" s="5" t="s">
        <v>146</v>
      </c>
      <c r="C118" s="94"/>
      <c r="D118" s="94"/>
      <c r="E118" s="94"/>
      <c r="F118" s="91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2" t="s">
        <v>370</v>
      </c>
      <c r="B119" s="5" t="s">
        <v>147</v>
      </c>
      <c r="C119" s="96"/>
      <c r="D119" s="96"/>
      <c r="E119" s="96"/>
      <c r="F119" s="91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2" t="s">
        <v>339</v>
      </c>
      <c r="B120" s="5" t="s">
        <v>148</v>
      </c>
      <c r="C120" s="96"/>
      <c r="D120" s="96"/>
      <c r="E120" s="96"/>
      <c r="F120" s="91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41" t="s">
        <v>340</v>
      </c>
      <c r="B121" s="33" t="s">
        <v>152</v>
      </c>
      <c r="C121" s="97"/>
      <c r="D121" s="97"/>
      <c r="E121" s="97"/>
      <c r="F121" s="91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2" t="s">
        <v>153</v>
      </c>
      <c r="B122" s="5" t="s">
        <v>154</v>
      </c>
      <c r="C122" s="94"/>
      <c r="D122" s="94"/>
      <c r="E122" s="94"/>
      <c r="F122" s="91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26" t="s">
        <v>374</v>
      </c>
      <c r="B123" s="34" t="s">
        <v>155</v>
      </c>
      <c r="C123" s="97"/>
      <c r="D123" s="97"/>
      <c r="E123" s="97"/>
      <c r="F123" s="91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31" t="s">
        <v>410</v>
      </c>
      <c r="B124" s="73"/>
      <c r="C124" s="91">
        <f>C123+C100</f>
        <v>29593368</v>
      </c>
      <c r="D124" s="91">
        <f>D123+D100</f>
        <v>7544734</v>
      </c>
      <c r="E124" s="91">
        <f>E123+E100</f>
        <v>0</v>
      </c>
      <c r="F124" s="91">
        <f t="shared" si="2"/>
        <v>37138102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98"/>
      <c r="D125" s="98"/>
      <c r="E125" s="98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98"/>
      <c r="D126" s="98"/>
      <c r="E126" s="98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98"/>
      <c r="D127" s="98"/>
      <c r="E127" s="9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98"/>
      <c r="D128" s="98"/>
      <c r="E128" s="98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98"/>
      <c r="D129" s="98"/>
      <c r="E129" s="98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98"/>
      <c r="D130" s="98"/>
      <c r="E130" s="98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98"/>
      <c r="D131" s="98"/>
      <c r="E131" s="98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98"/>
      <c r="D132" s="98"/>
      <c r="E132" s="98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98"/>
      <c r="D133" s="98"/>
      <c r="E133" s="98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98"/>
      <c r="D134" s="98"/>
      <c r="E134" s="98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98"/>
      <c r="D135" s="98"/>
      <c r="E135" s="98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98"/>
      <c r="D136" s="98"/>
      <c r="E136" s="98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98"/>
      <c r="D137" s="98"/>
      <c r="E137" s="98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98"/>
      <c r="D138" s="98"/>
      <c r="E138" s="98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98"/>
      <c r="D139" s="98"/>
      <c r="E139" s="98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98"/>
      <c r="D140" s="98"/>
      <c r="E140" s="98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98"/>
      <c r="D141" s="98"/>
      <c r="E141" s="98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98"/>
      <c r="D142" s="98"/>
      <c r="E142" s="98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98"/>
      <c r="D143" s="98"/>
      <c r="E143" s="98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98"/>
      <c r="D144" s="98"/>
      <c r="E144" s="98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98"/>
      <c r="D145" s="98"/>
      <c r="E145" s="98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98"/>
      <c r="D146" s="98"/>
      <c r="E146" s="98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98"/>
      <c r="D147" s="98"/>
      <c r="E147" s="98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98"/>
      <c r="D148" s="98"/>
      <c r="E148" s="98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98"/>
      <c r="D149" s="98"/>
      <c r="E149" s="98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98"/>
      <c r="D150" s="98"/>
      <c r="E150" s="9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98"/>
      <c r="D151" s="98"/>
      <c r="E151" s="98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98"/>
      <c r="D152" s="98"/>
      <c r="E152" s="98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98"/>
      <c r="D153" s="98"/>
      <c r="E153" s="9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98"/>
      <c r="D154" s="98"/>
      <c r="E154" s="98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98"/>
      <c r="D155" s="98"/>
      <c r="E155" s="9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98"/>
      <c r="D156" s="98"/>
      <c r="E156" s="98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98"/>
      <c r="D157" s="98"/>
      <c r="E157" s="98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98"/>
      <c r="D158" s="98"/>
      <c r="E158" s="98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98"/>
      <c r="D159" s="98"/>
      <c r="E159" s="9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98"/>
      <c r="D160" s="98"/>
      <c r="E160" s="9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98"/>
      <c r="D161" s="98"/>
      <c r="E161" s="98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98"/>
      <c r="D162" s="98"/>
      <c r="E162" s="98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98"/>
      <c r="D163" s="98"/>
      <c r="E163" s="9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98"/>
      <c r="D164" s="98"/>
      <c r="E164" s="98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98"/>
      <c r="D165" s="98"/>
      <c r="E165" s="98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98"/>
      <c r="D166" s="98"/>
      <c r="E166" s="98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98"/>
      <c r="D167" s="98"/>
      <c r="E167" s="98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98"/>
      <c r="D168" s="98"/>
      <c r="E168" s="98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98"/>
      <c r="D169" s="98"/>
      <c r="E169" s="98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98"/>
      <c r="D170" s="98"/>
      <c r="E170" s="9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98"/>
      <c r="D171" s="98"/>
      <c r="E171" s="98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98"/>
      <c r="D172" s="98"/>
      <c r="E172" s="98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98"/>
      <c r="D173" s="98"/>
      <c r="E173" s="98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Y173"/>
  <sheetViews>
    <sheetView zoomScaleNormal="100" workbookViewId="0">
      <selection activeCell="L21" sqref="L21"/>
    </sheetView>
  </sheetViews>
  <sheetFormatPr defaultRowHeight="15" x14ac:dyDescent="0.25"/>
  <cols>
    <col min="1" max="1" width="65.140625" style="127" customWidth="1"/>
    <col min="3" max="3" width="12.7109375" style="89" customWidth="1"/>
    <col min="4" max="4" width="13.85546875" style="89" customWidth="1"/>
    <col min="5" max="5" width="12.7109375" style="89" customWidth="1"/>
    <col min="6" max="6" width="18" style="90" customWidth="1"/>
  </cols>
  <sheetData>
    <row r="1" spans="1:6" ht="15.75" x14ac:dyDescent="0.25">
      <c r="A1" s="183" t="s">
        <v>696</v>
      </c>
      <c r="B1" s="183"/>
      <c r="C1" s="183"/>
      <c r="D1" s="183"/>
      <c r="E1" s="183"/>
      <c r="F1" s="183"/>
    </row>
    <row r="2" spans="1:6" ht="31.5" customHeight="1" x14ac:dyDescent="0.25">
      <c r="A2" s="184" t="s">
        <v>718</v>
      </c>
      <c r="B2" s="184"/>
      <c r="C2" s="184"/>
      <c r="D2" s="184"/>
      <c r="E2" s="184"/>
      <c r="F2" s="184"/>
    </row>
    <row r="3" spans="1:6" ht="20.25" customHeight="1" x14ac:dyDescent="0.25">
      <c r="A3" s="179" t="s">
        <v>692</v>
      </c>
      <c r="B3" s="180"/>
      <c r="C3" s="180"/>
      <c r="D3" s="180"/>
      <c r="E3" s="180"/>
      <c r="F3" s="181"/>
    </row>
    <row r="4" spans="1:6" ht="19.5" customHeight="1" x14ac:dyDescent="0.25">
      <c r="A4" s="182" t="s">
        <v>675</v>
      </c>
      <c r="B4" s="180"/>
      <c r="C4" s="180"/>
      <c r="D4" s="180"/>
      <c r="E4" s="180"/>
      <c r="F4" s="181"/>
    </row>
    <row r="5" spans="1:6" ht="18" x14ac:dyDescent="0.25">
      <c r="A5" s="128"/>
    </row>
    <row r="6" spans="1:6" x14ac:dyDescent="0.25">
      <c r="A6" s="129" t="s">
        <v>470</v>
      </c>
    </row>
    <row r="7" spans="1:6" ht="60" x14ac:dyDescent="0.25">
      <c r="A7" s="3" t="s">
        <v>649</v>
      </c>
      <c r="B7" s="3" t="s">
        <v>650</v>
      </c>
      <c r="C7" s="134" t="s">
        <v>512</v>
      </c>
      <c r="D7" s="134" t="s">
        <v>513</v>
      </c>
      <c r="E7" s="134" t="s">
        <v>514</v>
      </c>
      <c r="F7" s="132" t="s">
        <v>610</v>
      </c>
    </row>
    <row r="8" spans="1:6" x14ac:dyDescent="0.25">
      <c r="A8" s="121" t="s">
        <v>651</v>
      </c>
      <c r="B8" s="27" t="s">
        <v>652</v>
      </c>
      <c r="C8" s="91">
        <v>21337000</v>
      </c>
      <c r="D8" s="91">
        <v>26087246</v>
      </c>
      <c r="E8" s="91"/>
      <c r="F8" s="92">
        <f>SUM(C8:E8)</f>
        <v>47424246</v>
      </c>
    </row>
    <row r="9" spans="1:6" x14ac:dyDescent="0.25">
      <c r="A9" s="121" t="s">
        <v>653</v>
      </c>
      <c r="B9" s="28" t="s">
        <v>654</v>
      </c>
      <c r="C9" s="91"/>
      <c r="D9" s="91"/>
      <c r="E9" s="91"/>
      <c r="F9" s="92">
        <f t="shared" ref="F9:F27" si="0">SUM(C9:E9)</f>
        <v>0</v>
      </c>
    </row>
    <row r="10" spans="1:6" x14ac:dyDescent="0.25">
      <c r="A10" s="121" t="s">
        <v>655</v>
      </c>
      <c r="B10" s="28" t="s">
        <v>656</v>
      </c>
      <c r="C10" s="91"/>
      <c r="D10" s="91"/>
      <c r="E10" s="91"/>
      <c r="F10" s="92">
        <f t="shared" si="0"/>
        <v>0</v>
      </c>
    </row>
    <row r="11" spans="1:6" x14ac:dyDescent="0.25">
      <c r="A11" s="121" t="s">
        <v>657</v>
      </c>
      <c r="B11" s="28" t="s">
        <v>658</v>
      </c>
      <c r="C11" s="91"/>
      <c r="D11" s="91">
        <v>95012</v>
      </c>
      <c r="E11" s="91"/>
      <c r="F11" s="92">
        <f t="shared" si="0"/>
        <v>95012</v>
      </c>
    </row>
    <row r="12" spans="1:6" x14ac:dyDescent="0.25">
      <c r="A12" s="121" t="s">
        <v>659</v>
      </c>
      <c r="B12" s="28" t="s">
        <v>660</v>
      </c>
      <c r="C12" s="91"/>
      <c r="D12" s="91"/>
      <c r="E12" s="91"/>
      <c r="F12" s="92">
        <f t="shared" si="0"/>
        <v>0</v>
      </c>
    </row>
    <row r="13" spans="1:6" x14ac:dyDescent="0.25">
      <c r="A13" s="121" t="s">
        <v>661</v>
      </c>
      <c r="B13" s="28" t="s">
        <v>662</v>
      </c>
      <c r="C13" s="91"/>
      <c r="D13" s="91"/>
      <c r="E13" s="91"/>
      <c r="F13" s="92">
        <f t="shared" si="0"/>
        <v>0</v>
      </c>
    </row>
    <row r="14" spans="1:6" x14ac:dyDescent="0.25">
      <c r="A14" s="121" t="s">
        <v>663</v>
      </c>
      <c r="B14" s="28" t="s">
        <v>664</v>
      </c>
      <c r="C14" s="91"/>
      <c r="D14" s="91"/>
      <c r="E14" s="91"/>
      <c r="F14" s="92">
        <f t="shared" si="0"/>
        <v>0</v>
      </c>
    </row>
    <row r="15" spans="1:6" x14ac:dyDescent="0.25">
      <c r="A15" s="121" t="s">
        <v>665</v>
      </c>
      <c r="B15" s="28" t="s">
        <v>666</v>
      </c>
      <c r="C15" s="91"/>
      <c r="D15" s="91"/>
      <c r="E15" s="91"/>
      <c r="F15" s="92">
        <f t="shared" si="0"/>
        <v>0</v>
      </c>
    </row>
    <row r="16" spans="1:6" x14ac:dyDescent="0.25">
      <c r="A16" s="5" t="s">
        <v>667</v>
      </c>
      <c r="B16" s="28" t="s">
        <v>668</v>
      </c>
      <c r="C16" s="91">
        <v>559140</v>
      </c>
      <c r="D16" s="91"/>
      <c r="E16" s="91"/>
      <c r="F16" s="92">
        <f t="shared" si="0"/>
        <v>559140</v>
      </c>
    </row>
    <row r="17" spans="1:6" x14ac:dyDescent="0.25">
      <c r="A17" s="5" t="s">
        <v>669</v>
      </c>
      <c r="B17" s="28" t="s">
        <v>670</v>
      </c>
      <c r="C17" s="91"/>
      <c r="D17" s="91"/>
      <c r="E17" s="91"/>
      <c r="F17" s="92">
        <f t="shared" si="0"/>
        <v>0</v>
      </c>
    </row>
    <row r="18" spans="1:6" x14ac:dyDescent="0.25">
      <c r="A18" s="5" t="s">
        <v>671</v>
      </c>
      <c r="B18" s="28" t="s">
        <v>672</v>
      </c>
      <c r="C18" s="91"/>
      <c r="D18" s="91"/>
      <c r="E18" s="91"/>
      <c r="F18" s="92">
        <f t="shared" si="0"/>
        <v>0</v>
      </c>
    </row>
    <row r="19" spans="1:6" x14ac:dyDescent="0.25">
      <c r="A19" s="5" t="s">
        <v>0</v>
      </c>
      <c r="B19" s="28" t="s">
        <v>1</v>
      </c>
      <c r="C19" s="91"/>
      <c r="D19" s="91"/>
      <c r="E19" s="91"/>
      <c r="F19" s="92">
        <f t="shared" si="0"/>
        <v>0</v>
      </c>
    </row>
    <row r="20" spans="1:6" x14ac:dyDescent="0.25">
      <c r="A20" s="5" t="s">
        <v>341</v>
      </c>
      <c r="B20" s="28" t="s">
        <v>2</v>
      </c>
      <c r="C20" s="91"/>
      <c r="D20" s="91">
        <v>220004</v>
      </c>
      <c r="E20" s="91"/>
      <c r="F20" s="92">
        <f t="shared" si="0"/>
        <v>220004</v>
      </c>
    </row>
    <row r="21" spans="1:6" x14ac:dyDescent="0.25">
      <c r="A21" s="122" t="s">
        <v>279</v>
      </c>
      <c r="B21" s="29" t="s">
        <v>3</v>
      </c>
      <c r="C21" s="91">
        <f>SUM(C8:C20)</f>
        <v>21896140</v>
      </c>
      <c r="D21" s="91">
        <f>SUM(D8:D20)</f>
        <v>26402262</v>
      </c>
      <c r="E21" s="91">
        <f>SUM(E8:E20)</f>
        <v>0</v>
      </c>
      <c r="F21" s="92">
        <f t="shared" si="0"/>
        <v>48298402</v>
      </c>
    </row>
    <row r="22" spans="1:6" x14ac:dyDescent="0.25">
      <c r="A22" s="5" t="s">
        <v>4</v>
      </c>
      <c r="B22" s="28" t="s">
        <v>5</v>
      </c>
      <c r="C22" s="91"/>
      <c r="D22" s="91"/>
      <c r="E22" s="91"/>
      <c r="F22" s="92">
        <f t="shared" si="0"/>
        <v>0</v>
      </c>
    </row>
    <row r="23" spans="1:6" ht="30" x14ac:dyDescent="0.25">
      <c r="A23" s="5" t="s">
        <v>6</v>
      </c>
      <c r="B23" s="28" t="s">
        <v>7</v>
      </c>
      <c r="C23" s="91"/>
      <c r="D23" s="91">
        <v>1642000</v>
      </c>
      <c r="E23" s="91"/>
      <c r="F23" s="92">
        <f t="shared" si="0"/>
        <v>1642000</v>
      </c>
    </row>
    <row r="24" spans="1:6" x14ac:dyDescent="0.25">
      <c r="A24" s="5" t="s">
        <v>8</v>
      </c>
      <c r="B24" s="28" t="s">
        <v>9</v>
      </c>
      <c r="C24" s="91"/>
      <c r="D24" s="91">
        <v>10455</v>
      </c>
      <c r="E24" s="91"/>
      <c r="F24" s="92">
        <f t="shared" si="0"/>
        <v>10455</v>
      </c>
    </row>
    <row r="25" spans="1:6" x14ac:dyDescent="0.25">
      <c r="A25" s="7" t="s">
        <v>280</v>
      </c>
      <c r="B25" s="29" t="s">
        <v>10</v>
      </c>
      <c r="C25" s="91">
        <f>SUM(C22:C24)</f>
        <v>0</v>
      </c>
      <c r="D25" s="91">
        <f>SUM(D22:D24)</f>
        <v>1652455</v>
      </c>
      <c r="E25" s="91">
        <f>SUM(E22:E24)</f>
        <v>0</v>
      </c>
      <c r="F25" s="92">
        <f t="shared" si="0"/>
        <v>1652455</v>
      </c>
    </row>
    <row r="26" spans="1:6" x14ac:dyDescent="0.25">
      <c r="A26" s="123" t="s">
        <v>371</v>
      </c>
      <c r="B26" s="43" t="s">
        <v>11</v>
      </c>
      <c r="C26" s="91">
        <f>C25+C21</f>
        <v>21896140</v>
      </c>
      <c r="D26" s="91">
        <f>D25+D21</f>
        <v>28054717</v>
      </c>
      <c r="E26" s="91">
        <f>E25+E21</f>
        <v>0</v>
      </c>
      <c r="F26" s="92">
        <f t="shared" si="0"/>
        <v>49950857</v>
      </c>
    </row>
    <row r="27" spans="1:6" ht="30" x14ac:dyDescent="0.25">
      <c r="A27" s="33" t="s">
        <v>342</v>
      </c>
      <c r="B27" s="43" t="s">
        <v>12</v>
      </c>
      <c r="C27" s="91">
        <v>4296110</v>
      </c>
      <c r="D27" s="91">
        <v>5646661</v>
      </c>
      <c r="E27" s="91"/>
      <c r="F27" s="92">
        <f t="shared" si="0"/>
        <v>9942771</v>
      </c>
    </row>
    <row r="28" spans="1:6" x14ac:dyDescent="0.25">
      <c r="A28" s="5" t="s">
        <v>13</v>
      </c>
      <c r="B28" s="28" t="s">
        <v>14</v>
      </c>
      <c r="C28" s="91">
        <v>1000000</v>
      </c>
      <c r="D28" s="91">
        <v>200000</v>
      </c>
      <c r="E28" s="100"/>
      <c r="F28" s="91">
        <f t="shared" ref="F28:F91" si="1">SUM(C28:D28)</f>
        <v>1200000</v>
      </c>
    </row>
    <row r="29" spans="1:6" x14ac:dyDescent="0.25">
      <c r="A29" s="5" t="s">
        <v>15</v>
      </c>
      <c r="B29" s="28" t="s">
        <v>16</v>
      </c>
      <c r="C29" s="91">
        <v>1300000</v>
      </c>
      <c r="D29" s="91">
        <v>200000</v>
      </c>
      <c r="E29" s="100"/>
      <c r="F29" s="91">
        <f t="shared" si="1"/>
        <v>1500000</v>
      </c>
    </row>
    <row r="30" spans="1:6" x14ac:dyDescent="0.25">
      <c r="A30" s="5" t="s">
        <v>17</v>
      </c>
      <c r="B30" s="28" t="s">
        <v>18</v>
      </c>
      <c r="C30" s="91">
        <v>0</v>
      </c>
      <c r="D30" s="91"/>
      <c r="E30" s="100"/>
      <c r="F30" s="91">
        <f t="shared" si="1"/>
        <v>0</v>
      </c>
    </row>
    <row r="31" spans="1:6" x14ac:dyDescent="0.25">
      <c r="A31" s="7" t="s">
        <v>281</v>
      </c>
      <c r="B31" s="29" t="s">
        <v>19</v>
      </c>
      <c r="C31" s="91">
        <f>SUM(C28:C30)</f>
        <v>2300000</v>
      </c>
      <c r="D31" s="91">
        <f>SUM(D28:D30)</f>
        <v>400000</v>
      </c>
      <c r="E31" s="100"/>
      <c r="F31" s="91">
        <f t="shared" si="1"/>
        <v>2700000</v>
      </c>
    </row>
    <row r="32" spans="1:6" x14ac:dyDescent="0.25">
      <c r="A32" s="5" t="s">
        <v>20</v>
      </c>
      <c r="B32" s="28" t="s">
        <v>21</v>
      </c>
      <c r="C32" s="91">
        <v>110000</v>
      </c>
      <c r="D32" s="91"/>
      <c r="E32" s="100"/>
      <c r="F32" s="91">
        <f t="shared" si="1"/>
        <v>110000</v>
      </c>
    </row>
    <row r="33" spans="1:6" x14ac:dyDescent="0.25">
      <c r="A33" s="5" t="s">
        <v>22</v>
      </c>
      <c r="B33" s="28" t="s">
        <v>23</v>
      </c>
      <c r="C33" s="91">
        <v>130000</v>
      </c>
      <c r="D33" s="91"/>
      <c r="E33" s="100"/>
      <c r="F33" s="91">
        <f t="shared" si="1"/>
        <v>130000</v>
      </c>
    </row>
    <row r="34" spans="1:6" ht="15" customHeight="1" x14ac:dyDescent="0.25">
      <c r="A34" s="7" t="s">
        <v>372</v>
      </c>
      <c r="B34" s="29" t="s">
        <v>24</v>
      </c>
      <c r="C34" s="91">
        <f>SUM(C32:C33)</f>
        <v>240000</v>
      </c>
      <c r="D34" s="91">
        <f>SUM(D32:D33)</f>
        <v>0</v>
      </c>
      <c r="E34" s="100"/>
      <c r="F34" s="91">
        <f t="shared" si="1"/>
        <v>240000</v>
      </c>
    </row>
    <row r="35" spans="1:6" x14ac:dyDescent="0.25">
      <c r="A35" s="5" t="s">
        <v>25</v>
      </c>
      <c r="B35" s="28" t="s">
        <v>26</v>
      </c>
      <c r="C35" s="91">
        <v>2200000</v>
      </c>
      <c r="D35" s="91">
        <v>2000000</v>
      </c>
      <c r="E35" s="100"/>
      <c r="F35" s="91">
        <f t="shared" si="1"/>
        <v>4200000</v>
      </c>
    </row>
    <row r="36" spans="1:6" x14ac:dyDescent="0.25">
      <c r="A36" s="5" t="s">
        <v>27</v>
      </c>
      <c r="B36" s="28" t="s">
        <v>28</v>
      </c>
      <c r="C36" s="91"/>
      <c r="D36" s="91">
        <v>21700000</v>
      </c>
      <c r="E36" s="100"/>
      <c r="F36" s="91">
        <f t="shared" si="1"/>
        <v>21700000</v>
      </c>
    </row>
    <row r="37" spans="1:6" x14ac:dyDescent="0.25">
      <c r="A37" s="5" t="s">
        <v>343</v>
      </c>
      <c r="B37" s="28" t="s">
        <v>29</v>
      </c>
      <c r="C37" s="91">
        <v>100000</v>
      </c>
      <c r="D37" s="91"/>
      <c r="E37" s="100"/>
      <c r="F37" s="91">
        <f t="shared" si="1"/>
        <v>100000</v>
      </c>
    </row>
    <row r="38" spans="1:6" x14ac:dyDescent="0.25">
      <c r="A38" s="5" t="s">
        <v>30</v>
      </c>
      <c r="B38" s="28" t="s">
        <v>31</v>
      </c>
      <c r="C38" s="91">
        <v>1500000</v>
      </c>
      <c r="D38" s="91"/>
      <c r="E38" s="100"/>
      <c r="F38" s="91">
        <f t="shared" si="1"/>
        <v>1500000</v>
      </c>
    </row>
    <row r="39" spans="1:6" x14ac:dyDescent="0.25">
      <c r="A39" s="124" t="s">
        <v>344</v>
      </c>
      <c r="B39" s="28" t="s">
        <v>32</v>
      </c>
      <c r="C39" s="91"/>
      <c r="D39" s="91"/>
      <c r="E39" s="100"/>
      <c r="F39" s="91">
        <f t="shared" si="1"/>
        <v>0</v>
      </c>
    </row>
    <row r="40" spans="1:6" x14ac:dyDescent="0.25">
      <c r="A40" s="5" t="s">
        <v>33</v>
      </c>
      <c r="B40" s="28" t="s">
        <v>34</v>
      </c>
      <c r="C40" s="91">
        <v>715000</v>
      </c>
      <c r="D40" s="91"/>
      <c r="E40" s="100"/>
      <c r="F40" s="91">
        <f t="shared" si="1"/>
        <v>715000</v>
      </c>
    </row>
    <row r="41" spans="1:6" x14ac:dyDescent="0.25">
      <c r="A41" s="5" t="s">
        <v>345</v>
      </c>
      <c r="B41" s="28" t="s">
        <v>35</v>
      </c>
      <c r="C41" s="91">
        <v>1500000</v>
      </c>
      <c r="D41" s="91"/>
      <c r="E41" s="100"/>
      <c r="F41" s="91">
        <f t="shared" si="1"/>
        <v>1500000</v>
      </c>
    </row>
    <row r="42" spans="1:6" x14ac:dyDescent="0.25">
      <c r="A42" s="7" t="s">
        <v>282</v>
      </c>
      <c r="B42" s="29" t="s">
        <v>36</v>
      </c>
      <c r="C42" s="91">
        <f>SUM(C35:C41)</f>
        <v>6015000</v>
      </c>
      <c r="D42" s="91">
        <f>SUM(D35:D41)</f>
        <v>23700000</v>
      </c>
      <c r="E42" s="100"/>
      <c r="F42" s="91">
        <f t="shared" si="1"/>
        <v>29715000</v>
      </c>
    </row>
    <row r="43" spans="1:6" x14ac:dyDescent="0.25">
      <c r="A43" s="5" t="s">
        <v>37</v>
      </c>
      <c r="B43" s="28" t="s">
        <v>38</v>
      </c>
      <c r="C43" s="91">
        <v>70000</v>
      </c>
      <c r="D43" s="91"/>
      <c r="E43" s="100"/>
      <c r="F43" s="91">
        <f t="shared" si="1"/>
        <v>70000</v>
      </c>
    </row>
    <row r="44" spans="1:6" x14ac:dyDescent="0.25">
      <c r="A44" s="5" t="s">
        <v>39</v>
      </c>
      <c r="B44" s="28" t="s">
        <v>40</v>
      </c>
      <c r="C44" s="91"/>
      <c r="D44" s="91"/>
      <c r="E44" s="100"/>
      <c r="F44" s="91">
        <f t="shared" si="1"/>
        <v>0</v>
      </c>
    </row>
    <row r="45" spans="1:6" x14ac:dyDescent="0.25">
      <c r="A45" s="7" t="s">
        <v>283</v>
      </c>
      <c r="B45" s="29" t="s">
        <v>41</v>
      </c>
      <c r="C45" s="91">
        <f>SUM(C43:C44)</f>
        <v>70000</v>
      </c>
      <c r="D45" s="91">
        <f>SUM(D43:D44)</f>
        <v>0</v>
      </c>
      <c r="E45" s="100"/>
      <c r="F45" s="91">
        <f t="shared" si="1"/>
        <v>70000</v>
      </c>
    </row>
    <row r="46" spans="1:6" x14ac:dyDescent="0.25">
      <c r="A46" s="5" t="s">
        <v>42</v>
      </c>
      <c r="B46" s="28" t="s">
        <v>43</v>
      </c>
      <c r="C46" s="91">
        <v>914000</v>
      </c>
      <c r="D46" s="91">
        <v>5800000</v>
      </c>
      <c r="E46" s="100"/>
      <c r="F46" s="91">
        <f t="shared" si="1"/>
        <v>6714000</v>
      </c>
    </row>
    <row r="47" spans="1:6" x14ac:dyDescent="0.25">
      <c r="A47" s="5" t="s">
        <v>44</v>
      </c>
      <c r="B47" s="28" t="s">
        <v>45</v>
      </c>
      <c r="C47" s="91">
        <v>86000</v>
      </c>
      <c r="D47" s="91"/>
      <c r="E47" s="100"/>
      <c r="F47" s="91">
        <f t="shared" si="1"/>
        <v>86000</v>
      </c>
    </row>
    <row r="48" spans="1:6" x14ac:dyDescent="0.25">
      <c r="A48" s="5" t="s">
        <v>346</v>
      </c>
      <c r="B48" s="28" t="s">
        <v>46</v>
      </c>
      <c r="C48" s="91"/>
      <c r="D48" s="91"/>
      <c r="E48" s="100"/>
      <c r="F48" s="91">
        <f t="shared" si="1"/>
        <v>0</v>
      </c>
    </row>
    <row r="49" spans="1:6" x14ac:dyDescent="0.25">
      <c r="A49" s="5" t="s">
        <v>347</v>
      </c>
      <c r="B49" s="28" t="s">
        <v>47</v>
      </c>
      <c r="C49" s="91"/>
      <c r="D49" s="91"/>
      <c r="E49" s="100"/>
      <c r="F49" s="91">
        <f t="shared" si="1"/>
        <v>0</v>
      </c>
    </row>
    <row r="50" spans="1:6" x14ac:dyDescent="0.25">
      <c r="A50" s="5" t="s">
        <v>48</v>
      </c>
      <c r="B50" s="28" t="s">
        <v>49</v>
      </c>
      <c r="C50" s="91">
        <v>100000</v>
      </c>
      <c r="D50" s="91"/>
      <c r="E50" s="100"/>
      <c r="F50" s="91">
        <f t="shared" si="1"/>
        <v>100000</v>
      </c>
    </row>
    <row r="51" spans="1:6" x14ac:dyDescent="0.25">
      <c r="A51" s="7" t="s">
        <v>284</v>
      </c>
      <c r="B51" s="29" t="s">
        <v>50</v>
      </c>
      <c r="C51" s="91">
        <f>SUM(C46:C50)</f>
        <v>1100000</v>
      </c>
      <c r="D51" s="91">
        <f>SUM(D46:D50)</f>
        <v>5800000</v>
      </c>
      <c r="E51" s="100"/>
      <c r="F51" s="91">
        <f t="shared" si="1"/>
        <v>6900000</v>
      </c>
    </row>
    <row r="52" spans="1:6" x14ac:dyDescent="0.25">
      <c r="A52" s="33" t="s">
        <v>285</v>
      </c>
      <c r="B52" s="43" t="s">
        <v>51</v>
      </c>
      <c r="C52" s="91">
        <f>C31+C34+C42+C45+C51</f>
        <v>9725000</v>
      </c>
      <c r="D52" s="91">
        <f>D31+D34+D42+D45+D51</f>
        <v>29900000</v>
      </c>
      <c r="E52" s="100"/>
      <c r="F52" s="91">
        <f t="shared" si="1"/>
        <v>39625000</v>
      </c>
    </row>
    <row r="53" spans="1:6" x14ac:dyDescent="0.25">
      <c r="A53" s="12" t="s">
        <v>52</v>
      </c>
      <c r="B53" s="28" t="s">
        <v>53</v>
      </c>
      <c r="C53" s="91"/>
      <c r="D53" s="91"/>
      <c r="E53" s="91"/>
      <c r="F53" s="91">
        <f t="shared" si="1"/>
        <v>0</v>
      </c>
    </row>
    <row r="54" spans="1:6" x14ac:dyDescent="0.25">
      <c r="A54" s="12" t="s">
        <v>286</v>
      </c>
      <c r="B54" s="28" t="s">
        <v>54</v>
      </c>
      <c r="C54" s="91"/>
      <c r="D54" s="91"/>
      <c r="E54" s="91"/>
      <c r="F54" s="91">
        <f t="shared" si="1"/>
        <v>0</v>
      </c>
    </row>
    <row r="55" spans="1:6" x14ac:dyDescent="0.25">
      <c r="A55" s="16" t="s">
        <v>348</v>
      </c>
      <c r="B55" s="28" t="s">
        <v>55</v>
      </c>
      <c r="C55" s="91"/>
      <c r="D55" s="91"/>
      <c r="E55" s="91"/>
      <c r="F55" s="91">
        <f t="shared" si="1"/>
        <v>0</v>
      </c>
    </row>
    <row r="56" spans="1:6" x14ac:dyDescent="0.25">
      <c r="A56" s="16" t="s">
        <v>349</v>
      </c>
      <c r="B56" s="28" t="s">
        <v>56</v>
      </c>
      <c r="C56" s="91"/>
      <c r="D56" s="91"/>
      <c r="E56" s="91"/>
      <c r="F56" s="91">
        <f t="shared" si="1"/>
        <v>0</v>
      </c>
    </row>
    <row r="57" spans="1:6" x14ac:dyDescent="0.25">
      <c r="A57" s="16" t="s">
        <v>350</v>
      </c>
      <c r="B57" s="28" t="s">
        <v>57</v>
      </c>
      <c r="C57" s="91"/>
      <c r="D57" s="91"/>
      <c r="E57" s="91"/>
      <c r="F57" s="91">
        <f t="shared" si="1"/>
        <v>0</v>
      </c>
    </row>
    <row r="58" spans="1:6" x14ac:dyDescent="0.25">
      <c r="A58" s="12" t="s">
        <v>351</v>
      </c>
      <c r="B58" s="28" t="s">
        <v>58</v>
      </c>
      <c r="C58" s="91"/>
      <c r="D58" s="91"/>
      <c r="E58" s="91"/>
      <c r="F58" s="91">
        <f t="shared" si="1"/>
        <v>0</v>
      </c>
    </row>
    <row r="59" spans="1:6" x14ac:dyDescent="0.25">
      <c r="A59" s="12" t="s">
        <v>352</v>
      </c>
      <c r="B59" s="28" t="s">
        <v>59</v>
      </c>
      <c r="C59" s="91"/>
      <c r="D59" s="91"/>
      <c r="E59" s="91"/>
      <c r="F59" s="91">
        <f t="shared" si="1"/>
        <v>0</v>
      </c>
    </row>
    <row r="60" spans="1:6" x14ac:dyDescent="0.25">
      <c r="A60" s="12" t="s">
        <v>353</v>
      </c>
      <c r="B60" s="28" t="s">
        <v>60</v>
      </c>
      <c r="C60" s="91"/>
      <c r="D60" s="91"/>
      <c r="E60" s="91"/>
      <c r="F60" s="91">
        <f t="shared" si="1"/>
        <v>0</v>
      </c>
    </row>
    <row r="61" spans="1:6" x14ac:dyDescent="0.25">
      <c r="A61" s="41" t="s">
        <v>315</v>
      </c>
      <c r="B61" s="43" t="s">
        <v>61</v>
      </c>
      <c r="C61" s="91">
        <f>SUM(C53:C60)</f>
        <v>0</v>
      </c>
      <c r="D61" s="91">
        <f>SUM(D53:D60)</f>
        <v>0</v>
      </c>
      <c r="E61" s="91">
        <f>SUM(E53:E60)</f>
        <v>0</v>
      </c>
      <c r="F61" s="91">
        <f t="shared" si="1"/>
        <v>0</v>
      </c>
    </row>
    <row r="62" spans="1:6" x14ac:dyDescent="0.25">
      <c r="A62" s="11" t="s">
        <v>354</v>
      </c>
      <c r="B62" s="28" t="s">
        <v>62</v>
      </c>
      <c r="C62" s="91"/>
      <c r="D62" s="91"/>
      <c r="E62" s="91"/>
      <c r="F62" s="91">
        <f t="shared" si="1"/>
        <v>0</v>
      </c>
    </row>
    <row r="63" spans="1:6" x14ac:dyDescent="0.25">
      <c r="A63" s="11" t="s">
        <v>63</v>
      </c>
      <c r="B63" s="28" t="s">
        <v>64</v>
      </c>
      <c r="C63" s="91"/>
      <c r="D63" s="91"/>
      <c r="E63" s="91"/>
      <c r="F63" s="91">
        <f t="shared" si="1"/>
        <v>0</v>
      </c>
    </row>
    <row r="64" spans="1:6" ht="30" x14ac:dyDescent="0.25">
      <c r="A64" s="11" t="s">
        <v>65</v>
      </c>
      <c r="B64" s="28" t="s">
        <v>66</v>
      </c>
      <c r="C64" s="91"/>
      <c r="D64" s="91"/>
      <c r="E64" s="91"/>
      <c r="F64" s="91">
        <f t="shared" si="1"/>
        <v>0</v>
      </c>
    </row>
    <row r="65" spans="1:6" ht="30" x14ac:dyDescent="0.25">
      <c r="A65" s="11" t="s">
        <v>316</v>
      </c>
      <c r="B65" s="28" t="s">
        <v>67</v>
      </c>
      <c r="C65" s="91"/>
      <c r="D65" s="91"/>
      <c r="E65" s="91"/>
      <c r="F65" s="91">
        <f t="shared" si="1"/>
        <v>0</v>
      </c>
    </row>
    <row r="66" spans="1:6" ht="30" x14ac:dyDescent="0.25">
      <c r="A66" s="11" t="s">
        <v>355</v>
      </c>
      <c r="B66" s="28" t="s">
        <v>68</v>
      </c>
      <c r="C66" s="91"/>
      <c r="D66" s="91"/>
      <c r="E66" s="91"/>
      <c r="F66" s="91">
        <f t="shared" si="1"/>
        <v>0</v>
      </c>
    </row>
    <row r="67" spans="1:6" x14ac:dyDescent="0.25">
      <c r="A67" s="11" t="s">
        <v>318</v>
      </c>
      <c r="B67" s="28" t="s">
        <v>69</v>
      </c>
      <c r="C67" s="91"/>
      <c r="D67" s="91"/>
      <c r="E67" s="91"/>
      <c r="F67" s="91">
        <f t="shared" si="1"/>
        <v>0</v>
      </c>
    </row>
    <row r="68" spans="1:6" ht="30" x14ac:dyDescent="0.25">
      <c r="A68" s="11" t="s">
        <v>356</v>
      </c>
      <c r="B68" s="28" t="s">
        <v>70</v>
      </c>
      <c r="C68" s="91"/>
      <c r="D68" s="91"/>
      <c r="E68" s="91"/>
      <c r="F68" s="91">
        <f t="shared" si="1"/>
        <v>0</v>
      </c>
    </row>
    <row r="69" spans="1:6" ht="30" x14ac:dyDescent="0.25">
      <c r="A69" s="11" t="s">
        <v>357</v>
      </c>
      <c r="B69" s="28" t="s">
        <v>71</v>
      </c>
      <c r="C69" s="91"/>
      <c r="D69" s="91"/>
      <c r="E69" s="91"/>
      <c r="F69" s="91">
        <f t="shared" si="1"/>
        <v>0</v>
      </c>
    </row>
    <row r="70" spans="1:6" x14ac:dyDescent="0.25">
      <c r="A70" s="11" t="s">
        <v>72</v>
      </c>
      <c r="B70" s="28" t="s">
        <v>73</v>
      </c>
      <c r="C70" s="91"/>
      <c r="D70" s="91"/>
      <c r="E70" s="91"/>
      <c r="F70" s="91">
        <f t="shared" si="1"/>
        <v>0</v>
      </c>
    </row>
    <row r="71" spans="1:6" x14ac:dyDescent="0.25">
      <c r="A71" s="11" t="s">
        <v>74</v>
      </c>
      <c r="B71" s="28" t="s">
        <v>75</v>
      </c>
      <c r="C71" s="91"/>
      <c r="D71" s="91"/>
      <c r="E71" s="91"/>
      <c r="F71" s="91">
        <f t="shared" si="1"/>
        <v>0</v>
      </c>
    </row>
    <row r="72" spans="1:6" x14ac:dyDescent="0.25">
      <c r="A72" s="11" t="s">
        <v>358</v>
      </c>
      <c r="B72" s="28" t="s">
        <v>76</v>
      </c>
      <c r="C72" s="91"/>
      <c r="D72" s="91"/>
      <c r="E72" s="91"/>
      <c r="F72" s="91">
        <f t="shared" si="1"/>
        <v>0</v>
      </c>
    </row>
    <row r="73" spans="1:6" x14ac:dyDescent="0.25">
      <c r="A73" s="11" t="s">
        <v>566</v>
      </c>
      <c r="B73" s="28" t="s">
        <v>77</v>
      </c>
      <c r="C73" s="91"/>
      <c r="D73" s="91"/>
      <c r="E73" s="91"/>
      <c r="F73" s="91">
        <f t="shared" si="1"/>
        <v>0</v>
      </c>
    </row>
    <row r="74" spans="1:6" x14ac:dyDescent="0.25">
      <c r="A74" s="11" t="s">
        <v>567</v>
      </c>
      <c r="B74" s="28" t="s">
        <v>77</v>
      </c>
      <c r="C74" s="91"/>
      <c r="D74" s="91"/>
      <c r="E74" s="91"/>
      <c r="F74" s="91">
        <f t="shared" si="1"/>
        <v>0</v>
      </c>
    </row>
    <row r="75" spans="1:6" x14ac:dyDescent="0.25">
      <c r="A75" s="41" t="s">
        <v>321</v>
      </c>
      <c r="B75" s="43" t="s">
        <v>78</v>
      </c>
      <c r="C75" s="91">
        <f>SUM(C62:C74)</f>
        <v>0</v>
      </c>
      <c r="D75" s="91">
        <f>SUM(D62:D74)</f>
        <v>0</v>
      </c>
      <c r="E75" s="91">
        <f>SUM(E62:E74)</f>
        <v>0</v>
      </c>
      <c r="F75" s="91">
        <f t="shared" si="1"/>
        <v>0</v>
      </c>
    </row>
    <row r="76" spans="1:6" ht="15.75" x14ac:dyDescent="0.25">
      <c r="A76" s="125" t="s">
        <v>511</v>
      </c>
      <c r="B76" s="43"/>
      <c r="C76" s="91">
        <f>C75+C61+C52+C27+C26</f>
        <v>35917250</v>
      </c>
      <c r="D76" s="91">
        <f>D75+D61+D52+D27+D26</f>
        <v>63601378</v>
      </c>
      <c r="E76" s="91">
        <f>E75+E61+E52+E27+E26</f>
        <v>0</v>
      </c>
      <c r="F76" s="91">
        <f t="shared" si="1"/>
        <v>99518628</v>
      </c>
    </row>
    <row r="77" spans="1:6" x14ac:dyDescent="0.25">
      <c r="A77" s="5" t="s">
        <v>79</v>
      </c>
      <c r="B77" s="28" t="s">
        <v>80</v>
      </c>
      <c r="C77" s="91"/>
      <c r="D77" s="91"/>
      <c r="E77" s="91"/>
      <c r="F77" s="91">
        <f t="shared" si="1"/>
        <v>0</v>
      </c>
    </row>
    <row r="78" spans="1:6" x14ac:dyDescent="0.25">
      <c r="A78" s="5" t="s">
        <v>359</v>
      </c>
      <c r="B78" s="28" t="s">
        <v>81</v>
      </c>
      <c r="C78" s="91"/>
      <c r="D78" s="91"/>
      <c r="E78" s="91"/>
      <c r="F78" s="91">
        <f t="shared" si="1"/>
        <v>0</v>
      </c>
    </row>
    <row r="79" spans="1:6" x14ac:dyDescent="0.25">
      <c r="A79" s="5" t="s">
        <v>82</v>
      </c>
      <c r="B79" s="28" t="s">
        <v>83</v>
      </c>
      <c r="C79" s="91"/>
      <c r="D79" s="91"/>
      <c r="E79" s="91"/>
      <c r="F79" s="91">
        <f t="shared" si="1"/>
        <v>0</v>
      </c>
    </row>
    <row r="80" spans="1:6" x14ac:dyDescent="0.25">
      <c r="A80" s="5" t="s">
        <v>84</v>
      </c>
      <c r="B80" s="28" t="s">
        <v>85</v>
      </c>
      <c r="C80" s="91">
        <v>1025000</v>
      </c>
      <c r="D80" s="91"/>
      <c r="E80" s="91"/>
      <c r="F80" s="91">
        <f t="shared" si="1"/>
        <v>1025000</v>
      </c>
    </row>
    <row r="81" spans="1:6" x14ac:dyDescent="0.25">
      <c r="A81" s="5" t="s">
        <v>86</v>
      </c>
      <c r="B81" s="28" t="s">
        <v>87</v>
      </c>
      <c r="C81" s="91"/>
      <c r="D81" s="91"/>
      <c r="E81" s="91"/>
      <c r="F81" s="91">
        <f t="shared" si="1"/>
        <v>0</v>
      </c>
    </row>
    <row r="82" spans="1:6" x14ac:dyDescent="0.25">
      <c r="A82" s="5" t="s">
        <v>88</v>
      </c>
      <c r="B82" s="28" t="s">
        <v>89</v>
      </c>
      <c r="C82" s="91"/>
      <c r="D82" s="91"/>
      <c r="E82" s="91"/>
      <c r="F82" s="91">
        <f t="shared" si="1"/>
        <v>0</v>
      </c>
    </row>
    <row r="83" spans="1:6" x14ac:dyDescent="0.25">
      <c r="A83" s="5" t="s">
        <v>90</v>
      </c>
      <c r="B83" s="28" t="s">
        <v>91</v>
      </c>
      <c r="C83" s="91">
        <v>275000</v>
      </c>
      <c r="D83" s="91"/>
      <c r="E83" s="91"/>
      <c r="F83" s="91">
        <f t="shared" si="1"/>
        <v>275000</v>
      </c>
    </row>
    <row r="84" spans="1:6" x14ac:dyDescent="0.25">
      <c r="A84" s="33" t="s">
        <v>323</v>
      </c>
      <c r="B84" s="43" t="s">
        <v>92</v>
      </c>
      <c r="C84" s="91">
        <f>SUM(C77:C83)</f>
        <v>1300000</v>
      </c>
      <c r="D84" s="91">
        <f>SUM(D77:D83)</f>
        <v>0</v>
      </c>
      <c r="E84" s="91">
        <f>SUM(E77:E83)</f>
        <v>0</v>
      </c>
      <c r="F84" s="91">
        <f t="shared" si="1"/>
        <v>1300000</v>
      </c>
    </row>
    <row r="85" spans="1:6" x14ac:dyDescent="0.25">
      <c r="A85" s="12" t="s">
        <v>93</v>
      </c>
      <c r="B85" s="28" t="s">
        <v>94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95</v>
      </c>
      <c r="B86" s="28" t="s">
        <v>96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97</v>
      </c>
      <c r="B87" s="28" t="s">
        <v>98</v>
      </c>
      <c r="C87" s="91"/>
      <c r="D87" s="91"/>
      <c r="E87" s="91"/>
      <c r="F87" s="91">
        <f t="shared" si="1"/>
        <v>0</v>
      </c>
    </row>
    <row r="88" spans="1:6" x14ac:dyDescent="0.25">
      <c r="A88" s="12" t="s">
        <v>99</v>
      </c>
      <c r="B88" s="28" t="s">
        <v>100</v>
      </c>
      <c r="C88" s="91"/>
      <c r="D88" s="91"/>
      <c r="E88" s="91"/>
      <c r="F88" s="91">
        <f t="shared" si="1"/>
        <v>0</v>
      </c>
    </row>
    <row r="89" spans="1:6" x14ac:dyDescent="0.25">
      <c r="A89" s="41" t="s">
        <v>324</v>
      </c>
      <c r="B89" s="43" t="s">
        <v>101</v>
      </c>
      <c r="C89" s="91">
        <f>SUM(C85:C88)</f>
        <v>0</v>
      </c>
      <c r="D89" s="91"/>
      <c r="E89" s="91"/>
      <c r="F89" s="91">
        <f t="shared" si="1"/>
        <v>0</v>
      </c>
    </row>
    <row r="90" spans="1:6" ht="30" x14ac:dyDescent="0.25">
      <c r="A90" s="12" t="s">
        <v>102</v>
      </c>
      <c r="B90" s="28" t="s">
        <v>103</v>
      </c>
      <c r="C90" s="91"/>
      <c r="D90" s="91"/>
      <c r="E90" s="91"/>
      <c r="F90" s="91">
        <f t="shared" si="1"/>
        <v>0</v>
      </c>
    </row>
    <row r="91" spans="1:6" ht="30" x14ac:dyDescent="0.25">
      <c r="A91" s="12" t="s">
        <v>360</v>
      </c>
      <c r="B91" s="28" t="s">
        <v>104</v>
      </c>
      <c r="C91" s="91"/>
      <c r="D91" s="91"/>
      <c r="E91" s="91"/>
      <c r="F91" s="91">
        <f t="shared" si="1"/>
        <v>0</v>
      </c>
    </row>
    <row r="92" spans="1:6" ht="30" x14ac:dyDescent="0.25">
      <c r="A92" s="12" t="s">
        <v>361</v>
      </c>
      <c r="B92" s="28" t="s">
        <v>105</v>
      </c>
      <c r="C92" s="91"/>
      <c r="D92" s="91"/>
      <c r="E92" s="91"/>
      <c r="F92" s="91">
        <f t="shared" ref="F92:F124" si="2">SUM(C92:D92)</f>
        <v>0</v>
      </c>
    </row>
    <row r="93" spans="1:6" x14ac:dyDescent="0.25">
      <c r="A93" s="12" t="s">
        <v>362</v>
      </c>
      <c r="B93" s="28" t="s">
        <v>106</v>
      </c>
      <c r="C93" s="91"/>
      <c r="D93" s="91"/>
      <c r="E93" s="91"/>
      <c r="F93" s="91">
        <f t="shared" si="2"/>
        <v>0</v>
      </c>
    </row>
    <row r="94" spans="1:6" ht="30" x14ac:dyDescent="0.25">
      <c r="A94" s="12" t="s">
        <v>363</v>
      </c>
      <c r="B94" s="28" t="s">
        <v>107</v>
      </c>
      <c r="C94" s="91"/>
      <c r="D94" s="91"/>
      <c r="E94" s="91"/>
      <c r="F94" s="91">
        <f t="shared" si="2"/>
        <v>0</v>
      </c>
    </row>
    <row r="95" spans="1:6" ht="30" x14ac:dyDescent="0.25">
      <c r="A95" s="12" t="s">
        <v>364</v>
      </c>
      <c r="B95" s="28" t="s">
        <v>108</v>
      </c>
      <c r="C95" s="91"/>
      <c r="D95" s="91"/>
      <c r="E95" s="91"/>
      <c r="F95" s="91">
        <f t="shared" si="2"/>
        <v>0</v>
      </c>
    </row>
    <row r="96" spans="1:6" x14ac:dyDescent="0.25">
      <c r="A96" s="12" t="s">
        <v>109</v>
      </c>
      <c r="B96" s="28" t="s">
        <v>110</v>
      </c>
      <c r="C96" s="91"/>
      <c r="D96" s="91"/>
      <c r="E96" s="91"/>
      <c r="F96" s="91">
        <f t="shared" si="2"/>
        <v>0</v>
      </c>
    </row>
    <row r="97" spans="1:25" x14ac:dyDescent="0.25">
      <c r="A97" s="12" t="s">
        <v>365</v>
      </c>
      <c r="B97" s="28" t="s">
        <v>111</v>
      </c>
      <c r="C97" s="91"/>
      <c r="D97" s="91"/>
      <c r="E97" s="91"/>
      <c r="F97" s="91">
        <f t="shared" si="2"/>
        <v>0</v>
      </c>
    </row>
    <row r="98" spans="1:25" x14ac:dyDescent="0.25">
      <c r="A98" s="41" t="s">
        <v>325</v>
      </c>
      <c r="B98" s="43" t="s">
        <v>112</v>
      </c>
      <c r="C98" s="91"/>
      <c r="D98" s="91"/>
      <c r="E98" s="91"/>
      <c r="F98" s="91">
        <f t="shared" si="2"/>
        <v>0</v>
      </c>
    </row>
    <row r="99" spans="1:25" ht="15.75" x14ac:dyDescent="0.25">
      <c r="A99" s="125" t="s">
        <v>510</v>
      </c>
      <c r="B99" s="43"/>
      <c r="C99" s="91">
        <f>C98+C89+C84</f>
        <v>1300000</v>
      </c>
      <c r="D99" s="91">
        <f>D98+D89+D84</f>
        <v>0</v>
      </c>
      <c r="E99" s="91">
        <f>E98+E89+E84</f>
        <v>0</v>
      </c>
      <c r="F99" s="91">
        <f t="shared" si="2"/>
        <v>1300000</v>
      </c>
    </row>
    <row r="100" spans="1:25" ht="15.75" x14ac:dyDescent="0.25">
      <c r="A100" s="34" t="s">
        <v>373</v>
      </c>
      <c r="B100" s="31" t="s">
        <v>113</v>
      </c>
      <c r="C100" s="91">
        <f>C98+C89+C84+C75+C61+C52+C27+C26</f>
        <v>37217250</v>
      </c>
      <c r="D100" s="91">
        <f>D98+D89+D84+D75+D61+D52+D27+D26</f>
        <v>63601378</v>
      </c>
      <c r="E100" s="91">
        <f>E98+E89+E84+E75+E61+E52+E27+E26</f>
        <v>0</v>
      </c>
      <c r="F100" s="91">
        <f t="shared" si="2"/>
        <v>100818628</v>
      </c>
    </row>
    <row r="101" spans="1:25" x14ac:dyDescent="0.25">
      <c r="A101" s="12" t="s">
        <v>366</v>
      </c>
      <c r="B101" s="5" t="s">
        <v>114</v>
      </c>
      <c r="C101" s="94"/>
      <c r="D101" s="94"/>
      <c r="E101" s="94"/>
      <c r="F101" s="91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2" t="s">
        <v>117</v>
      </c>
      <c r="B102" s="5" t="s">
        <v>118</v>
      </c>
      <c r="C102" s="94"/>
      <c r="D102" s="94"/>
      <c r="E102" s="94"/>
      <c r="F102" s="91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2" t="s">
        <v>367</v>
      </c>
      <c r="B103" s="5" t="s">
        <v>119</v>
      </c>
      <c r="C103" s="94"/>
      <c r="D103" s="94"/>
      <c r="E103" s="94"/>
      <c r="F103" s="91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" t="s">
        <v>330</v>
      </c>
      <c r="B104" s="7" t="s">
        <v>121</v>
      </c>
      <c r="C104" s="95"/>
      <c r="D104" s="95"/>
      <c r="E104" s="95"/>
      <c r="F104" s="91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2" t="s">
        <v>368</v>
      </c>
      <c r="B105" s="5" t="s">
        <v>122</v>
      </c>
      <c r="C105" s="96"/>
      <c r="D105" s="96"/>
      <c r="E105" s="96"/>
      <c r="F105" s="91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2" t="s">
        <v>336</v>
      </c>
      <c r="B106" s="5" t="s">
        <v>125</v>
      </c>
      <c r="C106" s="96"/>
      <c r="D106" s="96"/>
      <c r="E106" s="96"/>
      <c r="F106" s="91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126</v>
      </c>
      <c r="B107" s="5" t="s">
        <v>127</v>
      </c>
      <c r="C107" s="94"/>
      <c r="D107" s="94"/>
      <c r="E107" s="94"/>
      <c r="F107" s="91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2" t="s">
        <v>369</v>
      </c>
      <c r="B108" s="5" t="s">
        <v>128</v>
      </c>
      <c r="C108" s="94"/>
      <c r="D108" s="94"/>
      <c r="E108" s="94"/>
      <c r="F108" s="91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" t="s">
        <v>333</v>
      </c>
      <c r="B109" s="7" t="s">
        <v>129</v>
      </c>
      <c r="C109" s="97"/>
      <c r="D109" s="97"/>
      <c r="E109" s="97"/>
      <c r="F109" s="91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2" t="s">
        <v>130</v>
      </c>
      <c r="B110" s="5" t="s">
        <v>131</v>
      </c>
      <c r="C110" s="96"/>
      <c r="D110" s="96"/>
      <c r="E110" s="96"/>
      <c r="F110" s="91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2" t="s">
        <v>132</v>
      </c>
      <c r="B111" s="5" t="s">
        <v>133</v>
      </c>
      <c r="C111" s="96"/>
      <c r="D111" s="96"/>
      <c r="E111" s="96"/>
      <c r="F111" s="91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" t="s">
        <v>134</v>
      </c>
      <c r="B112" s="7" t="s">
        <v>135</v>
      </c>
      <c r="C112" s="96"/>
      <c r="D112" s="96"/>
      <c r="E112" s="96"/>
      <c r="F112" s="91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2" t="s">
        <v>136</v>
      </c>
      <c r="B113" s="5" t="s">
        <v>137</v>
      </c>
      <c r="C113" s="96"/>
      <c r="D113" s="96"/>
      <c r="E113" s="96"/>
      <c r="F113" s="91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2" t="s">
        <v>138</v>
      </c>
      <c r="B114" s="5" t="s">
        <v>139</v>
      </c>
      <c r="C114" s="96"/>
      <c r="D114" s="96"/>
      <c r="E114" s="96"/>
      <c r="F114" s="91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2" t="s">
        <v>140</v>
      </c>
      <c r="B115" s="5" t="s">
        <v>141</v>
      </c>
      <c r="C115" s="96"/>
      <c r="D115" s="96"/>
      <c r="E115" s="96"/>
      <c r="F115" s="91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41" t="s">
        <v>334</v>
      </c>
      <c r="B116" s="33" t="s">
        <v>142</v>
      </c>
      <c r="C116" s="97"/>
      <c r="D116" s="97"/>
      <c r="E116" s="97"/>
      <c r="F116" s="91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2" t="s">
        <v>143</v>
      </c>
      <c r="B117" s="5" t="s">
        <v>144</v>
      </c>
      <c r="C117" s="96"/>
      <c r="D117" s="96"/>
      <c r="E117" s="96"/>
      <c r="F117" s="91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145</v>
      </c>
      <c r="B118" s="5" t="s">
        <v>146</v>
      </c>
      <c r="C118" s="94"/>
      <c r="D118" s="94"/>
      <c r="E118" s="94"/>
      <c r="F118" s="91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2" t="s">
        <v>370</v>
      </c>
      <c r="B119" s="5" t="s">
        <v>147</v>
      </c>
      <c r="C119" s="96"/>
      <c r="D119" s="96"/>
      <c r="E119" s="96"/>
      <c r="F119" s="91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2" t="s">
        <v>339</v>
      </c>
      <c r="B120" s="5" t="s">
        <v>148</v>
      </c>
      <c r="C120" s="96"/>
      <c r="D120" s="96"/>
      <c r="E120" s="96"/>
      <c r="F120" s="91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41" t="s">
        <v>340</v>
      </c>
      <c r="B121" s="33" t="s">
        <v>152</v>
      </c>
      <c r="C121" s="97"/>
      <c r="D121" s="97"/>
      <c r="E121" s="97"/>
      <c r="F121" s="91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2" t="s">
        <v>153</v>
      </c>
      <c r="B122" s="5" t="s">
        <v>154</v>
      </c>
      <c r="C122" s="94"/>
      <c r="D122" s="94"/>
      <c r="E122" s="94"/>
      <c r="F122" s="91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26" t="s">
        <v>374</v>
      </c>
      <c r="B123" s="34" t="s">
        <v>155</v>
      </c>
      <c r="C123" s="97"/>
      <c r="D123" s="97"/>
      <c r="E123" s="97"/>
      <c r="F123" s="91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31" t="s">
        <v>410</v>
      </c>
      <c r="B124" s="73"/>
      <c r="C124" s="91">
        <f>C123+C100</f>
        <v>37217250</v>
      </c>
      <c r="D124" s="91">
        <f>D123+D100</f>
        <v>63601378</v>
      </c>
      <c r="E124" s="91">
        <f>E123+E100</f>
        <v>0</v>
      </c>
      <c r="F124" s="91">
        <f t="shared" si="2"/>
        <v>100818628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98"/>
      <c r="D125" s="98"/>
      <c r="E125" s="98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98"/>
      <c r="D126" s="98"/>
      <c r="E126" s="98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98"/>
      <c r="D127" s="98"/>
      <c r="E127" s="9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98"/>
      <c r="D128" s="98"/>
      <c r="E128" s="98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98"/>
      <c r="D129" s="98"/>
      <c r="E129" s="98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98"/>
      <c r="D130" s="98"/>
      <c r="E130" s="98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98"/>
      <c r="D131" s="98"/>
      <c r="E131" s="98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98"/>
      <c r="D132" s="98"/>
      <c r="E132" s="98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98"/>
      <c r="D133" s="98"/>
      <c r="E133" s="98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98"/>
      <c r="D134" s="98"/>
      <c r="E134" s="98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98"/>
      <c r="D135" s="98"/>
      <c r="E135" s="98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98"/>
      <c r="D136" s="98"/>
      <c r="E136" s="98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98"/>
      <c r="D137" s="98"/>
      <c r="E137" s="98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98"/>
      <c r="D138" s="98"/>
      <c r="E138" s="98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98"/>
      <c r="D139" s="98"/>
      <c r="E139" s="98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98"/>
      <c r="D140" s="98"/>
      <c r="E140" s="98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98"/>
      <c r="D141" s="98"/>
      <c r="E141" s="98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98"/>
      <c r="D142" s="98"/>
      <c r="E142" s="98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98"/>
      <c r="D143" s="98"/>
      <c r="E143" s="98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98"/>
      <c r="D144" s="98"/>
      <c r="E144" s="98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98"/>
      <c r="D145" s="98"/>
      <c r="E145" s="98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98"/>
      <c r="D146" s="98"/>
      <c r="E146" s="98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98"/>
      <c r="D147" s="98"/>
      <c r="E147" s="98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98"/>
      <c r="D148" s="98"/>
      <c r="E148" s="98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98"/>
      <c r="D149" s="98"/>
      <c r="E149" s="98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98"/>
      <c r="D150" s="98"/>
      <c r="E150" s="9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98"/>
      <c r="D151" s="98"/>
      <c r="E151" s="98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98"/>
      <c r="D152" s="98"/>
      <c r="E152" s="98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98"/>
      <c r="D153" s="98"/>
      <c r="E153" s="9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98"/>
      <c r="D154" s="98"/>
      <c r="E154" s="98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98"/>
      <c r="D155" s="98"/>
      <c r="E155" s="9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98"/>
      <c r="D156" s="98"/>
      <c r="E156" s="98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98"/>
      <c r="D157" s="98"/>
      <c r="E157" s="98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98"/>
      <c r="D158" s="98"/>
      <c r="E158" s="98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98"/>
      <c r="D159" s="98"/>
      <c r="E159" s="9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98"/>
      <c r="D160" s="98"/>
      <c r="E160" s="9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98"/>
      <c r="D161" s="98"/>
      <c r="E161" s="98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98"/>
      <c r="D162" s="98"/>
      <c r="E162" s="98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98"/>
      <c r="D163" s="98"/>
      <c r="E163" s="9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98"/>
      <c r="D164" s="98"/>
      <c r="E164" s="98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98"/>
      <c r="D165" s="98"/>
      <c r="E165" s="98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98"/>
      <c r="D166" s="98"/>
      <c r="E166" s="98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98"/>
      <c r="D167" s="98"/>
      <c r="E167" s="98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98"/>
      <c r="D168" s="98"/>
      <c r="E168" s="98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98"/>
      <c r="D169" s="98"/>
      <c r="E169" s="98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98"/>
      <c r="D170" s="98"/>
      <c r="E170" s="9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98"/>
      <c r="D171" s="98"/>
      <c r="E171" s="98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98"/>
      <c r="D172" s="98"/>
      <c r="E172" s="98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98"/>
      <c r="D173" s="98"/>
      <c r="E173" s="98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Y173"/>
  <sheetViews>
    <sheetView zoomScaleNormal="100" workbookViewId="0">
      <selection activeCell="I22" sqref="I22"/>
    </sheetView>
  </sheetViews>
  <sheetFormatPr defaultRowHeight="15" x14ac:dyDescent="0.25"/>
  <cols>
    <col min="1" max="1" width="65.140625" style="127" customWidth="1"/>
    <col min="3" max="5" width="12.7109375" style="89" customWidth="1"/>
    <col min="6" max="6" width="12.7109375" style="90" customWidth="1"/>
  </cols>
  <sheetData>
    <row r="1" spans="1:6" ht="15.75" x14ac:dyDescent="0.25">
      <c r="A1" s="183" t="s">
        <v>697</v>
      </c>
      <c r="B1" s="183"/>
      <c r="C1" s="183"/>
      <c r="D1" s="183"/>
      <c r="E1" s="183"/>
      <c r="F1" s="183"/>
    </row>
    <row r="2" spans="1:6" ht="31.5" customHeight="1" x14ac:dyDescent="0.25">
      <c r="A2" s="184" t="s">
        <v>718</v>
      </c>
      <c r="B2" s="184"/>
      <c r="C2" s="184"/>
      <c r="D2" s="184"/>
      <c r="E2" s="184"/>
      <c r="F2" s="184"/>
    </row>
    <row r="3" spans="1:6" ht="20.25" customHeight="1" x14ac:dyDescent="0.25">
      <c r="A3" s="179" t="s">
        <v>692</v>
      </c>
      <c r="B3" s="180"/>
      <c r="C3" s="180"/>
      <c r="D3" s="180"/>
      <c r="E3" s="180"/>
      <c r="F3" s="181"/>
    </row>
    <row r="4" spans="1:6" ht="19.5" customHeight="1" x14ac:dyDescent="0.25">
      <c r="A4" s="182" t="s">
        <v>675</v>
      </c>
      <c r="B4" s="180"/>
      <c r="C4" s="180"/>
      <c r="D4" s="180"/>
      <c r="E4" s="180"/>
      <c r="F4" s="181"/>
    </row>
    <row r="5" spans="1:6" ht="18" x14ac:dyDescent="0.25">
      <c r="A5" s="128"/>
    </row>
    <row r="6" spans="1:6" x14ac:dyDescent="0.25">
      <c r="A6" s="129" t="s">
        <v>469</v>
      </c>
    </row>
    <row r="7" spans="1:6" ht="60" x14ac:dyDescent="0.25">
      <c r="A7" s="3" t="s">
        <v>649</v>
      </c>
      <c r="B7" s="3" t="s">
        <v>650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6" x14ac:dyDescent="0.25">
      <c r="A8" s="121" t="s">
        <v>651</v>
      </c>
      <c r="B8" s="27" t="s">
        <v>652</v>
      </c>
      <c r="C8" s="91">
        <v>10414199</v>
      </c>
      <c r="D8" s="91"/>
      <c r="E8" s="91"/>
      <c r="F8" s="91">
        <f>SUM(C8:E8)</f>
        <v>10414199</v>
      </c>
    </row>
    <row r="9" spans="1:6" x14ac:dyDescent="0.25">
      <c r="A9" s="121" t="s">
        <v>653</v>
      </c>
      <c r="B9" s="28" t="s">
        <v>654</v>
      </c>
      <c r="C9" s="91"/>
      <c r="D9" s="91"/>
      <c r="E9" s="91"/>
      <c r="F9" s="91"/>
    </row>
    <row r="10" spans="1:6" x14ac:dyDescent="0.25">
      <c r="A10" s="121" t="s">
        <v>655</v>
      </c>
      <c r="B10" s="28" t="s">
        <v>656</v>
      </c>
      <c r="C10" s="91"/>
      <c r="D10" s="91"/>
      <c r="E10" s="91"/>
      <c r="F10" s="91"/>
    </row>
    <row r="11" spans="1:6" x14ac:dyDescent="0.25">
      <c r="A11" s="121" t="s">
        <v>657</v>
      </c>
      <c r="B11" s="28" t="s">
        <v>658</v>
      </c>
      <c r="C11" s="91"/>
      <c r="D11" s="91"/>
      <c r="E11" s="91"/>
      <c r="F11" s="91"/>
    </row>
    <row r="12" spans="1:6" x14ac:dyDescent="0.25">
      <c r="A12" s="121" t="s">
        <v>659</v>
      </c>
      <c r="B12" s="28" t="s">
        <v>660</v>
      </c>
      <c r="C12" s="91"/>
      <c r="D12" s="91"/>
      <c r="E12" s="91"/>
      <c r="F12" s="91"/>
    </row>
    <row r="13" spans="1:6" x14ac:dyDescent="0.25">
      <c r="A13" s="121" t="s">
        <v>661</v>
      </c>
      <c r="B13" s="28" t="s">
        <v>662</v>
      </c>
      <c r="C13" s="91"/>
      <c r="D13" s="91"/>
      <c r="E13" s="91"/>
      <c r="F13" s="91"/>
    </row>
    <row r="14" spans="1:6" x14ac:dyDescent="0.25">
      <c r="A14" s="121" t="s">
        <v>663</v>
      </c>
      <c r="B14" s="28" t="s">
        <v>664</v>
      </c>
      <c r="C14" s="91"/>
      <c r="D14" s="91"/>
      <c r="E14" s="91"/>
      <c r="F14" s="91"/>
    </row>
    <row r="15" spans="1:6" x14ac:dyDescent="0.25">
      <c r="A15" s="121" t="s">
        <v>665</v>
      </c>
      <c r="B15" s="28" t="s">
        <v>666</v>
      </c>
      <c r="C15" s="91"/>
      <c r="D15" s="91"/>
      <c r="E15" s="91"/>
      <c r="F15" s="91"/>
    </row>
    <row r="16" spans="1:6" x14ac:dyDescent="0.25">
      <c r="A16" s="5" t="s">
        <v>667</v>
      </c>
      <c r="B16" s="28" t="s">
        <v>668</v>
      </c>
      <c r="C16" s="91"/>
      <c r="D16" s="91"/>
      <c r="E16" s="91"/>
      <c r="F16" s="91"/>
    </row>
    <row r="17" spans="1:6" x14ac:dyDescent="0.25">
      <c r="A17" s="5" t="s">
        <v>669</v>
      </c>
      <c r="B17" s="28" t="s">
        <v>670</v>
      </c>
      <c r="C17" s="91"/>
      <c r="D17" s="91"/>
      <c r="E17" s="91"/>
      <c r="F17" s="91"/>
    </row>
    <row r="18" spans="1:6" x14ac:dyDescent="0.25">
      <c r="A18" s="5" t="s">
        <v>671</v>
      </c>
      <c r="B18" s="28" t="s">
        <v>672</v>
      </c>
      <c r="C18" s="91"/>
      <c r="D18" s="91"/>
      <c r="E18" s="91"/>
      <c r="F18" s="91"/>
    </row>
    <row r="19" spans="1:6" x14ac:dyDescent="0.25">
      <c r="A19" s="5" t="s">
        <v>0</v>
      </c>
      <c r="B19" s="28" t="s">
        <v>1</v>
      </c>
      <c r="C19" s="91"/>
      <c r="D19" s="91"/>
      <c r="E19" s="91"/>
      <c r="F19" s="91"/>
    </row>
    <row r="20" spans="1:6" x14ac:dyDescent="0.25">
      <c r="A20" s="5" t="s">
        <v>341</v>
      </c>
      <c r="B20" s="28" t="s">
        <v>2</v>
      </c>
      <c r="C20" s="91"/>
      <c r="D20" s="91"/>
      <c r="E20" s="91"/>
      <c r="F20" s="91"/>
    </row>
    <row r="21" spans="1:6" x14ac:dyDescent="0.25">
      <c r="A21" s="122" t="s">
        <v>279</v>
      </c>
      <c r="B21" s="29" t="s">
        <v>3</v>
      </c>
      <c r="C21" s="91">
        <f>SUM(C8:C20)</f>
        <v>10414199</v>
      </c>
      <c r="D21" s="91">
        <f>SUM(D8:D20)</f>
        <v>0</v>
      </c>
      <c r="E21" s="91">
        <f>SUM(E8:E20)</f>
        <v>0</v>
      </c>
      <c r="F21" s="91">
        <f>SUM(C21:E21)</f>
        <v>10414199</v>
      </c>
    </row>
    <row r="22" spans="1:6" x14ac:dyDescent="0.25">
      <c r="A22" s="5" t="s">
        <v>4</v>
      </c>
      <c r="B22" s="28" t="s">
        <v>5</v>
      </c>
      <c r="C22" s="91"/>
      <c r="D22" s="91"/>
      <c r="E22" s="91"/>
      <c r="F22" s="91"/>
    </row>
    <row r="23" spans="1:6" ht="30" x14ac:dyDescent="0.25">
      <c r="A23" s="5" t="s">
        <v>6</v>
      </c>
      <c r="B23" s="28" t="s">
        <v>7</v>
      </c>
      <c r="C23" s="91"/>
      <c r="D23" s="91"/>
      <c r="E23" s="91"/>
      <c r="F23" s="91">
        <f>SUM(C23:E23)</f>
        <v>0</v>
      </c>
    </row>
    <row r="24" spans="1:6" x14ac:dyDescent="0.25">
      <c r="A24" s="5" t="s">
        <v>8</v>
      </c>
      <c r="B24" s="28" t="s">
        <v>9</v>
      </c>
      <c r="C24" s="91"/>
      <c r="D24" s="91"/>
      <c r="E24" s="91"/>
      <c r="F24" s="91">
        <f>SUM(C24:E24)</f>
        <v>0</v>
      </c>
    </row>
    <row r="25" spans="1:6" x14ac:dyDescent="0.25">
      <c r="A25" s="7" t="s">
        <v>280</v>
      </c>
      <c r="B25" s="29" t="s">
        <v>10</v>
      </c>
      <c r="C25" s="91">
        <f>SUM(C22:C24)</f>
        <v>0</v>
      </c>
      <c r="D25" s="91">
        <f>SUM(D22:D24)</f>
        <v>0</v>
      </c>
      <c r="E25" s="91">
        <f>SUM(E22:E24)</f>
        <v>0</v>
      </c>
      <c r="F25" s="91">
        <f>SUM(C25:E25)</f>
        <v>0</v>
      </c>
    </row>
    <row r="26" spans="1:6" x14ac:dyDescent="0.25">
      <c r="A26" s="123" t="s">
        <v>371</v>
      </c>
      <c r="B26" s="43" t="s">
        <v>11</v>
      </c>
      <c r="C26" s="91">
        <f>C25+C21</f>
        <v>10414199</v>
      </c>
      <c r="D26" s="91">
        <f>D25+D21</f>
        <v>0</v>
      </c>
      <c r="E26" s="91">
        <f>E25+E21</f>
        <v>0</v>
      </c>
      <c r="F26" s="91">
        <f>SUM(C26:E26)</f>
        <v>10414199</v>
      </c>
    </row>
    <row r="27" spans="1:6" ht="30" x14ac:dyDescent="0.25">
      <c r="A27" s="33" t="s">
        <v>342</v>
      </c>
      <c r="B27" s="43" t="s">
        <v>12</v>
      </c>
      <c r="C27" s="91">
        <v>1909738</v>
      </c>
      <c r="D27" s="91"/>
      <c r="E27" s="91"/>
      <c r="F27" s="91">
        <f>SUM(C27:E27)</f>
        <v>1909738</v>
      </c>
    </row>
    <row r="28" spans="1:6" x14ac:dyDescent="0.25">
      <c r="A28" s="5" t="s">
        <v>13</v>
      </c>
      <c r="B28" s="28" t="s">
        <v>14</v>
      </c>
      <c r="C28" s="91">
        <v>703000</v>
      </c>
      <c r="D28" s="91"/>
      <c r="E28" s="100"/>
      <c r="F28" s="91">
        <f t="shared" ref="F28:F37" si="0">SUM(C28:D28)</f>
        <v>703000</v>
      </c>
    </row>
    <row r="29" spans="1:6" x14ac:dyDescent="0.25">
      <c r="A29" s="5" t="s">
        <v>15</v>
      </c>
      <c r="B29" s="28" t="s">
        <v>16</v>
      </c>
      <c r="C29" s="91">
        <v>260000</v>
      </c>
      <c r="D29" s="91"/>
      <c r="E29" s="100"/>
      <c r="F29" s="91">
        <f t="shared" si="0"/>
        <v>260000</v>
      </c>
    </row>
    <row r="30" spans="1:6" x14ac:dyDescent="0.25">
      <c r="A30" s="5" t="s">
        <v>17</v>
      </c>
      <c r="B30" s="28" t="s">
        <v>18</v>
      </c>
      <c r="C30" s="91">
        <v>0</v>
      </c>
      <c r="D30" s="91"/>
      <c r="E30" s="100"/>
      <c r="F30" s="91">
        <f t="shared" si="0"/>
        <v>0</v>
      </c>
    </row>
    <row r="31" spans="1:6" x14ac:dyDescent="0.25">
      <c r="A31" s="7" t="s">
        <v>281</v>
      </c>
      <c r="B31" s="29" t="s">
        <v>19</v>
      </c>
      <c r="C31" s="91">
        <f>SUM(C28:C30)</f>
        <v>963000</v>
      </c>
      <c r="D31" s="91">
        <f>SUM(D28:D30)</f>
        <v>0</v>
      </c>
      <c r="E31" s="100"/>
      <c r="F31" s="91">
        <f t="shared" si="0"/>
        <v>963000</v>
      </c>
    </row>
    <row r="32" spans="1:6" x14ac:dyDescent="0.25">
      <c r="A32" s="5" t="s">
        <v>20</v>
      </c>
      <c r="B32" s="28" t="s">
        <v>21</v>
      </c>
      <c r="C32" s="91">
        <v>290000</v>
      </c>
      <c r="D32" s="91"/>
      <c r="E32" s="100"/>
      <c r="F32" s="91">
        <f t="shared" si="0"/>
        <v>290000</v>
      </c>
    </row>
    <row r="33" spans="1:6" x14ac:dyDescent="0.25">
      <c r="A33" s="5" t="s">
        <v>22</v>
      </c>
      <c r="B33" s="28" t="s">
        <v>23</v>
      </c>
      <c r="C33" s="91">
        <v>70000</v>
      </c>
      <c r="D33" s="91"/>
      <c r="E33" s="100"/>
      <c r="F33" s="91">
        <f t="shared" si="0"/>
        <v>70000</v>
      </c>
    </row>
    <row r="34" spans="1:6" ht="15" customHeight="1" x14ac:dyDescent="0.25">
      <c r="A34" s="7" t="s">
        <v>372</v>
      </c>
      <c r="B34" s="29" t="s">
        <v>24</v>
      </c>
      <c r="C34" s="91">
        <f>SUM(C32:C33)</f>
        <v>360000</v>
      </c>
      <c r="D34" s="91">
        <f>SUM(D32:D33)</f>
        <v>0</v>
      </c>
      <c r="E34" s="100"/>
      <c r="F34" s="91">
        <f t="shared" si="0"/>
        <v>360000</v>
      </c>
    </row>
    <row r="35" spans="1:6" x14ac:dyDescent="0.25">
      <c r="A35" s="5" t="s">
        <v>25</v>
      </c>
      <c r="B35" s="28" t="s">
        <v>26</v>
      </c>
      <c r="C35" s="91">
        <v>5900000</v>
      </c>
      <c r="D35" s="91"/>
      <c r="E35" s="100"/>
      <c r="F35" s="91">
        <f t="shared" si="0"/>
        <v>5900000</v>
      </c>
    </row>
    <row r="36" spans="1:6" x14ac:dyDescent="0.25">
      <c r="A36" s="5" t="s">
        <v>27</v>
      </c>
      <c r="B36" s="28" t="s">
        <v>28</v>
      </c>
      <c r="C36" s="91"/>
      <c r="D36" s="91"/>
      <c r="E36" s="100"/>
      <c r="F36" s="91"/>
    </row>
    <row r="37" spans="1:6" x14ac:dyDescent="0.25">
      <c r="A37" s="5" t="s">
        <v>343</v>
      </c>
      <c r="B37" s="28" t="s">
        <v>29</v>
      </c>
      <c r="C37" s="91">
        <v>45000</v>
      </c>
      <c r="D37" s="91"/>
      <c r="E37" s="100"/>
      <c r="F37" s="91">
        <f t="shared" si="0"/>
        <v>45000</v>
      </c>
    </row>
    <row r="38" spans="1:6" x14ac:dyDescent="0.25">
      <c r="A38" s="5" t="s">
        <v>30</v>
      </c>
      <c r="B38" s="28" t="s">
        <v>31</v>
      </c>
      <c r="C38" s="91">
        <v>373000</v>
      </c>
      <c r="D38" s="91"/>
      <c r="E38" s="100"/>
      <c r="F38" s="91">
        <f>SUM(C38:D38)</f>
        <v>373000</v>
      </c>
    </row>
    <row r="39" spans="1:6" x14ac:dyDescent="0.25">
      <c r="A39" s="124" t="s">
        <v>344</v>
      </c>
      <c r="B39" s="28" t="s">
        <v>32</v>
      </c>
      <c r="C39" s="91"/>
      <c r="D39" s="91"/>
      <c r="E39" s="100"/>
      <c r="F39" s="91"/>
    </row>
    <row r="40" spans="1:6" x14ac:dyDescent="0.25">
      <c r="A40" s="5" t="s">
        <v>33</v>
      </c>
      <c r="B40" s="28" t="s">
        <v>34</v>
      </c>
      <c r="C40" s="91">
        <v>200000</v>
      </c>
      <c r="D40" s="91"/>
      <c r="E40" s="100"/>
      <c r="F40" s="91">
        <f t="shared" ref="F40:F46" si="1">SUM(C40:D40)</f>
        <v>200000</v>
      </c>
    </row>
    <row r="41" spans="1:6" x14ac:dyDescent="0.25">
      <c r="A41" s="5" t="s">
        <v>345</v>
      </c>
      <c r="B41" s="28" t="s">
        <v>35</v>
      </c>
      <c r="C41" s="91">
        <v>300000</v>
      </c>
      <c r="D41" s="91"/>
      <c r="E41" s="100"/>
      <c r="F41" s="91">
        <f t="shared" si="1"/>
        <v>300000</v>
      </c>
    </row>
    <row r="42" spans="1:6" x14ac:dyDescent="0.25">
      <c r="A42" s="7" t="s">
        <v>282</v>
      </c>
      <c r="B42" s="29" t="s">
        <v>36</v>
      </c>
      <c r="C42" s="91">
        <f>SUM(C35:C41)</f>
        <v>6818000</v>
      </c>
      <c r="D42" s="91">
        <f>SUM(D35:D41)</f>
        <v>0</v>
      </c>
      <c r="E42" s="100"/>
      <c r="F42" s="91">
        <f t="shared" si="1"/>
        <v>6818000</v>
      </c>
    </row>
    <row r="43" spans="1:6" x14ac:dyDescent="0.25">
      <c r="A43" s="5" t="s">
        <v>37</v>
      </c>
      <c r="B43" s="28" t="s">
        <v>38</v>
      </c>
      <c r="C43" s="91">
        <v>150000</v>
      </c>
      <c r="D43" s="91"/>
      <c r="E43" s="100"/>
      <c r="F43" s="91">
        <f t="shared" si="1"/>
        <v>150000</v>
      </c>
    </row>
    <row r="44" spans="1:6" x14ac:dyDescent="0.25">
      <c r="A44" s="5" t="s">
        <v>39</v>
      </c>
      <c r="B44" s="28" t="s">
        <v>40</v>
      </c>
      <c r="C44" s="91">
        <v>20000</v>
      </c>
      <c r="D44" s="91"/>
      <c r="E44" s="100"/>
      <c r="F44" s="91">
        <f t="shared" si="1"/>
        <v>20000</v>
      </c>
    </row>
    <row r="45" spans="1:6" x14ac:dyDescent="0.25">
      <c r="A45" s="7" t="s">
        <v>283</v>
      </c>
      <c r="B45" s="29" t="s">
        <v>41</v>
      </c>
      <c r="C45" s="91">
        <f>SUM(C43:C44)</f>
        <v>170000</v>
      </c>
      <c r="D45" s="91">
        <f>SUM(D43:D44)</f>
        <v>0</v>
      </c>
      <c r="E45" s="100"/>
      <c r="F45" s="91">
        <f t="shared" si="1"/>
        <v>170000</v>
      </c>
    </row>
    <row r="46" spans="1:6" x14ac:dyDescent="0.25">
      <c r="A46" s="5" t="s">
        <v>42</v>
      </c>
      <c r="B46" s="28" t="s">
        <v>43</v>
      </c>
      <c r="C46" s="91">
        <v>1857000</v>
      </c>
      <c r="D46" s="91"/>
      <c r="E46" s="100"/>
      <c r="F46" s="91">
        <f t="shared" si="1"/>
        <v>1857000</v>
      </c>
    </row>
    <row r="47" spans="1:6" x14ac:dyDescent="0.25">
      <c r="A47" s="5" t="s">
        <v>44</v>
      </c>
      <c r="B47" s="28" t="s">
        <v>45</v>
      </c>
      <c r="C47" s="91"/>
      <c r="D47" s="91"/>
      <c r="E47" s="100"/>
      <c r="F47" s="91"/>
    </row>
    <row r="48" spans="1:6" x14ac:dyDescent="0.25">
      <c r="A48" s="5" t="s">
        <v>346</v>
      </c>
      <c r="B48" s="28" t="s">
        <v>46</v>
      </c>
      <c r="C48" s="91"/>
      <c r="D48" s="91"/>
      <c r="E48" s="100"/>
      <c r="F48" s="91"/>
    </row>
    <row r="49" spans="1:6" x14ac:dyDescent="0.25">
      <c r="A49" s="5" t="s">
        <v>347</v>
      </c>
      <c r="B49" s="28" t="s">
        <v>47</v>
      </c>
      <c r="C49" s="91"/>
      <c r="D49" s="91"/>
      <c r="E49" s="100"/>
      <c r="F49" s="91"/>
    </row>
    <row r="50" spans="1:6" x14ac:dyDescent="0.25">
      <c r="A50" s="5" t="s">
        <v>48</v>
      </c>
      <c r="B50" s="28" t="s">
        <v>49</v>
      </c>
      <c r="C50" s="91">
        <v>20000</v>
      </c>
      <c r="D50" s="91"/>
      <c r="E50" s="100"/>
      <c r="F50" s="91">
        <f>SUM(C50:D50)</f>
        <v>20000</v>
      </c>
    </row>
    <row r="51" spans="1:6" x14ac:dyDescent="0.25">
      <c r="A51" s="7" t="s">
        <v>284</v>
      </c>
      <c r="B51" s="29" t="s">
        <v>50</v>
      </c>
      <c r="C51" s="91">
        <f>SUM(C46:C50)</f>
        <v>1877000</v>
      </c>
      <c r="D51" s="91">
        <f>SUM(D46:D50)</f>
        <v>0</v>
      </c>
      <c r="E51" s="100"/>
      <c r="F51" s="91">
        <f>SUM(C51:D51)</f>
        <v>1877000</v>
      </c>
    </row>
    <row r="52" spans="1:6" x14ac:dyDescent="0.25">
      <c r="A52" s="33" t="s">
        <v>285</v>
      </c>
      <c r="B52" s="43" t="s">
        <v>51</v>
      </c>
      <c r="C52" s="91">
        <f>C31+C34+C42+C45+C51</f>
        <v>10188000</v>
      </c>
      <c r="D52" s="91">
        <f>D31+D34+D42+D45+D51</f>
        <v>0</v>
      </c>
      <c r="E52" s="100"/>
      <c r="F52" s="91">
        <f>SUM(C52:D52)</f>
        <v>10188000</v>
      </c>
    </row>
    <row r="53" spans="1:6" x14ac:dyDescent="0.25">
      <c r="A53" s="12" t="s">
        <v>52</v>
      </c>
      <c r="B53" s="28" t="s">
        <v>53</v>
      </c>
      <c r="C53" s="91"/>
      <c r="D53" s="91"/>
      <c r="E53" s="91"/>
      <c r="F53" s="91">
        <f t="shared" ref="F53:F116" si="2">SUM(C53:D53)</f>
        <v>0</v>
      </c>
    </row>
    <row r="54" spans="1:6" x14ac:dyDescent="0.25">
      <c r="A54" s="12" t="s">
        <v>286</v>
      </c>
      <c r="B54" s="28" t="s">
        <v>54</v>
      </c>
      <c r="C54" s="91"/>
      <c r="D54" s="91"/>
      <c r="E54" s="91"/>
      <c r="F54" s="91">
        <f t="shared" si="2"/>
        <v>0</v>
      </c>
    </row>
    <row r="55" spans="1:6" x14ac:dyDescent="0.25">
      <c r="A55" s="16" t="s">
        <v>348</v>
      </c>
      <c r="B55" s="28" t="s">
        <v>55</v>
      </c>
      <c r="C55" s="91"/>
      <c r="D55" s="91"/>
      <c r="E55" s="91"/>
      <c r="F55" s="91">
        <f t="shared" si="2"/>
        <v>0</v>
      </c>
    </row>
    <row r="56" spans="1:6" x14ac:dyDescent="0.25">
      <c r="A56" s="16" t="s">
        <v>349</v>
      </c>
      <c r="B56" s="28" t="s">
        <v>56</v>
      </c>
      <c r="C56" s="91"/>
      <c r="D56" s="91"/>
      <c r="E56" s="91"/>
      <c r="F56" s="91">
        <f t="shared" si="2"/>
        <v>0</v>
      </c>
    </row>
    <row r="57" spans="1:6" x14ac:dyDescent="0.25">
      <c r="A57" s="16" t="s">
        <v>350</v>
      </c>
      <c r="B57" s="28" t="s">
        <v>57</v>
      </c>
      <c r="C57" s="91"/>
      <c r="D57" s="91"/>
      <c r="E57" s="91"/>
      <c r="F57" s="91">
        <f t="shared" si="2"/>
        <v>0</v>
      </c>
    </row>
    <row r="58" spans="1:6" x14ac:dyDescent="0.25">
      <c r="A58" s="12" t="s">
        <v>351</v>
      </c>
      <c r="B58" s="28" t="s">
        <v>58</v>
      </c>
      <c r="C58" s="91"/>
      <c r="D58" s="91"/>
      <c r="E58" s="91"/>
      <c r="F58" s="91">
        <f t="shared" si="2"/>
        <v>0</v>
      </c>
    </row>
    <row r="59" spans="1:6" x14ac:dyDescent="0.25">
      <c r="A59" s="12" t="s">
        <v>352</v>
      </c>
      <c r="B59" s="28" t="s">
        <v>59</v>
      </c>
      <c r="C59" s="91"/>
      <c r="D59" s="91"/>
      <c r="E59" s="91"/>
      <c r="F59" s="91">
        <f t="shared" si="2"/>
        <v>0</v>
      </c>
    </row>
    <row r="60" spans="1:6" x14ac:dyDescent="0.25">
      <c r="A60" s="12" t="s">
        <v>353</v>
      </c>
      <c r="B60" s="28" t="s">
        <v>60</v>
      </c>
      <c r="C60" s="91"/>
      <c r="D60" s="91"/>
      <c r="E60" s="91"/>
      <c r="F60" s="91">
        <f t="shared" si="2"/>
        <v>0</v>
      </c>
    </row>
    <row r="61" spans="1:6" x14ac:dyDescent="0.25">
      <c r="A61" s="41" t="s">
        <v>315</v>
      </c>
      <c r="B61" s="43" t="s">
        <v>61</v>
      </c>
      <c r="C61" s="91">
        <f>SUM(C53:C60)</f>
        <v>0</v>
      </c>
      <c r="D61" s="91">
        <f>SUM(D53:D60)</f>
        <v>0</v>
      </c>
      <c r="E61" s="91">
        <f>SUM(E53:E60)</f>
        <v>0</v>
      </c>
      <c r="F61" s="91">
        <f t="shared" si="2"/>
        <v>0</v>
      </c>
    </row>
    <row r="62" spans="1:6" x14ac:dyDescent="0.25">
      <c r="A62" s="11" t="s">
        <v>354</v>
      </c>
      <c r="B62" s="28" t="s">
        <v>62</v>
      </c>
      <c r="C62" s="91"/>
      <c r="D62" s="91"/>
      <c r="E62" s="91"/>
      <c r="F62" s="91">
        <f t="shared" si="2"/>
        <v>0</v>
      </c>
    </row>
    <row r="63" spans="1:6" x14ac:dyDescent="0.25">
      <c r="A63" s="11" t="s">
        <v>63</v>
      </c>
      <c r="B63" s="28" t="s">
        <v>64</v>
      </c>
      <c r="C63" s="91"/>
      <c r="D63" s="91"/>
      <c r="E63" s="91"/>
      <c r="F63" s="91">
        <f t="shared" si="2"/>
        <v>0</v>
      </c>
    </row>
    <row r="64" spans="1:6" ht="30" x14ac:dyDescent="0.25">
      <c r="A64" s="11" t="s">
        <v>65</v>
      </c>
      <c r="B64" s="28" t="s">
        <v>66</v>
      </c>
      <c r="C64" s="91"/>
      <c r="D64" s="91"/>
      <c r="E64" s="91"/>
      <c r="F64" s="91">
        <f t="shared" si="2"/>
        <v>0</v>
      </c>
    </row>
    <row r="65" spans="1:6" ht="30" x14ac:dyDescent="0.25">
      <c r="A65" s="11" t="s">
        <v>316</v>
      </c>
      <c r="B65" s="28" t="s">
        <v>67</v>
      </c>
      <c r="C65" s="91"/>
      <c r="D65" s="91"/>
      <c r="E65" s="91"/>
      <c r="F65" s="91">
        <f t="shared" si="2"/>
        <v>0</v>
      </c>
    </row>
    <row r="66" spans="1:6" ht="30" x14ac:dyDescent="0.25">
      <c r="A66" s="11" t="s">
        <v>355</v>
      </c>
      <c r="B66" s="28" t="s">
        <v>68</v>
      </c>
      <c r="C66" s="91"/>
      <c r="D66" s="91"/>
      <c r="E66" s="91"/>
      <c r="F66" s="91">
        <f t="shared" si="2"/>
        <v>0</v>
      </c>
    </row>
    <row r="67" spans="1:6" x14ac:dyDescent="0.25">
      <c r="A67" s="11" t="s">
        <v>318</v>
      </c>
      <c r="B67" s="28" t="s">
        <v>69</v>
      </c>
      <c r="C67" s="91"/>
      <c r="D67" s="91"/>
      <c r="E67" s="91"/>
      <c r="F67" s="91">
        <f t="shared" si="2"/>
        <v>0</v>
      </c>
    </row>
    <row r="68" spans="1:6" ht="30" x14ac:dyDescent="0.25">
      <c r="A68" s="11" t="s">
        <v>356</v>
      </c>
      <c r="B68" s="28" t="s">
        <v>70</v>
      </c>
      <c r="C68" s="91"/>
      <c r="D68" s="91"/>
      <c r="E68" s="91"/>
      <c r="F68" s="91">
        <f t="shared" si="2"/>
        <v>0</v>
      </c>
    </row>
    <row r="69" spans="1:6" ht="30" x14ac:dyDescent="0.25">
      <c r="A69" s="11" t="s">
        <v>357</v>
      </c>
      <c r="B69" s="28" t="s">
        <v>71</v>
      </c>
      <c r="C69" s="91"/>
      <c r="D69" s="91"/>
      <c r="E69" s="91"/>
      <c r="F69" s="91">
        <f t="shared" si="2"/>
        <v>0</v>
      </c>
    </row>
    <row r="70" spans="1:6" x14ac:dyDescent="0.25">
      <c r="A70" s="11" t="s">
        <v>72</v>
      </c>
      <c r="B70" s="28" t="s">
        <v>73</v>
      </c>
      <c r="C70" s="91"/>
      <c r="D70" s="91"/>
      <c r="E70" s="91"/>
      <c r="F70" s="91">
        <f t="shared" si="2"/>
        <v>0</v>
      </c>
    </row>
    <row r="71" spans="1:6" x14ac:dyDescent="0.25">
      <c r="A71" s="11" t="s">
        <v>74</v>
      </c>
      <c r="B71" s="28" t="s">
        <v>75</v>
      </c>
      <c r="C71" s="91"/>
      <c r="D71" s="91"/>
      <c r="E71" s="91"/>
      <c r="F71" s="91">
        <f t="shared" si="2"/>
        <v>0</v>
      </c>
    </row>
    <row r="72" spans="1:6" x14ac:dyDescent="0.25">
      <c r="A72" s="11" t="s">
        <v>358</v>
      </c>
      <c r="B72" s="28" t="s">
        <v>76</v>
      </c>
      <c r="C72" s="91"/>
      <c r="D72" s="91"/>
      <c r="E72" s="91"/>
      <c r="F72" s="91">
        <f t="shared" si="2"/>
        <v>0</v>
      </c>
    </row>
    <row r="73" spans="1:6" x14ac:dyDescent="0.25">
      <c r="A73" s="11" t="s">
        <v>566</v>
      </c>
      <c r="B73" s="28" t="s">
        <v>77</v>
      </c>
      <c r="C73" s="91"/>
      <c r="D73" s="91"/>
      <c r="E73" s="91"/>
      <c r="F73" s="91">
        <f t="shared" si="2"/>
        <v>0</v>
      </c>
    </row>
    <row r="74" spans="1:6" x14ac:dyDescent="0.25">
      <c r="A74" s="11" t="s">
        <v>567</v>
      </c>
      <c r="B74" s="28" t="s">
        <v>77</v>
      </c>
      <c r="C74" s="91"/>
      <c r="D74" s="91"/>
      <c r="E74" s="91"/>
      <c r="F74" s="91">
        <f t="shared" si="2"/>
        <v>0</v>
      </c>
    </row>
    <row r="75" spans="1:6" x14ac:dyDescent="0.25">
      <c r="A75" s="41" t="s">
        <v>321</v>
      </c>
      <c r="B75" s="43" t="s">
        <v>78</v>
      </c>
      <c r="C75" s="91">
        <f>SUM(C62:C74)</f>
        <v>0</v>
      </c>
      <c r="D75" s="91">
        <f>SUM(D62:D74)</f>
        <v>0</v>
      </c>
      <c r="E75" s="91">
        <f>SUM(E62:E74)</f>
        <v>0</v>
      </c>
      <c r="F75" s="91">
        <f t="shared" si="2"/>
        <v>0</v>
      </c>
    </row>
    <row r="76" spans="1:6" ht="15.75" x14ac:dyDescent="0.25">
      <c r="A76" s="125" t="s">
        <v>511</v>
      </c>
      <c r="B76" s="43"/>
      <c r="C76" s="91">
        <f>C26+C27+C52+C61+C75</f>
        <v>22511937</v>
      </c>
      <c r="D76" s="91">
        <f>D26+D27+D52+D61+D75</f>
        <v>0</v>
      </c>
      <c r="E76" s="91">
        <f>E26+E27+E52+E61+E75</f>
        <v>0</v>
      </c>
      <c r="F76" s="91">
        <f t="shared" si="2"/>
        <v>22511937</v>
      </c>
    </row>
    <row r="77" spans="1:6" x14ac:dyDescent="0.25">
      <c r="A77" s="5" t="s">
        <v>79</v>
      </c>
      <c r="B77" s="28" t="s">
        <v>80</v>
      </c>
      <c r="C77" s="91"/>
      <c r="D77" s="91"/>
      <c r="E77" s="91"/>
      <c r="F77" s="91">
        <f t="shared" si="2"/>
        <v>0</v>
      </c>
    </row>
    <row r="78" spans="1:6" x14ac:dyDescent="0.25">
      <c r="A78" s="5" t="s">
        <v>359</v>
      </c>
      <c r="B78" s="28" t="s">
        <v>81</v>
      </c>
      <c r="C78" s="91"/>
      <c r="D78" s="91"/>
      <c r="E78" s="91"/>
      <c r="F78" s="91">
        <f t="shared" si="2"/>
        <v>0</v>
      </c>
    </row>
    <row r="79" spans="1:6" x14ac:dyDescent="0.25">
      <c r="A79" s="5" t="s">
        <v>82</v>
      </c>
      <c r="B79" s="28" t="s">
        <v>83</v>
      </c>
      <c r="C79" s="91">
        <v>110000</v>
      </c>
      <c r="D79" s="91"/>
      <c r="E79" s="91"/>
      <c r="F79" s="91">
        <f t="shared" si="2"/>
        <v>110000</v>
      </c>
    </row>
    <row r="80" spans="1:6" x14ac:dyDescent="0.25">
      <c r="A80" s="5" t="s">
        <v>84</v>
      </c>
      <c r="B80" s="28" t="s">
        <v>85</v>
      </c>
      <c r="C80" s="91">
        <v>217000</v>
      </c>
      <c r="D80" s="91"/>
      <c r="E80" s="91"/>
      <c r="F80" s="91">
        <f t="shared" si="2"/>
        <v>217000</v>
      </c>
    </row>
    <row r="81" spans="1:6" x14ac:dyDescent="0.25">
      <c r="A81" s="5" t="s">
        <v>86</v>
      </c>
      <c r="B81" s="28" t="s">
        <v>87</v>
      </c>
      <c r="C81" s="91"/>
      <c r="D81" s="91"/>
      <c r="E81" s="91"/>
      <c r="F81" s="91">
        <f t="shared" si="2"/>
        <v>0</v>
      </c>
    </row>
    <row r="82" spans="1:6" x14ac:dyDescent="0.25">
      <c r="A82" s="5" t="s">
        <v>88</v>
      </c>
      <c r="B82" s="28" t="s">
        <v>89</v>
      </c>
      <c r="C82" s="91"/>
      <c r="D82" s="91"/>
      <c r="E82" s="91"/>
      <c r="F82" s="91">
        <f t="shared" si="2"/>
        <v>0</v>
      </c>
    </row>
    <row r="83" spans="1:6" x14ac:dyDescent="0.25">
      <c r="A83" s="5" t="s">
        <v>90</v>
      </c>
      <c r="B83" s="28" t="s">
        <v>91</v>
      </c>
      <c r="C83" s="91">
        <v>87200</v>
      </c>
      <c r="D83" s="91"/>
      <c r="E83" s="91"/>
      <c r="F83" s="91">
        <f t="shared" si="2"/>
        <v>87200</v>
      </c>
    </row>
    <row r="84" spans="1:6" x14ac:dyDescent="0.25">
      <c r="A84" s="33" t="s">
        <v>323</v>
      </c>
      <c r="B84" s="43" t="s">
        <v>92</v>
      </c>
      <c r="C84" s="91">
        <f>SUM(C77:C83)</f>
        <v>414200</v>
      </c>
      <c r="D84" s="91"/>
      <c r="E84" s="91"/>
      <c r="F84" s="91">
        <f t="shared" si="2"/>
        <v>414200</v>
      </c>
    </row>
    <row r="85" spans="1:6" x14ac:dyDescent="0.25">
      <c r="A85" s="12" t="s">
        <v>93</v>
      </c>
      <c r="B85" s="28" t="s">
        <v>94</v>
      </c>
      <c r="C85" s="91"/>
      <c r="D85" s="91"/>
      <c r="E85" s="91"/>
      <c r="F85" s="91">
        <f t="shared" si="2"/>
        <v>0</v>
      </c>
    </row>
    <row r="86" spans="1:6" x14ac:dyDescent="0.25">
      <c r="A86" s="12" t="s">
        <v>95</v>
      </c>
      <c r="B86" s="28" t="s">
        <v>96</v>
      </c>
      <c r="C86" s="91"/>
      <c r="D86" s="91"/>
      <c r="E86" s="91"/>
      <c r="F86" s="91">
        <f t="shared" si="2"/>
        <v>0</v>
      </c>
    </row>
    <row r="87" spans="1:6" x14ac:dyDescent="0.25">
      <c r="A87" s="12" t="s">
        <v>97</v>
      </c>
      <c r="B87" s="28" t="s">
        <v>98</v>
      </c>
      <c r="C87" s="91"/>
      <c r="D87" s="91"/>
      <c r="E87" s="91"/>
      <c r="F87" s="91">
        <f t="shared" si="2"/>
        <v>0</v>
      </c>
    </row>
    <row r="88" spans="1:6" x14ac:dyDescent="0.25">
      <c r="A88" s="12" t="s">
        <v>99</v>
      </c>
      <c r="B88" s="28" t="s">
        <v>100</v>
      </c>
      <c r="C88" s="91"/>
      <c r="D88" s="91"/>
      <c r="E88" s="91"/>
      <c r="F88" s="91">
        <f t="shared" si="2"/>
        <v>0</v>
      </c>
    </row>
    <row r="89" spans="1:6" x14ac:dyDescent="0.25">
      <c r="A89" s="41" t="s">
        <v>324</v>
      </c>
      <c r="B89" s="43" t="s">
        <v>101</v>
      </c>
      <c r="C89" s="91">
        <f>SUM(C85:C88)</f>
        <v>0</v>
      </c>
      <c r="D89" s="91"/>
      <c r="E89" s="91"/>
      <c r="F89" s="91">
        <f t="shared" si="2"/>
        <v>0</v>
      </c>
    </row>
    <row r="90" spans="1:6" ht="30" x14ac:dyDescent="0.25">
      <c r="A90" s="12" t="s">
        <v>102</v>
      </c>
      <c r="B90" s="28" t="s">
        <v>103</v>
      </c>
      <c r="C90" s="91"/>
      <c r="D90" s="91"/>
      <c r="E90" s="91"/>
      <c r="F90" s="91">
        <f t="shared" si="2"/>
        <v>0</v>
      </c>
    </row>
    <row r="91" spans="1:6" ht="30" x14ac:dyDescent="0.25">
      <c r="A91" s="12" t="s">
        <v>360</v>
      </c>
      <c r="B91" s="28" t="s">
        <v>104</v>
      </c>
      <c r="C91" s="91"/>
      <c r="D91" s="91"/>
      <c r="E91" s="91"/>
      <c r="F91" s="91">
        <f t="shared" si="2"/>
        <v>0</v>
      </c>
    </row>
    <row r="92" spans="1:6" ht="30" x14ac:dyDescent="0.25">
      <c r="A92" s="12" t="s">
        <v>361</v>
      </c>
      <c r="B92" s="28" t="s">
        <v>105</v>
      </c>
      <c r="C92" s="91"/>
      <c r="D92" s="91"/>
      <c r="E92" s="91"/>
      <c r="F92" s="91">
        <f t="shared" si="2"/>
        <v>0</v>
      </c>
    </row>
    <row r="93" spans="1:6" x14ac:dyDescent="0.25">
      <c r="A93" s="12" t="s">
        <v>362</v>
      </c>
      <c r="B93" s="28" t="s">
        <v>106</v>
      </c>
      <c r="C93" s="91"/>
      <c r="D93" s="91"/>
      <c r="E93" s="91"/>
      <c r="F93" s="91">
        <f t="shared" si="2"/>
        <v>0</v>
      </c>
    </row>
    <row r="94" spans="1:6" ht="30" x14ac:dyDescent="0.25">
      <c r="A94" s="12" t="s">
        <v>363</v>
      </c>
      <c r="B94" s="28" t="s">
        <v>107</v>
      </c>
      <c r="C94" s="91"/>
      <c r="D94" s="91"/>
      <c r="E94" s="91"/>
      <c r="F94" s="91">
        <f t="shared" si="2"/>
        <v>0</v>
      </c>
    </row>
    <row r="95" spans="1:6" ht="30" x14ac:dyDescent="0.25">
      <c r="A95" s="12" t="s">
        <v>364</v>
      </c>
      <c r="B95" s="28" t="s">
        <v>108</v>
      </c>
      <c r="C95" s="91"/>
      <c r="D95" s="91"/>
      <c r="E95" s="91"/>
      <c r="F95" s="91">
        <f t="shared" si="2"/>
        <v>0</v>
      </c>
    </row>
    <row r="96" spans="1:6" x14ac:dyDescent="0.25">
      <c r="A96" s="12" t="s">
        <v>109</v>
      </c>
      <c r="B96" s="28" t="s">
        <v>110</v>
      </c>
      <c r="C96" s="91"/>
      <c r="D96" s="91"/>
      <c r="E96" s="91"/>
      <c r="F96" s="91">
        <f t="shared" si="2"/>
        <v>0</v>
      </c>
    </row>
    <row r="97" spans="1:25" x14ac:dyDescent="0.25">
      <c r="A97" s="12" t="s">
        <v>365</v>
      </c>
      <c r="B97" s="28" t="s">
        <v>111</v>
      </c>
      <c r="C97" s="91"/>
      <c r="D97" s="91"/>
      <c r="E97" s="91"/>
      <c r="F97" s="91">
        <f t="shared" si="2"/>
        <v>0</v>
      </c>
    </row>
    <row r="98" spans="1:25" x14ac:dyDescent="0.25">
      <c r="A98" s="41" t="s">
        <v>325</v>
      </c>
      <c r="B98" s="43" t="s">
        <v>112</v>
      </c>
      <c r="C98" s="91"/>
      <c r="D98" s="91"/>
      <c r="E98" s="91"/>
      <c r="F98" s="91">
        <f t="shared" si="2"/>
        <v>0</v>
      </c>
    </row>
    <row r="99" spans="1:25" ht="15.75" x14ac:dyDescent="0.25">
      <c r="A99" s="125" t="s">
        <v>510</v>
      </c>
      <c r="B99" s="43"/>
      <c r="C99" s="91">
        <f>C98+C89+C84</f>
        <v>414200</v>
      </c>
      <c r="D99" s="91">
        <f>D98+D89+D84</f>
        <v>0</v>
      </c>
      <c r="E99" s="91">
        <f>E98+E89+E84</f>
        <v>0</v>
      </c>
      <c r="F99" s="91">
        <f t="shared" si="2"/>
        <v>414200</v>
      </c>
    </row>
    <row r="100" spans="1:25" ht="15.75" x14ac:dyDescent="0.25">
      <c r="A100" s="34" t="s">
        <v>373</v>
      </c>
      <c r="B100" s="31" t="s">
        <v>113</v>
      </c>
      <c r="C100" s="91">
        <f>C98+C89+C84+C75+C61+C52+C27+C26</f>
        <v>22926137</v>
      </c>
      <c r="D100" s="91">
        <f>D98+D89+D84+D75+D61+D52+D27+D26</f>
        <v>0</v>
      </c>
      <c r="E100" s="91">
        <f>E98+E89+E84+E75+E61+E52+E27+E26</f>
        <v>0</v>
      </c>
      <c r="F100" s="91">
        <f t="shared" si="2"/>
        <v>22926137</v>
      </c>
    </row>
    <row r="101" spans="1:25" x14ac:dyDescent="0.25">
      <c r="A101" s="12" t="s">
        <v>366</v>
      </c>
      <c r="B101" s="5" t="s">
        <v>114</v>
      </c>
      <c r="C101" s="94"/>
      <c r="D101" s="94"/>
      <c r="E101" s="94"/>
      <c r="F101" s="91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2" t="s">
        <v>117</v>
      </c>
      <c r="B102" s="5" t="s">
        <v>118</v>
      </c>
      <c r="C102" s="94"/>
      <c r="D102" s="94"/>
      <c r="E102" s="94"/>
      <c r="F102" s="91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2" t="s">
        <v>367</v>
      </c>
      <c r="B103" s="5" t="s">
        <v>119</v>
      </c>
      <c r="C103" s="94"/>
      <c r="D103" s="94"/>
      <c r="E103" s="94"/>
      <c r="F103" s="91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" t="s">
        <v>330</v>
      </c>
      <c r="B104" s="7" t="s">
        <v>121</v>
      </c>
      <c r="C104" s="95"/>
      <c r="D104" s="95"/>
      <c r="E104" s="95"/>
      <c r="F104" s="91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2" t="s">
        <v>368</v>
      </c>
      <c r="B105" s="5" t="s">
        <v>122</v>
      </c>
      <c r="C105" s="96"/>
      <c r="D105" s="96"/>
      <c r="E105" s="96"/>
      <c r="F105" s="91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2" t="s">
        <v>336</v>
      </c>
      <c r="B106" s="5" t="s">
        <v>125</v>
      </c>
      <c r="C106" s="96"/>
      <c r="D106" s="96"/>
      <c r="E106" s="96"/>
      <c r="F106" s="91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126</v>
      </c>
      <c r="B107" s="5" t="s">
        <v>127</v>
      </c>
      <c r="C107" s="94"/>
      <c r="D107" s="94"/>
      <c r="E107" s="94"/>
      <c r="F107" s="91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2" t="s">
        <v>369</v>
      </c>
      <c r="B108" s="5" t="s">
        <v>128</v>
      </c>
      <c r="C108" s="94"/>
      <c r="D108" s="94"/>
      <c r="E108" s="94"/>
      <c r="F108" s="91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" t="s">
        <v>333</v>
      </c>
      <c r="B109" s="7" t="s">
        <v>129</v>
      </c>
      <c r="C109" s="97"/>
      <c r="D109" s="97"/>
      <c r="E109" s="97"/>
      <c r="F109" s="91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2" t="s">
        <v>130</v>
      </c>
      <c r="B110" s="5" t="s">
        <v>131</v>
      </c>
      <c r="C110" s="96"/>
      <c r="D110" s="96"/>
      <c r="E110" s="96"/>
      <c r="F110" s="91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2" t="s">
        <v>132</v>
      </c>
      <c r="B111" s="5" t="s">
        <v>133</v>
      </c>
      <c r="C111" s="96"/>
      <c r="D111" s="96"/>
      <c r="E111" s="96"/>
      <c r="F111" s="91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" t="s">
        <v>134</v>
      </c>
      <c r="B112" s="7" t="s">
        <v>135</v>
      </c>
      <c r="C112" s="96"/>
      <c r="D112" s="96"/>
      <c r="E112" s="96"/>
      <c r="F112" s="91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2" t="s">
        <v>136</v>
      </c>
      <c r="B113" s="5" t="s">
        <v>137</v>
      </c>
      <c r="C113" s="96"/>
      <c r="D113" s="96"/>
      <c r="E113" s="96"/>
      <c r="F113" s="91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2" t="s">
        <v>138</v>
      </c>
      <c r="B114" s="5" t="s">
        <v>139</v>
      </c>
      <c r="C114" s="96"/>
      <c r="D114" s="96"/>
      <c r="E114" s="96"/>
      <c r="F114" s="91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2" t="s">
        <v>140</v>
      </c>
      <c r="B115" s="5" t="s">
        <v>141</v>
      </c>
      <c r="C115" s="96"/>
      <c r="D115" s="96"/>
      <c r="E115" s="96"/>
      <c r="F115" s="91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41" t="s">
        <v>334</v>
      </c>
      <c r="B116" s="33" t="s">
        <v>142</v>
      </c>
      <c r="C116" s="97"/>
      <c r="D116" s="97"/>
      <c r="E116" s="97"/>
      <c r="F116" s="91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2" t="s">
        <v>143</v>
      </c>
      <c r="B117" s="5" t="s">
        <v>144</v>
      </c>
      <c r="C117" s="96"/>
      <c r="D117" s="96"/>
      <c r="E117" s="96"/>
      <c r="F117" s="91">
        <f t="shared" ref="F117:F124" si="3">SUM(C117:D117)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145</v>
      </c>
      <c r="B118" s="5" t="s">
        <v>146</v>
      </c>
      <c r="C118" s="94"/>
      <c r="D118" s="94"/>
      <c r="E118" s="94"/>
      <c r="F118" s="91">
        <f t="shared" si="3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2" t="s">
        <v>370</v>
      </c>
      <c r="B119" s="5" t="s">
        <v>147</v>
      </c>
      <c r="C119" s="96"/>
      <c r="D119" s="96"/>
      <c r="E119" s="96"/>
      <c r="F119" s="91">
        <f t="shared" si="3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2" t="s">
        <v>339</v>
      </c>
      <c r="B120" s="5" t="s">
        <v>148</v>
      </c>
      <c r="C120" s="96"/>
      <c r="D120" s="96"/>
      <c r="E120" s="96"/>
      <c r="F120" s="91">
        <f t="shared" si="3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41" t="s">
        <v>340</v>
      </c>
      <c r="B121" s="33" t="s">
        <v>152</v>
      </c>
      <c r="C121" s="97"/>
      <c r="D121" s="97"/>
      <c r="E121" s="97"/>
      <c r="F121" s="91">
        <f t="shared" si="3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2" t="s">
        <v>153</v>
      </c>
      <c r="B122" s="5" t="s">
        <v>154</v>
      </c>
      <c r="C122" s="94"/>
      <c r="D122" s="94"/>
      <c r="E122" s="94"/>
      <c r="F122" s="91">
        <f t="shared" si="3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26" t="s">
        <v>374</v>
      </c>
      <c r="B123" s="34" t="s">
        <v>155</v>
      </c>
      <c r="C123" s="97"/>
      <c r="D123" s="97"/>
      <c r="E123" s="97"/>
      <c r="F123" s="91">
        <f t="shared" si="3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31" t="s">
        <v>410</v>
      </c>
      <c r="B124" s="73"/>
      <c r="C124" s="91">
        <f>C100+C123</f>
        <v>22926137</v>
      </c>
      <c r="D124" s="91">
        <f>D100+D123</f>
        <v>0</v>
      </c>
      <c r="E124" s="91">
        <f>E100+E123</f>
        <v>0</v>
      </c>
      <c r="F124" s="91">
        <f t="shared" si="3"/>
        <v>22926137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98"/>
      <c r="D125" s="98"/>
      <c r="E125" s="98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98"/>
      <c r="D126" s="98"/>
      <c r="E126" s="98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98"/>
      <c r="D127" s="98"/>
      <c r="E127" s="9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98"/>
      <c r="D128" s="98"/>
      <c r="E128" s="98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98"/>
      <c r="D129" s="98"/>
      <c r="E129" s="98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98"/>
      <c r="D130" s="98"/>
      <c r="E130" s="98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98"/>
      <c r="D131" s="98"/>
      <c r="E131" s="98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98"/>
      <c r="D132" s="98"/>
      <c r="E132" s="98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98"/>
      <c r="D133" s="98"/>
      <c r="E133" s="98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98"/>
      <c r="D134" s="98"/>
      <c r="E134" s="98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98"/>
      <c r="D135" s="98"/>
      <c r="E135" s="98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98"/>
      <c r="D136" s="98"/>
      <c r="E136" s="98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98"/>
      <c r="D137" s="98"/>
      <c r="E137" s="98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98"/>
      <c r="D138" s="98"/>
      <c r="E138" s="98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98"/>
      <c r="D139" s="98"/>
      <c r="E139" s="98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98"/>
      <c r="D140" s="98"/>
      <c r="E140" s="98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98"/>
      <c r="D141" s="98"/>
      <c r="E141" s="98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98"/>
      <c r="D142" s="98"/>
      <c r="E142" s="98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98"/>
      <c r="D143" s="98"/>
      <c r="E143" s="98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98"/>
      <c r="D144" s="98"/>
      <c r="E144" s="98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98"/>
      <c r="D145" s="98"/>
      <c r="E145" s="98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98"/>
      <c r="D146" s="98"/>
      <c r="E146" s="98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98"/>
      <c r="D147" s="98"/>
      <c r="E147" s="98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98"/>
      <c r="D148" s="98"/>
      <c r="E148" s="98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98"/>
      <c r="D149" s="98"/>
      <c r="E149" s="98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98"/>
      <c r="D150" s="98"/>
      <c r="E150" s="9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98"/>
      <c r="D151" s="98"/>
      <c r="E151" s="98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98"/>
      <c r="D152" s="98"/>
      <c r="E152" s="98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98"/>
      <c r="D153" s="98"/>
      <c r="E153" s="9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98"/>
      <c r="D154" s="98"/>
      <c r="E154" s="98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98"/>
      <c r="D155" s="98"/>
      <c r="E155" s="9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98"/>
      <c r="D156" s="98"/>
      <c r="E156" s="98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98"/>
      <c r="D157" s="98"/>
      <c r="E157" s="98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98"/>
      <c r="D158" s="98"/>
      <c r="E158" s="98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98"/>
      <c r="D159" s="98"/>
      <c r="E159" s="9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98"/>
      <c r="D160" s="98"/>
      <c r="E160" s="9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98"/>
      <c r="D161" s="98"/>
      <c r="E161" s="98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98"/>
      <c r="D162" s="98"/>
      <c r="E162" s="98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98"/>
      <c r="D163" s="98"/>
      <c r="E163" s="9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98"/>
      <c r="D164" s="98"/>
      <c r="E164" s="98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98"/>
      <c r="D165" s="98"/>
      <c r="E165" s="98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98"/>
      <c r="D166" s="98"/>
      <c r="E166" s="98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98"/>
      <c r="D167" s="98"/>
      <c r="E167" s="98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98"/>
      <c r="D168" s="98"/>
      <c r="E168" s="98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98"/>
      <c r="D169" s="98"/>
      <c r="E169" s="98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98"/>
      <c r="D170" s="98"/>
      <c r="E170" s="9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98"/>
      <c r="D171" s="98"/>
      <c r="E171" s="98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98"/>
      <c r="D172" s="98"/>
      <c r="E172" s="98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98"/>
      <c r="D173" s="98"/>
      <c r="E173" s="98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9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Y173"/>
  <sheetViews>
    <sheetView zoomScaleNormal="100" workbookViewId="0">
      <selection activeCell="I24" sqref="I24"/>
    </sheetView>
  </sheetViews>
  <sheetFormatPr defaultRowHeight="15" x14ac:dyDescent="0.25"/>
  <cols>
    <col min="1" max="1" width="65.140625" style="127" customWidth="1"/>
    <col min="3" max="3" width="14.28515625" style="89" customWidth="1"/>
    <col min="4" max="5" width="12.7109375" style="89" customWidth="1"/>
    <col min="6" max="6" width="14.140625" style="90" customWidth="1"/>
  </cols>
  <sheetData>
    <row r="1" spans="1:6" ht="15.75" x14ac:dyDescent="0.25">
      <c r="A1" s="183" t="s">
        <v>698</v>
      </c>
      <c r="B1" s="183"/>
      <c r="C1" s="183"/>
      <c r="D1" s="183"/>
      <c r="E1" s="183"/>
      <c r="F1" s="183"/>
    </row>
    <row r="2" spans="1:6" ht="31.5" customHeight="1" x14ac:dyDescent="0.25">
      <c r="A2" s="184" t="s">
        <v>718</v>
      </c>
      <c r="B2" s="184"/>
      <c r="C2" s="184"/>
      <c r="D2" s="184"/>
      <c r="E2" s="184"/>
      <c r="F2" s="184"/>
    </row>
    <row r="3" spans="1:6" ht="20.25" customHeight="1" x14ac:dyDescent="0.25">
      <c r="A3" s="179" t="s">
        <v>692</v>
      </c>
      <c r="B3" s="180"/>
      <c r="C3" s="180"/>
      <c r="D3" s="180"/>
      <c r="E3" s="180"/>
      <c r="F3" s="181"/>
    </row>
    <row r="4" spans="1:6" ht="19.5" customHeight="1" x14ac:dyDescent="0.25">
      <c r="A4" s="182" t="s">
        <v>675</v>
      </c>
      <c r="B4" s="180"/>
      <c r="C4" s="180"/>
      <c r="D4" s="180"/>
      <c r="E4" s="180"/>
      <c r="F4" s="181"/>
    </row>
    <row r="5" spans="1:6" ht="18" x14ac:dyDescent="0.25">
      <c r="A5" s="128"/>
    </row>
    <row r="6" spans="1:6" x14ac:dyDescent="0.25">
      <c r="A6" s="129" t="s">
        <v>491</v>
      </c>
    </row>
    <row r="7" spans="1:6" ht="60" x14ac:dyDescent="0.25">
      <c r="A7" s="3" t="s">
        <v>649</v>
      </c>
      <c r="B7" s="3" t="s">
        <v>650</v>
      </c>
      <c r="C7" s="134" t="s">
        <v>512</v>
      </c>
      <c r="D7" s="134" t="s">
        <v>513</v>
      </c>
      <c r="E7" s="134" t="s">
        <v>514</v>
      </c>
      <c r="F7" s="132" t="s">
        <v>610</v>
      </c>
    </row>
    <row r="8" spans="1:6" x14ac:dyDescent="0.25">
      <c r="A8" s="121" t="s">
        <v>651</v>
      </c>
      <c r="B8" s="27" t="s">
        <v>652</v>
      </c>
      <c r="C8" s="91">
        <v>74156994</v>
      </c>
      <c r="D8" s="91"/>
      <c r="E8" s="91"/>
      <c r="F8" s="92">
        <f>SUM(C8:E8)</f>
        <v>74156994</v>
      </c>
    </row>
    <row r="9" spans="1:6" x14ac:dyDescent="0.25">
      <c r="A9" s="121" t="s">
        <v>653</v>
      </c>
      <c r="B9" s="28" t="s">
        <v>654</v>
      </c>
      <c r="C9" s="91"/>
      <c r="D9" s="91"/>
      <c r="E9" s="91"/>
      <c r="F9" s="92">
        <f t="shared" ref="F9:F27" si="0">SUM(C9:E9)</f>
        <v>0</v>
      </c>
    </row>
    <row r="10" spans="1:6" x14ac:dyDescent="0.25">
      <c r="A10" s="121" t="s">
        <v>655</v>
      </c>
      <c r="B10" s="28" t="s">
        <v>656</v>
      </c>
      <c r="C10" s="91"/>
      <c r="D10" s="91"/>
      <c r="E10" s="91"/>
      <c r="F10" s="92">
        <f t="shared" si="0"/>
        <v>0</v>
      </c>
    </row>
    <row r="11" spans="1:6" x14ac:dyDescent="0.25">
      <c r="A11" s="121" t="s">
        <v>657</v>
      </c>
      <c r="B11" s="28" t="s">
        <v>658</v>
      </c>
      <c r="C11" s="91"/>
      <c r="D11" s="91"/>
      <c r="E11" s="91"/>
      <c r="F11" s="92">
        <f t="shared" si="0"/>
        <v>0</v>
      </c>
    </row>
    <row r="12" spans="1:6" x14ac:dyDescent="0.25">
      <c r="A12" s="121" t="s">
        <v>659</v>
      </c>
      <c r="B12" s="28" t="s">
        <v>660</v>
      </c>
      <c r="C12" s="91"/>
      <c r="D12" s="91"/>
      <c r="E12" s="91"/>
      <c r="F12" s="92">
        <f t="shared" si="0"/>
        <v>0</v>
      </c>
    </row>
    <row r="13" spans="1:6" x14ac:dyDescent="0.25">
      <c r="A13" s="121" t="s">
        <v>661</v>
      </c>
      <c r="B13" s="28" t="s">
        <v>662</v>
      </c>
      <c r="C13" s="91"/>
      <c r="D13" s="91"/>
      <c r="E13" s="91"/>
      <c r="F13" s="92">
        <f t="shared" si="0"/>
        <v>0</v>
      </c>
    </row>
    <row r="14" spans="1:6" x14ac:dyDescent="0.25">
      <c r="A14" s="121" t="s">
        <v>663</v>
      </c>
      <c r="B14" s="28" t="s">
        <v>664</v>
      </c>
      <c r="C14" s="91">
        <v>4200000</v>
      </c>
      <c r="D14" s="91"/>
      <c r="E14" s="91"/>
      <c r="F14" s="92">
        <f t="shared" si="0"/>
        <v>4200000</v>
      </c>
    </row>
    <row r="15" spans="1:6" x14ac:dyDescent="0.25">
      <c r="A15" s="121" t="s">
        <v>665</v>
      </c>
      <c r="B15" s="28" t="s">
        <v>666</v>
      </c>
      <c r="C15" s="91"/>
      <c r="D15" s="91"/>
      <c r="E15" s="91"/>
      <c r="F15" s="92">
        <f t="shared" si="0"/>
        <v>0</v>
      </c>
    </row>
    <row r="16" spans="1:6" x14ac:dyDescent="0.25">
      <c r="A16" s="5" t="s">
        <v>667</v>
      </c>
      <c r="B16" s="28" t="s">
        <v>668</v>
      </c>
      <c r="C16" s="91">
        <v>1754000</v>
      </c>
      <c r="D16" s="91"/>
      <c r="E16" s="91"/>
      <c r="F16" s="92">
        <f t="shared" si="0"/>
        <v>1754000</v>
      </c>
    </row>
    <row r="17" spans="1:6" x14ac:dyDescent="0.25">
      <c r="A17" s="5" t="s">
        <v>669</v>
      </c>
      <c r="B17" s="28" t="s">
        <v>670</v>
      </c>
      <c r="C17" s="91"/>
      <c r="D17" s="91"/>
      <c r="E17" s="91"/>
      <c r="F17" s="92">
        <f t="shared" si="0"/>
        <v>0</v>
      </c>
    </row>
    <row r="18" spans="1:6" x14ac:dyDescent="0.25">
      <c r="A18" s="5" t="s">
        <v>671</v>
      </c>
      <c r="B18" s="28" t="s">
        <v>672</v>
      </c>
      <c r="C18" s="91"/>
      <c r="D18" s="91"/>
      <c r="E18" s="91"/>
      <c r="F18" s="92">
        <f t="shared" si="0"/>
        <v>0</v>
      </c>
    </row>
    <row r="19" spans="1:6" x14ac:dyDescent="0.25">
      <c r="A19" s="5" t="s">
        <v>0</v>
      </c>
      <c r="B19" s="28" t="s">
        <v>1</v>
      </c>
      <c r="C19" s="91"/>
      <c r="D19" s="91"/>
      <c r="E19" s="91"/>
      <c r="F19" s="92">
        <f t="shared" si="0"/>
        <v>0</v>
      </c>
    </row>
    <row r="20" spans="1:6" x14ac:dyDescent="0.25">
      <c r="A20" s="5" t="s">
        <v>341</v>
      </c>
      <c r="B20" s="28" t="s">
        <v>2</v>
      </c>
      <c r="C20" s="91">
        <v>1120000</v>
      </c>
      <c r="D20" s="91"/>
      <c r="E20" s="91"/>
      <c r="F20" s="92">
        <f t="shared" si="0"/>
        <v>1120000</v>
      </c>
    </row>
    <row r="21" spans="1:6" x14ac:dyDescent="0.25">
      <c r="A21" s="122" t="s">
        <v>279</v>
      </c>
      <c r="B21" s="29" t="s">
        <v>3</v>
      </c>
      <c r="C21" s="91">
        <f>SUM(C8:C20)</f>
        <v>81230994</v>
      </c>
      <c r="D21" s="91">
        <f>SUM(D8:D20)</f>
        <v>0</v>
      </c>
      <c r="E21" s="91">
        <f>SUM(E8:E20)</f>
        <v>0</v>
      </c>
      <c r="F21" s="92">
        <f t="shared" si="0"/>
        <v>81230994</v>
      </c>
    </row>
    <row r="22" spans="1:6" x14ac:dyDescent="0.25">
      <c r="A22" s="5" t="s">
        <v>4</v>
      </c>
      <c r="B22" s="28" t="s">
        <v>5</v>
      </c>
      <c r="C22" s="91"/>
      <c r="D22" s="91"/>
      <c r="E22" s="91"/>
      <c r="F22" s="92">
        <f t="shared" si="0"/>
        <v>0</v>
      </c>
    </row>
    <row r="23" spans="1:6" ht="30" x14ac:dyDescent="0.25">
      <c r="A23" s="5" t="s">
        <v>6</v>
      </c>
      <c r="B23" s="28" t="s">
        <v>7</v>
      </c>
      <c r="C23" s="91">
        <v>1100000</v>
      </c>
      <c r="D23" s="91"/>
      <c r="E23" s="91"/>
      <c r="F23" s="92">
        <f t="shared" si="0"/>
        <v>1100000</v>
      </c>
    </row>
    <row r="24" spans="1:6" x14ac:dyDescent="0.25">
      <c r="A24" s="5" t="s">
        <v>8</v>
      </c>
      <c r="B24" s="28" t="s">
        <v>9</v>
      </c>
      <c r="C24" s="91">
        <v>190000</v>
      </c>
      <c r="D24" s="91"/>
      <c r="E24" s="91"/>
      <c r="F24" s="92">
        <f t="shared" si="0"/>
        <v>190000</v>
      </c>
    </row>
    <row r="25" spans="1:6" x14ac:dyDescent="0.25">
      <c r="A25" s="7" t="s">
        <v>280</v>
      </c>
      <c r="B25" s="29" t="s">
        <v>10</v>
      </c>
      <c r="C25" s="91">
        <f>SUM(C22:C24)</f>
        <v>1290000</v>
      </c>
      <c r="D25" s="91">
        <f>SUM(D22:D24)</f>
        <v>0</v>
      </c>
      <c r="E25" s="91">
        <f>SUM(E22:E24)</f>
        <v>0</v>
      </c>
      <c r="F25" s="92">
        <f t="shared" si="0"/>
        <v>1290000</v>
      </c>
    </row>
    <row r="26" spans="1:6" x14ac:dyDescent="0.25">
      <c r="A26" s="123" t="s">
        <v>371</v>
      </c>
      <c r="B26" s="43" t="s">
        <v>11</v>
      </c>
      <c r="C26" s="91">
        <f>C25+C21</f>
        <v>82520994</v>
      </c>
      <c r="D26" s="91">
        <f>D25+D21</f>
        <v>0</v>
      </c>
      <c r="E26" s="91">
        <f>E25+E21</f>
        <v>0</v>
      </c>
      <c r="F26" s="92">
        <f t="shared" si="0"/>
        <v>82520994</v>
      </c>
    </row>
    <row r="27" spans="1:6" ht="30" x14ac:dyDescent="0.25">
      <c r="A27" s="33" t="s">
        <v>342</v>
      </c>
      <c r="B27" s="43" t="s">
        <v>12</v>
      </c>
      <c r="C27" s="91">
        <v>13340882</v>
      </c>
      <c r="D27" s="91"/>
      <c r="E27" s="91"/>
      <c r="F27" s="92">
        <f t="shared" si="0"/>
        <v>13340882</v>
      </c>
    </row>
    <row r="28" spans="1:6" x14ac:dyDescent="0.25">
      <c r="A28" s="5" t="s">
        <v>13</v>
      </c>
      <c r="B28" s="28" t="s">
        <v>14</v>
      </c>
      <c r="C28" s="91"/>
      <c r="D28" s="91"/>
      <c r="E28" s="100"/>
      <c r="F28" s="91">
        <f t="shared" ref="F28:F91" si="1">SUM(C28:D28)</f>
        <v>0</v>
      </c>
    </row>
    <row r="29" spans="1:6" x14ac:dyDescent="0.25">
      <c r="A29" s="5" t="s">
        <v>15</v>
      </c>
      <c r="B29" s="28" t="s">
        <v>16</v>
      </c>
      <c r="C29" s="91">
        <v>700000</v>
      </c>
      <c r="D29" s="91"/>
      <c r="E29" s="100"/>
      <c r="F29" s="91">
        <f t="shared" si="1"/>
        <v>700000</v>
      </c>
    </row>
    <row r="30" spans="1:6" x14ac:dyDescent="0.25">
      <c r="A30" s="5" t="s">
        <v>17</v>
      </c>
      <c r="B30" s="28" t="s">
        <v>18</v>
      </c>
      <c r="C30" s="91"/>
      <c r="D30" s="91"/>
      <c r="E30" s="100"/>
      <c r="F30" s="91">
        <f t="shared" si="1"/>
        <v>0</v>
      </c>
    </row>
    <row r="31" spans="1:6" x14ac:dyDescent="0.25">
      <c r="A31" s="7" t="s">
        <v>281</v>
      </c>
      <c r="B31" s="29" t="s">
        <v>19</v>
      </c>
      <c r="C31" s="91">
        <f>SUM(C28:C30)</f>
        <v>700000</v>
      </c>
      <c r="D31" s="91">
        <f>SUM(D28:D30)</f>
        <v>0</v>
      </c>
      <c r="E31" s="100"/>
      <c r="F31" s="91">
        <f t="shared" si="1"/>
        <v>700000</v>
      </c>
    </row>
    <row r="32" spans="1:6" x14ac:dyDescent="0.25">
      <c r="A32" s="5" t="s">
        <v>20</v>
      </c>
      <c r="B32" s="28" t="s">
        <v>21</v>
      </c>
      <c r="C32" s="91">
        <v>675000</v>
      </c>
      <c r="D32" s="91"/>
      <c r="E32" s="100"/>
      <c r="F32" s="91">
        <f t="shared" si="1"/>
        <v>675000</v>
      </c>
    </row>
    <row r="33" spans="1:6" x14ac:dyDescent="0.25">
      <c r="A33" s="5" t="s">
        <v>22</v>
      </c>
      <c r="B33" s="28" t="s">
        <v>23</v>
      </c>
      <c r="C33" s="91">
        <v>755000</v>
      </c>
      <c r="D33" s="91"/>
      <c r="E33" s="100"/>
      <c r="F33" s="91">
        <f>SUM(C33:D33)</f>
        <v>755000</v>
      </c>
    </row>
    <row r="34" spans="1:6" ht="15" customHeight="1" x14ac:dyDescent="0.25">
      <c r="A34" s="7" t="s">
        <v>372</v>
      </c>
      <c r="B34" s="29" t="s">
        <v>24</v>
      </c>
      <c r="C34" s="91">
        <f>SUM(C32:C33)</f>
        <v>1430000</v>
      </c>
      <c r="D34" s="91">
        <f>SUM(D32:D33)</f>
        <v>0</v>
      </c>
      <c r="E34" s="100"/>
      <c r="F34" s="91">
        <f t="shared" si="1"/>
        <v>1430000</v>
      </c>
    </row>
    <row r="35" spans="1:6" x14ac:dyDescent="0.25">
      <c r="A35" s="5" t="s">
        <v>25</v>
      </c>
      <c r="B35" s="28" t="s">
        <v>26</v>
      </c>
      <c r="C35" s="91">
        <v>2000000</v>
      </c>
      <c r="D35" s="91"/>
      <c r="E35" s="100"/>
      <c r="F35" s="91">
        <f t="shared" si="1"/>
        <v>2000000</v>
      </c>
    </row>
    <row r="36" spans="1:6" x14ac:dyDescent="0.25">
      <c r="A36" s="5" t="s">
        <v>27</v>
      </c>
      <c r="B36" s="28" t="s">
        <v>28</v>
      </c>
      <c r="C36" s="91">
        <v>85375</v>
      </c>
      <c r="D36" s="91"/>
      <c r="E36" s="100"/>
      <c r="F36" s="91">
        <f t="shared" si="1"/>
        <v>85375</v>
      </c>
    </row>
    <row r="37" spans="1:6" x14ac:dyDescent="0.25">
      <c r="A37" s="5" t="s">
        <v>343</v>
      </c>
      <c r="B37" s="28" t="s">
        <v>29</v>
      </c>
      <c r="C37" s="91">
        <v>100000</v>
      </c>
      <c r="D37" s="91"/>
      <c r="E37" s="100"/>
      <c r="F37" s="91">
        <f t="shared" si="1"/>
        <v>100000</v>
      </c>
    </row>
    <row r="38" spans="1:6" x14ac:dyDescent="0.25">
      <c r="A38" s="5" t="s">
        <v>30</v>
      </c>
      <c r="B38" s="28" t="s">
        <v>31</v>
      </c>
      <c r="C38" s="91">
        <v>2000000</v>
      </c>
      <c r="D38" s="91"/>
      <c r="E38" s="100"/>
      <c r="F38" s="91">
        <f t="shared" si="1"/>
        <v>2000000</v>
      </c>
    </row>
    <row r="39" spans="1:6" x14ac:dyDescent="0.25">
      <c r="A39" s="124" t="s">
        <v>344</v>
      </c>
      <c r="B39" s="28" t="s">
        <v>32</v>
      </c>
      <c r="C39" s="91"/>
      <c r="D39" s="91"/>
      <c r="E39" s="100"/>
      <c r="F39" s="91">
        <f t="shared" si="1"/>
        <v>0</v>
      </c>
    </row>
    <row r="40" spans="1:6" x14ac:dyDescent="0.25">
      <c r="A40" s="5" t="s">
        <v>33</v>
      </c>
      <c r="B40" s="28" t="s">
        <v>34</v>
      </c>
      <c r="C40" s="91">
        <v>3862125</v>
      </c>
      <c r="D40" s="91"/>
      <c r="E40" s="100"/>
      <c r="F40" s="91">
        <f t="shared" si="1"/>
        <v>3862125</v>
      </c>
    </row>
    <row r="41" spans="1:6" x14ac:dyDescent="0.25">
      <c r="A41" s="5" t="s">
        <v>345</v>
      </c>
      <c r="B41" s="28" t="s">
        <v>35</v>
      </c>
      <c r="C41" s="91">
        <v>1500000</v>
      </c>
      <c r="D41" s="91"/>
      <c r="E41" s="100"/>
      <c r="F41" s="91">
        <f t="shared" si="1"/>
        <v>1500000</v>
      </c>
    </row>
    <row r="42" spans="1:6" x14ac:dyDescent="0.25">
      <c r="A42" s="7" t="s">
        <v>282</v>
      </c>
      <c r="B42" s="29" t="s">
        <v>36</v>
      </c>
      <c r="C42" s="91">
        <f>SUM(C35:C41)</f>
        <v>9547500</v>
      </c>
      <c r="D42" s="91">
        <f>SUM(D35:D41)</f>
        <v>0</v>
      </c>
      <c r="E42" s="100"/>
      <c r="F42" s="91">
        <f t="shared" si="1"/>
        <v>9547500</v>
      </c>
    </row>
    <row r="43" spans="1:6" x14ac:dyDescent="0.25">
      <c r="A43" s="5" t="s">
        <v>37</v>
      </c>
      <c r="B43" s="28" t="s">
        <v>38</v>
      </c>
      <c r="C43" s="91">
        <v>500000</v>
      </c>
      <c r="D43" s="91"/>
      <c r="E43" s="100"/>
      <c r="F43" s="91">
        <f t="shared" si="1"/>
        <v>500000</v>
      </c>
    </row>
    <row r="44" spans="1:6" x14ac:dyDescent="0.25">
      <c r="A44" s="5" t="s">
        <v>39</v>
      </c>
      <c r="B44" s="28" t="s">
        <v>40</v>
      </c>
      <c r="C44" s="91"/>
      <c r="D44" s="91"/>
      <c r="E44" s="100"/>
      <c r="F44" s="91">
        <f t="shared" si="1"/>
        <v>0</v>
      </c>
    </row>
    <row r="45" spans="1:6" x14ac:dyDescent="0.25">
      <c r="A45" s="7" t="s">
        <v>283</v>
      </c>
      <c r="B45" s="29" t="s">
        <v>41</v>
      </c>
      <c r="C45" s="91">
        <f>SUM(C43:C44)</f>
        <v>500000</v>
      </c>
      <c r="D45" s="91">
        <f>SUM(D43:D44)</f>
        <v>0</v>
      </c>
      <c r="E45" s="100"/>
      <c r="F45" s="91">
        <f t="shared" si="1"/>
        <v>500000</v>
      </c>
    </row>
    <row r="46" spans="1:6" x14ac:dyDescent="0.25">
      <c r="A46" s="5" t="s">
        <v>42</v>
      </c>
      <c r="B46" s="28" t="s">
        <v>43</v>
      </c>
      <c r="C46" s="91">
        <v>2000000</v>
      </c>
      <c r="D46" s="91"/>
      <c r="E46" s="100"/>
      <c r="F46" s="91">
        <f t="shared" si="1"/>
        <v>2000000</v>
      </c>
    </row>
    <row r="47" spans="1:6" x14ac:dyDescent="0.25">
      <c r="A47" s="5" t="s">
        <v>44</v>
      </c>
      <c r="B47" s="28" t="s">
        <v>45</v>
      </c>
      <c r="C47" s="91"/>
      <c r="D47" s="91"/>
      <c r="E47" s="100"/>
      <c r="F47" s="91">
        <f t="shared" si="1"/>
        <v>0</v>
      </c>
    </row>
    <row r="48" spans="1:6" x14ac:dyDescent="0.25">
      <c r="A48" s="5" t="s">
        <v>346</v>
      </c>
      <c r="B48" s="28" t="s">
        <v>46</v>
      </c>
      <c r="C48" s="91"/>
      <c r="D48" s="91"/>
      <c r="E48" s="100"/>
      <c r="F48" s="91">
        <f t="shared" si="1"/>
        <v>0</v>
      </c>
    </row>
    <row r="49" spans="1:6" x14ac:dyDescent="0.25">
      <c r="A49" s="5" t="s">
        <v>347</v>
      </c>
      <c r="B49" s="28" t="s">
        <v>47</v>
      </c>
      <c r="C49" s="91"/>
      <c r="D49" s="91"/>
      <c r="E49" s="100"/>
      <c r="F49" s="91">
        <f t="shared" si="1"/>
        <v>0</v>
      </c>
    </row>
    <row r="50" spans="1:6" x14ac:dyDescent="0.25">
      <c r="A50" s="5" t="s">
        <v>48</v>
      </c>
      <c r="B50" s="28" t="s">
        <v>49</v>
      </c>
      <c r="C50" s="91">
        <v>577139</v>
      </c>
      <c r="D50" s="91"/>
      <c r="E50" s="100"/>
      <c r="F50" s="91">
        <f t="shared" si="1"/>
        <v>577139</v>
      </c>
    </row>
    <row r="51" spans="1:6" x14ac:dyDescent="0.25">
      <c r="A51" s="7" t="s">
        <v>284</v>
      </c>
      <c r="B51" s="29" t="s">
        <v>50</v>
      </c>
      <c r="C51" s="91">
        <f>SUM(C46:C50)</f>
        <v>2577139</v>
      </c>
      <c r="D51" s="91">
        <f>SUM(D46:D50)</f>
        <v>0</v>
      </c>
      <c r="E51" s="100"/>
      <c r="F51" s="91">
        <f t="shared" si="1"/>
        <v>2577139</v>
      </c>
    </row>
    <row r="52" spans="1:6" x14ac:dyDescent="0.25">
      <c r="A52" s="33" t="s">
        <v>285</v>
      </c>
      <c r="B52" s="43" t="s">
        <v>51</v>
      </c>
      <c r="C52" s="91">
        <f>C31+C34+C42+C45+C51</f>
        <v>14754639</v>
      </c>
      <c r="D52" s="91">
        <f>D31+D34+D42+D45+D51</f>
        <v>0</v>
      </c>
      <c r="E52" s="100"/>
      <c r="F52" s="91">
        <f t="shared" si="1"/>
        <v>14754639</v>
      </c>
    </row>
    <row r="53" spans="1:6" x14ac:dyDescent="0.25">
      <c r="A53" s="12" t="s">
        <v>52</v>
      </c>
      <c r="B53" s="28" t="s">
        <v>53</v>
      </c>
      <c r="C53" s="91"/>
      <c r="D53" s="91"/>
      <c r="E53" s="91"/>
      <c r="F53" s="91">
        <f t="shared" si="1"/>
        <v>0</v>
      </c>
    </row>
    <row r="54" spans="1:6" x14ac:dyDescent="0.25">
      <c r="A54" s="12" t="s">
        <v>286</v>
      </c>
      <c r="B54" s="28" t="s">
        <v>54</v>
      </c>
      <c r="C54" s="91"/>
      <c r="D54" s="91"/>
      <c r="E54" s="91"/>
      <c r="F54" s="91">
        <f t="shared" si="1"/>
        <v>0</v>
      </c>
    </row>
    <row r="55" spans="1:6" x14ac:dyDescent="0.25">
      <c r="A55" s="16" t="s">
        <v>348</v>
      </c>
      <c r="B55" s="28" t="s">
        <v>55</v>
      </c>
      <c r="C55" s="91"/>
      <c r="D55" s="91"/>
      <c r="E55" s="91"/>
      <c r="F55" s="91">
        <f t="shared" si="1"/>
        <v>0</v>
      </c>
    </row>
    <row r="56" spans="1:6" x14ac:dyDescent="0.25">
      <c r="A56" s="16" t="s">
        <v>349</v>
      </c>
      <c r="B56" s="28" t="s">
        <v>56</v>
      </c>
      <c r="C56" s="91"/>
      <c r="D56" s="91"/>
      <c r="E56" s="91"/>
      <c r="F56" s="91">
        <f t="shared" si="1"/>
        <v>0</v>
      </c>
    </row>
    <row r="57" spans="1:6" x14ac:dyDescent="0.25">
      <c r="A57" s="16" t="s">
        <v>350</v>
      </c>
      <c r="B57" s="28" t="s">
        <v>57</v>
      </c>
      <c r="C57" s="91"/>
      <c r="D57" s="91"/>
      <c r="E57" s="91"/>
      <c r="F57" s="91">
        <f t="shared" si="1"/>
        <v>0</v>
      </c>
    </row>
    <row r="58" spans="1:6" x14ac:dyDescent="0.25">
      <c r="A58" s="12" t="s">
        <v>351</v>
      </c>
      <c r="B58" s="28" t="s">
        <v>58</v>
      </c>
      <c r="C58" s="91"/>
      <c r="D58" s="91"/>
      <c r="E58" s="91"/>
      <c r="F58" s="91">
        <f t="shared" si="1"/>
        <v>0</v>
      </c>
    </row>
    <row r="59" spans="1:6" x14ac:dyDescent="0.25">
      <c r="A59" s="12" t="s">
        <v>352</v>
      </c>
      <c r="B59" s="28" t="s">
        <v>59</v>
      </c>
      <c r="C59" s="91"/>
      <c r="D59" s="91"/>
      <c r="E59" s="91"/>
      <c r="F59" s="91">
        <f t="shared" si="1"/>
        <v>0</v>
      </c>
    </row>
    <row r="60" spans="1:6" x14ac:dyDescent="0.25">
      <c r="A60" s="12" t="s">
        <v>353</v>
      </c>
      <c r="B60" s="28" t="s">
        <v>60</v>
      </c>
      <c r="C60" s="91"/>
      <c r="D60" s="91"/>
      <c r="E60" s="91"/>
      <c r="F60" s="91">
        <f t="shared" si="1"/>
        <v>0</v>
      </c>
    </row>
    <row r="61" spans="1:6" x14ac:dyDescent="0.25">
      <c r="A61" s="41" t="s">
        <v>315</v>
      </c>
      <c r="B61" s="43" t="s">
        <v>61</v>
      </c>
      <c r="C61" s="91">
        <f>SUM(C53:C60)</f>
        <v>0</v>
      </c>
      <c r="D61" s="91">
        <f>SUM(D53:D60)</f>
        <v>0</v>
      </c>
      <c r="E61" s="91">
        <f>SUM(E53:E60)</f>
        <v>0</v>
      </c>
      <c r="F61" s="91">
        <f t="shared" si="1"/>
        <v>0</v>
      </c>
    </row>
    <row r="62" spans="1:6" x14ac:dyDescent="0.25">
      <c r="A62" s="11" t="s">
        <v>354</v>
      </c>
      <c r="B62" s="28" t="s">
        <v>62</v>
      </c>
      <c r="C62" s="91"/>
      <c r="D62" s="91"/>
      <c r="E62" s="91"/>
      <c r="F62" s="91">
        <f t="shared" si="1"/>
        <v>0</v>
      </c>
    </row>
    <row r="63" spans="1:6" x14ac:dyDescent="0.25">
      <c r="A63" s="11" t="s">
        <v>63</v>
      </c>
      <c r="B63" s="28" t="s">
        <v>64</v>
      </c>
      <c r="C63" s="91"/>
      <c r="D63" s="91"/>
      <c r="E63" s="91"/>
      <c r="F63" s="91">
        <f t="shared" si="1"/>
        <v>0</v>
      </c>
    </row>
    <row r="64" spans="1:6" ht="30" x14ac:dyDescent="0.25">
      <c r="A64" s="11" t="s">
        <v>65</v>
      </c>
      <c r="B64" s="28" t="s">
        <v>66</v>
      </c>
      <c r="C64" s="91"/>
      <c r="D64" s="91"/>
      <c r="E64" s="91"/>
      <c r="F64" s="91">
        <f t="shared" si="1"/>
        <v>0</v>
      </c>
    </row>
    <row r="65" spans="1:6" ht="30" x14ac:dyDescent="0.25">
      <c r="A65" s="11" t="s">
        <v>316</v>
      </c>
      <c r="B65" s="28" t="s">
        <v>67</v>
      </c>
      <c r="C65" s="91"/>
      <c r="D65" s="91"/>
      <c r="E65" s="91"/>
      <c r="F65" s="91">
        <f t="shared" si="1"/>
        <v>0</v>
      </c>
    </row>
    <row r="66" spans="1:6" ht="30" x14ac:dyDescent="0.25">
      <c r="A66" s="11" t="s">
        <v>355</v>
      </c>
      <c r="B66" s="28" t="s">
        <v>68</v>
      </c>
      <c r="C66" s="91"/>
      <c r="D66" s="91"/>
      <c r="E66" s="91"/>
      <c r="F66" s="91">
        <f t="shared" si="1"/>
        <v>0</v>
      </c>
    </row>
    <row r="67" spans="1:6" x14ac:dyDescent="0.25">
      <c r="A67" s="11" t="s">
        <v>318</v>
      </c>
      <c r="B67" s="28" t="s">
        <v>69</v>
      </c>
      <c r="C67" s="91"/>
      <c r="D67" s="91"/>
      <c r="E67" s="91"/>
      <c r="F67" s="91">
        <f t="shared" si="1"/>
        <v>0</v>
      </c>
    </row>
    <row r="68" spans="1:6" ht="30" x14ac:dyDescent="0.25">
      <c r="A68" s="11" t="s">
        <v>356</v>
      </c>
      <c r="B68" s="28" t="s">
        <v>70</v>
      </c>
      <c r="C68" s="91"/>
      <c r="D68" s="91"/>
      <c r="E68" s="91"/>
      <c r="F68" s="91">
        <f t="shared" si="1"/>
        <v>0</v>
      </c>
    </row>
    <row r="69" spans="1:6" ht="30" x14ac:dyDescent="0.25">
      <c r="A69" s="11" t="s">
        <v>357</v>
      </c>
      <c r="B69" s="28" t="s">
        <v>71</v>
      </c>
      <c r="C69" s="91"/>
      <c r="D69" s="91"/>
      <c r="E69" s="91"/>
      <c r="F69" s="91">
        <f t="shared" si="1"/>
        <v>0</v>
      </c>
    </row>
    <row r="70" spans="1:6" x14ac:dyDescent="0.25">
      <c r="A70" s="11" t="s">
        <v>72</v>
      </c>
      <c r="B70" s="28" t="s">
        <v>73</v>
      </c>
      <c r="C70" s="91"/>
      <c r="D70" s="91"/>
      <c r="E70" s="91"/>
      <c r="F70" s="91">
        <f t="shared" si="1"/>
        <v>0</v>
      </c>
    </row>
    <row r="71" spans="1:6" x14ac:dyDescent="0.25">
      <c r="A71" s="11" t="s">
        <v>74</v>
      </c>
      <c r="B71" s="28" t="s">
        <v>75</v>
      </c>
      <c r="C71" s="91"/>
      <c r="D71" s="91"/>
      <c r="E71" s="91"/>
      <c r="F71" s="91">
        <f t="shared" si="1"/>
        <v>0</v>
      </c>
    </row>
    <row r="72" spans="1:6" x14ac:dyDescent="0.25">
      <c r="A72" s="11" t="s">
        <v>358</v>
      </c>
      <c r="B72" s="28" t="s">
        <v>76</v>
      </c>
      <c r="C72" s="91"/>
      <c r="D72" s="91"/>
      <c r="E72" s="91"/>
      <c r="F72" s="91">
        <f t="shared" si="1"/>
        <v>0</v>
      </c>
    </row>
    <row r="73" spans="1:6" x14ac:dyDescent="0.25">
      <c r="A73" s="11" t="s">
        <v>566</v>
      </c>
      <c r="B73" s="28" t="s">
        <v>77</v>
      </c>
      <c r="C73" s="91"/>
      <c r="D73" s="91"/>
      <c r="E73" s="91"/>
      <c r="F73" s="91">
        <f t="shared" si="1"/>
        <v>0</v>
      </c>
    </row>
    <row r="74" spans="1:6" x14ac:dyDescent="0.25">
      <c r="A74" s="11" t="s">
        <v>567</v>
      </c>
      <c r="B74" s="28" t="s">
        <v>77</v>
      </c>
      <c r="C74" s="91"/>
      <c r="D74" s="91"/>
      <c r="E74" s="91"/>
      <c r="F74" s="91">
        <f t="shared" si="1"/>
        <v>0</v>
      </c>
    </row>
    <row r="75" spans="1:6" x14ac:dyDescent="0.25">
      <c r="A75" s="41" t="s">
        <v>321</v>
      </c>
      <c r="B75" s="43" t="s">
        <v>78</v>
      </c>
      <c r="C75" s="91">
        <f>SUM(C62:C74)</f>
        <v>0</v>
      </c>
      <c r="D75" s="91">
        <f>SUM(D62:D74)</f>
        <v>0</v>
      </c>
      <c r="E75" s="91">
        <f>SUM(E62:E74)</f>
        <v>0</v>
      </c>
      <c r="F75" s="91">
        <f t="shared" si="1"/>
        <v>0</v>
      </c>
    </row>
    <row r="76" spans="1:6" ht="15.75" x14ac:dyDescent="0.25">
      <c r="A76" s="125" t="s">
        <v>511</v>
      </c>
      <c r="B76" s="43"/>
      <c r="C76" s="91">
        <f>C75+C61+C52+C27+C26</f>
        <v>110616515</v>
      </c>
      <c r="D76" s="91">
        <f>D75+D61+D52+D27+D26</f>
        <v>0</v>
      </c>
      <c r="E76" s="91">
        <f>E75+E61+E52+E27+E26</f>
        <v>0</v>
      </c>
      <c r="F76" s="91">
        <f t="shared" si="1"/>
        <v>110616515</v>
      </c>
    </row>
    <row r="77" spans="1:6" x14ac:dyDescent="0.25">
      <c r="A77" s="5" t="s">
        <v>79</v>
      </c>
      <c r="B77" s="28" t="s">
        <v>80</v>
      </c>
      <c r="C77" s="91"/>
      <c r="D77" s="91"/>
      <c r="E77" s="91"/>
      <c r="F77" s="91">
        <f t="shared" si="1"/>
        <v>0</v>
      </c>
    </row>
    <row r="78" spans="1:6" x14ac:dyDescent="0.25">
      <c r="A78" s="5" t="s">
        <v>359</v>
      </c>
      <c r="B78" s="28" t="s">
        <v>81</v>
      </c>
      <c r="C78" s="91"/>
      <c r="D78" s="91"/>
      <c r="E78" s="91"/>
      <c r="F78" s="91">
        <f t="shared" si="1"/>
        <v>0</v>
      </c>
    </row>
    <row r="79" spans="1:6" x14ac:dyDescent="0.25">
      <c r="A79" s="5" t="s">
        <v>82</v>
      </c>
      <c r="B79" s="28" t="s">
        <v>83</v>
      </c>
      <c r="C79" s="91"/>
      <c r="D79" s="91"/>
      <c r="E79" s="91"/>
      <c r="F79" s="91">
        <f t="shared" si="1"/>
        <v>0</v>
      </c>
    </row>
    <row r="80" spans="1:6" x14ac:dyDescent="0.25">
      <c r="A80" s="5" t="s">
        <v>84</v>
      </c>
      <c r="B80" s="28" t="s">
        <v>85</v>
      </c>
      <c r="C80" s="91">
        <v>1650000</v>
      </c>
      <c r="D80" s="91"/>
      <c r="E80" s="91"/>
      <c r="F80" s="91">
        <f t="shared" si="1"/>
        <v>1650000</v>
      </c>
    </row>
    <row r="81" spans="1:6" x14ac:dyDescent="0.25">
      <c r="A81" s="5" t="s">
        <v>86</v>
      </c>
      <c r="B81" s="28" t="s">
        <v>87</v>
      </c>
      <c r="C81" s="91"/>
      <c r="D81" s="91"/>
      <c r="E81" s="91"/>
      <c r="F81" s="91">
        <f t="shared" si="1"/>
        <v>0</v>
      </c>
    </row>
    <row r="82" spans="1:6" x14ac:dyDescent="0.25">
      <c r="A82" s="5" t="s">
        <v>88</v>
      </c>
      <c r="B82" s="28" t="s">
        <v>89</v>
      </c>
      <c r="C82" s="91"/>
      <c r="D82" s="91"/>
      <c r="E82" s="91"/>
      <c r="F82" s="91">
        <f t="shared" si="1"/>
        <v>0</v>
      </c>
    </row>
    <row r="83" spans="1:6" x14ac:dyDescent="0.25">
      <c r="A83" s="5" t="s">
        <v>90</v>
      </c>
      <c r="B83" s="28" t="s">
        <v>91</v>
      </c>
      <c r="C83" s="91">
        <v>445500</v>
      </c>
      <c r="D83" s="91"/>
      <c r="E83" s="91"/>
      <c r="F83" s="91">
        <f t="shared" si="1"/>
        <v>445500</v>
      </c>
    </row>
    <row r="84" spans="1:6" x14ac:dyDescent="0.25">
      <c r="A84" s="33" t="s">
        <v>323</v>
      </c>
      <c r="B84" s="43" t="s">
        <v>92</v>
      </c>
      <c r="C84" s="91">
        <f>SUM(C77:C83)</f>
        <v>2095500</v>
      </c>
      <c r="D84" s="91"/>
      <c r="E84" s="91"/>
      <c r="F84" s="91">
        <f t="shared" si="1"/>
        <v>2095500</v>
      </c>
    </row>
    <row r="85" spans="1:6" x14ac:dyDescent="0.25">
      <c r="A85" s="12" t="s">
        <v>93</v>
      </c>
      <c r="B85" s="28" t="s">
        <v>94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95</v>
      </c>
      <c r="B86" s="28" t="s">
        <v>96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97</v>
      </c>
      <c r="B87" s="28" t="s">
        <v>98</v>
      </c>
      <c r="C87" s="91"/>
      <c r="D87" s="91"/>
      <c r="E87" s="91"/>
      <c r="F87" s="91">
        <f t="shared" si="1"/>
        <v>0</v>
      </c>
    </row>
    <row r="88" spans="1:6" x14ac:dyDescent="0.25">
      <c r="A88" s="12" t="s">
        <v>99</v>
      </c>
      <c r="B88" s="28" t="s">
        <v>100</v>
      </c>
      <c r="C88" s="91"/>
      <c r="D88" s="91"/>
      <c r="E88" s="91"/>
      <c r="F88" s="91">
        <f t="shared" si="1"/>
        <v>0</v>
      </c>
    </row>
    <row r="89" spans="1:6" x14ac:dyDescent="0.25">
      <c r="A89" s="41" t="s">
        <v>324</v>
      </c>
      <c r="B89" s="43" t="s">
        <v>101</v>
      </c>
      <c r="C89" s="91">
        <f>SUM(C85:C88)</f>
        <v>0</v>
      </c>
      <c r="D89" s="91">
        <f>SUM(D85:D88)</f>
        <v>0</v>
      </c>
      <c r="E89" s="91">
        <f>SUM(E85:E88)</f>
        <v>0</v>
      </c>
      <c r="F89" s="91">
        <f t="shared" si="1"/>
        <v>0</v>
      </c>
    </row>
    <row r="90" spans="1:6" ht="30" x14ac:dyDescent="0.25">
      <c r="A90" s="12" t="s">
        <v>102</v>
      </c>
      <c r="B90" s="28" t="s">
        <v>103</v>
      </c>
      <c r="C90" s="91"/>
      <c r="D90" s="91"/>
      <c r="E90" s="91"/>
      <c r="F90" s="91">
        <f t="shared" si="1"/>
        <v>0</v>
      </c>
    </row>
    <row r="91" spans="1:6" ht="30" x14ac:dyDescent="0.25">
      <c r="A91" s="12" t="s">
        <v>360</v>
      </c>
      <c r="B91" s="28" t="s">
        <v>104</v>
      </c>
      <c r="C91" s="91"/>
      <c r="D91" s="91"/>
      <c r="E91" s="91"/>
      <c r="F91" s="91">
        <f t="shared" si="1"/>
        <v>0</v>
      </c>
    </row>
    <row r="92" spans="1:6" ht="30" x14ac:dyDescent="0.25">
      <c r="A92" s="12" t="s">
        <v>361</v>
      </c>
      <c r="B92" s="28" t="s">
        <v>105</v>
      </c>
      <c r="C92" s="91"/>
      <c r="D92" s="91"/>
      <c r="E92" s="91"/>
      <c r="F92" s="91">
        <f t="shared" ref="F92:F124" si="2">SUM(C92:D92)</f>
        <v>0</v>
      </c>
    </row>
    <row r="93" spans="1:6" x14ac:dyDescent="0.25">
      <c r="A93" s="12" t="s">
        <v>362</v>
      </c>
      <c r="B93" s="28" t="s">
        <v>106</v>
      </c>
      <c r="C93" s="91"/>
      <c r="D93" s="91"/>
      <c r="E93" s="91"/>
      <c r="F93" s="91">
        <f t="shared" si="2"/>
        <v>0</v>
      </c>
    </row>
    <row r="94" spans="1:6" ht="30" x14ac:dyDescent="0.25">
      <c r="A94" s="12" t="s">
        <v>363</v>
      </c>
      <c r="B94" s="28" t="s">
        <v>107</v>
      </c>
      <c r="C94" s="91"/>
      <c r="D94" s="91"/>
      <c r="E94" s="91"/>
      <c r="F94" s="91">
        <f t="shared" si="2"/>
        <v>0</v>
      </c>
    </row>
    <row r="95" spans="1:6" ht="30" x14ac:dyDescent="0.25">
      <c r="A95" s="12" t="s">
        <v>364</v>
      </c>
      <c r="B95" s="28" t="s">
        <v>108</v>
      </c>
      <c r="C95" s="91"/>
      <c r="D95" s="91"/>
      <c r="E95" s="91"/>
      <c r="F95" s="91">
        <f t="shared" si="2"/>
        <v>0</v>
      </c>
    </row>
    <row r="96" spans="1:6" x14ac:dyDescent="0.25">
      <c r="A96" s="12" t="s">
        <v>109</v>
      </c>
      <c r="B96" s="28" t="s">
        <v>110</v>
      </c>
      <c r="C96" s="91"/>
      <c r="D96" s="91"/>
      <c r="E96" s="91"/>
      <c r="F96" s="91">
        <f t="shared" si="2"/>
        <v>0</v>
      </c>
    </row>
    <row r="97" spans="1:25" x14ac:dyDescent="0.25">
      <c r="A97" s="12" t="s">
        <v>365</v>
      </c>
      <c r="B97" s="28" t="s">
        <v>111</v>
      </c>
      <c r="C97" s="91"/>
      <c r="D97" s="91"/>
      <c r="E97" s="91"/>
      <c r="F97" s="91">
        <f t="shared" si="2"/>
        <v>0</v>
      </c>
    </row>
    <row r="98" spans="1:25" x14ac:dyDescent="0.25">
      <c r="A98" s="41" t="s">
        <v>325</v>
      </c>
      <c r="B98" s="43" t="s">
        <v>112</v>
      </c>
      <c r="C98" s="91">
        <f>SUM(C90:C97)</f>
        <v>0</v>
      </c>
      <c r="D98" s="91">
        <f>SUM(D90:D97)</f>
        <v>0</v>
      </c>
      <c r="E98" s="91">
        <f>SUM(E90:E97)</f>
        <v>0</v>
      </c>
      <c r="F98" s="91">
        <f t="shared" si="2"/>
        <v>0</v>
      </c>
    </row>
    <row r="99" spans="1:25" ht="15.75" x14ac:dyDescent="0.25">
      <c r="A99" s="125" t="s">
        <v>510</v>
      </c>
      <c r="B99" s="43"/>
      <c r="C99" s="91">
        <f>C98+C89+C84</f>
        <v>2095500</v>
      </c>
      <c r="D99" s="91">
        <f>D98+D89+D84</f>
        <v>0</v>
      </c>
      <c r="E99" s="91">
        <f>E98+E89+E84</f>
        <v>0</v>
      </c>
      <c r="F99" s="91">
        <f t="shared" si="2"/>
        <v>2095500</v>
      </c>
    </row>
    <row r="100" spans="1:25" ht="15.75" x14ac:dyDescent="0.25">
      <c r="A100" s="34" t="s">
        <v>373</v>
      </c>
      <c r="B100" s="31" t="s">
        <v>113</v>
      </c>
      <c r="C100" s="91">
        <f>C98+C89+C84+C75+C61+C52+C27+C26</f>
        <v>112712015</v>
      </c>
      <c r="D100" s="91">
        <f>D98+D89+D84+D75+D61+D52+D27+D26</f>
        <v>0</v>
      </c>
      <c r="E100" s="91">
        <f>E98+E89+E84+E75+E61+E52+E27+E26</f>
        <v>0</v>
      </c>
      <c r="F100" s="91">
        <f t="shared" si="2"/>
        <v>112712015</v>
      </c>
    </row>
    <row r="101" spans="1:25" x14ac:dyDescent="0.25">
      <c r="A101" s="12" t="s">
        <v>366</v>
      </c>
      <c r="B101" s="5" t="s">
        <v>114</v>
      </c>
      <c r="C101" s="94"/>
      <c r="D101" s="94"/>
      <c r="E101" s="94"/>
      <c r="F101" s="91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2" t="s">
        <v>117</v>
      </c>
      <c r="B102" s="5" t="s">
        <v>118</v>
      </c>
      <c r="C102" s="94"/>
      <c r="D102" s="94"/>
      <c r="E102" s="94"/>
      <c r="F102" s="91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2" t="s">
        <v>367</v>
      </c>
      <c r="B103" s="5" t="s">
        <v>119</v>
      </c>
      <c r="C103" s="94"/>
      <c r="D103" s="94"/>
      <c r="E103" s="94"/>
      <c r="F103" s="91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" t="s">
        <v>330</v>
      </c>
      <c r="B104" s="7" t="s">
        <v>121</v>
      </c>
      <c r="C104" s="95"/>
      <c r="D104" s="95"/>
      <c r="E104" s="95"/>
      <c r="F104" s="91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2" t="s">
        <v>368</v>
      </c>
      <c r="B105" s="5" t="s">
        <v>122</v>
      </c>
      <c r="C105" s="96"/>
      <c r="D105" s="96"/>
      <c r="E105" s="96"/>
      <c r="F105" s="91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2" t="s">
        <v>336</v>
      </c>
      <c r="B106" s="5" t="s">
        <v>125</v>
      </c>
      <c r="C106" s="96"/>
      <c r="D106" s="96"/>
      <c r="E106" s="96"/>
      <c r="F106" s="91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126</v>
      </c>
      <c r="B107" s="5" t="s">
        <v>127</v>
      </c>
      <c r="C107" s="94"/>
      <c r="D107" s="94"/>
      <c r="E107" s="94"/>
      <c r="F107" s="91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2" t="s">
        <v>369</v>
      </c>
      <c r="B108" s="5" t="s">
        <v>128</v>
      </c>
      <c r="C108" s="94"/>
      <c r="D108" s="94"/>
      <c r="E108" s="94"/>
      <c r="F108" s="91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" t="s">
        <v>333</v>
      </c>
      <c r="B109" s="7" t="s">
        <v>129</v>
      </c>
      <c r="C109" s="97"/>
      <c r="D109" s="97"/>
      <c r="E109" s="97"/>
      <c r="F109" s="91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2" t="s">
        <v>130</v>
      </c>
      <c r="B110" s="5" t="s">
        <v>131</v>
      </c>
      <c r="C110" s="96"/>
      <c r="D110" s="96"/>
      <c r="E110" s="96"/>
      <c r="F110" s="91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2" t="s">
        <v>132</v>
      </c>
      <c r="B111" s="5" t="s">
        <v>133</v>
      </c>
      <c r="C111" s="96"/>
      <c r="D111" s="96"/>
      <c r="E111" s="96"/>
      <c r="F111" s="91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" t="s">
        <v>134</v>
      </c>
      <c r="B112" s="7" t="s">
        <v>135</v>
      </c>
      <c r="C112" s="96"/>
      <c r="D112" s="96"/>
      <c r="E112" s="96"/>
      <c r="F112" s="91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2" t="s">
        <v>136</v>
      </c>
      <c r="B113" s="5" t="s">
        <v>137</v>
      </c>
      <c r="C113" s="96"/>
      <c r="D113" s="96"/>
      <c r="E113" s="96"/>
      <c r="F113" s="91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2" t="s">
        <v>138</v>
      </c>
      <c r="B114" s="5" t="s">
        <v>139</v>
      </c>
      <c r="C114" s="96"/>
      <c r="D114" s="96"/>
      <c r="E114" s="96"/>
      <c r="F114" s="91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2" t="s">
        <v>140</v>
      </c>
      <c r="B115" s="5" t="s">
        <v>141</v>
      </c>
      <c r="C115" s="96"/>
      <c r="D115" s="96"/>
      <c r="E115" s="96"/>
      <c r="F115" s="91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41" t="s">
        <v>334</v>
      </c>
      <c r="B116" s="33" t="s">
        <v>142</v>
      </c>
      <c r="C116" s="97"/>
      <c r="D116" s="97"/>
      <c r="E116" s="97"/>
      <c r="F116" s="91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2" t="s">
        <v>143</v>
      </c>
      <c r="B117" s="5" t="s">
        <v>144</v>
      </c>
      <c r="C117" s="96"/>
      <c r="D117" s="96"/>
      <c r="E117" s="96"/>
      <c r="F117" s="91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145</v>
      </c>
      <c r="B118" s="5" t="s">
        <v>146</v>
      </c>
      <c r="C118" s="94"/>
      <c r="D118" s="94"/>
      <c r="E118" s="94"/>
      <c r="F118" s="91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2" t="s">
        <v>370</v>
      </c>
      <c r="B119" s="5" t="s">
        <v>147</v>
      </c>
      <c r="C119" s="96"/>
      <c r="D119" s="96"/>
      <c r="E119" s="96"/>
      <c r="F119" s="91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2" t="s">
        <v>339</v>
      </c>
      <c r="B120" s="5" t="s">
        <v>148</v>
      </c>
      <c r="C120" s="96"/>
      <c r="D120" s="96"/>
      <c r="E120" s="96"/>
      <c r="F120" s="91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41" t="s">
        <v>340</v>
      </c>
      <c r="B121" s="33" t="s">
        <v>152</v>
      </c>
      <c r="C121" s="97"/>
      <c r="D121" s="97"/>
      <c r="E121" s="97"/>
      <c r="F121" s="91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2" t="s">
        <v>153</v>
      </c>
      <c r="B122" s="5" t="s">
        <v>154</v>
      </c>
      <c r="C122" s="94"/>
      <c r="D122" s="94"/>
      <c r="E122" s="94"/>
      <c r="F122" s="91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26" t="s">
        <v>374</v>
      </c>
      <c r="B123" s="34" t="s">
        <v>155</v>
      </c>
      <c r="C123" s="97"/>
      <c r="D123" s="97"/>
      <c r="E123" s="97"/>
      <c r="F123" s="91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31" t="s">
        <v>410</v>
      </c>
      <c r="B124" s="73"/>
      <c r="C124" s="91">
        <f>C123+C100</f>
        <v>112712015</v>
      </c>
      <c r="D124" s="91">
        <f>D123+D100</f>
        <v>0</v>
      </c>
      <c r="E124" s="91">
        <f>E123+E100</f>
        <v>0</v>
      </c>
      <c r="F124" s="91">
        <f t="shared" si="2"/>
        <v>112712015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98"/>
      <c r="D125" s="98"/>
      <c r="E125" s="98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98"/>
      <c r="D126" s="98"/>
      <c r="E126" s="98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98"/>
      <c r="D127" s="98"/>
      <c r="E127" s="9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98"/>
      <c r="D128" s="98"/>
      <c r="E128" s="98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98"/>
      <c r="D129" s="98"/>
      <c r="E129" s="98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98"/>
      <c r="D130" s="98"/>
      <c r="E130" s="98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98"/>
      <c r="D131" s="98"/>
      <c r="E131" s="98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98"/>
      <c r="D132" s="98"/>
      <c r="E132" s="98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98"/>
      <c r="D133" s="98"/>
      <c r="E133" s="98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98"/>
      <c r="D134" s="98"/>
      <c r="E134" s="98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98"/>
      <c r="D135" s="98"/>
      <c r="E135" s="98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98"/>
      <c r="D136" s="98"/>
      <c r="E136" s="98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98"/>
      <c r="D137" s="98"/>
      <c r="E137" s="98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98"/>
      <c r="D138" s="98"/>
      <c r="E138" s="98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98"/>
      <c r="D139" s="98"/>
      <c r="E139" s="98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98"/>
      <c r="D140" s="98"/>
      <c r="E140" s="98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98"/>
      <c r="D141" s="98"/>
      <c r="E141" s="98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98"/>
      <c r="D142" s="98"/>
      <c r="E142" s="98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98"/>
      <c r="D143" s="98"/>
      <c r="E143" s="98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98"/>
      <c r="D144" s="98"/>
      <c r="E144" s="98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98"/>
      <c r="D145" s="98"/>
      <c r="E145" s="98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98"/>
      <c r="D146" s="98"/>
      <c r="E146" s="98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98"/>
      <c r="D147" s="98"/>
      <c r="E147" s="98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98"/>
      <c r="D148" s="98"/>
      <c r="E148" s="98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98"/>
      <c r="D149" s="98"/>
      <c r="E149" s="98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98"/>
      <c r="D150" s="98"/>
      <c r="E150" s="9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98"/>
      <c r="D151" s="98"/>
      <c r="E151" s="98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98"/>
      <c r="D152" s="98"/>
      <c r="E152" s="98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98"/>
      <c r="D153" s="98"/>
      <c r="E153" s="9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98"/>
      <c r="D154" s="98"/>
      <c r="E154" s="98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98"/>
      <c r="D155" s="98"/>
      <c r="E155" s="9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98"/>
      <c r="D156" s="98"/>
      <c r="E156" s="98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98"/>
      <c r="D157" s="98"/>
      <c r="E157" s="98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98"/>
      <c r="D158" s="98"/>
      <c r="E158" s="98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98"/>
      <c r="D159" s="98"/>
      <c r="E159" s="9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98"/>
      <c r="D160" s="98"/>
      <c r="E160" s="9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98"/>
      <c r="D161" s="98"/>
      <c r="E161" s="98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98"/>
      <c r="D162" s="98"/>
      <c r="E162" s="98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98"/>
      <c r="D163" s="98"/>
      <c r="E163" s="9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98"/>
      <c r="D164" s="98"/>
      <c r="E164" s="98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98"/>
      <c r="D165" s="98"/>
      <c r="E165" s="98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98"/>
      <c r="D166" s="98"/>
      <c r="E166" s="98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98"/>
      <c r="D167" s="98"/>
      <c r="E167" s="98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98"/>
      <c r="D168" s="98"/>
      <c r="E168" s="98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98"/>
      <c r="D169" s="98"/>
      <c r="E169" s="98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98"/>
      <c r="D170" s="98"/>
      <c r="E170" s="9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98"/>
      <c r="D171" s="98"/>
      <c r="E171" s="98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98"/>
      <c r="D172" s="98"/>
      <c r="E172" s="98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98"/>
      <c r="D173" s="98"/>
      <c r="E173" s="98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Y173"/>
  <sheetViews>
    <sheetView zoomScaleNormal="100" workbookViewId="0">
      <selection activeCell="K16" sqref="K16"/>
    </sheetView>
  </sheetViews>
  <sheetFormatPr defaultRowHeight="15" x14ac:dyDescent="0.25"/>
  <cols>
    <col min="1" max="1" width="65.140625" style="127" customWidth="1"/>
    <col min="3" max="3" width="17.85546875" style="89" customWidth="1"/>
    <col min="4" max="5" width="12.7109375" style="89" customWidth="1"/>
    <col min="6" max="6" width="17.7109375" style="90" customWidth="1"/>
  </cols>
  <sheetData>
    <row r="1" spans="1:6" ht="15.75" x14ac:dyDescent="0.25">
      <c r="A1" s="183" t="s">
        <v>699</v>
      </c>
      <c r="B1" s="183"/>
      <c r="C1" s="183"/>
      <c r="D1" s="183"/>
      <c r="E1" s="183"/>
      <c r="F1" s="183"/>
    </row>
    <row r="2" spans="1:6" ht="31.5" customHeight="1" x14ac:dyDescent="0.25">
      <c r="A2" s="184" t="s">
        <v>718</v>
      </c>
      <c r="B2" s="184"/>
      <c r="C2" s="184"/>
      <c r="D2" s="184"/>
      <c r="E2" s="184"/>
      <c r="F2" s="184"/>
    </row>
    <row r="3" spans="1:6" ht="24.75" customHeight="1" x14ac:dyDescent="0.25">
      <c r="A3" s="179" t="s">
        <v>692</v>
      </c>
      <c r="B3" s="180"/>
      <c r="C3" s="180"/>
      <c r="D3" s="180"/>
      <c r="E3" s="180"/>
      <c r="F3" s="181"/>
    </row>
    <row r="4" spans="1:6" ht="21.75" customHeight="1" x14ac:dyDescent="0.25">
      <c r="A4" s="182" t="s">
        <v>675</v>
      </c>
      <c r="B4" s="180"/>
      <c r="C4" s="180"/>
      <c r="D4" s="180"/>
      <c r="E4" s="180"/>
      <c r="F4" s="181"/>
    </row>
    <row r="5" spans="1:6" ht="18" x14ac:dyDescent="0.25">
      <c r="A5" s="119"/>
    </row>
    <row r="6" spans="1:6" ht="30" x14ac:dyDescent="0.25">
      <c r="A6" s="120" t="s">
        <v>598</v>
      </c>
    </row>
    <row r="7" spans="1:6" ht="60" x14ac:dyDescent="0.25">
      <c r="A7" s="3" t="s">
        <v>649</v>
      </c>
      <c r="B7" s="3" t="s">
        <v>650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6" x14ac:dyDescent="0.25">
      <c r="A8" s="121" t="s">
        <v>651</v>
      </c>
      <c r="B8" s="27" t="s">
        <v>652</v>
      </c>
      <c r="C8" s="91">
        <f>'[1]kiadás önkormányzat'!C8+'[1]kiadás Egészségház'!C8+'[1]kiadás TGK'!C8+'[1]kiadás Művelődési Ház'!C8+'[1]kiadás Hivatal'!C8</f>
        <v>152306354</v>
      </c>
      <c r="D8" s="91">
        <f>'[1]kiadás önkormányzat'!D8+'[1]kiadás Egészségház'!D8+'[1]kiadás TGK'!D8+'[1]kiadás Művelődési Ház'!D8+'[1]kiadás Hivatal'!D8</f>
        <v>32267786</v>
      </c>
      <c r="E8" s="91">
        <f>'[1]kiadás önkormányzat'!E8+'[1]kiadás Egészségház'!E8+'[1]kiadás TGK'!E8+'[1]kiadás Művelődési Ház'!E8+'[1]kiadás Hivatal'!E8</f>
        <v>0</v>
      </c>
      <c r="F8" s="91">
        <f>'[1]kiadás önkormányzat'!F8+'[1]kiadás Egészségház'!F8+'[1]kiadás TGK'!F8+'[1]kiadás Művelődési Ház'!F8+'[1]kiadás Hivatal'!F8</f>
        <v>184574140</v>
      </c>
    </row>
    <row r="9" spans="1:6" x14ac:dyDescent="0.25">
      <c r="A9" s="121" t="s">
        <v>653</v>
      </c>
      <c r="B9" s="28" t="s">
        <v>654</v>
      </c>
      <c r="C9" s="91">
        <f>'[1]kiadás önkormányzat'!C9+'[1]kiadás Egészségház'!C9+'[1]kiadás TGK'!C9+'[1]kiadás Művelődési Ház'!C9+'[1]kiadás Hivatal'!C9</f>
        <v>0</v>
      </c>
      <c r="D9" s="91">
        <f>'[1]kiadás önkormányzat'!D9+'[1]kiadás Egészségház'!D9+'[1]kiadás TGK'!D9+'[1]kiadás Művelődési Ház'!D9+'[1]kiadás Hivatal'!D9</f>
        <v>0</v>
      </c>
      <c r="E9" s="91">
        <f>'[1]kiadás önkormányzat'!E9+'[1]kiadás Egészségház'!E9+'[1]kiadás TGK'!E9+'[1]kiadás Művelődési Ház'!E9+'[1]kiadás Hivatal'!E9</f>
        <v>0</v>
      </c>
      <c r="F9" s="91">
        <f>'[1]kiadás önkormányzat'!F9+'[1]kiadás Egészségház'!F9+'[1]kiadás TGK'!F9+'[1]kiadás Művelődési Ház'!F9+'[1]kiadás Hivatal'!F9</f>
        <v>0</v>
      </c>
    </row>
    <row r="10" spans="1:6" x14ac:dyDescent="0.25">
      <c r="A10" s="121" t="s">
        <v>655</v>
      </c>
      <c r="B10" s="28" t="s">
        <v>656</v>
      </c>
      <c r="C10" s="91">
        <f>'[1]kiadás önkormányzat'!C10+'[1]kiadás Egészségház'!C10+'[1]kiadás TGK'!C10+'[1]kiadás Művelődési Ház'!C10+'[1]kiadás Hivatal'!C10</f>
        <v>0</v>
      </c>
      <c r="D10" s="91">
        <f>'[1]kiadás önkormányzat'!D10+'[1]kiadás Egészségház'!D10+'[1]kiadás TGK'!D10+'[1]kiadás Művelődési Ház'!D10+'[1]kiadás Hivatal'!D10</f>
        <v>0</v>
      </c>
      <c r="E10" s="91">
        <f>'[1]kiadás önkormányzat'!E10+'[1]kiadás Egészségház'!E10+'[1]kiadás TGK'!E10+'[1]kiadás Művelődési Ház'!E10+'[1]kiadás Hivatal'!E10</f>
        <v>0</v>
      </c>
      <c r="F10" s="91">
        <f>'[1]kiadás önkormányzat'!F10+'[1]kiadás Egészségház'!F10+'[1]kiadás TGK'!F10+'[1]kiadás Művelődési Ház'!F10+'[1]kiadás Hivatal'!F10</f>
        <v>0</v>
      </c>
    </row>
    <row r="11" spans="1:6" x14ac:dyDescent="0.25">
      <c r="A11" s="121" t="s">
        <v>657</v>
      </c>
      <c r="B11" s="28" t="s">
        <v>658</v>
      </c>
      <c r="C11" s="91">
        <f>'[1]kiadás önkormányzat'!C11+'[1]kiadás Egészségház'!C11+'[1]kiadás TGK'!C11+'[1]kiadás Művelődési Ház'!C11+'[1]kiadás Hivatal'!C11</f>
        <v>0</v>
      </c>
      <c r="D11" s="91">
        <f>'[1]kiadás önkormányzat'!D11+'[1]kiadás Egészségház'!D11+'[1]kiadás TGK'!D11+'[1]kiadás Művelődési Ház'!D11+'[1]kiadás Hivatal'!D11</f>
        <v>95012</v>
      </c>
      <c r="E11" s="91">
        <f>'[1]kiadás önkormányzat'!E11+'[1]kiadás Egészségház'!E11+'[1]kiadás TGK'!E11+'[1]kiadás Művelődési Ház'!E11+'[1]kiadás Hivatal'!E11</f>
        <v>0</v>
      </c>
      <c r="F11" s="91">
        <f>'[1]kiadás önkormányzat'!F11+'[1]kiadás Egészségház'!F11+'[1]kiadás TGK'!F11+'[1]kiadás Művelődési Ház'!F11+'[1]kiadás Hivatal'!F11</f>
        <v>95012</v>
      </c>
    </row>
    <row r="12" spans="1:6" x14ac:dyDescent="0.25">
      <c r="A12" s="121" t="s">
        <v>659</v>
      </c>
      <c r="B12" s="28" t="s">
        <v>660</v>
      </c>
      <c r="C12" s="91">
        <f>'[1]kiadás önkormányzat'!C12+'[1]kiadás Egészségház'!C12+'[1]kiadás TGK'!C12+'[1]kiadás Művelődési Ház'!C12+'[1]kiadás Hivatal'!C12</f>
        <v>0</v>
      </c>
      <c r="D12" s="91">
        <f>'[1]kiadás önkormányzat'!D12+'[1]kiadás Egészségház'!D12+'[1]kiadás TGK'!D12+'[1]kiadás Művelődési Ház'!D12+'[1]kiadás Hivatal'!D12</f>
        <v>0</v>
      </c>
      <c r="E12" s="91">
        <f>'[1]kiadás önkormányzat'!E12+'[1]kiadás Egészségház'!E12+'[1]kiadás TGK'!E12+'[1]kiadás Művelődési Ház'!E12+'[1]kiadás Hivatal'!E12</f>
        <v>0</v>
      </c>
      <c r="F12" s="91">
        <f>'[1]kiadás önkormányzat'!F12+'[1]kiadás Egészségház'!F12+'[1]kiadás TGK'!F12+'[1]kiadás Művelődési Ház'!F12+'[1]kiadás Hivatal'!F12</f>
        <v>0</v>
      </c>
    </row>
    <row r="13" spans="1:6" x14ac:dyDescent="0.25">
      <c r="A13" s="121" t="s">
        <v>661</v>
      </c>
      <c r="B13" s="28" t="s">
        <v>662</v>
      </c>
      <c r="C13" s="91">
        <f>'[1]kiadás önkormányzat'!C13+'[1]kiadás Egészségház'!C13+'[1]kiadás TGK'!C13+'[1]kiadás Művelődési Ház'!C13+'[1]kiadás Hivatal'!C13</f>
        <v>721800</v>
      </c>
      <c r="D13" s="91">
        <f>'[1]kiadás önkormányzat'!D13+'[1]kiadás Egészségház'!D13+'[1]kiadás TGK'!D13+'[1]kiadás Művelődési Ház'!D13+'[1]kiadás Hivatal'!D13</f>
        <v>0</v>
      </c>
      <c r="E13" s="91">
        <f>'[1]kiadás önkormányzat'!E13+'[1]kiadás Egészségház'!E13+'[1]kiadás TGK'!E13+'[1]kiadás Művelődési Ház'!E13+'[1]kiadás Hivatal'!E13</f>
        <v>0</v>
      </c>
      <c r="F13" s="91">
        <f>'[1]kiadás önkormányzat'!F13+'[1]kiadás Egészségház'!F13+'[1]kiadás TGK'!F13+'[1]kiadás Művelődési Ház'!F13+'[1]kiadás Hivatal'!F13</f>
        <v>721800</v>
      </c>
    </row>
    <row r="14" spans="1:6" x14ac:dyDescent="0.25">
      <c r="A14" s="121" t="s">
        <v>663</v>
      </c>
      <c r="B14" s="28" t="s">
        <v>664</v>
      </c>
      <c r="C14" s="91">
        <f>'[1]kiadás önkormányzat'!C14+'[1]kiadás Egészségház'!C14+'[1]kiadás TGK'!C14+'[1]kiadás Művelődési Ház'!C14+'[1]kiadás Hivatal'!C14</f>
        <v>4200000</v>
      </c>
      <c r="D14" s="91">
        <f>'[1]kiadás önkormányzat'!D14+'[1]kiadás Egészségház'!D14+'[1]kiadás TGK'!D14+'[1]kiadás Művelődési Ház'!D14+'[1]kiadás Hivatal'!D14</f>
        <v>0</v>
      </c>
      <c r="E14" s="91">
        <f>'[1]kiadás önkormányzat'!E14+'[1]kiadás Egészségház'!E14+'[1]kiadás TGK'!E14+'[1]kiadás Művelődési Ház'!E14+'[1]kiadás Hivatal'!E14</f>
        <v>0</v>
      </c>
      <c r="F14" s="91">
        <f>'[1]kiadás önkormányzat'!F14+'[1]kiadás Egészségház'!F14+'[1]kiadás TGK'!F14+'[1]kiadás Művelődési Ház'!F14+'[1]kiadás Hivatal'!F14</f>
        <v>4200000</v>
      </c>
    </row>
    <row r="15" spans="1:6" x14ac:dyDescent="0.25">
      <c r="A15" s="121" t="s">
        <v>665</v>
      </c>
      <c r="B15" s="28" t="s">
        <v>666</v>
      </c>
      <c r="C15" s="91">
        <f>'[1]kiadás önkormányzat'!C15+'[1]kiadás Egészségház'!C15+'[1]kiadás TGK'!C15+'[1]kiadás Művelődési Ház'!C15+'[1]kiadás Hivatal'!C15</f>
        <v>0</v>
      </c>
      <c r="D15" s="91">
        <f>'[1]kiadás önkormányzat'!D15+'[1]kiadás Egészségház'!D15+'[1]kiadás TGK'!D15+'[1]kiadás Művelődési Ház'!D15+'[1]kiadás Hivatal'!D15</f>
        <v>0</v>
      </c>
      <c r="E15" s="91">
        <f>'[1]kiadás önkormányzat'!E15+'[1]kiadás Egészségház'!E15+'[1]kiadás TGK'!E15+'[1]kiadás Művelődési Ház'!E15+'[1]kiadás Hivatal'!E15</f>
        <v>0</v>
      </c>
      <c r="F15" s="91">
        <f>'[1]kiadás önkormányzat'!F15+'[1]kiadás Egészségház'!F15+'[1]kiadás TGK'!F15+'[1]kiadás Művelődési Ház'!F15+'[1]kiadás Hivatal'!F15</f>
        <v>0</v>
      </c>
    </row>
    <row r="16" spans="1:6" x14ac:dyDescent="0.25">
      <c r="A16" s="5" t="s">
        <v>667</v>
      </c>
      <c r="B16" s="28" t="s">
        <v>668</v>
      </c>
      <c r="C16" s="91">
        <f>'[1]kiadás önkormányzat'!C16+'[1]kiadás Egészségház'!C16+'[1]kiadás TGK'!C16+'[1]kiadás Művelődési Ház'!C16+'[1]kiadás Hivatal'!C16</f>
        <v>2313140</v>
      </c>
      <c r="D16" s="91">
        <f>'[1]kiadás önkormányzat'!D16+'[1]kiadás Egészségház'!D16+'[1]kiadás TGK'!D16+'[1]kiadás Művelődési Ház'!D16+'[1]kiadás Hivatal'!D16</f>
        <v>282600</v>
      </c>
      <c r="E16" s="91">
        <f>'[1]kiadás önkormányzat'!E16+'[1]kiadás Egészségház'!E16+'[1]kiadás TGK'!E16+'[1]kiadás Művelődési Ház'!E16+'[1]kiadás Hivatal'!E16</f>
        <v>0</v>
      </c>
      <c r="F16" s="91">
        <f>'[1]kiadás önkormányzat'!F16+'[1]kiadás Egészségház'!F16+'[1]kiadás TGK'!F16+'[1]kiadás Művelődési Ház'!F16+'[1]kiadás Hivatal'!F16</f>
        <v>2595740</v>
      </c>
    </row>
    <row r="17" spans="1:6" x14ac:dyDescent="0.25">
      <c r="A17" s="5" t="s">
        <v>669</v>
      </c>
      <c r="B17" s="28" t="s">
        <v>670</v>
      </c>
      <c r="C17" s="91">
        <f>'[1]kiadás önkormányzat'!C17+'[1]kiadás Egészségház'!C17+'[1]kiadás TGK'!C17+'[1]kiadás Művelődési Ház'!C17+'[1]kiadás Hivatal'!C17</f>
        <v>0</v>
      </c>
      <c r="D17" s="91">
        <f>'[1]kiadás önkormányzat'!D17+'[1]kiadás Egészségház'!D17+'[1]kiadás TGK'!D17+'[1]kiadás Művelődési Ház'!D17+'[1]kiadás Hivatal'!D17</f>
        <v>0</v>
      </c>
      <c r="E17" s="91">
        <f>'[1]kiadás önkormányzat'!E17+'[1]kiadás Egészségház'!E17+'[1]kiadás TGK'!E17+'[1]kiadás Művelődési Ház'!E17+'[1]kiadás Hivatal'!E17</f>
        <v>0</v>
      </c>
      <c r="F17" s="91">
        <f>'[1]kiadás önkormányzat'!F17+'[1]kiadás Egészségház'!F17+'[1]kiadás TGK'!F17+'[1]kiadás Művelődési Ház'!F17+'[1]kiadás Hivatal'!F17</f>
        <v>0</v>
      </c>
    </row>
    <row r="18" spans="1:6" x14ac:dyDescent="0.25">
      <c r="A18" s="5" t="s">
        <v>671</v>
      </c>
      <c r="B18" s="28" t="s">
        <v>672</v>
      </c>
      <c r="C18" s="91">
        <f>'[1]kiadás önkormányzat'!C18+'[1]kiadás Egészségház'!C18+'[1]kiadás TGK'!C18+'[1]kiadás Művelődési Ház'!C18+'[1]kiadás Hivatal'!C18</f>
        <v>0</v>
      </c>
      <c r="D18" s="91">
        <f>'[1]kiadás önkormányzat'!D18+'[1]kiadás Egészségház'!D18+'[1]kiadás TGK'!D18+'[1]kiadás Művelődési Ház'!D18+'[1]kiadás Hivatal'!D18</f>
        <v>0</v>
      </c>
      <c r="E18" s="91">
        <f>'[1]kiadás önkormányzat'!E18+'[1]kiadás Egészségház'!E18+'[1]kiadás TGK'!E18+'[1]kiadás Művelődési Ház'!E18+'[1]kiadás Hivatal'!E18</f>
        <v>0</v>
      </c>
      <c r="F18" s="91">
        <f>'[1]kiadás önkormányzat'!F18+'[1]kiadás Egészségház'!F18+'[1]kiadás TGK'!F18+'[1]kiadás Művelődési Ház'!F18+'[1]kiadás Hivatal'!F18</f>
        <v>0</v>
      </c>
    </row>
    <row r="19" spans="1:6" x14ac:dyDescent="0.25">
      <c r="A19" s="5" t="s">
        <v>0</v>
      </c>
      <c r="B19" s="28" t="s">
        <v>1</v>
      </c>
      <c r="C19" s="91">
        <f>'[1]kiadás önkormányzat'!C19+'[1]kiadás Egészségház'!C19+'[1]kiadás TGK'!C19+'[1]kiadás Művelődési Ház'!C19+'[1]kiadás Hivatal'!C19</f>
        <v>0</v>
      </c>
      <c r="D19" s="91">
        <f>'[1]kiadás önkormányzat'!D19+'[1]kiadás Egészségház'!D19+'[1]kiadás TGK'!D19+'[1]kiadás Művelődési Ház'!D19+'[1]kiadás Hivatal'!D19</f>
        <v>0</v>
      </c>
      <c r="E19" s="91">
        <f>'[1]kiadás önkormányzat'!E19+'[1]kiadás Egészségház'!E19+'[1]kiadás TGK'!E19+'[1]kiadás Művelődési Ház'!E19+'[1]kiadás Hivatal'!E19</f>
        <v>0</v>
      </c>
      <c r="F19" s="91">
        <f>'[1]kiadás önkormányzat'!F19+'[1]kiadás Egészségház'!F19+'[1]kiadás TGK'!F19+'[1]kiadás Művelődési Ház'!F19+'[1]kiadás Hivatal'!F19</f>
        <v>0</v>
      </c>
    </row>
    <row r="20" spans="1:6" x14ac:dyDescent="0.25">
      <c r="A20" s="5" t="s">
        <v>341</v>
      </c>
      <c r="B20" s="28" t="s">
        <v>2</v>
      </c>
      <c r="C20" s="91">
        <f>'[1]kiadás önkormányzat'!C20+'[1]kiadás Egészségház'!C20+'[1]kiadás TGK'!C20+'[1]kiadás Művelődési Ház'!C20+'[1]kiadás Hivatal'!C20</f>
        <v>1465532</v>
      </c>
      <c r="D20" s="91">
        <f>'[1]kiadás önkormányzat'!D20+'[1]kiadás Egészségház'!D20+'[1]kiadás TGK'!D20+'[1]kiadás Művelődési Ház'!D20+'[1]kiadás Hivatal'!D20</f>
        <v>220004</v>
      </c>
      <c r="E20" s="91">
        <f>'[1]kiadás önkormányzat'!E20+'[1]kiadás Egészségház'!E20+'[1]kiadás TGK'!E20+'[1]kiadás Művelődési Ház'!E20+'[1]kiadás Hivatal'!E20</f>
        <v>0</v>
      </c>
      <c r="F20" s="91">
        <f>'[1]kiadás önkormányzat'!F20+'[1]kiadás Egészségház'!F20+'[1]kiadás TGK'!F20+'[1]kiadás Művelődési Ház'!F20+'[1]kiadás Hivatal'!F20</f>
        <v>1685536</v>
      </c>
    </row>
    <row r="21" spans="1:6" x14ac:dyDescent="0.25">
      <c r="A21" s="122" t="s">
        <v>279</v>
      </c>
      <c r="B21" s="29" t="s">
        <v>3</v>
      </c>
      <c r="C21" s="91">
        <f>'[1]kiadás önkormányzat'!C21+'[1]kiadás Egészségház'!C21+'[1]kiadás TGK'!C21+'[1]kiadás Művelődési Ház'!C21+'[1]kiadás Hivatal'!C21</f>
        <v>161006826</v>
      </c>
      <c r="D21" s="91">
        <f>'[1]kiadás önkormányzat'!D21+'[1]kiadás Egészségház'!D21+'[1]kiadás TGK'!D21+'[1]kiadás Művelődési Ház'!D21+'[1]kiadás Hivatal'!D21</f>
        <v>32865402</v>
      </c>
      <c r="E21" s="91">
        <f>'[1]kiadás önkormányzat'!E21+'[1]kiadás Egészségház'!E21+'[1]kiadás TGK'!E21+'[1]kiadás Művelődési Ház'!E21+'[1]kiadás Hivatal'!E21</f>
        <v>0</v>
      </c>
      <c r="F21" s="91">
        <f>'[1]kiadás önkormányzat'!F21+'[1]kiadás Egészségház'!F21+'[1]kiadás TGK'!F21+'[1]kiadás Művelődési Ház'!F21+'[1]kiadás Hivatal'!F21</f>
        <v>193872228</v>
      </c>
    </row>
    <row r="22" spans="1:6" x14ac:dyDescent="0.25">
      <c r="A22" s="5" t="s">
        <v>4</v>
      </c>
      <c r="B22" s="28" t="s">
        <v>5</v>
      </c>
      <c r="C22" s="91">
        <f>'[1]kiadás önkormányzat'!C22+'[1]kiadás Egészségház'!C22+'[1]kiadás TGK'!C22+'[1]kiadás Művelődési Ház'!C22+'[1]kiadás Hivatal'!C22</f>
        <v>13438468</v>
      </c>
      <c r="D22" s="91">
        <f>'[1]kiadás önkormányzat'!D22+'[1]kiadás Egészségház'!D22+'[1]kiadás TGK'!D22+'[1]kiadás Művelődési Ház'!D22+'[1]kiadás Hivatal'!D22</f>
        <v>0</v>
      </c>
      <c r="E22" s="91">
        <f>'[1]kiadás önkormányzat'!E22+'[1]kiadás Egészségház'!E22+'[1]kiadás TGK'!E22+'[1]kiadás Művelődési Ház'!E22+'[1]kiadás Hivatal'!E22</f>
        <v>0</v>
      </c>
      <c r="F22" s="91">
        <f>'[1]kiadás önkormányzat'!F22+'[1]kiadás Egészségház'!F22+'[1]kiadás TGK'!F22+'[1]kiadás Művelődési Ház'!F22+'[1]kiadás Hivatal'!F22</f>
        <v>13438468</v>
      </c>
    </row>
    <row r="23" spans="1:6" ht="30" x14ac:dyDescent="0.25">
      <c r="A23" s="5" t="s">
        <v>6</v>
      </c>
      <c r="B23" s="28" t="s">
        <v>7</v>
      </c>
      <c r="C23" s="91">
        <f>'[1]kiadás önkormányzat'!C23+'[1]kiadás Egészségház'!C23+'[1]kiadás TGK'!C23+'[1]kiadás Művelődési Ház'!C23+'[1]kiadás Hivatal'!C23</f>
        <v>13799088</v>
      </c>
      <c r="D23" s="91">
        <f>'[1]kiadás önkormányzat'!D23+'[1]kiadás Egészségház'!D23+'[1]kiadás TGK'!D23+'[1]kiadás Művelődési Ház'!D23+'[1]kiadás Hivatal'!D23</f>
        <v>1642000</v>
      </c>
      <c r="E23" s="91">
        <f>'[1]kiadás önkormányzat'!E23+'[1]kiadás Egészségház'!E23+'[1]kiadás TGK'!E23+'[1]kiadás Művelődési Ház'!E23+'[1]kiadás Hivatal'!E23</f>
        <v>0</v>
      </c>
      <c r="F23" s="91">
        <f>'[1]kiadás önkormányzat'!F23+'[1]kiadás Egészségház'!F23+'[1]kiadás TGK'!F23+'[1]kiadás Művelődési Ház'!F23+'[1]kiadás Hivatal'!F23</f>
        <v>15441088</v>
      </c>
    </row>
    <row r="24" spans="1:6" x14ac:dyDescent="0.25">
      <c r="A24" s="5" t="s">
        <v>8</v>
      </c>
      <c r="B24" s="28" t="s">
        <v>9</v>
      </c>
      <c r="C24" s="91">
        <f>'[1]kiadás önkormányzat'!C24+'[1]kiadás Egészségház'!C24+'[1]kiadás TGK'!C24+'[1]kiadás Művelődési Ház'!C24+'[1]kiadás Hivatal'!C24</f>
        <v>1485000</v>
      </c>
      <c r="D24" s="91">
        <f>'[1]kiadás önkormányzat'!D24+'[1]kiadás Egészségház'!D24+'[1]kiadás TGK'!D24+'[1]kiadás Művelődési Ház'!D24+'[1]kiadás Hivatal'!D24</f>
        <v>10455</v>
      </c>
      <c r="E24" s="91">
        <f>'[1]kiadás önkormányzat'!E24+'[1]kiadás Egészségház'!E24+'[1]kiadás TGK'!E24+'[1]kiadás Művelődési Ház'!E24+'[1]kiadás Hivatal'!E24</f>
        <v>0</v>
      </c>
      <c r="F24" s="91">
        <f>'[1]kiadás önkormányzat'!F24+'[1]kiadás Egészségház'!F24+'[1]kiadás TGK'!F24+'[1]kiadás Művelődési Ház'!F24+'[1]kiadás Hivatal'!F24</f>
        <v>1495455</v>
      </c>
    </row>
    <row r="25" spans="1:6" x14ac:dyDescent="0.25">
      <c r="A25" s="7" t="s">
        <v>280</v>
      </c>
      <c r="B25" s="29" t="s">
        <v>10</v>
      </c>
      <c r="C25" s="91">
        <f>'[1]kiadás önkormányzat'!C25+'[1]kiadás Egészségház'!C25+'[1]kiadás TGK'!C25+'[1]kiadás Művelődési Ház'!C25+'[1]kiadás Hivatal'!C25</f>
        <v>28722556</v>
      </c>
      <c r="D25" s="91">
        <f>'[1]kiadás önkormányzat'!D25+'[1]kiadás Egészségház'!D25+'[1]kiadás TGK'!D25+'[1]kiadás Művelődési Ház'!D25+'[1]kiadás Hivatal'!D25</f>
        <v>1652455</v>
      </c>
      <c r="E25" s="91">
        <f>'[1]kiadás önkormányzat'!E25+'[1]kiadás Egészségház'!E25+'[1]kiadás TGK'!E25+'[1]kiadás Művelődési Ház'!E25+'[1]kiadás Hivatal'!E25</f>
        <v>0</v>
      </c>
      <c r="F25" s="91">
        <f>'[1]kiadás önkormányzat'!F25+'[1]kiadás Egészségház'!F25+'[1]kiadás TGK'!F25+'[1]kiadás Művelődési Ház'!F25+'[1]kiadás Hivatal'!F25</f>
        <v>30375011</v>
      </c>
    </row>
    <row r="26" spans="1:6" x14ac:dyDescent="0.25">
      <c r="A26" s="123" t="s">
        <v>371</v>
      </c>
      <c r="B26" s="43" t="s">
        <v>11</v>
      </c>
      <c r="C26" s="91">
        <f>'[1]kiadás önkormányzat'!C26+'[1]kiadás Egészségház'!C26+'[1]kiadás TGK'!C26+'[1]kiadás Művelődési Ház'!C26+'[1]kiadás Hivatal'!C26</f>
        <v>189729382</v>
      </c>
      <c r="D26" s="91">
        <f>'[1]kiadás önkormányzat'!D26+'[1]kiadás Egészségház'!D26+'[1]kiadás TGK'!D26+'[1]kiadás Művelődési Ház'!D26+'[1]kiadás Hivatal'!D26</f>
        <v>34517857</v>
      </c>
      <c r="E26" s="91">
        <f>'[1]kiadás önkormányzat'!E26+'[1]kiadás Egészségház'!E26+'[1]kiadás TGK'!E26+'[1]kiadás Művelődési Ház'!E26+'[1]kiadás Hivatal'!E26</f>
        <v>0</v>
      </c>
      <c r="F26" s="91">
        <f>'[1]kiadás önkormányzat'!F26+'[1]kiadás Egészségház'!F26+'[1]kiadás TGK'!F26+'[1]kiadás Művelődési Ház'!F26+'[1]kiadás Hivatal'!F26</f>
        <v>224247239</v>
      </c>
    </row>
    <row r="27" spans="1:6" ht="30" x14ac:dyDescent="0.25">
      <c r="A27" s="33" t="s">
        <v>342</v>
      </c>
      <c r="B27" s="43" t="s">
        <v>12</v>
      </c>
      <c r="C27" s="91">
        <f>'[1]kiadás önkormányzat'!C27+'[1]kiadás Egészségház'!C27+'[1]kiadás TGK'!C27+'[1]kiadás Művelődési Ház'!C27+'[1]kiadás Hivatal'!C27</f>
        <v>32492424</v>
      </c>
      <c r="D27" s="91">
        <f>'[1]kiadás önkormányzat'!D27+'[1]kiadás Egészségház'!D27+'[1]kiadás TGK'!D27+'[1]kiadás Művelődési Ház'!D27+'[1]kiadás Hivatal'!D27</f>
        <v>6728255</v>
      </c>
      <c r="E27" s="91">
        <f>'[1]kiadás önkormányzat'!E27+'[1]kiadás Egészségház'!E27+'[1]kiadás TGK'!E27+'[1]kiadás Művelődési Ház'!E27+'[1]kiadás Hivatal'!E27</f>
        <v>0</v>
      </c>
      <c r="F27" s="91">
        <f>'[1]kiadás önkormányzat'!F27+'[1]kiadás Egészségház'!F27+'[1]kiadás TGK'!F27+'[1]kiadás Művelődési Ház'!F27+'[1]kiadás Hivatal'!F27</f>
        <v>39220679</v>
      </c>
    </row>
    <row r="28" spans="1:6" x14ac:dyDescent="0.25">
      <c r="A28" s="5" t="s">
        <v>13</v>
      </c>
      <c r="B28" s="28" t="s">
        <v>14</v>
      </c>
      <c r="C28" s="91">
        <f>'[1]kiadás önkormányzat'!C28+'[1]kiadás Egészségház'!C28+'[1]kiadás TGK'!C28+'[1]kiadás Művelődési Ház'!C28+'[1]kiadás Hivatal'!C28</f>
        <v>1913000</v>
      </c>
      <c r="D28" s="91">
        <f>'[1]kiadás önkormányzat'!D28+'[1]kiadás Egészségház'!D28+'[1]kiadás TGK'!D28+'[1]kiadás Művelődési Ház'!D28+'[1]kiadás Hivatal'!D28</f>
        <v>200000</v>
      </c>
      <c r="E28" s="91">
        <f>'[1]kiadás önkormányzat'!E28+'[1]kiadás Egészségház'!E28+'[1]kiadás TGK'!E28+'[1]kiadás Művelődési Ház'!E28+'[1]kiadás Hivatal'!E28</f>
        <v>0</v>
      </c>
      <c r="F28" s="91">
        <f>'[1]kiadás önkormányzat'!F28+'[1]kiadás Egészségház'!F28+'[1]kiadás TGK'!F28+'[1]kiadás Művelődési Ház'!F28+'[1]kiadás Hivatal'!F28</f>
        <v>2113000</v>
      </c>
    </row>
    <row r="29" spans="1:6" x14ac:dyDescent="0.25">
      <c r="A29" s="5" t="s">
        <v>15</v>
      </c>
      <c r="B29" s="28" t="s">
        <v>16</v>
      </c>
      <c r="C29" s="91">
        <f>'[1]kiadás önkormányzat'!C29+'[1]kiadás Egészségház'!C29+'[1]kiadás TGK'!C29+'[1]kiadás Művelődési Ház'!C29+'[1]kiadás Hivatal'!C29</f>
        <v>12960000</v>
      </c>
      <c r="D29" s="91">
        <f>'[1]kiadás önkormányzat'!D29+'[1]kiadás Egészségház'!D29+'[1]kiadás TGK'!D29+'[1]kiadás Művelődési Ház'!D29+'[1]kiadás Hivatal'!D29</f>
        <v>200000</v>
      </c>
      <c r="E29" s="91">
        <f>'[1]kiadás önkormányzat'!E29+'[1]kiadás Egészségház'!E29+'[1]kiadás TGK'!E29+'[1]kiadás Művelődési Ház'!E29+'[1]kiadás Hivatal'!E29</f>
        <v>0</v>
      </c>
      <c r="F29" s="91">
        <f>'[1]kiadás önkormányzat'!F29+'[1]kiadás Egészségház'!F29+'[1]kiadás TGK'!F29+'[1]kiadás Művelődési Ház'!F29+'[1]kiadás Hivatal'!F29</f>
        <v>13160000</v>
      </c>
    </row>
    <row r="30" spans="1:6" x14ac:dyDescent="0.25">
      <c r="A30" s="5" t="s">
        <v>17</v>
      </c>
      <c r="B30" s="28" t="s">
        <v>18</v>
      </c>
      <c r="C30" s="91">
        <f>'[1]kiadás önkormányzat'!C30+'[1]kiadás Egészségház'!C30+'[1]kiadás TGK'!C30+'[1]kiadás Művelődési Ház'!C30+'[1]kiadás Hivatal'!C30</f>
        <v>0</v>
      </c>
      <c r="D30" s="91">
        <f>'[1]kiadás önkormányzat'!D30+'[1]kiadás Egészségház'!D30+'[1]kiadás TGK'!D30+'[1]kiadás Művelődési Ház'!D30+'[1]kiadás Hivatal'!D30</f>
        <v>0</v>
      </c>
      <c r="E30" s="91">
        <f>'[1]kiadás önkormányzat'!E30+'[1]kiadás Egészségház'!E30+'[1]kiadás TGK'!E30+'[1]kiadás Művelődési Ház'!E30+'[1]kiadás Hivatal'!E30</f>
        <v>0</v>
      </c>
      <c r="F30" s="91">
        <f>'[1]kiadás önkormányzat'!F30+'[1]kiadás Egészségház'!F30+'[1]kiadás TGK'!F30+'[1]kiadás Művelődési Ház'!F30+'[1]kiadás Hivatal'!F30</f>
        <v>0</v>
      </c>
    </row>
    <row r="31" spans="1:6" x14ac:dyDescent="0.25">
      <c r="A31" s="7" t="s">
        <v>281</v>
      </c>
      <c r="B31" s="29" t="s">
        <v>19</v>
      </c>
      <c r="C31" s="91">
        <f>'[1]kiadás önkormányzat'!C31+'[1]kiadás Egészségház'!C31+'[1]kiadás TGK'!C31+'[1]kiadás Művelődési Ház'!C31+'[1]kiadás Hivatal'!C31</f>
        <v>14873000</v>
      </c>
      <c r="D31" s="91">
        <f>'[1]kiadás önkormányzat'!D31+'[1]kiadás Egészségház'!D31+'[1]kiadás TGK'!D31+'[1]kiadás Művelődési Ház'!D31+'[1]kiadás Hivatal'!D31</f>
        <v>400000</v>
      </c>
      <c r="E31" s="91">
        <f>'[1]kiadás önkormányzat'!E31+'[1]kiadás Egészségház'!E31+'[1]kiadás TGK'!E31+'[1]kiadás Művelődési Ház'!E31+'[1]kiadás Hivatal'!E31</f>
        <v>0</v>
      </c>
      <c r="F31" s="91">
        <f>'[1]kiadás önkormányzat'!F31+'[1]kiadás Egészségház'!F31+'[1]kiadás TGK'!F31+'[1]kiadás Művelődési Ház'!F31+'[1]kiadás Hivatal'!F31</f>
        <v>15273000</v>
      </c>
    </row>
    <row r="32" spans="1:6" x14ac:dyDescent="0.25">
      <c r="A32" s="5" t="s">
        <v>20</v>
      </c>
      <c r="B32" s="28" t="s">
        <v>21</v>
      </c>
      <c r="C32" s="91">
        <f>'[1]kiadás önkormányzat'!C32+'[1]kiadás Egészségház'!C32+'[1]kiadás TGK'!C32+'[1]kiadás Művelődési Ház'!C32+'[1]kiadás Hivatal'!C32</f>
        <v>1643000</v>
      </c>
      <c r="D32" s="91">
        <f>'[1]kiadás önkormányzat'!D32+'[1]kiadás Egészségház'!D32+'[1]kiadás TGK'!D32+'[1]kiadás Művelődési Ház'!D32+'[1]kiadás Hivatal'!D32</f>
        <v>0</v>
      </c>
      <c r="E32" s="91">
        <f>'[1]kiadás önkormányzat'!E32+'[1]kiadás Egészségház'!E32+'[1]kiadás TGK'!E32+'[1]kiadás Művelődési Ház'!E32+'[1]kiadás Hivatal'!E32</f>
        <v>0</v>
      </c>
      <c r="F32" s="91">
        <f>'[1]kiadás önkormányzat'!F32+'[1]kiadás Egészségház'!F32+'[1]kiadás TGK'!F32+'[1]kiadás Művelődési Ház'!F32+'[1]kiadás Hivatal'!F32</f>
        <v>1643000</v>
      </c>
    </row>
    <row r="33" spans="1:6" x14ac:dyDescent="0.25">
      <c r="A33" s="5" t="s">
        <v>22</v>
      </c>
      <c r="B33" s="28" t="s">
        <v>23</v>
      </c>
      <c r="C33" s="91">
        <f>'[1]kiadás önkormányzat'!C33+'[1]kiadás Egészségház'!C33+'[1]kiadás TGK'!C33+'[1]kiadás Művelődési Ház'!C33+'[1]kiadás Hivatal'!C33</f>
        <v>1475000</v>
      </c>
      <c r="D33" s="91">
        <f>'[1]kiadás önkormányzat'!D33+'[1]kiadás Egészségház'!D33+'[1]kiadás TGK'!D33+'[1]kiadás Művelődési Ház'!D33+'[1]kiadás Hivatal'!D33</f>
        <v>0</v>
      </c>
      <c r="E33" s="91">
        <f>'[1]kiadás önkormányzat'!E33+'[1]kiadás Egészségház'!E33+'[1]kiadás TGK'!E33+'[1]kiadás Művelődési Ház'!E33+'[1]kiadás Hivatal'!E33</f>
        <v>0</v>
      </c>
      <c r="F33" s="91">
        <f>'[1]kiadás önkormányzat'!F33+'[1]kiadás Egészségház'!F33+'[1]kiadás TGK'!F33+'[1]kiadás Művelődési Ház'!F33+'[1]kiadás Hivatal'!F33</f>
        <v>1475000</v>
      </c>
    </row>
    <row r="34" spans="1:6" ht="15" customHeight="1" x14ac:dyDescent="0.25">
      <c r="A34" s="7" t="s">
        <v>372</v>
      </c>
      <c r="B34" s="29" t="s">
        <v>24</v>
      </c>
      <c r="C34" s="91">
        <f>'[1]kiadás önkormányzat'!C34+'[1]kiadás Egészségház'!C34+'[1]kiadás TGK'!C34+'[1]kiadás Művelődési Ház'!C34+'[1]kiadás Hivatal'!C34</f>
        <v>3118000</v>
      </c>
      <c r="D34" s="91">
        <f>'[1]kiadás önkormányzat'!D34+'[1]kiadás Egészségház'!D34+'[1]kiadás TGK'!D34+'[1]kiadás Művelődési Ház'!D34+'[1]kiadás Hivatal'!D34</f>
        <v>0</v>
      </c>
      <c r="E34" s="91">
        <f>'[1]kiadás önkormányzat'!E34+'[1]kiadás Egészségház'!E34+'[1]kiadás TGK'!E34+'[1]kiadás Művelődési Ház'!E34+'[1]kiadás Hivatal'!E34</f>
        <v>0</v>
      </c>
      <c r="F34" s="91">
        <f>'[1]kiadás önkormányzat'!F34+'[1]kiadás Egészségház'!F34+'[1]kiadás TGK'!F34+'[1]kiadás Művelődési Ház'!F34+'[1]kiadás Hivatal'!F34</f>
        <v>3118000</v>
      </c>
    </row>
    <row r="35" spans="1:6" x14ac:dyDescent="0.25">
      <c r="A35" s="5" t="s">
        <v>25</v>
      </c>
      <c r="B35" s="28" t="s">
        <v>26</v>
      </c>
      <c r="C35" s="91">
        <f>'[1]kiadás önkormányzat'!C35+'[1]kiadás Egészségház'!C35+'[1]kiadás TGK'!C35+'[1]kiadás Művelődési Ház'!C35+'[1]kiadás Hivatal'!C35</f>
        <v>21670000</v>
      </c>
      <c r="D35" s="91">
        <f>'[1]kiadás önkormányzat'!D35+'[1]kiadás Egészségház'!D35+'[1]kiadás TGK'!D35+'[1]kiadás Művelődési Ház'!D35+'[1]kiadás Hivatal'!D35</f>
        <v>2000000</v>
      </c>
      <c r="E35" s="91">
        <f>'[1]kiadás önkormányzat'!E35+'[1]kiadás Egészségház'!E35+'[1]kiadás TGK'!E35+'[1]kiadás Művelődési Ház'!E35+'[1]kiadás Hivatal'!E35</f>
        <v>0</v>
      </c>
      <c r="F35" s="91">
        <f>'[1]kiadás önkormányzat'!F35+'[1]kiadás Egészségház'!F35+'[1]kiadás TGK'!F35+'[1]kiadás Művelődési Ház'!F35+'[1]kiadás Hivatal'!F35</f>
        <v>23670000</v>
      </c>
    </row>
    <row r="36" spans="1:6" x14ac:dyDescent="0.25">
      <c r="A36" s="5" t="s">
        <v>27</v>
      </c>
      <c r="B36" s="28" t="s">
        <v>28</v>
      </c>
      <c r="C36" s="91">
        <f>'[1]kiadás önkormányzat'!C36+'[1]kiadás Egészségház'!C36+'[1]kiadás TGK'!C36+'[1]kiadás Művelődési Ház'!C36+'[1]kiadás Hivatal'!C36</f>
        <v>99585375</v>
      </c>
      <c r="D36" s="91">
        <f>'[1]kiadás önkormányzat'!D36+'[1]kiadás Egészségház'!D36+'[1]kiadás TGK'!D36+'[1]kiadás Művelődési Ház'!D36+'[1]kiadás Hivatal'!D36</f>
        <v>21700000</v>
      </c>
      <c r="E36" s="91">
        <f>'[1]kiadás önkormányzat'!E36+'[1]kiadás Egészségház'!E36+'[1]kiadás TGK'!E36+'[1]kiadás Művelődési Ház'!E36+'[1]kiadás Hivatal'!E36</f>
        <v>0</v>
      </c>
      <c r="F36" s="91">
        <f>'[1]kiadás önkormányzat'!F36+'[1]kiadás Egészségház'!F36+'[1]kiadás TGK'!F36+'[1]kiadás Művelődési Ház'!F36+'[1]kiadás Hivatal'!F36</f>
        <v>121285375</v>
      </c>
    </row>
    <row r="37" spans="1:6" x14ac:dyDescent="0.25">
      <c r="A37" s="5" t="s">
        <v>343</v>
      </c>
      <c r="B37" s="28" t="s">
        <v>29</v>
      </c>
      <c r="C37" s="91">
        <f>'[1]kiadás önkormányzat'!C37+'[1]kiadás Egészségház'!C37+'[1]kiadás TGK'!C37+'[1]kiadás Művelődési Ház'!C37+'[1]kiadás Hivatal'!C37</f>
        <v>295000</v>
      </c>
      <c r="D37" s="91">
        <f>'[1]kiadás önkormányzat'!D37+'[1]kiadás Egészségház'!D37+'[1]kiadás TGK'!D37+'[1]kiadás Művelődési Ház'!D37+'[1]kiadás Hivatal'!D37</f>
        <v>0</v>
      </c>
      <c r="E37" s="91">
        <f>'[1]kiadás önkormányzat'!E37+'[1]kiadás Egészségház'!E37+'[1]kiadás TGK'!E37+'[1]kiadás Művelődési Ház'!E37+'[1]kiadás Hivatal'!E37</f>
        <v>0</v>
      </c>
      <c r="F37" s="91">
        <f>'[1]kiadás önkormányzat'!F37+'[1]kiadás Egészségház'!F37+'[1]kiadás TGK'!F37+'[1]kiadás Művelődési Ház'!F37+'[1]kiadás Hivatal'!F37</f>
        <v>295000</v>
      </c>
    </row>
    <row r="38" spans="1:6" x14ac:dyDescent="0.25">
      <c r="A38" s="5" t="s">
        <v>30</v>
      </c>
      <c r="B38" s="28" t="s">
        <v>31</v>
      </c>
      <c r="C38" s="91">
        <f>'[1]kiadás önkormányzat'!C38+'[1]kiadás Egészségház'!C38+'[1]kiadás TGK'!C38+'[1]kiadás Művelődési Ház'!C38+'[1]kiadás Hivatal'!C38</f>
        <v>17273000</v>
      </c>
      <c r="D38" s="91">
        <f>'[1]kiadás önkormányzat'!D38+'[1]kiadás Egészségház'!D38+'[1]kiadás TGK'!D38+'[1]kiadás Művelődési Ház'!D38+'[1]kiadás Hivatal'!D38</f>
        <v>0</v>
      </c>
      <c r="E38" s="91">
        <f>'[1]kiadás önkormányzat'!E38+'[1]kiadás Egészségház'!E38+'[1]kiadás TGK'!E38+'[1]kiadás Művelődési Ház'!E38+'[1]kiadás Hivatal'!E38</f>
        <v>0</v>
      </c>
      <c r="F38" s="91">
        <f>'[1]kiadás önkormányzat'!F38+'[1]kiadás Egészségház'!F38+'[1]kiadás TGK'!F38+'[1]kiadás Művelődési Ház'!F38+'[1]kiadás Hivatal'!F38</f>
        <v>17273000</v>
      </c>
    </row>
    <row r="39" spans="1:6" x14ac:dyDescent="0.25">
      <c r="A39" s="124" t="s">
        <v>344</v>
      </c>
      <c r="B39" s="28" t="s">
        <v>32</v>
      </c>
      <c r="C39" s="91">
        <f>'[1]kiadás önkormányzat'!C39+'[1]kiadás Egészségház'!C39+'[1]kiadás TGK'!C39+'[1]kiadás Művelődési Ház'!C39+'[1]kiadás Hivatal'!C39</f>
        <v>700000</v>
      </c>
      <c r="D39" s="91">
        <f>'[1]kiadás önkormányzat'!D39+'[1]kiadás Egészségház'!D39+'[1]kiadás TGK'!D39+'[1]kiadás Művelődési Ház'!D39+'[1]kiadás Hivatal'!D39</f>
        <v>0</v>
      </c>
      <c r="E39" s="91">
        <f>'[1]kiadás önkormányzat'!E39+'[1]kiadás Egészségház'!E39+'[1]kiadás TGK'!E39+'[1]kiadás Művelődési Ház'!E39+'[1]kiadás Hivatal'!E39</f>
        <v>0</v>
      </c>
      <c r="F39" s="91">
        <f>'[1]kiadás önkormányzat'!F39+'[1]kiadás Egészségház'!F39+'[1]kiadás TGK'!F39+'[1]kiadás Művelődési Ház'!F39+'[1]kiadás Hivatal'!F39</f>
        <v>700000</v>
      </c>
    </row>
    <row r="40" spans="1:6" x14ac:dyDescent="0.25">
      <c r="A40" s="5" t="s">
        <v>33</v>
      </c>
      <c r="B40" s="28" t="s">
        <v>34</v>
      </c>
      <c r="C40" s="91">
        <f>'[1]kiadás önkormányzat'!C40+'[1]kiadás Egészségház'!C40+'[1]kiadás TGK'!C40+'[1]kiadás Művelődési Ház'!C40+'[1]kiadás Hivatal'!C40</f>
        <v>10277125</v>
      </c>
      <c r="D40" s="91">
        <f>'[1]kiadás önkormányzat'!D40+'[1]kiadás Egészségház'!D40+'[1]kiadás TGK'!D40+'[1]kiadás Művelődési Ház'!D40+'[1]kiadás Hivatal'!D40</f>
        <v>0</v>
      </c>
      <c r="E40" s="91">
        <f>'[1]kiadás önkormányzat'!E40+'[1]kiadás Egészségház'!E40+'[1]kiadás TGK'!E40+'[1]kiadás Művelődési Ház'!E40+'[1]kiadás Hivatal'!E40</f>
        <v>0</v>
      </c>
      <c r="F40" s="91">
        <f>'[1]kiadás önkormányzat'!F40+'[1]kiadás Egészségház'!F40+'[1]kiadás TGK'!F40+'[1]kiadás Művelődési Ház'!F40+'[1]kiadás Hivatal'!F40</f>
        <v>10277125</v>
      </c>
    </row>
    <row r="41" spans="1:6" x14ac:dyDescent="0.25">
      <c r="A41" s="5" t="s">
        <v>345</v>
      </c>
      <c r="B41" s="28" t="s">
        <v>35</v>
      </c>
      <c r="C41" s="91">
        <f>'[1]kiadás önkormányzat'!C41+'[1]kiadás Egészségház'!C41+'[1]kiadás TGK'!C41+'[1]kiadás Művelődési Ház'!C41+'[1]kiadás Hivatal'!C41</f>
        <v>25207548</v>
      </c>
      <c r="D41" s="91">
        <f>'[1]kiadás önkormányzat'!D41+'[1]kiadás Egészségház'!D41+'[1]kiadás TGK'!D41+'[1]kiadás Művelődési Ház'!D41+'[1]kiadás Hivatal'!D41</f>
        <v>0</v>
      </c>
      <c r="E41" s="91">
        <f>'[1]kiadás önkormányzat'!E41+'[1]kiadás Egészségház'!E41+'[1]kiadás TGK'!E41+'[1]kiadás Művelődési Ház'!E41+'[1]kiadás Hivatal'!E41</f>
        <v>0</v>
      </c>
      <c r="F41" s="91">
        <f>'[1]kiadás önkormányzat'!F41+'[1]kiadás Egészségház'!F41+'[1]kiadás TGK'!F41+'[1]kiadás Művelődési Ház'!F41+'[1]kiadás Hivatal'!F41</f>
        <v>25207548</v>
      </c>
    </row>
    <row r="42" spans="1:6" x14ac:dyDescent="0.25">
      <c r="A42" s="7" t="s">
        <v>282</v>
      </c>
      <c r="B42" s="29" t="s">
        <v>36</v>
      </c>
      <c r="C42" s="91">
        <f>'[1]kiadás önkormányzat'!C42+'[1]kiadás Egészségház'!C42+'[1]kiadás TGK'!C42+'[1]kiadás Művelődési Ház'!C42+'[1]kiadás Hivatal'!C42</f>
        <v>175008048</v>
      </c>
      <c r="D42" s="91">
        <f>'[1]kiadás önkormányzat'!D42+'[1]kiadás Egészségház'!D42+'[1]kiadás TGK'!D42+'[1]kiadás Művelődési Ház'!D42+'[1]kiadás Hivatal'!D42</f>
        <v>23700000</v>
      </c>
      <c r="E42" s="91">
        <f>'[1]kiadás önkormányzat'!E42+'[1]kiadás Egészségház'!E42+'[1]kiadás TGK'!E42+'[1]kiadás Művelődési Ház'!E42+'[1]kiadás Hivatal'!E42</f>
        <v>0</v>
      </c>
      <c r="F42" s="91">
        <f>'[1]kiadás önkormányzat'!F42+'[1]kiadás Egészségház'!F42+'[1]kiadás TGK'!F42+'[1]kiadás Művelődési Ház'!F42+'[1]kiadás Hivatal'!F42</f>
        <v>198708048</v>
      </c>
    </row>
    <row r="43" spans="1:6" x14ac:dyDescent="0.25">
      <c r="A43" s="5" t="s">
        <v>37</v>
      </c>
      <c r="B43" s="28" t="s">
        <v>38</v>
      </c>
      <c r="C43" s="91">
        <f>'[1]kiadás önkormányzat'!C43+'[1]kiadás Egészségház'!C43+'[1]kiadás TGK'!C43+'[1]kiadás Művelődési Ház'!C43+'[1]kiadás Hivatal'!C43</f>
        <v>1120000</v>
      </c>
      <c r="D43" s="91">
        <f>'[1]kiadás önkormányzat'!D43+'[1]kiadás Egészségház'!D43+'[1]kiadás TGK'!D43+'[1]kiadás Művelődési Ház'!D43+'[1]kiadás Hivatal'!D43</f>
        <v>0</v>
      </c>
      <c r="E43" s="91">
        <f>'[1]kiadás önkormányzat'!E43+'[1]kiadás Egészségház'!E43+'[1]kiadás TGK'!E43+'[1]kiadás Művelődési Ház'!E43+'[1]kiadás Hivatal'!E43</f>
        <v>0</v>
      </c>
      <c r="F43" s="91">
        <f>'[1]kiadás önkormányzat'!F43+'[1]kiadás Egészségház'!F43+'[1]kiadás TGK'!F43+'[1]kiadás Művelődési Ház'!F43+'[1]kiadás Hivatal'!F43</f>
        <v>1120000</v>
      </c>
    </row>
    <row r="44" spans="1:6" x14ac:dyDescent="0.25">
      <c r="A44" s="5" t="s">
        <v>39</v>
      </c>
      <c r="B44" s="28" t="s">
        <v>40</v>
      </c>
      <c r="C44" s="91">
        <f>'[1]kiadás önkormányzat'!C44+'[1]kiadás Egészségház'!C44+'[1]kiadás TGK'!C44+'[1]kiadás Művelődési Ház'!C44+'[1]kiadás Hivatal'!C44</f>
        <v>120000</v>
      </c>
      <c r="D44" s="91">
        <f>'[1]kiadás önkormányzat'!D44+'[1]kiadás Egészségház'!D44+'[1]kiadás TGK'!D44+'[1]kiadás Művelődési Ház'!D44+'[1]kiadás Hivatal'!D44</f>
        <v>0</v>
      </c>
      <c r="E44" s="91">
        <f>'[1]kiadás önkormányzat'!E44+'[1]kiadás Egészségház'!E44+'[1]kiadás TGK'!E44+'[1]kiadás Művelődési Ház'!E44+'[1]kiadás Hivatal'!E44</f>
        <v>0</v>
      </c>
      <c r="F44" s="91">
        <f>'[1]kiadás önkormányzat'!F44+'[1]kiadás Egészségház'!F44+'[1]kiadás TGK'!F44+'[1]kiadás Művelődési Ház'!F44+'[1]kiadás Hivatal'!F44</f>
        <v>120000</v>
      </c>
    </row>
    <row r="45" spans="1:6" x14ac:dyDescent="0.25">
      <c r="A45" s="7" t="s">
        <v>283</v>
      </c>
      <c r="B45" s="29" t="s">
        <v>41</v>
      </c>
      <c r="C45" s="91">
        <f>'[1]kiadás önkormányzat'!C45+'[1]kiadás Egészségház'!C45+'[1]kiadás TGK'!C45+'[1]kiadás Művelődési Ház'!C45+'[1]kiadás Hivatal'!C45</f>
        <v>1240000</v>
      </c>
      <c r="D45" s="91">
        <f>'[1]kiadás önkormányzat'!D45+'[1]kiadás Egészségház'!D45+'[1]kiadás TGK'!D45+'[1]kiadás Művelődési Ház'!D45+'[1]kiadás Hivatal'!D45</f>
        <v>0</v>
      </c>
      <c r="E45" s="91">
        <f>'[1]kiadás önkormányzat'!E45+'[1]kiadás Egészségház'!E45+'[1]kiadás TGK'!E45+'[1]kiadás Művelődési Ház'!E45+'[1]kiadás Hivatal'!E45</f>
        <v>0</v>
      </c>
      <c r="F45" s="91">
        <f>'[1]kiadás önkormányzat'!F45+'[1]kiadás Egészségház'!F45+'[1]kiadás TGK'!F45+'[1]kiadás Művelődési Ház'!F45+'[1]kiadás Hivatal'!F45</f>
        <v>1240000</v>
      </c>
    </row>
    <row r="46" spans="1:6" x14ac:dyDescent="0.25">
      <c r="A46" s="5" t="s">
        <v>42</v>
      </c>
      <c r="B46" s="28" t="s">
        <v>43</v>
      </c>
      <c r="C46" s="91">
        <f>'[1]kiadás önkormányzat'!C46+'[1]kiadás Egészségház'!C46+'[1]kiadás TGK'!C46+'[1]kiadás Művelődési Ház'!C46+'[1]kiadás Hivatal'!C46</f>
        <v>40596000</v>
      </c>
      <c r="D46" s="91">
        <f>'[1]kiadás önkormányzat'!D46+'[1]kiadás Egészségház'!D46+'[1]kiadás TGK'!D46+'[1]kiadás Művelődési Ház'!D46+'[1]kiadás Hivatal'!D46</f>
        <v>5800000</v>
      </c>
      <c r="E46" s="91">
        <f>'[1]kiadás önkormányzat'!E46+'[1]kiadás Egészségház'!E46+'[1]kiadás TGK'!E46+'[1]kiadás Művelődési Ház'!E46+'[1]kiadás Hivatal'!E46</f>
        <v>0</v>
      </c>
      <c r="F46" s="91">
        <f>'[1]kiadás önkormányzat'!F46+'[1]kiadás Egészségház'!F46+'[1]kiadás TGK'!F46+'[1]kiadás Művelődési Ház'!F46+'[1]kiadás Hivatal'!F46</f>
        <v>46396000</v>
      </c>
    </row>
    <row r="47" spans="1:6" x14ac:dyDescent="0.25">
      <c r="A47" s="5" t="s">
        <v>44</v>
      </c>
      <c r="B47" s="28" t="s">
        <v>45</v>
      </c>
      <c r="C47" s="91">
        <f>'[1]kiadás önkormányzat'!C47+'[1]kiadás Egészségház'!C47+'[1]kiadás TGK'!C47+'[1]kiadás Művelődési Ház'!C47+'[1]kiadás Hivatal'!C47</f>
        <v>86000</v>
      </c>
      <c r="D47" s="91">
        <f>'[1]kiadás önkormányzat'!D47+'[1]kiadás Egészségház'!D47+'[1]kiadás TGK'!D47+'[1]kiadás Művelődési Ház'!D47+'[1]kiadás Hivatal'!D47</f>
        <v>0</v>
      </c>
      <c r="E47" s="91">
        <f>'[1]kiadás önkormányzat'!E47+'[1]kiadás Egészségház'!E47+'[1]kiadás TGK'!E47+'[1]kiadás Művelődési Ház'!E47+'[1]kiadás Hivatal'!E47</f>
        <v>0</v>
      </c>
      <c r="F47" s="91">
        <f>'[1]kiadás önkormányzat'!F47+'[1]kiadás Egészségház'!F47+'[1]kiadás TGK'!F47+'[1]kiadás Művelődési Ház'!F47+'[1]kiadás Hivatal'!F47</f>
        <v>86000</v>
      </c>
    </row>
    <row r="48" spans="1:6" x14ac:dyDescent="0.25">
      <c r="A48" s="5" t="s">
        <v>346</v>
      </c>
      <c r="B48" s="28" t="s">
        <v>46</v>
      </c>
      <c r="C48" s="91">
        <f>'[1]kiadás önkormányzat'!C48+'[1]kiadás Egészségház'!C48+'[1]kiadás TGK'!C48+'[1]kiadás Művelődési Ház'!C48+'[1]kiadás Hivatal'!C48</f>
        <v>60400</v>
      </c>
      <c r="D48" s="91">
        <f>'[1]kiadás önkormányzat'!D48+'[1]kiadás Egészségház'!D48+'[1]kiadás TGK'!D48+'[1]kiadás Művelődési Ház'!D48+'[1]kiadás Hivatal'!D48</f>
        <v>0</v>
      </c>
      <c r="E48" s="91">
        <f>'[1]kiadás önkormányzat'!E48+'[1]kiadás Egészségház'!E48+'[1]kiadás TGK'!E48+'[1]kiadás Művelődési Ház'!E48+'[1]kiadás Hivatal'!E48</f>
        <v>0</v>
      </c>
      <c r="F48" s="91">
        <f>'[1]kiadás önkormányzat'!F48+'[1]kiadás Egészségház'!F48+'[1]kiadás TGK'!F48+'[1]kiadás Művelődési Ház'!F48+'[1]kiadás Hivatal'!F48</f>
        <v>60400</v>
      </c>
    </row>
    <row r="49" spans="1:6" x14ac:dyDescent="0.25">
      <c r="A49" s="5" t="s">
        <v>347</v>
      </c>
      <c r="B49" s="28" t="s">
        <v>47</v>
      </c>
      <c r="C49" s="91">
        <f>'[1]kiadás önkormányzat'!C49+'[1]kiadás Egészségház'!C49+'[1]kiadás TGK'!C49+'[1]kiadás Művelődési Ház'!C49+'[1]kiadás Hivatal'!C49</f>
        <v>0</v>
      </c>
      <c r="D49" s="91">
        <f>'[1]kiadás önkormányzat'!D49+'[1]kiadás Egészségház'!D49+'[1]kiadás TGK'!D49+'[1]kiadás Művelődési Ház'!D49+'[1]kiadás Hivatal'!D49</f>
        <v>0</v>
      </c>
      <c r="E49" s="91">
        <f>'[1]kiadás önkormányzat'!E49+'[1]kiadás Egészségház'!E49+'[1]kiadás TGK'!E49+'[1]kiadás Művelődési Ház'!E49+'[1]kiadás Hivatal'!E49</f>
        <v>0</v>
      </c>
      <c r="F49" s="91">
        <f>'[1]kiadás önkormányzat'!F49+'[1]kiadás Egészségház'!F49+'[1]kiadás TGK'!F49+'[1]kiadás Művelődési Ház'!F49+'[1]kiadás Hivatal'!F49</f>
        <v>0</v>
      </c>
    </row>
    <row r="50" spans="1:6" x14ac:dyDescent="0.25">
      <c r="A50" s="5" t="s">
        <v>48</v>
      </c>
      <c r="B50" s="28" t="s">
        <v>49</v>
      </c>
      <c r="C50" s="91">
        <f>'[1]kiadás önkormányzat'!C50+'[1]kiadás Egészségház'!C50+'[1]kiadás TGK'!C50+'[1]kiadás Művelődési Ház'!C50+'[1]kiadás Hivatal'!C50</f>
        <v>3722139</v>
      </c>
      <c r="D50" s="91">
        <f>'[1]kiadás önkormányzat'!D50+'[1]kiadás Egészségház'!D50+'[1]kiadás TGK'!D50+'[1]kiadás Művelődési Ház'!D50+'[1]kiadás Hivatal'!D50</f>
        <v>0</v>
      </c>
      <c r="E50" s="91">
        <f>'[1]kiadás önkormányzat'!E50+'[1]kiadás Egészségház'!E50+'[1]kiadás TGK'!E50+'[1]kiadás Művelődési Ház'!E50+'[1]kiadás Hivatal'!E50</f>
        <v>0</v>
      </c>
      <c r="F50" s="91">
        <f>'[1]kiadás önkormányzat'!F50+'[1]kiadás Egészségház'!F50+'[1]kiadás TGK'!F50+'[1]kiadás Művelődési Ház'!F50+'[1]kiadás Hivatal'!F50</f>
        <v>3722139</v>
      </c>
    </row>
    <row r="51" spans="1:6" x14ac:dyDescent="0.25">
      <c r="A51" s="7" t="s">
        <v>284</v>
      </c>
      <c r="B51" s="29" t="s">
        <v>50</v>
      </c>
      <c r="C51" s="91">
        <f>'[1]kiadás önkormányzat'!C51+'[1]kiadás Egészségház'!C51+'[1]kiadás TGK'!C51+'[1]kiadás Művelődési Ház'!C51+'[1]kiadás Hivatal'!C51</f>
        <v>44464539</v>
      </c>
      <c r="D51" s="91">
        <f>'[1]kiadás önkormányzat'!D51+'[1]kiadás Egészségház'!D51+'[1]kiadás TGK'!D51+'[1]kiadás Művelődési Ház'!D51+'[1]kiadás Hivatal'!D51</f>
        <v>5800000</v>
      </c>
      <c r="E51" s="91">
        <f>'[1]kiadás önkormányzat'!E51+'[1]kiadás Egészségház'!E51+'[1]kiadás TGK'!E51+'[1]kiadás Művelődési Ház'!E51+'[1]kiadás Hivatal'!E51</f>
        <v>0</v>
      </c>
      <c r="F51" s="91">
        <f>'[1]kiadás önkormányzat'!F51+'[1]kiadás Egészségház'!F51+'[1]kiadás TGK'!F51+'[1]kiadás Művelődési Ház'!F51+'[1]kiadás Hivatal'!F51</f>
        <v>50264539</v>
      </c>
    </row>
    <row r="52" spans="1:6" x14ac:dyDescent="0.25">
      <c r="A52" s="33" t="s">
        <v>285</v>
      </c>
      <c r="B52" s="43" t="s">
        <v>51</v>
      </c>
      <c r="C52" s="91">
        <f>'[1]kiadás önkormányzat'!C52+'[1]kiadás Egészségház'!C52+'[1]kiadás TGK'!C52+'[1]kiadás Művelődési Ház'!C52+'[1]kiadás Hivatal'!C52</f>
        <v>238703587</v>
      </c>
      <c r="D52" s="91">
        <f>'[1]kiadás önkormányzat'!D52+'[1]kiadás Egészségház'!D52+'[1]kiadás TGK'!D52+'[1]kiadás Művelődési Ház'!D52+'[1]kiadás Hivatal'!D52</f>
        <v>29900000</v>
      </c>
      <c r="E52" s="91">
        <f>'[1]kiadás önkormányzat'!E52+'[1]kiadás Egészségház'!E52+'[1]kiadás TGK'!E52+'[1]kiadás Művelődési Ház'!E52+'[1]kiadás Hivatal'!E52</f>
        <v>0</v>
      </c>
      <c r="F52" s="91">
        <f>'[1]kiadás önkormányzat'!F52+'[1]kiadás Egészségház'!F52+'[1]kiadás TGK'!F52+'[1]kiadás Művelődési Ház'!F52+'[1]kiadás Hivatal'!F52</f>
        <v>268603587</v>
      </c>
    </row>
    <row r="53" spans="1:6" x14ac:dyDescent="0.25">
      <c r="A53" s="12" t="s">
        <v>52</v>
      </c>
      <c r="B53" s="28" t="s">
        <v>53</v>
      </c>
      <c r="C53" s="91">
        <f>'[1]kiadás önkormányzat'!C53+'[1]kiadás Egészségház'!C53+'[1]kiadás TGK'!C53+'[1]kiadás Művelődési Ház'!C53+'[1]kiadás Hivatal'!C53</f>
        <v>0</v>
      </c>
      <c r="D53" s="91">
        <f>'[1]kiadás önkormányzat'!D53+'[1]kiadás Egészségház'!D53+'[1]kiadás TGK'!D53+'[1]kiadás Művelődési Ház'!D53+'[1]kiadás Hivatal'!D53</f>
        <v>0</v>
      </c>
      <c r="E53" s="91">
        <f>'[1]kiadás önkormányzat'!E53+'[1]kiadás Egészségház'!E53+'[1]kiadás TGK'!E53+'[1]kiadás Művelődési Ház'!E53+'[1]kiadás Hivatal'!E53</f>
        <v>0</v>
      </c>
      <c r="F53" s="91">
        <f>'[1]kiadás önkormányzat'!F53+'[1]kiadás Egészségház'!F53+'[1]kiadás TGK'!F53+'[1]kiadás Művelődési Ház'!F53+'[1]kiadás Hivatal'!F53</f>
        <v>0</v>
      </c>
    </row>
    <row r="54" spans="1:6" x14ac:dyDescent="0.25">
      <c r="A54" s="12" t="s">
        <v>286</v>
      </c>
      <c r="B54" s="28" t="s">
        <v>54</v>
      </c>
      <c r="C54" s="91">
        <f>'[1]kiadás önkormányzat'!C54+'[1]kiadás Egészségház'!C54+'[1]kiadás TGK'!C54+'[1]kiadás Művelődési Ház'!C54+'[1]kiadás Hivatal'!C54</f>
        <v>0</v>
      </c>
      <c r="D54" s="91">
        <f>'[1]kiadás önkormányzat'!D54+'[1]kiadás Egészségház'!D54+'[1]kiadás TGK'!D54+'[1]kiadás Művelődési Ház'!D54+'[1]kiadás Hivatal'!D54</f>
        <v>0</v>
      </c>
      <c r="E54" s="91">
        <f>'[1]kiadás önkormányzat'!E54+'[1]kiadás Egészségház'!E54+'[1]kiadás TGK'!E54+'[1]kiadás Művelődési Ház'!E54+'[1]kiadás Hivatal'!E54</f>
        <v>0</v>
      </c>
      <c r="F54" s="91">
        <f>'[1]kiadás önkormányzat'!F54+'[1]kiadás Egészségház'!F54+'[1]kiadás TGK'!F54+'[1]kiadás Művelődési Ház'!F54+'[1]kiadás Hivatal'!F54</f>
        <v>0</v>
      </c>
    </row>
    <row r="55" spans="1:6" x14ac:dyDescent="0.25">
      <c r="A55" s="16" t="s">
        <v>348</v>
      </c>
      <c r="B55" s="28" t="s">
        <v>55</v>
      </c>
      <c r="C55" s="91">
        <f>'[1]kiadás önkormányzat'!C55+'[1]kiadás Egészségház'!C55+'[1]kiadás TGK'!C55+'[1]kiadás Művelődési Ház'!C55+'[1]kiadás Hivatal'!C55</f>
        <v>0</v>
      </c>
      <c r="D55" s="91">
        <f>'[1]kiadás önkormányzat'!D55+'[1]kiadás Egészségház'!D55+'[1]kiadás TGK'!D55+'[1]kiadás Művelődési Ház'!D55+'[1]kiadás Hivatal'!D55</f>
        <v>0</v>
      </c>
      <c r="E55" s="91">
        <f>'[1]kiadás önkormányzat'!E55+'[1]kiadás Egészségház'!E55+'[1]kiadás TGK'!E55+'[1]kiadás Művelődési Ház'!E55+'[1]kiadás Hivatal'!E55</f>
        <v>0</v>
      </c>
      <c r="F55" s="91">
        <f>'[1]kiadás önkormányzat'!F55+'[1]kiadás Egészségház'!F55+'[1]kiadás TGK'!F55+'[1]kiadás Művelődési Ház'!F55+'[1]kiadás Hivatal'!F55</f>
        <v>0</v>
      </c>
    </row>
    <row r="56" spans="1:6" x14ac:dyDescent="0.25">
      <c r="A56" s="16" t="s">
        <v>349</v>
      </c>
      <c r="B56" s="28" t="s">
        <v>56</v>
      </c>
      <c r="C56" s="91">
        <f>'[1]kiadás önkormányzat'!C56+'[1]kiadás Egészségház'!C56+'[1]kiadás TGK'!C56+'[1]kiadás Művelődési Ház'!C56+'[1]kiadás Hivatal'!C56</f>
        <v>0</v>
      </c>
      <c r="D56" s="91">
        <f>'[1]kiadás önkormányzat'!D56+'[1]kiadás Egészségház'!D56+'[1]kiadás TGK'!D56+'[1]kiadás Művelődési Ház'!D56+'[1]kiadás Hivatal'!D56</f>
        <v>0</v>
      </c>
      <c r="E56" s="91">
        <f>'[1]kiadás önkormányzat'!E56+'[1]kiadás Egészségház'!E56+'[1]kiadás TGK'!E56+'[1]kiadás Művelődési Ház'!E56+'[1]kiadás Hivatal'!E56</f>
        <v>0</v>
      </c>
      <c r="F56" s="91">
        <f>'[1]kiadás önkormányzat'!F56+'[1]kiadás Egészségház'!F56+'[1]kiadás TGK'!F56+'[1]kiadás Művelődési Ház'!F56+'[1]kiadás Hivatal'!F56</f>
        <v>0</v>
      </c>
    </row>
    <row r="57" spans="1:6" x14ac:dyDescent="0.25">
      <c r="A57" s="16" t="s">
        <v>350</v>
      </c>
      <c r="B57" s="28" t="s">
        <v>57</v>
      </c>
      <c r="C57" s="91">
        <f>'[1]kiadás önkormányzat'!C57+'[1]kiadás Egészségház'!C57+'[1]kiadás TGK'!C57+'[1]kiadás Művelődési Ház'!C57+'[1]kiadás Hivatal'!C57</f>
        <v>0</v>
      </c>
      <c r="D57" s="91">
        <f>'[1]kiadás önkormányzat'!D57+'[1]kiadás Egészségház'!D57+'[1]kiadás TGK'!D57+'[1]kiadás Művelődési Ház'!D57+'[1]kiadás Hivatal'!D57</f>
        <v>0</v>
      </c>
      <c r="E57" s="91">
        <f>'[1]kiadás önkormányzat'!E57+'[1]kiadás Egészségház'!E57+'[1]kiadás TGK'!E57+'[1]kiadás Művelődési Ház'!E57+'[1]kiadás Hivatal'!E57</f>
        <v>0</v>
      </c>
      <c r="F57" s="91">
        <f>'[1]kiadás önkormányzat'!F57+'[1]kiadás Egészségház'!F57+'[1]kiadás TGK'!F57+'[1]kiadás Művelődési Ház'!F57+'[1]kiadás Hivatal'!F57</f>
        <v>0</v>
      </c>
    </row>
    <row r="58" spans="1:6" x14ac:dyDescent="0.25">
      <c r="A58" s="12" t="s">
        <v>351</v>
      </c>
      <c r="B58" s="28" t="s">
        <v>58</v>
      </c>
      <c r="C58" s="91">
        <f>'[1]kiadás önkormányzat'!C58+'[1]kiadás Egészségház'!C58+'[1]kiadás TGK'!C58+'[1]kiadás Művelődési Ház'!C58+'[1]kiadás Hivatal'!C58</f>
        <v>0</v>
      </c>
      <c r="D58" s="91">
        <f>'[1]kiadás önkormányzat'!D58+'[1]kiadás Egészségház'!D58+'[1]kiadás TGK'!D58+'[1]kiadás Művelődési Ház'!D58+'[1]kiadás Hivatal'!D58</f>
        <v>0</v>
      </c>
      <c r="E58" s="91">
        <f>'[1]kiadás önkormányzat'!E58+'[1]kiadás Egészségház'!E58+'[1]kiadás TGK'!E58+'[1]kiadás Művelődési Ház'!E58+'[1]kiadás Hivatal'!E58</f>
        <v>0</v>
      </c>
      <c r="F58" s="91">
        <f>'[1]kiadás önkormányzat'!F58+'[1]kiadás Egészségház'!F58+'[1]kiadás TGK'!F58+'[1]kiadás Művelődési Ház'!F58+'[1]kiadás Hivatal'!F58</f>
        <v>0</v>
      </c>
    </row>
    <row r="59" spans="1:6" x14ac:dyDescent="0.25">
      <c r="A59" s="12" t="s">
        <v>352</v>
      </c>
      <c r="B59" s="28" t="s">
        <v>59</v>
      </c>
      <c r="C59" s="91">
        <f>'[1]kiadás önkormányzat'!C59+'[1]kiadás Egészségház'!C59+'[1]kiadás TGK'!C59+'[1]kiadás Művelődési Ház'!C59+'[1]kiadás Hivatal'!C59</f>
        <v>0</v>
      </c>
      <c r="D59" s="91">
        <f>'[1]kiadás önkormányzat'!D59+'[1]kiadás Egészségház'!D59+'[1]kiadás TGK'!D59+'[1]kiadás Művelődési Ház'!D59+'[1]kiadás Hivatal'!D59</f>
        <v>0</v>
      </c>
      <c r="E59" s="91">
        <f>'[1]kiadás önkormányzat'!E59+'[1]kiadás Egészségház'!E59+'[1]kiadás TGK'!E59+'[1]kiadás Művelődési Ház'!E59+'[1]kiadás Hivatal'!E59</f>
        <v>0</v>
      </c>
      <c r="F59" s="91">
        <f>'[1]kiadás önkormányzat'!F59+'[1]kiadás Egészségház'!F59+'[1]kiadás TGK'!F59+'[1]kiadás Művelődési Ház'!F59+'[1]kiadás Hivatal'!F59</f>
        <v>0</v>
      </c>
    </row>
    <row r="60" spans="1:6" x14ac:dyDescent="0.25">
      <c r="A60" s="12" t="s">
        <v>353</v>
      </c>
      <c r="B60" s="28" t="s">
        <v>60</v>
      </c>
      <c r="C60" s="91">
        <f>'[1]kiadás önkormányzat'!C60+'[1]kiadás Egészségház'!C60+'[1]kiadás TGK'!C60+'[1]kiadás Művelődési Ház'!C60+'[1]kiadás Hivatal'!C60</f>
        <v>3900000</v>
      </c>
      <c r="D60" s="91">
        <f>'[1]kiadás önkormányzat'!D60+'[1]kiadás Egészségház'!D60+'[1]kiadás TGK'!D60+'[1]kiadás Művelődési Ház'!D60+'[1]kiadás Hivatal'!D60</f>
        <v>0</v>
      </c>
      <c r="E60" s="91">
        <f>'[1]kiadás önkormányzat'!E60+'[1]kiadás Egészségház'!E60+'[1]kiadás TGK'!E60+'[1]kiadás Művelődési Ház'!E60+'[1]kiadás Hivatal'!E60</f>
        <v>0</v>
      </c>
      <c r="F60" s="91">
        <f>'[1]kiadás önkormányzat'!F60+'[1]kiadás Egészségház'!F60+'[1]kiadás TGK'!F60+'[1]kiadás Művelődési Ház'!F60+'[1]kiadás Hivatal'!F60</f>
        <v>3900000</v>
      </c>
    </row>
    <row r="61" spans="1:6" x14ac:dyDescent="0.25">
      <c r="A61" s="41" t="s">
        <v>315</v>
      </c>
      <c r="B61" s="43" t="s">
        <v>61</v>
      </c>
      <c r="C61" s="91">
        <f>'[1]kiadás önkormányzat'!C61+'[1]kiadás Egészségház'!C61+'[1]kiadás TGK'!C61+'[1]kiadás Művelődési Ház'!C61+'[1]kiadás Hivatal'!C61</f>
        <v>3900000</v>
      </c>
      <c r="D61" s="91">
        <f>'[1]kiadás önkormányzat'!D61+'[1]kiadás Egészségház'!D61+'[1]kiadás TGK'!D61+'[1]kiadás Művelődési Ház'!D61+'[1]kiadás Hivatal'!D61</f>
        <v>0</v>
      </c>
      <c r="E61" s="91">
        <f>'[1]kiadás önkormányzat'!E61+'[1]kiadás Egészségház'!E61+'[1]kiadás TGK'!E61+'[1]kiadás Művelődési Ház'!E61+'[1]kiadás Hivatal'!E61</f>
        <v>0</v>
      </c>
      <c r="F61" s="91">
        <f>'[1]kiadás önkormányzat'!F61+'[1]kiadás Egészségház'!F61+'[1]kiadás TGK'!F61+'[1]kiadás Művelődési Ház'!F61+'[1]kiadás Hivatal'!F61</f>
        <v>3900000</v>
      </c>
    </row>
    <row r="62" spans="1:6" x14ac:dyDescent="0.25">
      <c r="A62" s="11" t="s">
        <v>354</v>
      </c>
      <c r="B62" s="28" t="s">
        <v>62</v>
      </c>
      <c r="C62" s="91">
        <f>'[1]kiadás önkormányzat'!C62+'[1]kiadás Egészségház'!C62+'[1]kiadás TGK'!C62+'[1]kiadás Művelődési Ház'!C62+'[1]kiadás Hivatal'!C62</f>
        <v>0</v>
      </c>
      <c r="D62" s="91">
        <f>'[1]kiadás önkormányzat'!D62+'[1]kiadás Egészségház'!D62+'[1]kiadás TGK'!D62+'[1]kiadás Művelődési Ház'!D62+'[1]kiadás Hivatal'!D62</f>
        <v>0</v>
      </c>
      <c r="E62" s="91">
        <f>'[1]kiadás önkormányzat'!E62+'[1]kiadás Egészségház'!E62+'[1]kiadás TGK'!E62+'[1]kiadás Művelődési Ház'!E62+'[1]kiadás Hivatal'!E62</f>
        <v>0</v>
      </c>
      <c r="F62" s="91">
        <f>'[1]kiadás önkormányzat'!F62+'[1]kiadás Egészségház'!F62+'[1]kiadás TGK'!F62+'[1]kiadás Művelődési Ház'!F62+'[1]kiadás Hivatal'!F62</f>
        <v>0</v>
      </c>
    </row>
    <row r="63" spans="1:6" x14ac:dyDescent="0.25">
      <c r="A63" s="11" t="s">
        <v>63</v>
      </c>
      <c r="B63" s="28" t="s">
        <v>64</v>
      </c>
      <c r="C63" s="91">
        <f>'[1]kiadás önkormányzat'!C63+'[1]kiadás Egészségház'!C63+'[1]kiadás TGK'!C63+'[1]kiadás Művelődési Ház'!C63+'[1]kiadás Hivatal'!C63</f>
        <v>0</v>
      </c>
      <c r="D63" s="91">
        <f>'[1]kiadás önkormányzat'!D63+'[1]kiadás Egészségház'!D63+'[1]kiadás TGK'!D63+'[1]kiadás Művelődési Ház'!D63+'[1]kiadás Hivatal'!D63</f>
        <v>0</v>
      </c>
      <c r="E63" s="91">
        <f>'[1]kiadás önkormányzat'!E63+'[1]kiadás Egészségház'!E63+'[1]kiadás TGK'!E63+'[1]kiadás Művelődési Ház'!E63+'[1]kiadás Hivatal'!E63</f>
        <v>0</v>
      </c>
      <c r="F63" s="91">
        <f>'[1]kiadás önkormányzat'!F63+'[1]kiadás Egészségház'!F63+'[1]kiadás TGK'!F63+'[1]kiadás Művelődési Ház'!F63+'[1]kiadás Hivatal'!F63</f>
        <v>0</v>
      </c>
    </row>
    <row r="64" spans="1:6" ht="30" x14ac:dyDescent="0.25">
      <c r="A64" s="11" t="s">
        <v>65</v>
      </c>
      <c r="B64" s="28" t="s">
        <v>66</v>
      </c>
      <c r="C64" s="91">
        <f>'[1]kiadás önkormányzat'!C64+'[1]kiadás Egészségház'!C64+'[1]kiadás TGK'!C64+'[1]kiadás Művelődési Ház'!C64+'[1]kiadás Hivatal'!C64</f>
        <v>0</v>
      </c>
      <c r="D64" s="91">
        <f>'[1]kiadás önkormányzat'!D64+'[1]kiadás Egészségház'!D64+'[1]kiadás TGK'!D64+'[1]kiadás Művelődési Ház'!D64+'[1]kiadás Hivatal'!D64</f>
        <v>0</v>
      </c>
      <c r="E64" s="91">
        <f>'[1]kiadás önkormányzat'!E64+'[1]kiadás Egészségház'!E64+'[1]kiadás TGK'!E64+'[1]kiadás Művelődési Ház'!E64+'[1]kiadás Hivatal'!E64</f>
        <v>0</v>
      </c>
      <c r="F64" s="91">
        <f>'[1]kiadás önkormányzat'!F64+'[1]kiadás Egészségház'!F64+'[1]kiadás TGK'!F64+'[1]kiadás Művelődési Ház'!F64+'[1]kiadás Hivatal'!F64</f>
        <v>0</v>
      </c>
    </row>
    <row r="65" spans="1:6" ht="30" x14ac:dyDescent="0.25">
      <c r="A65" s="11" t="s">
        <v>316</v>
      </c>
      <c r="B65" s="28" t="s">
        <v>67</v>
      </c>
      <c r="C65" s="91">
        <f>'[1]kiadás önkormányzat'!C65+'[1]kiadás Egészségház'!C65+'[1]kiadás TGK'!C65+'[1]kiadás Művelődési Ház'!C65+'[1]kiadás Hivatal'!C65</f>
        <v>0</v>
      </c>
      <c r="D65" s="91">
        <f>'[1]kiadás önkormányzat'!D65+'[1]kiadás Egészségház'!D65+'[1]kiadás TGK'!D65+'[1]kiadás Művelődési Ház'!D65+'[1]kiadás Hivatal'!D65</f>
        <v>0</v>
      </c>
      <c r="E65" s="91">
        <f>'[1]kiadás önkormányzat'!E65+'[1]kiadás Egészségház'!E65+'[1]kiadás TGK'!E65+'[1]kiadás Művelődési Ház'!E65+'[1]kiadás Hivatal'!E65</f>
        <v>0</v>
      </c>
      <c r="F65" s="91">
        <f>'[1]kiadás önkormányzat'!F65+'[1]kiadás Egészségház'!F65+'[1]kiadás TGK'!F65+'[1]kiadás Művelődési Ház'!F65+'[1]kiadás Hivatal'!F65</f>
        <v>0</v>
      </c>
    </row>
    <row r="66" spans="1:6" ht="30" x14ac:dyDescent="0.25">
      <c r="A66" s="11" t="s">
        <v>355</v>
      </c>
      <c r="B66" s="28" t="s">
        <v>68</v>
      </c>
      <c r="C66" s="91">
        <f>'[1]kiadás önkormányzat'!C66+'[1]kiadás Egészségház'!C66+'[1]kiadás TGK'!C66+'[1]kiadás Művelődési Ház'!C66+'[1]kiadás Hivatal'!C66</f>
        <v>0</v>
      </c>
      <c r="D66" s="91">
        <f>'[1]kiadás önkormányzat'!D66+'[1]kiadás Egészségház'!D66+'[1]kiadás TGK'!D66+'[1]kiadás Művelődési Ház'!D66+'[1]kiadás Hivatal'!D66</f>
        <v>0</v>
      </c>
      <c r="E66" s="91">
        <f>'[1]kiadás önkormányzat'!E66+'[1]kiadás Egészségház'!E66+'[1]kiadás TGK'!E66+'[1]kiadás Művelődési Ház'!E66+'[1]kiadás Hivatal'!E66</f>
        <v>0</v>
      </c>
      <c r="F66" s="91">
        <f>'[1]kiadás önkormányzat'!F66+'[1]kiadás Egészségház'!F66+'[1]kiadás TGK'!F66+'[1]kiadás Művelődési Ház'!F66+'[1]kiadás Hivatal'!F66</f>
        <v>0</v>
      </c>
    </row>
    <row r="67" spans="1:6" x14ac:dyDescent="0.25">
      <c r="A67" s="11" t="s">
        <v>318</v>
      </c>
      <c r="B67" s="28" t="s">
        <v>69</v>
      </c>
      <c r="C67" s="91">
        <f>'[1]kiadás önkormányzat'!C67+'[1]kiadás Egészségház'!C67+'[1]kiadás TGK'!C67+'[1]kiadás Művelődési Ház'!C67+'[1]kiadás Hivatal'!C67</f>
        <v>134913357</v>
      </c>
      <c r="D67" s="91">
        <f>'[1]kiadás önkormányzat'!D67+'[1]kiadás Egészségház'!D67+'[1]kiadás TGK'!D67+'[1]kiadás Művelődési Ház'!D67+'[1]kiadás Hivatal'!D67</f>
        <v>0</v>
      </c>
      <c r="E67" s="91">
        <f>'[1]kiadás önkormányzat'!E67+'[1]kiadás Egészségház'!E67+'[1]kiadás TGK'!E67+'[1]kiadás Művelődési Ház'!E67+'[1]kiadás Hivatal'!E67</f>
        <v>0</v>
      </c>
      <c r="F67" s="91">
        <f>'[1]kiadás önkormányzat'!F67+'[1]kiadás Egészségház'!F67+'[1]kiadás TGK'!F67+'[1]kiadás Művelődési Ház'!F67+'[1]kiadás Hivatal'!F67</f>
        <v>134913357</v>
      </c>
    </row>
    <row r="68" spans="1:6" ht="30" x14ac:dyDescent="0.25">
      <c r="A68" s="11" t="s">
        <v>356</v>
      </c>
      <c r="B68" s="28" t="s">
        <v>70</v>
      </c>
      <c r="C68" s="91">
        <f>'[1]kiadás önkormányzat'!C68+'[1]kiadás Egészségház'!C68+'[1]kiadás TGK'!C68+'[1]kiadás Művelődési Ház'!C68+'[1]kiadás Hivatal'!C68</f>
        <v>0</v>
      </c>
      <c r="D68" s="91">
        <f>'[1]kiadás önkormányzat'!D68+'[1]kiadás Egészségház'!D68+'[1]kiadás TGK'!D68+'[1]kiadás Művelődési Ház'!D68+'[1]kiadás Hivatal'!D68</f>
        <v>0</v>
      </c>
      <c r="E68" s="91">
        <f>'[1]kiadás önkormányzat'!E68+'[1]kiadás Egészségház'!E68+'[1]kiadás TGK'!E68+'[1]kiadás Művelődési Ház'!E68+'[1]kiadás Hivatal'!E68</f>
        <v>0</v>
      </c>
      <c r="F68" s="91">
        <f>'[1]kiadás önkormányzat'!F68+'[1]kiadás Egészségház'!F68+'[1]kiadás TGK'!F68+'[1]kiadás Művelődési Ház'!F68+'[1]kiadás Hivatal'!F68</f>
        <v>0</v>
      </c>
    </row>
    <row r="69" spans="1:6" ht="30" x14ac:dyDescent="0.25">
      <c r="A69" s="11" t="s">
        <v>357</v>
      </c>
      <c r="B69" s="28" t="s">
        <v>71</v>
      </c>
      <c r="C69" s="91">
        <f>'[1]kiadás önkormányzat'!C69+'[1]kiadás Egészségház'!C69+'[1]kiadás TGK'!C69+'[1]kiadás Művelődési Ház'!C69+'[1]kiadás Hivatal'!C69</f>
        <v>0</v>
      </c>
      <c r="D69" s="91">
        <f>'[1]kiadás önkormányzat'!D69+'[1]kiadás Egészségház'!D69+'[1]kiadás TGK'!D69+'[1]kiadás Művelődési Ház'!D69+'[1]kiadás Hivatal'!D69</f>
        <v>0</v>
      </c>
      <c r="E69" s="91">
        <f>'[1]kiadás önkormányzat'!E69+'[1]kiadás Egészségház'!E69+'[1]kiadás TGK'!E69+'[1]kiadás Művelődési Ház'!E69+'[1]kiadás Hivatal'!E69</f>
        <v>0</v>
      </c>
      <c r="F69" s="91">
        <f>'[1]kiadás önkormányzat'!F69+'[1]kiadás Egészségház'!F69+'[1]kiadás TGK'!F69+'[1]kiadás Művelődési Ház'!F69+'[1]kiadás Hivatal'!F69</f>
        <v>0</v>
      </c>
    </row>
    <row r="70" spans="1:6" x14ac:dyDescent="0.25">
      <c r="A70" s="11" t="s">
        <v>72</v>
      </c>
      <c r="B70" s="28" t="s">
        <v>73</v>
      </c>
      <c r="C70" s="91">
        <f>'[1]kiadás önkormányzat'!C70+'[1]kiadás Egészségház'!C70+'[1]kiadás TGK'!C70+'[1]kiadás Művelődési Ház'!C70+'[1]kiadás Hivatal'!C70</f>
        <v>0</v>
      </c>
      <c r="D70" s="91">
        <f>'[1]kiadás önkormányzat'!D70+'[1]kiadás Egészségház'!D70+'[1]kiadás TGK'!D70+'[1]kiadás Művelődési Ház'!D70+'[1]kiadás Hivatal'!D70</f>
        <v>0</v>
      </c>
      <c r="E70" s="91">
        <f>'[1]kiadás önkormányzat'!E70+'[1]kiadás Egészségház'!E70+'[1]kiadás TGK'!E70+'[1]kiadás Művelődési Ház'!E70+'[1]kiadás Hivatal'!E70</f>
        <v>0</v>
      </c>
      <c r="F70" s="91">
        <f>'[1]kiadás önkormányzat'!F70+'[1]kiadás Egészségház'!F70+'[1]kiadás TGK'!F70+'[1]kiadás Művelődési Ház'!F70+'[1]kiadás Hivatal'!F70</f>
        <v>0</v>
      </c>
    </row>
    <row r="71" spans="1:6" x14ac:dyDescent="0.25">
      <c r="A71" s="11" t="s">
        <v>74</v>
      </c>
      <c r="B71" s="28" t="s">
        <v>75</v>
      </c>
      <c r="C71" s="91">
        <f>'[1]kiadás önkormányzat'!C71+'[1]kiadás Egészségház'!C71+'[1]kiadás TGK'!C71+'[1]kiadás Művelődési Ház'!C71+'[1]kiadás Hivatal'!C71</f>
        <v>0</v>
      </c>
      <c r="D71" s="91">
        <f>'[1]kiadás önkormányzat'!D71+'[1]kiadás Egészségház'!D71+'[1]kiadás TGK'!D71+'[1]kiadás Művelődési Ház'!D71+'[1]kiadás Hivatal'!D71</f>
        <v>0</v>
      </c>
      <c r="E71" s="91">
        <f>'[1]kiadás önkormányzat'!E71+'[1]kiadás Egészségház'!E71+'[1]kiadás TGK'!E71+'[1]kiadás Művelődési Ház'!E71+'[1]kiadás Hivatal'!E71</f>
        <v>0</v>
      </c>
      <c r="F71" s="91">
        <f>'[1]kiadás önkormányzat'!F71+'[1]kiadás Egészségház'!F71+'[1]kiadás TGK'!F71+'[1]kiadás Művelődési Ház'!F71+'[1]kiadás Hivatal'!F71</f>
        <v>0</v>
      </c>
    </row>
    <row r="72" spans="1:6" x14ac:dyDescent="0.25">
      <c r="A72" s="11" t="s">
        <v>358</v>
      </c>
      <c r="B72" s="28" t="s">
        <v>76</v>
      </c>
      <c r="C72" s="91">
        <f>'[1]kiadás önkormányzat'!C72+'[1]kiadás Egészségház'!C72+'[1]kiadás TGK'!C72+'[1]kiadás Művelődési Ház'!C72+'[1]kiadás Hivatal'!C72</f>
        <v>4502200</v>
      </c>
      <c r="D72" s="91">
        <f>'[1]kiadás önkormányzat'!D72+'[1]kiadás Egészségház'!D72+'[1]kiadás TGK'!D72+'[1]kiadás Művelődési Ház'!D72+'[1]kiadás Hivatal'!D72</f>
        <v>0</v>
      </c>
      <c r="E72" s="91">
        <f>'[1]kiadás önkormányzat'!E72+'[1]kiadás Egészségház'!E72+'[1]kiadás TGK'!E72+'[1]kiadás Művelődési Ház'!E72+'[1]kiadás Hivatal'!E72</f>
        <v>0</v>
      </c>
      <c r="F72" s="91">
        <f>'[1]kiadás önkormányzat'!F72+'[1]kiadás Egészségház'!F72+'[1]kiadás TGK'!F72+'[1]kiadás Művelődési Ház'!F72+'[1]kiadás Hivatal'!F72</f>
        <v>4502200</v>
      </c>
    </row>
    <row r="73" spans="1:6" x14ac:dyDescent="0.25">
      <c r="A73" s="11" t="s">
        <v>566</v>
      </c>
      <c r="B73" s="28" t="s">
        <v>77</v>
      </c>
      <c r="C73" s="91">
        <f>'[1]kiadás önkormányzat'!C73+'[1]kiadás Egészségház'!C73+'[1]kiadás TGK'!C73+'[1]kiadás Művelődési Ház'!C73+'[1]kiadás Hivatal'!C73</f>
        <v>0</v>
      </c>
      <c r="D73" s="91">
        <f>'[1]kiadás önkormányzat'!D73+'[1]kiadás Egészségház'!D73+'[1]kiadás TGK'!D73+'[1]kiadás Művelődési Ház'!D73+'[1]kiadás Hivatal'!D73</f>
        <v>0</v>
      </c>
      <c r="E73" s="91">
        <f>'[1]kiadás önkormányzat'!E73+'[1]kiadás Egészségház'!E73+'[1]kiadás TGK'!E73+'[1]kiadás Művelődési Ház'!E73+'[1]kiadás Hivatal'!E73</f>
        <v>0</v>
      </c>
      <c r="F73" s="91">
        <f>'[1]kiadás önkormányzat'!F73+'[1]kiadás Egészségház'!F73+'[1]kiadás TGK'!F73+'[1]kiadás Művelődési Ház'!F73+'[1]kiadás Hivatal'!F73</f>
        <v>0</v>
      </c>
    </row>
    <row r="74" spans="1:6" x14ac:dyDescent="0.25">
      <c r="A74" s="11" t="s">
        <v>567</v>
      </c>
      <c r="B74" s="28" t="s">
        <v>77</v>
      </c>
      <c r="C74" s="91">
        <f>'[1]kiadás önkormányzat'!C74+'[1]kiadás Egészségház'!C74+'[1]kiadás TGK'!C74+'[1]kiadás Művelődési Ház'!C74+'[1]kiadás Hivatal'!C74</f>
        <v>32998305</v>
      </c>
      <c r="D74" s="91">
        <f>'[1]kiadás önkormányzat'!D74+'[1]kiadás Egészségház'!D74+'[1]kiadás TGK'!D74+'[1]kiadás Művelődési Ház'!D74+'[1]kiadás Hivatal'!D74</f>
        <v>0</v>
      </c>
      <c r="E74" s="91">
        <f>'[1]kiadás önkormányzat'!E74+'[1]kiadás Egészségház'!E74+'[1]kiadás TGK'!E74+'[1]kiadás Művelődési Ház'!E74+'[1]kiadás Hivatal'!E74</f>
        <v>0</v>
      </c>
      <c r="F74" s="91">
        <f>'[1]kiadás önkormányzat'!F74+'[1]kiadás Egészségház'!F74+'[1]kiadás TGK'!F74+'[1]kiadás Művelődési Ház'!F74+'[1]kiadás Hivatal'!F74</f>
        <v>32998305</v>
      </c>
    </row>
    <row r="75" spans="1:6" x14ac:dyDescent="0.25">
      <c r="A75" s="41" t="s">
        <v>321</v>
      </c>
      <c r="B75" s="43" t="s">
        <v>78</v>
      </c>
      <c r="C75" s="91">
        <f>'[1]kiadás önkormányzat'!C75+'[1]kiadás Egészségház'!C75+'[1]kiadás TGK'!C75+'[1]kiadás Művelődési Ház'!C75+'[1]kiadás Hivatal'!C75</f>
        <v>172413862</v>
      </c>
      <c r="D75" s="91">
        <f>'[1]kiadás önkormányzat'!D75+'[1]kiadás Egészségház'!D75+'[1]kiadás TGK'!D75+'[1]kiadás Művelődési Ház'!D75+'[1]kiadás Hivatal'!D75</f>
        <v>0</v>
      </c>
      <c r="E75" s="91">
        <f>'[1]kiadás önkormányzat'!E75+'[1]kiadás Egészségház'!E75+'[1]kiadás TGK'!E75+'[1]kiadás Művelődési Ház'!E75+'[1]kiadás Hivatal'!E75</f>
        <v>0</v>
      </c>
      <c r="F75" s="91">
        <f>'[1]kiadás önkormányzat'!F75+'[1]kiadás Egészségház'!F75+'[1]kiadás TGK'!F75+'[1]kiadás Művelődési Ház'!F75+'[1]kiadás Hivatal'!F75</f>
        <v>172413862</v>
      </c>
    </row>
    <row r="76" spans="1:6" ht="15.75" x14ac:dyDescent="0.25">
      <c r="A76" s="125" t="s">
        <v>511</v>
      </c>
      <c r="B76" s="43"/>
      <c r="C76" s="91">
        <f>'[1]kiadás önkormányzat'!C76+'[1]kiadás Egészségház'!C76+'[1]kiadás TGK'!C76+'[1]kiadás Művelődési Ház'!C76+'[1]kiadás Hivatal'!C76</f>
        <v>637239255</v>
      </c>
      <c r="D76" s="91">
        <f>'[1]kiadás önkormányzat'!D76+'[1]kiadás Egészségház'!D76+'[1]kiadás TGK'!D76+'[1]kiadás Művelődési Ház'!D76+'[1]kiadás Hivatal'!D76</f>
        <v>71146112</v>
      </c>
      <c r="E76" s="91">
        <f>'[1]kiadás önkormányzat'!E76+'[1]kiadás Egészségház'!E76+'[1]kiadás TGK'!E76+'[1]kiadás Művelődési Ház'!E76+'[1]kiadás Hivatal'!E76</f>
        <v>0</v>
      </c>
      <c r="F76" s="91">
        <f>'[1]kiadás önkormányzat'!F76+'[1]kiadás Egészségház'!F76+'[1]kiadás TGK'!F76+'[1]kiadás Művelődési Ház'!F76+'[1]kiadás Hivatal'!F76</f>
        <v>708385367</v>
      </c>
    </row>
    <row r="77" spans="1:6" x14ac:dyDescent="0.25">
      <c r="A77" s="5" t="s">
        <v>79</v>
      </c>
      <c r="B77" s="28" t="s">
        <v>80</v>
      </c>
      <c r="C77" s="91">
        <f>'[1]kiadás önkormányzat'!C77+'[1]kiadás Egészségház'!C77+'[1]kiadás TGK'!C77+'[1]kiadás Művelődési Ház'!C77+'[1]kiadás Hivatal'!C77</f>
        <v>0</v>
      </c>
      <c r="D77" s="91">
        <f>'[1]kiadás önkormányzat'!D77+'[1]kiadás Egészségház'!D77+'[1]kiadás TGK'!D77+'[1]kiadás Művelődési Ház'!D77+'[1]kiadás Hivatal'!D77</f>
        <v>0</v>
      </c>
      <c r="E77" s="91">
        <f>'[1]kiadás önkormányzat'!E77+'[1]kiadás Egészségház'!E77+'[1]kiadás TGK'!E77+'[1]kiadás Művelődési Ház'!E77+'[1]kiadás Hivatal'!E77</f>
        <v>0</v>
      </c>
      <c r="F77" s="91">
        <f>'[1]kiadás önkormányzat'!F77+'[1]kiadás Egészségház'!F77+'[1]kiadás TGK'!F77+'[1]kiadás Művelődési Ház'!F77+'[1]kiadás Hivatal'!F77</f>
        <v>0</v>
      </c>
    </row>
    <row r="78" spans="1:6" x14ac:dyDescent="0.25">
      <c r="A78" s="5" t="s">
        <v>359</v>
      </c>
      <c r="B78" s="28" t="s">
        <v>81</v>
      </c>
      <c r="C78" s="91">
        <f>'[1]kiadás önkormányzat'!C78+'[1]kiadás Egészségház'!C78+'[1]kiadás TGK'!C78+'[1]kiadás Művelődési Ház'!C78+'[1]kiadás Hivatal'!C78</f>
        <v>210000</v>
      </c>
      <c r="D78" s="91">
        <f>'[1]kiadás önkormányzat'!D78+'[1]kiadás Egészségház'!D78+'[1]kiadás TGK'!D78+'[1]kiadás Művelődési Ház'!D78+'[1]kiadás Hivatal'!D78</f>
        <v>0</v>
      </c>
      <c r="E78" s="91">
        <f>'[1]kiadás önkormányzat'!E78+'[1]kiadás Egészségház'!E78+'[1]kiadás TGK'!E78+'[1]kiadás Művelődési Ház'!E78+'[1]kiadás Hivatal'!E78</f>
        <v>0</v>
      </c>
      <c r="F78" s="91">
        <f>'[1]kiadás önkormányzat'!F78+'[1]kiadás Egészségház'!F78+'[1]kiadás TGK'!F78+'[1]kiadás Művelődési Ház'!F78+'[1]kiadás Hivatal'!F78</f>
        <v>210000</v>
      </c>
    </row>
    <row r="79" spans="1:6" x14ac:dyDescent="0.25">
      <c r="A79" s="5" t="s">
        <v>82</v>
      </c>
      <c r="B79" s="28" t="s">
        <v>83</v>
      </c>
      <c r="C79" s="91">
        <f>'[1]kiadás önkormányzat'!C79+'[1]kiadás Egészségház'!C79+'[1]kiadás TGK'!C79+'[1]kiadás Művelődési Ház'!C79+'[1]kiadás Hivatal'!C79</f>
        <v>630000</v>
      </c>
      <c r="D79" s="91">
        <f>'[1]kiadás önkormányzat'!D79+'[1]kiadás Egészségház'!D79+'[1]kiadás TGK'!D79+'[1]kiadás Művelődési Ház'!D79+'[1]kiadás Hivatal'!D79</f>
        <v>0</v>
      </c>
      <c r="E79" s="91">
        <f>'[1]kiadás önkormányzat'!E79+'[1]kiadás Egészségház'!E79+'[1]kiadás TGK'!E79+'[1]kiadás Művelődési Ház'!E79+'[1]kiadás Hivatal'!E79</f>
        <v>0</v>
      </c>
      <c r="F79" s="91">
        <f>'[1]kiadás önkormányzat'!F79+'[1]kiadás Egészségház'!F79+'[1]kiadás TGK'!F79+'[1]kiadás Művelődési Ház'!F79+'[1]kiadás Hivatal'!F79</f>
        <v>630000</v>
      </c>
    </row>
    <row r="80" spans="1:6" x14ac:dyDescent="0.25">
      <c r="A80" s="5" t="s">
        <v>84</v>
      </c>
      <c r="B80" s="28" t="s">
        <v>85</v>
      </c>
      <c r="C80" s="91">
        <f>'[1]kiadás önkormányzat'!C80+'[1]kiadás Egészségház'!C80+'[1]kiadás TGK'!C80+'[1]kiadás Művelődési Ház'!C80+'[1]kiadás Hivatal'!C80</f>
        <v>83697887</v>
      </c>
      <c r="D80" s="91">
        <f>'[1]kiadás önkormányzat'!D80+'[1]kiadás Egészségház'!D80+'[1]kiadás TGK'!D80+'[1]kiadás Művelődési Ház'!D80+'[1]kiadás Hivatal'!D80</f>
        <v>0</v>
      </c>
      <c r="E80" s="91">
        <f>'[1]kiadás önkormányzat'!E80+'[1]kiadás Egészségház'!E80+'[1]kiadás TGK'!E80+'[1]kiadás Művelődési Ház'!E80+'[1]kiadás Hivatal'!E80</f>
        <v>0</v>
      </c>
      <c r="F80" s="91">
        <f>'[1]kiadás önkormányzat'!F80+'[1]kiadás Egészségház'!F80+'[1]kiadás TGK'!F80+'[1]kiadás Művelődési Ház'!F80+'[1]kiadás Hivatal'!F80</f>
        <v>83697887</v>
      </c>
    </row>
    <row r="81" spans="1:6" x14ac:dyDescent="0.25">
      <c r="A81" s="5" t="s">
        <v>86</v>
      </c>
      <c r="B81" s="28" t="s">
        <v>87</v>
      </c>
      <c r="C81" s="91">
        <f>'[1]kiadás önkormányzat'!C81+'[1]kiadás Egészségház'!C81+'[1]kiadás TGK'!C81+'[1]kiadás Művelődési Ház'!C81+'[1]kiadás Hivatal'!C81</f>
        <v>0</v>
      </c>
      <c r="D81" s="91">
        <f>'[1]kiadás önkormányzat'!D81+'[1]kiadás Egészségház'!D81+'[1]kiadás TGK'!D81+'[1]kiadás Művelődési Ház'!D81+'[1]kiadás Hivatal'!D81</f>
        <v>0</v>
      </c>
      <c r="E81" s="91">
        <f>'[1]kiadás önkormányzat'!E81+'[1]kiadás Egészségház'!E81+'[1]kiadás TGK'!E81+'[1]kiadás Művelődési Ház'!E81+'[1]kiadás Hivatal'!E81</f>
        <v>0</v>
      </c>
      <c r="F81" s="91">
        <f>'[1]kiadás önkormányzat'!F81+'[1]kiadás Egészségház'!F81+'[1]kiadás TGK'!F81+'[1]kiadás Művelődési Ház'!F81+'[1]kiadás Hivatal'!F81</f>
        <v>0</v>
      </c>
    </row>
    <row r="82" spans="1:6" x14ac:dyDescent="0.25">
      <c r="A82" s="5" t="s">
        <v>88</v>
      </c>
      <c r="B82" s="28" t="s">
        <v>89</v>
      </c>
      <c r="C82" s="91">
        <f>'[1]kiadás önkormányzat'!C82+'[1]kiadás Egészségház'!C82+'[1]kiadás TGK'!C82+'[1]kiadás Művelődési Ház'!C82+'[1]kiadás Hivatal'!C82</f>
        <v>0</v>
      </c>
      <c r="D82" s="91">
        <f>'[1]kiadás önkormányzat'!D82+'[1]kiadás Egészségház'!D82+'[1]kiadás TGK'!D82+'[1]kiadás Művelődési Ház'!D82+'[1]kiadás Hivatal'!D82</f>
        <v>0</v>
      </c>
      <c r="E82" s="91">
        <f>'[1]kiadás önkormányzat'!E82+'[1]kiadás Egészségház'!E82+'[1]kiadás TGK'!E82+'[1]kiadás Művelődési Ház'!E82+'[1]kiadás Hivatal'!E82</f>
        <v>0</v>
      </c>
      <c r="F82" s="91">
        <f>'[1]kiadás önkormányzat'!F82+'[1]kiadás Egészségház'!F82+'[1]kiadás TGK'!F82+'[1]kiadás Művelődési Ház'!F82+'[1]kiadás Hivatal'!F82</f>
        <v>0</v>
      </c>
    </row>
    <row r="83" spans="1:6" x14ac:dyDescent="0.25">
      <c r="A83" s="5" t="s">
        <v>90</v>
      </c>
      <c r="B83" s="28" t="s">
        <v>91</v>
      </c>
      <c r="C83" s="91">
        <f>'[1]kiadás önkormányzat'!C83+'[1]kiadás Egészségház'!C83+'[1]kiadás TGK'!C83+'[1]kiadás Művelődési Ház'!C83+'[1]kiadás Hivatal'!C83</f>
        <v>53063440</v>
      </c>
      <c r="D83" s="91">
        <f>'[1]kiadás önkormányzat'!D83+'[1]kiadás Egészségház'!D83+'[1]kiadás TGK'!D83+'[1]kiadás Művelődési Ház'!D83+'[1]kiadás Hivatal'!D83</f>
        <v>0</v>
      </c>
      <c r="E83" s="91">
        <f>'[1]kiadás önkormányzat'!E83+'[1]kiadás Egészségház'!E83+'[1]kiadás TGK'!E83+'[1]kiadás Művelődési Ház'!E83+'[1]kiadás Hivatal'!E83</f>
        <v>0</v>
      </c>
      <c r="F83" s="91">
        <f>'[1]kiadás önkormányzat'!F83+'[1]kiadás Egészségház'!F83+'[1]kiadás TGK'!F83+'[1]kiadás Művelődési Ház'!F83+'[1]kiadás Hivatal'!F83</f>
        <v>53063440</v>
      </c>
    </row>
    <row r="84" spans="1:6" x14ac:dyDescent="0.25">
      <c r="A84" s="33" t="s">
        <v>323</v>
      </c>
      <c r="B84" s="43" t="s">
        <v>92</v>
      </c>
      <c r="C84" s="91">
        <f>'[1]kiadás önkormányzat'!C84+'[1]kiadás Egészségház'!C84+'[1]kiadás TGK'!C84+'[1]kiadás Művelődési Ház'!C84+'[1]kiadás Hivatal'!C84</f>
        <v>137601327</v>
      </c>
      <c r="D84" s="91">
        <f>'[1]kiadás önkormányzat'!D84+'[1]kiadás Egészségház'!D84+'[1]kiadás TGK'!D84+'[1]kiadás Művelődési Ház'!D84+'[1]kiadás Hivatal'!D84</f>
        <v>0</v>
      </c>
      <c r="E84" s="91">
        <f>'[1]kiadás önkormányzat'!E84+'[1]kiadás Egészségház'!E84+'[1]kiadás TGK'!E84+'[1]kiadás Művelődési Ház'!E84+'[1]kiadás Hivatal'!E84</f>
        <v>0</v>
      </c>
      <c r="F84" s="91">
        <f>'[1]kiadás önkormányzat'!F84+'[1]kiadás Egészségház'!F84+'[1]kiadás TGK'!F84+'[1]kiadás Művelődési Ház'!F84+'[1]kiadás Hivatal'!F84</f>
        <v>137601327</v>
      </c>
    </row>
    <row r="85" spans="1:6" x14ac:dyDescent="0.25">
      <c r="A85" s="12" t="s">
        <v>93</v>
      </c>
      <c r="B85" s="28" t="s">
        <v>94</v>
      </c>
      <c r="C85" s="91">
        <f>'[1]kiadás önkormányzat'!C85+'[1]kiadás Egészségház'!C85+'[1]kiadás TGK'!C85+'[1]kiadás Művelődési Ház'!C85+'[1]kiadás Hivatal'!C85</f>
        <v>115685821</v>
      </c>
      <c r="D85" s="91">
        <f>'[1]kiadás önkormányzat'!D85+'[1]kiadás Egészségház'!D85+'[1]kiadás TGK'!D85+'[1]kiadás Művelődési Ház'!D85+'[1]kiadás Hivatal'!D85</f>
        <v>0</v>
      </c>
      <c r="E85" s="91">
        <f>'[1]kiadás önkormányzat'!E85+'[1]kiadás Egészségház'!E85+'[1]kiadás TGK'!E85+'[1]kiadás Művelődési Ház'!E85+'[1]kiadás Hivatal'!E85</f>
        <v>0</v>
      </c>
      <c r="F85" s="91">
        <f>'[1]kiadás önkormányzat'!F85+'[1]kiadás Egészségház'!F85+'[1]kiadás TGK'!F85+'[1]kiadás Művelődési Ház'!F85+'[1]kiadás Hivatal'!F85</f>
        <v>115685821</v>
      </c>
    </row>
    <row r="86" spans="1:6" x14ac:dyDescent="0.25">
      <c r="A86" s="12" t="s">
        <v>95</v>
      </c>
      <c r="B86" s="28" t="s">
        <v>96</v>
      </c>
      <c r="C86" s="91">
        <f>'[1]kiadás önkormányzat'!C86+'[1]kiadás Egészségház'!C86+'[1]kiadás TGK'!C86+'[1]kiadás Művelődési Ház'!C86+'[1]kiadás Hivatal'!C86</f>
        <v>0</v>
      </c>
      <c r="D86" s="91">
        <f>'[1]kiadás önkormányzat'!D86+'[1]kiadás Egészségház'!D86+'[1]kiadás TGK'!D86+'[1]kiadás Művelődési Ház'!D86+'[1]kiadás Hivatal'!D86</f>
        <v>0</v>
      </c>
      <c r="E86" s="91">
        <f>'[1]kiadás önkormányzat'!E86+'[1]kiadás Egészségház'!E86+'[1]kiadás TGK'!E86+'[1]kiadás Művelődési Ház'!E86+'[1]kiadás Hivatal'!E86</f>
        <v>0</v>
      </c>
      <c r="F86" s="91">
        <f>'[1]kiadás önkormányzat'!F86+'[1]kiadás Egészségház'!F86+'[1]kiadás TGK'!F86+'[1]kiadás Művelődési Ház'!F86+'[1]kiadás Hivatal'!F86</f>
        <v>0</v>
      </c>
    </row>
    <row r="87" spans="1:6" x14ac:dyDescent="0.25">
      <c r="A87" s="12" t="s">
        <v>97</v>
      </c>
      <c r="B87" s="28" t="s">
        <v>98</v>
      </c>
      <c r="C87" s="91">
        <f>'[1]kiadás önkormányzat'!C87+'[1]kiadás Egészségház'!C87+'[1]kiadás TGK'!C87+'[1]kiadás Művelődési Ház'!C87+'[1]kiadás Hivatal'!C87</f>
        <v>839571</v>
      </c>
      <c r="D87" s="91">
        <f>'[1]kiadás önkormányzat'!D87+'[1]kiadás Egészségház'!D87+'[1]kiadás TGK'!D87+'[1]kiadás Művelődési Ház'!D87+'[1]kiadás Hivatal'!D87</f>
        <v>0</v>
      </c>
      <c r="E87" s="91">
        <f>'[1]kiadás önkormányzat'!E87+'[1]kiadás Egészségház'!E87+'[1]kiadás TGK'!E87+'[1]kiadás Művelődési Ház'!E87+'[1]kiadás Hivatal'!E87</f>
        <v>0</v>
      </c>
      <c r="F87" s="91">
        <f>'[1]kiadás önkormányzat'!F87+'[1]kiadás Egészségház'!F87+'[1]kiadás TGK'!F87+'[1]kiadás Művelődési Ház'!F87+'[1]kiadás Hivatal'!F87</f>
        <v>839571</v>
      </c>
    </row>
    <row r="88" spans="1:6" x14ac:dyDescent="0.25">
      <c r="A88" s="12" t="s">
        <v>99</v>
      </c>
      <c r="B88" s="28" t="s">
        <v>100</v>
      </c>
      <c r="C88" s="91">
        <f>'[1]kiadás önkormányzat'!C88+'[1]kiadás Egészségház'!C88+'[1]kiadás TGK'!C88+'[1]kiadás Művelődési Ház'!C88+'[1]kiadás Hivatal'!C88</f>
        <v>6842495</v>
      </c>
      <c r="D88" s="91">
        <f>'[1]kiadás önkormányzat'!D88+'[1]kiadás Egészségház'!D88+'[1]kiadás TGK'!D88+'[1]kiadás Művelődési Ház'!D88+'[1]kiadás Hivatal'!D88</f>
        <v>0</v>
      </c>
      <c r="E88" s="91">
        <f>'[1]kiadás önkormányzat'!E88+'[1]kiadás Egészségház'!E88+'[1]kiadás TGK'!E88+'[1]kiadás Művelődési Ház'!E88+'[1]kiadás Hivatal'!E88</f>
        <v>0</v>
      </c>
      <c r="F88" s="91">
        <f>'[1]kiadás önkormányzat'!F88+'[1]kiadás Egészségház'!F88+'[1]kiadás TGK'!F88+'[1]kiadás Művelődési Ház'!F88+'[1]kiadás Hivatal'!F88</f>
        <v>6842495</v>
      </c>
    </row>
    <row r="89" spans="1:6" x14ac:dyDescent="0.25">
      <c r="A89" s="41" t="s">
        <v>324</v>
      </c>
      <c r="B89" s="43" t="s">
        <v>101</v>
      </c>
      <c r="C89" s="91">
        <f>'[1]kiadás önkormányzat'!C89+'[1]kiadás Egészségház'!C89+'[1]kiadás TGK'!C89+'[1]kiadás Művelődési Ház'!C89+'[1]kiadás Hivatal'!C89</f>
        <v>123367887</v>
      </c>
      <c r="D89" s="91">
        <f>'[1]kiadás önkormányzat'!D89+'[1]kiadás Egészségház'!D89+'[1]kiadás TGK'!D89+'[1]kiadás Művelődési Ház'!D89+'[1]kiadás Hivatal'!D89</f>
        <v>0</v>
      </c>
      <c r="E89" s="91">
        <f>'[1]kiadás önkormányzat'!E89+'[1]kiadás Egészségház'!E89+'[1]kiadás TGK'!E89+'[1]kiadás Művelődési Ház'!E89+'[1]kiadás Hivatal'!E89</f>
        <v>0</v>
      </c>
      <c r="F89" s="91">
        <f>'[1]kiadás önkormányzat'!F89+'[1]kiadás Egészségház'!F89+'[1]kiadás TGK'!F89+'[1]kiadás Művelődési Ház'!F89+'[1]kiadás Hivatal'!F89</f>
        <v>123367887</v>
      </c>
    </row>
    <row r="90" spans="1:6" ht="30" x14ac:dyDescent="0.25">
      <c r="A90" s="12" t="s">
        <v>102</v>
      </c>
      <c r="B90" s="28" t="s">
        <v>103</v>
      </c>
      <c r="C90" s="91">
        <f>'[1]kiadás önkormányzat'!C90+'[1]kiadás Egészségház'!C90+'[1]kiadás TGK'!C90+'[1]kiadás Művelődési Ház'!C90+'[1]kiadás Hivatal'!C90</f>
        <v>0</v>
      </c>
      <c r="D90" s="91">
        <f>'[1]kiadás önkormányzat'!D90+'[1]kiadás Egészségház'!D90+'[1]kiadás TGK'!D90+'[1]kiadás Művelődési Ház'!D90+'[1]kiadás Hivatal'!D90</f>
        <v>0</v>
      </c>
      <c r="E90" s="91">
        <f>'[1]kiadás önkormányzat'!E90+'[1]kiadás Egészségház'!E90+'[1]kiadás TGK'!E90+'[1]kiadás Művelődési Ház'!E90+'[1]kiadás Hivatal'!E90</f>
        <v>0</v>
      </c>
      <c r="F90" s="91">
        <f>'[1]kiadás önkormányzat'!F90+'[1]kiadás Egészségház'!F90+'[1]kiadás TGK'!F90+'[1]kiadás Művelődési Ház'!F90+'[1]kiadás Hivatal'!F90</f>
        <v>0</v>
      </c>
    </row>
    <row r="91" spans="1:6" ht="30" x14ac:dyDescent="0.25">
      <c r="A91" s="12" t="s">
        <v>360</v>
      </c>
      <c r="B91" s="28" t="s">
        <v>104</v>
      </c>
      <c r="C91" s="91">
        <f>'[1]kiadás önkormányzat'!C91+'[1]kiadás Egészségház'!C91+'[1]kiadás TGK'!C91+'[1]kiadás Művelődési Ház'!C91+'[1]kiadás Hivatal'!C91</f>
        <v>0</v>
      </c>
      <c r="D91" s="91">
        <f>'[1]kiadás önkormányzat'!D91+'[1]kiadás Egészségház'!D91+'[1]kiadás TGK'!D91+'[1]kiadás Művelődési Ház'!D91+'[1]kiadás Hivatal'!D91</f>
        <v>0</v>
      </c>
      <c r="E91" s="91">
        <f>'[1]kiadás önkormányzat'!E91+'[1]kiadás Egészségház'!E91+'[1]kiadás TGK'!E91+'[1]kiadás Művelődési Ház'!E91+'[1]kiadás Hivatal'!E91</f>
        <v>0</v>
      </c>
      <c r="F91" s="91">
        <f>'[1]kiadás önkormányzat'!F91+'[1]kiadás Egészségház'!F91+'[1]kiadás TGK'!F91+'[1]kiadás Művelődési Ház'!F91+'[1]kiadás Hivatal'!F91</f>
        <v>0</v>
      </c>
    </row>
    <row r="92" spans="1:6" ht="30" x14ac:dyDescent="0.25">
      <c r="A92" s="12" t="s">
        <v>361</v>
      </c>
      <c r="B92" s="28" t="s">
        <v>105</v>
      </c>
      <c r="C92" s="91">
        <f>'[1]kiadás önkormányzat'!C92+'[1]kiadás Egészségház'!C92+'[1]kiadás TGK'!C92+'[1]kiadás Művelődési Ház'!C92+'[1]kiadás Hivatal'!C92</f>
        <v>0</v>
      </c>
      <c r="D92" s="91">
        <f>'[1]kiadás önkormányzat'!D92+'[1]kiadás Egészségház'!D92+'[1]kiadás TGK'!D92+'[1]kiadás Művelődési Ház'!D92+'[1]kiadás Hivatal'!D92</f>
        <v>0</v>
      </c>
      <c r="E92" s="91">
        <f>'[1]kiadás önkormányzat'!E92+'[1]kiadás Egészségház'!E92+'[1]kiadás TGK'!E92+'[1]kiadás Művelődési Ház'!E92+'[1]kiadás Hivatal'!E92</f>
        <v>0</v>
      </c>
      <c r="F92" s="91">
        <f>'[1]kiadás önkormányzat'!F92+'[1]kiadás Egészségház'!F92+'[1]kiadás TGK'!F92+'[1]kiadás Művelődési Ház'!F92+'[1]kiadás Hivatal'!F92</f>
        <v>0</v>
      </c>
    </row>
    <row r="93" spans="1:6" x14ac:dyDescent="0.25">
      <c r="A93" s="12" t="s">
        <v>362</v>
      </c>
      <c r="B93" s="28" t="s">
        <v>106</v>
      </c>
      <c r="C93" s="91">
        <f>'[1]kiadás önkormányzat'!C93+'[1]kiadás Egészségház'!C93+'[1]kiadás TGK'!C93+'[1]kiadás Művelődési Ház'!C93+'[1]kiadás Hivatal'!C93</f>
        <v>0</v>
      </c>
      <c r="D93" s="91">
        <f>'[1]kiadás önkormányzat'!D93+'[1]kiadás Egészségház'!D93+'[1]kiadás TGK'!D93+'[1]kiadás Művelődési Ház'!D93+'[1]kiadás Hivatal'!D93</f>
        <v>0</v>
      </c>
      <c r="E93" s="91">
        <f>'[1]kiadás önkormányzat'!E93+'[1]kiadás Egészségház'!E93+'[1]kiadás TGK'!E93+'[1]kiadás Művelődési Ház'!E93+'[1]kiadás Hivatal'!E93</f>
        <v>0</v>
      </c>
      <c r="F93" s="91">
        <f>'[1]kiadás önkormányzat'!F93+'[1]kiadás Egészségház'!F93+'[1]kiadás TGK'!F93+'[1]kiadás Művelődési Ház'!F93+'[1]kiadás Hivatal'!F93</f>
        <v>0</v>
      </c>
    </row>
    <row r="94" spans="1:6" ht="30" x14ac:dyDescent="0.25">
      <c r="A94" s="12" t="s">
        <v>363</v>
      </c>
      <c r="B94" s="28" t="s">
        <v>107</v>
      </c>
      <c r="C94" s="91">
        <f>'[1]kiadás önkormányzat'!C94+'[1]kiadás Egészségház'!C94+'[1]kiadás TGK'!C94+'[1]kiadás Művelődési Ház'!C94+'[1]kiadás Hivatal'!C94</f>
        <v>0</v>
      </c>
      <c r="D94" s="91">
        <f>'[1]kiadás önkormányzat'!D94+'[1]kiadás Egészségház'!D94+'[1]kiadás TGK'!D94+'[1]kiadás Művelődési Ház'!D94+'[1]kiadás Hivatal'!D94</f>
        <v>0</v>
      </c>
      <c r="E94" s="91">
        <f>'[1]kiadás önkormányzat'!E94+'[1]kiadás Egészségház'!E94+'[1]kiadás TGK'!E94+'[1]kiadás Művelődési Ház'!E94+'[1]kiadás Hivatal'!E94</f>
        <v>0</v>
      </c>
      <c r="F94" s="91">
        <f>'[1]kiadás önkormányzat'!F94+'[1]kiadás Egészségház'!F94+'[1]kiadás TGK'!F94+'[1]kiadás Művelődési Ház'!F94+'[1]kiadás Hivatal'!F94</f>
        <v>0</v>
      </c>
    </row>
    <row r="95" spans="1:6" ht="30" x14ac:dyDescent="0.25">
      <c r="A95" s="12" t="s">
        <v>364</v>
      </c>
      <c r="B95" s="28" t="s">
        <v>108</v>
      </c>
      <c r="C95" s="91">
        <f>'[1]kiadás önkormányzat'!C95+'[1]kiadás Egészségház'!C95+'[1]kiadás TGK'!C95+'[1]kiadás Művelődési Ház'!C95+'[1]kiadás Hivatal'!C95</f>
        <v>0</v>
      </c>
      <c r="D95" s="91">
        <f>'[1]kiadás önkormányzat'!D95+'[1]kiadás Egészségház'!D95+'[1]kiadás TGK'!D95+'[1]kiadás Művelődési Ház'!D95+'[1]kiadás Hivatal'!D95</f>
        <v>0</v>
      </c>
      <c r="E95" s="91">
        <f>'[1]kiadás önkormányzat'!E95+'[1]kiadás Egészségház'!E95+'[1]kiadás TGK'!E95+'[1]kiadás Művelődési Ház'!E95+'[1]kiadás Hivatal'!E95</f>
        <v>0</v>
      </c>
      <c r="F95" s="91">
        <f>'[1]kiadás önkormányzat'!F95+'[1]kiadás Egészségház'!F95+'[1]kiadás TGK'!F95+'[1]kiadás Művelődési Ház'!F95+'[1]kiadás Hivatal'!F95</f>
        <v>0</v>
      </c>
    </row>
    <row r="96" spans="1:6" x14ac:dyDescent="0.25">
      <c r="A96" s="12" t="s">
        <v>109</v>
      </c>
      <c r="B96" s="28" t="s">
        <v>110</v>
      </c>
      <c r="C96" s="91">
        <f>'[1]kiadás önkormányzat'!C96+'[1]kiadás Egészségház'!C96+'[1]kiadás TGK'!C96+'[1]kiadás Művelődési Ház'!C96+'[1]kiadás Hivatal'!C96</f>
        <v>0</v>
      </c>
      <c r="D96" s="91">
        <f>'[1]kiadás önkormányzat'!D96+'[1]kiadás Egészségház'!D96+'[1]kiadás TGK'!D96+'[1]kiadás Művelődési Ház'!D96+'[1]kiadás Hivatal'!D96</f>
        <v>1200000</v>
      </c>
      <c r="E96" s="91">
        <f>'[1]kiadás önkormányzat'!E96+'[1]kiadás Egészségház'!E96+'[1]kiadás TGK'!E96+'[1]kiadás Művelődési Ház'!E96+'[1]kiadás Hivatal'!E96</f>
        <v>0</v>
      </c>
      <c r="F96" s="91">
        <f>'[1]kiadás önkormányzat'!F96+'[1]kiadás Egészségház'!F96+'[1]kiadás TGK'!F96+'[1]kiadás Művelődési Ház'!F96+'[1]kiadás Hivatal'!F96</f>
        <v>1200000</v>
      </c>
    </row>
    <row r="97" spans="1:25" x14ac:dyDescent="0.25">
      <c r="A97" s="12" t="s">
        <v>365</v>
      </c>
      <c r="B97" s="28" t="s">
        <v>111</v>
      </c>
      <c r="C97" s="91">
        <f>'[1]kiadás önkormányzat'!C97+'[1]kiadás Egészségház'!C97+'[1]kiadás TGK'!C97+'[1]kiadás Művelődési Ház'!C97+'[1]kiadás Hivatal'!C97</f>
        <v>0</v>
      </c>
      <c r="D97" s="91">
        <f>'[1]kiadás önkormányzat'!D97+'[1]kiadás Egészségház'!D97+'[1]kiadás TGK'!D97+'[1]kiadás Művelődési Ház'!D97+'[1]kiadás Hivatal'!D97</f>
        <v>0</v>
      </c>
      <c r="E97" s="91">
        <f>'[1]kiadás önkormányzat'!E97+'[1]kiadás Egészségház'!E97+'[1]kiadás TGK'!E97+'[1]kiadás Művelődési Ház'!E97+'[1]kiadás Hivatal'!E97</f>
        <v>0</v>
      </c>
      <c r="F97" s="91">
        <f>'[1]kiadás önkormányzat'!F97+'[1]kiadás Egészségház'!F97+'[1]kiadás TGK'!F97+'[1]kiadás Művelődési Ház'!F97+'[1]kiadás Hivatal'!F97</f>
        <v>0</v>
      </c>
    </row>
    <row r="98" spans="1:25" x14ac:dyDescent="0.25">
      <c r="A98" s="41" t="s">
        <v>325</v>
      </c>
      <c r="B98" s="43" t="s">
        <v>112</v>
      </c>
      <c r="C98" s="91">
        <f>'[1]kiadás önkormányzat'!C98+'[1]kiadás Egészségház'!C98+'[1]kiadás TGK'!C98+'[1]kiadás Művelődési Ház'!C98+'[1]kiadás Hivatal'!C98</f>
        <v>0</v>
      </c>
      <c r="D98" s="91">
        <f>'[1]kiadás önkormányzat'!D98+'[1]kiadás Egészségház'!D98+'[1]kiadás TGK'!D98+'[1]kiadás Művelődési Ház'!D98+'[1]kiadás Hivatal'!D98</f>
        <v>1200000</v>
      </c>
      <c r="E98" s="91">
        <f>'[1]kiadás önkormányzat'!E98+'[1]kiadás Egészségház'!E98+'[1]kiadás TGK'!E98+'[1]kiadás Művelődési Ház'!E98+'[1]kiadás Hivatal'!E98</f>
        <v>0</v>
      </c>
      <c r="F98" s="91">
        <f>'[1]kiadás önkormányzat'!F98+'[1]kiadás Egészségház'!F98+'[1]kiadás TGK'!F98+'[1]kiadás Művelődési Ház'!F98+'[1]kiadás Hivatal'!F98</f>
        <v>1200000</v>
      </c>
    </row>
    <row r="99" spans="1:25" ht="15.75" x14ac:dyDescent="0.25">
      <c r="A99" s="125" t="s">
        <v>510</v>
      </c>
      <c r="B99" s="43"/>
      <c r="C99" s="91">
        <f>'[1]kiadás önkormányzat'!C99+'[1]kiadás Egészségház'!C99+'[1]kiadás TGK'!C99+'[1]kiadás Művelődési Ház'!C99+'[1]kiadás Hivatal'!C99</f>
        <v>260969214</v>
      </c>
      <c r="D99" s="91">
        <f>'[1]kiadás önkormányzat'!D99+'[1]kiadás Egészségház'!D99+'[1]kiadás TGK'!D99+'[1]kiadás Művelődési Ház'!D99+'[1]kiadás Hivatal'!D99</f>
        <v>1200000</v>
      </c>
      <c r="E99" s="91">
        <f>'[1]kiadás önkormányzat'!E99+'[1]kiadás Egészségház'!E99+'[1]kiadás TGK'!E99+'[1]kiadás Művelődési Ház'!E99+'[1]kiadás Hivatal'!E99</f>
        <v>0</v>
      </c>
      <c r="F99" s="91">
        <f>'[1]kiadás önkormányzat'!F99+'[1]kiadás Egészségház'!F99+'[1]kiadás TGK'!F99+'[1]kiadás Művelődési Ház'!F99+'[1]kiadás Hivatal'!F99</f>
        <v>262169214</v>
      </c>
    </row>
    <row r="100" spans="1:25" ht="15.75" x14ac:dyDescent="0.25">
      <c r="A100" s="34" t="s">
        <v>373</v>
      </c>
      <c r="B100" s="31" t="s">
        <v>113</v>
      </c>
      <c r="C100" s="91">
        <f>'[1]kiadás önkormányzat'!C100+'[1]kiadás Egészségház'!C100+'[1]kiadás TGK'!C100+'[1]kiadás Művelődési Ház'!C100+'[1]kiadás Hivatal'!C100</f>
        <v>898208469</v>
      </c>
      <c r="D100" s="91">
        <f>'[1]kiadás önkormányzat'!D100+'[1]kiadás Egészségház'!D100+'[1]kiadás TGK'!D100+'[1]kiadás Művelődési Ház'!D100+'[1]kiadás Hivatal'!D100</f>
        <v>72346112</v>
      </c>
      <c r="E100" s="91">
        <f>'[1]kiadás önkormányzat'!E100+'[1]kiadás Egészségház'!E100+'[1]kiadás TGK'!E100+'[1]kiadás Művelődési Ház'!E100+'[1]kiadás Hivatal'!E100</f>
        <v>0</v>
      </c>
      <c r="F100" s="91">
        <f>'[1]kiadás önkormányzat'!F100+'[1]kiadás Egészségház'!F100+'[1]kiadás TGK'!F100+'[1]kiadás Művelődési Ház'!F100+'[1]kiadás Hivatal'!F100</f>
        <v>970554581</v>
      </c>
    </row>
    <row r="101" spans="1:25" x14ac:dyDescent="0.25">
      <c r="A101" s="12" t="s">
        <v>366</v>
      </c>
      <c r="B101" s="5" t="s">
        <v>114</v>
      </c>
      <c r="C101" s="91">
        <f>'[1]kiadás önkormányzat'!C101+'[1]kiadás Egészségház'!C101+'[1]kiadás TGK'!C101+'[1]kiadás Művelődési Ház'!C101+'[1]kiadás Hivatal'!C101</f>
        <v>0</v>
      </c>
      <c r="D101" s="91">
        <f>'[1]kiadás önkormányzat'!D101+'[1]kiadás Egészségház'!D101+'[1]kiadás TGK'!D101+'[1]kiadás Művelődési Ház'!D101+'[1]kiadás Hivatal'!D101</f>
        <v>0</v>
      </c>
      <c r="E101" s="91">
        <f>'[1]kiadás önkormányzat'!E101+'[1]kiadás Egészségház'!E101+'[1]kiadás TGK'!E101+'[1]kiadás Művelődési Ház'!E101+'[1]kiadás Hivatal'!E101</f>
        <v>0</v>
      </c>
      <c r="F101" s="91">
        <f>'[1]kiadás önkormányzat'!F101+'[1]kiadás Egészségház'!F101+'[1]kiadás TGK'!F101+'[1]kiadás Művelődési Ház'!F101+'[1]kiadás Hivatal'!F101</f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 x14ac:dyDescent="0.25">
      <c r="A102" s="12" t="s">
        <v>117</v>
      </c>
      <c r="B102" s="5" t="s">
        <v>118</v>
      </c>
      <c r="C102" s="91">
        <f>'[1]kiadás önkormányzat'!C102+'[1]kiadás Egészségház'!C102+'[1]kiadás TGK'!C102+'[1]kiadás Művelődési Ház'!C102+'[1]kiadás Hivatal'!C102</f>
        <v>0</v>
      </c>
      <c r="D102" s="91">
        <f>'[1]kiadás önkormányzat'!D102+'[1]kiadás Egészségház'!D102+'[1]kiadás TGK'!D102+'[1]kiadás Művelődési Ház'!D102+'[1]kiadás Hivatal'!D102</f>
        <v>0</v>
      </c>
      <c r="E102" s="91">
        <f>'[1]kiadás önkormányzat'!E102+'[1]kiadás Egészségház'!E102+'[1]kiadás TGK'!E102+'[1]kiadás Művelődési Ház'!E102+'[1]kiadás Hivatal'!E102</f>
        <v>0</v>
      </c>
      <c r="F102" s="91">
        <f>'[1]kiadás önkormányzat'!F102+'[1]kiadás Egészségház'!F102+'[1]kiadás TGK'!F102+'[1]kiadás Művelődési Ház'!F102+'[1]kiadás Hivatal'!F102</f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x14ac:dyDescent="0.25">
      <c r="A103" s="12" t="s">
        <v>367</v>
      </c>
      <c r="B103" s="5" t="s">
        <v>119</v>
      </c>
      <c r="C103" s="91">
        <f>'[1]kiadás önkormányzat'!C103+'[1]kiadás Egészségház'!C103+'[1]kiadás TGK'!C103+'[1]kiadás Művelődési Ház'!C103+'[1]kiadás Hivatal'!C103</f>
        <v>0</v>
      </c>
      <c r="D103" s="91">
        <f>'[1]kiadás önkormányzat'!D103+'[1]kiadás Egészségház'!D103+'[1]kiadás TGK'!D103+'[1]kiadás Művelődési Ház'!D103+'[1]kiadás Hivatal'!D103</f>
        <v>0</v>
      </c>
      <c r="E103" s="91">
        <f>'[1]kiadás önkormányzat'!E103+'[1]kiadás Egészségház'!E103+'[1]kiadás TGK'!E103+'[1]kiadás Művelődési Ház'!E103+'[1]kiadás Hivatal'!E103</f>
        <v>0</v>
      </c>
      <c r="F103" s="91">
        <f>'[1]kiadás önkormányzat'!F103+'[1]kiadás Egészségház'!F103+'[1]kiadás TGK'!F103+'[1]kiadás Művelődési Ház'!F103+'[1]kiadás Hivatal'!F103</f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4" t="s">
        <v>330</v>
      </c>
      <c r="B104" s="7" t="s">
        <v>121</v>
      </c>
      <c r="C104" s="91">
        <f>'[1]kiadás önkormányzat'!C104+'[1]kiadás Egészségház'!C104+'[1]kiadás TGK'!C104+'[1]kiadás Művelődési Ház'!C104+'[1]kiadás Hivatal'!C104</f>
        <v>0</v>
      </c>
      <c r="D104" s="91">
        <f>'[1]kiadás önkormányzat'!D104+'[1]kiadás Egészségház'!D104+'[1]kiadás TGK'!D104+'[1]kiadás Művelődési Ház'!D104+'[1]kiadás Hivatal'!D104</f>
        <v>0</v>
      </c>
      <c r="E104" s="91">
        <f>'[1]kiadás önkormányzat'!E104+'[1]kiadás Egészségház'!E104+'[1]kiadás TGK'!E104+'[1]kiadás Művelődési Ház'!E104+'[1]kiadás Hivatal'!E104</f>
        <v>0</v>
      </c>
      <c r="F104" s="91">
        <f>'[1]kiadás önkormányzat'!F104+'[1]kiadás Egészségház'!F104+'[1]kiadás TGK'!F104+'[1]kiadás Művelődési Ház'!F104+'[1]kiadás Hivatal'!F104</f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 x14ac:dyDescent="0.25">
      <c r="A105" s="12" t="s">
        <v>368</v>
      </c>
      <c r="B105" s="5" t="s">
        <v>122</v>
      </c>
      <c r="C105" s="91">
        <f>'[1]kiadás önkormányzat'!C105+'[1]kiadás Egészségház'!C105+'[1]kiadás TGK'!C105+'[1]kiadás Művelődési Ház'!C105+'[1]kiadás Hivatal'!C105</f>
        <v>0</v>
      </c>
      <c r="D105" s="91">
        <f>'[1]kiadás önkormányzat'!D105+'[1]kiadás Egészségház'!D105+'[1]kiadás TGK'!D105+'[1]kiadás Művelődési Ház'!D105+'[1]kiadás Hivatal'!D105</f>
        <v>0</v>
      </c>
      <c r="E105" s="91">
        <f>'[1]kiadás önkormányzat'!E105+'[1]kiadás Egészségház'!E105+'[1]kiadás TGK'!E105+'[1]kiadás Művelődési Ház'!E105+'[1]kiadás Hivatal'!E105</f>
        <v>0</v>
      </c>
      <c r="F105" s="91">
        <f>'[1]kiadás önkormányzat'!F105+'[1]kiadás Egészségház'!F105+'[1]kiadás TGK'!F105+'[1]kiadás Művelődési Ház'!F105+'[1]kiadás Hivatal'!F105</f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 x14ac:dyDescent="0.25">
      <c r="A106" s="12" t="s">
        <v>336</v>
      </c>
      <c r="B106" s="5" t="s">
        <v>125</v>
      </c>
      <c r="C106" s="91">
        <f>'[1]kiadás önkormányzat'!C106+'[1]kiadás Egészségház'!C106+'[1]kiadás TGK'!C106+'[1]kiadás Művelődési Ház'!C106+'[1]kiadás Hivatal'!C106</f>
        <v>0</v>
      </c>
      <c r="D106" s="91">
        <f>'[1]kiadás önkormányzat'!D106+'[1]kiadás Egészségház'!D106+'[1]kiadás TGK'!D106+'[1]kiadás Művelődési Ház'!D106+'[1]kiadás Hivatal'!D106</f>
        <v>0</v>
      </c>
      <c r="E106" s="91">
        <f>'[1]kiadás önkormányzat'!E106+'[1]kiadás Egészségház'!E106+'[1]kiadás TGK'!E106+'[1]kiadás Művelődési Ház'!E106+'[1]kiadás Hivatal'!E106</f>
        <v>0</v>
      </c>
      <c r="F106" s="91">
        <f>'[1]kiadás önkormányzat'!F106+'[1]kiadás Egészségház'!F106+'[1]kiadás TGK'!F106+'[1]kiadás Művelődési Ház'!F106+'[1]kiadás Hivatal'!F106</f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126</v>
      </c>
      <c r="B107" s="5" t="s">
        <v>127</v>
      </c>
      <c r="C107" s="91">
        <f>'[1]kiadás önkormányzat'!C107+'[1]kiadás Egészségház'!C107+'[1]kiadás TGK'!C107+'[1]kiadás Művelődési Ház'!C107+'[1]kiadás Hivatal'!C107</f>
        <v>0</v>
      </c>
      <c r="D107" s="91">
        <f>'[1]kiadás önkormányzat'!D107+'[1]kiadás Egészségház'!D107+'[1]kiadás TGK'!D107+'[1]kiadás Művelődési Ház'!D107+'[1]kiadás Hivatal'!D107</f>
        <v>0</v>
      </c>
      <c r="E107" s="91">
        <f>'[1]kiadás önkormányzat'!E107+'[1]kiadás Egészségház'!E107+'[1]kiadás TGK'!E107+'[1]kiadás Művelődési Ház'!E107+'[1]kiadás Hivatal'!E107</f>
        <v>0</v>
      </c>
      <c r="F107" s="91">
        <f>'[1]kiadás önkormányzat'!F107+'[1]kiadás Egészségház'!F107+'[1]kiadás TGK'!F107+'[1]kiadás Művelődési Ház'!F107+'[1]kiadás Hivatal'!F107</f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 x14ac:dyDescent="0.25">
      <c r="A108" s="12" t="s">
        <v>369</v>
      </c>
      <c r="B108" s="5" t="s">
        <v>128</v>
      </c>
      <c r="C108" s="91">
        <f>'[1]kiadás önkormányzat'!C108+'[1]kiadás Egészségház'!C108+'[1]kiadás TGK'!C108+'[1]kiadás Művelődési Ház'!C108+'[1]kiadás Hivatal'!C108</f>
        <v>0</v>
      </c>
      <c r="D108" s="91">
        <f>'[1]kiadás önkormányzat'!D108+'[1]kiadás Egészségház'!D108+'[1]kiadás TGK'!D108+'[1]kiadás Művelődési Ház'!D108+'[1]kiadás Hivatal'!D108</f>
        <v>0</v>
      </c>
      <c r="E108" s="91">
        <f>'[1]kiadás önkormányzat'!E108+'[1]kiadás Egészségház'!E108+'[1]kiadás TGK'!E108+'[1]kiadás Művelődési Ház'!E108+'[1]kiadás Hivatal'!E108</f>
        <v>0</v>
      </c>
      <c r="F108" s="91">
        <f>'[1]kiadás önkormányzat'!F108+'[1]kiadás Egészségház'!F108+'[1]kiadás TGK'!F108+'[1]kiadás Művelődési Ház'!F108+'[1]kiadás Hivatal'!F108</f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4" t="s">
        <v>333</v>
      </c>
      <c r="B109" s="7" t="s">
        <v>129</v>
      </c>
      <c r="C109" s="91">
        <f>'[1]kiadás önkormányzat'!C109+'[1]kiadás Egészségház'!C109+'[1]kiadás TGK'!C109+'[1]kiadás Művelődési Ház'!C109+'[1]kiadás Hivatal'!C109</f>
        <v>0</v>
      </c>
      <c r="D109" s="91">
        <f>'[1]kiadás önkormányzat'!D109+'[1]kiadás Egészségház'!D109+'[1]kiadás TGK'!D109+'[1]kiadás Művelődési Ház'!D109+'[1]kiadás Hivatal'!D109</f>
        <v>0</v>
      </c>
      <c r="E109" s="91">
        <f>'[1]kiadás önkormányzat'!E109+'[1]kiadás Egészségház'!E109+'[1]kiadás TGK'!E109+'[1]kiadás Művelődési Ház'!E109+'[1]kiadás Hivatal'!E109</f>
        <v>0</v>
      </c>
      <c r="F109" s="91">
        <f>'[1]kiadás önkormányzat'!F109+'[1]kiadás Egészségház'!F109+'[1]kiadás TGK'!F109+'[1]kiadás Művelődési Ház'!F109+'[1]kiadás Hivatal'!F109</f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 x14ac:dyDescent="0.25">
      <c r="A110" s="12" t="s">
        <v>130</v>
      </c>
      <c r="B110" s="5" t="s">
        <v>131</v>
      </c>
      <c r="C110" s="91">
        <f>'[1]kiadás önkormányzat'!C110+'[1]kiadás Egészségház'!C110+'[1]kiadás TGK'!C110+'[1]kiadás Művelődési Ház'!C110+'[1]kiadás Hivatal'!C110</f>
        <v>0</v>
      </c>
      <c r="D110" s="91">
        <f>'[1]kiadás önkormányzat'!D110+'[1]kiadás Egészségház'!D110+'[1]kiadás TGK'!D110+'[1]kiadás Művelődési Ház'!D110+'[1]kiadás Hivatal'!D110</f>
        <v>0</v>
      </c>
      <c r="E110" s="91">
        <f>'[1]kiadás önkormányzat'!E110+'[1]kiadás Egészségház'!E110+'[1]kiadás TGK'!E110+'[1]kiadás Művelődési Ház'!E110+'[1]kiadás Hivatal'!E110</f>
        <v>0</v>
      </c>
      <c r="F110" s="91">
        <f>'[1]kiadás önkormányzat'!F110+'[1]kiadás Egészségház'!F110+'[1]kiadás TGK'!F110+'[1]kiadás Művelődési Ház'!F110+'[1]kiadás Hivatal'!F110</f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12" t="s">
        <v>132</v>
      </c>
      <c r="B111" s="5" t="s">
        <v>133</v>
      </c>
      <c r="C111" s="91">
        <f>'[1]kiadás önkormányzat'!C111+'[1]kiadás Egészségház'!C111+'[1]kiadás TGK'!C111+'[1]kiadás Művelődési Ház'!C111+'[1]kiadás Hivatal'!C111</f>
        <v>13109671</v>
      </c>
      <c r="D111" s="91">
        <f>'[1]kiadás önkormányzat'!D111+'[1]kiadás Egészségház'!D111+'[1]kiadás TGK'!D111+'[1]kiadás Művelődési Ház'!D111+'[1]kiadás Hivatal'!D111</f>
        <v>0</v>
      </c>
      <c r="E111" s="91">
        <f>'[1]kiadás önkormányzat'!E111+'[1]kiadás Egészségház'!E111+'[1]kiadás TGK'!E111+'[1]kiadás Művelődési Ház'!E111+'[1]kiadás Hivatal'!E111</f>
        <v>0</v>
      </c>
      <c r="F111" s="91">
        <f>'[1]kiadás önkormányzat'!F111+'[1]kiadás Egészségház'!F111+'[1]kiadás TGK'!F111+'[1]kiadás Művelődési Ház'!F111+'[1]kiadás Hivatal'!F111</f>
        <v>13109671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14" t="s">
        <v>134</v>
      </c>
      <c r="B112" s="7" t="s">
        <v>135</v>
      </c>
      <c r="C112" s="91">
        <f>'[1]kiadás önkormányzat'!C112+'[1]kiadás Egészségház'!C112+'[1]kiadás TGK'!C112+'[1]kiadás Művelődési Ház'!C112+'[1]kiadás Hivatal'!C112</f>
        <v>200908914</v>
      </c>
      <c r="D112" s="91">
        <f>'[1]kiadás önkormányzat'!D112+'[1]kiadás Egészségház'!D112+'[1]kiadás TGK'!D112+'[1]kiadás Művelődési Ház'!D112+'[1]kiadás Hivatal'!D112</f>
        <v>0</v>
      </c>
      <c r="E112" s="91">
        <f>'[1]kiadás önkormányzat'!E112+'[1]kiadás Egészségház'!E112+'[1]kiadás TGK'!E112+'[1]kiadás Művelődési Ház'!E112+'[1]kiadás Hivatal'!E112</f>
        <v>0</v>
      </c>
      <c r="F112" s="91">
        <f>'[1]kiadás önkormányzat'!F112+'[1]kiadás Egészségház'!F112+'[1]kiadás TGK'!F112+'[1]kiadás Művelődési Ház'!F112+'[1]kiadás Hivatal'!F112</f>
        <v>200908914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2" t="s">
        <v>136</v>
      </c>
      <c r="B113" s="5" t="s">
        <v>137</v>
      </c>
      <c r="C113" s="91">
        <f>'[1]kiadás önkormányzat'!C113+'[1]kiadás Egészségház'!C113+'[1]kiadás TGK'!C113+'[1]kiadás Művelődési Ház'!C113+'[1]kiadás Hivatal'!C113</f>
        <v>0</v>
      </c>
      <c r="D113" s="91">
        <f>'[1]kiadás önkormányzat'!D113+'[1]kiadás Egészségház'!D113+'[1]kiadás TGK'!D113+'[1]kiadás Művelődési Ház'!D113+'[1]kiadás Hivatal'!D113</f>
        <v>0</v>
      </c>
      <c r="E113" s="91">
        <f>'[1]kiadás önkormányzat'!E113+'[1]kiadás Egészségház'!E113+'[1]kiadás TGK'!E113+'[1]kiadás Művelődési Ház'!E113+'[1]kiadás Hivatal'!E113</f>
        <v>0</v>
      </c>
      <c r="F113" s="91">
        <f>'[1]kiadás önkormányzat'!F113+'[1]kiadás Egészségház'!F113+'[1]kiadás TGK'!F113+'[1]kiadás Művelődési Ház'!F113+'[1]kiadás Hivatal'!F113</f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12" t="s">
        <v>138</v>
      </c>
      <c r="B114" s="5" t="s">
        <v>139</v>
      </c>
      <c r="C114" s="91">
        <f>'[1]kiadás önkormányzat'!C114+'[1]kiadás Egészségház'!C114+'[1]kiadás TGK'!C114+'[1]kiadás Művelődési Ház'!C114+'[1]kiadás Hivatal'!C114</f>
        <v>0</v>
      </c>
      <c r="D114" s="91">
        <f>'[1]kiadás önkormányzat'!D114+'[1]kiadás Egészségház'!D114+'[1]kiadás TGK'!D114+'[1]kiadás Művelődési Ház'!D114+'[1]kiadás Hivatal'!D114</f>
        <v>0</v>
      </c>
      <c r="E114" s="91">
        <f>'[1]kiadás önkormányzat'!E114+'[1]kiadás Egészségház'!E114+'[1]kiadás TGK'!E114+'[1]kiadás Művelődési Ház'!E114+'[1]kiadás Hivatal'!E114</f>
        <v>0</v>
      </c>
      <c r="F114" s="91">
        <f>'[1]kiadás önkormányzat'!F114+'[1]kiadás Egészségház'!F114+'[1]kiadás TGK'!F114+'[1]kiadás Művelődési Ház'!F114+'[1]kiadás Hivatal'!F114</f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12" t="s">
        <v>140</v>
      </c>
      <c r="B115" s="5" t="s">
        <v>141</v>
      </c>
      <c r="C115" s="91">
        <f>'[1]kiadás önkormányzat'!C115+'[1]kiadás Egészségház'!C115+'[1]kiadás TGK'!C115+'[1]kiadás Művelődési Ház'!C115+'[1]kiadás Hivatal'!C115</f>
        <v>0</v>
      </c>
      <c r="D115" s="91">
        <f>'[1]kiadás önkormányzat'!D115+'[1]kiadás Egészségház'!D115+'[1]kiadás TGK'!D115+'[1]kiadás Művelődési Ház'!D115+'[1]kiadás Hivatal'!D115</f>
        <v>0</v>
      </c>
      <c r="E115" s="91">
        <f>'[1]kiadás önkormányzat'!E115+'[1]kiadás Egészségház'!E115+'[1]kiadás TGK'!E115+'[1]kiadás Művelődési Ház'!E115+'[1]kiadás Hivatal'!E115</f>
        <v>0</v>
      </c>
      <c r="F115" s="91">
        <f>'[1]kiadás önkormányzat'!F115+'[1]kiadás Egészségház'!F115+'[1]kiadás TGK'!F115+'[1]kiadás Művelődési Ház'!F115+'[1]kiadás Hivatal'!F115</f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41" t="s">
        <v>334</v>
      </c>
      <c r="B116" s="33" t="s">
        <v>142</v>
      </c>
      <c r="C116" s="91">
        <f>'[1]kiadás önkormányzat'!C116+'[1]kiadás Egészségház'!C116+'[1]kiadás TGK'!C116+'[1]kiadás Művelődési Ház'!C116+'[1]kiadás Hivatal'!C116</f>
        <v>214018585</v>
      </c>
      <c r="D116" s="91">
        <f>'[1]kiadás önkormányzat'!D116+'[1]kiadás Egészségház'!D116+'[1]kiadás TGK'!D116+'[1]kiadás Művelődési Ház'!D116+'[1]kiadás Hivatal'!D116</f>
        <v>0</v>
      </c>
      <c r="E116" s="91">
        <f>'[1]kiadás önkormányzat'!E116+'[1]kiadás Egészségház'!E116+'[1]kiadás TGK'!E116+'[1]kiadás Művelődési Ház'!E116+'[1]kiadás Hivatal'!E116</f>
        <v>0</v>
      </c>
      <c r="F116" s="91">
        <f>'[1]kiadás önkormányzat'!F116+'[1]kiadás Egészségház'!F116+'[1]kiadás TGK'!F116+'[1]kiadás Művelődési Ház'!F116+'[1]kiadás Hivatal'!F116</f>
        <v>214018585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 x14ac:dyDescent="0.25">
      <c r="A117" s="12" t="s">
        <v>143</v>
      </c>
      <c r="B117" s="5" t="s">
        <v>144</v>
      </c>
      <c r="C117" s="91">
        <f>'[1]kiadás önkormányzat'!C117+'[1]kiadás Egészségház'!C117+'[1]kiadás TGK'!C117+'[1]kiadás Művelődési Ház'!C117+'[1]kiadás Hivatal'!C117</f>
        <v>0</v>
      </c>
      <c r="D117" s="91">
        <f>'[1]kiadás önkormányzat'!D117+'[1]kiadás Egészségház'!D117+'[1]kiadás TGK'!D117+'[1]kiadás Művelődési Ház'!D117+'[1]kiadás Hivatal'!D117</f>
        <v>0</v>
      </c>
      <c r="E117" s="91">
        <f>'[1]kiadás önkormányzat'!E117+'[1]kiadás Egészségház'!E117+'[1]kiadás TGK'!E117+'[1]kiadás Művelődési Ház'!E117+'[1]kiadás Hivatal'!E117</f>
        <v>0</v>
      </c>
      <c r="F117" s="91">
        <f>'[1]kiadás önkormányzat'!F117+'[1]kiadás Egészségház'!F117+'[1]kiadás TGK'!F117+'[1]kiadás Művelődési Ház'!F117+'[1]kiadás Hivatal'!F117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145</v>
      </c>
      <c r="B118" s="5" t="s">
        <v>146</v>
      </c>
      <c r="C118" s="91">
        <f>'[1]kiadás önkormányzat'!C118+'[1]kiadás Egészségház'!C118+'[1]kiadás TGK'!C118+'[1]kiadás Művelődési Ház'!C118+'[1]kiadás Hivatal'!C118</f>
        <v>0</v>
      </c>
      <c r="D118" s="91">
        <f>'[1]kiadás önkormányzat'!D118+'[1]kiadás Egészségház'!D118+'[1]kiadás TGK'!D118+'[1]kiadás Művelődési Ház'!D118+'[1]kiadás Hivatal'!D118</f>
        <v>0</v>
      </c>
      <c r="E118" s="91">
        <f>'[1]kiadás önkormányzat'!E118+'[1]kiadás Egészségház'!E118+'[1]kiadás TGK'!E118+'[1]kiadás Művelődési Ház'!E118+'[1]kiadás Hivatal'!E118</f>
        <v>0</v>
      </c>
      <c r="F118" s="91">
        <f>'[1]kiadás önkormányzat'!F118+'[1]kiadás Egészségház'!F118+'[1]kiadás TGK'!F118+'[1]kiadás Művelődési Ház'!F118+'[1]kiadás Hivatal'!F118</f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 x14ac:dyDescent="0.25">
      <c r="A119" s="12" t="s">
        <v>370</v>
      </c>
      <c r="B119" s="5" t="s">
        <v>147</v>
      </c>
      <c r="C119" s="91">
        <f>'[1]kiadás önkormányzat'!C119+'[1]kiadás Egészségház'!C119+'[1]kiadás TGK'!C119+'[1]kiadás Művelődési Ház'!C119+'[1]kiadás Hivatal'!C119</f>
        <v>0</v>
      </c>
      <c r="D119" s="91">
        <f>'[1]kiadás önkormányzat'!D119+'[1]kiadás Egészségház'!D119+'[1]kiadás TGK'!D119+'[1]kiadás Művelődési Ház'!D119+'[1]kiadás Hivatal'!D119</f>
        <v>0</v>
      </c>
      <c r="E119" s="91">
        <f>'[1]kiadás önkormányzat'!E119+'[1]kiadás Egészségház'!E119+'[1]kiadás TGK'!E119+'[1]kiadás Művelődési Ház'!E119+'[1]kiadás Hivatal'!E119</f>
        <v>0</v>
      </c>
      <c r="F119" s="91">
        <f>'[1]kiadás önkormányzat'!F119+'[1]kiadás Egészségház'!F119+'[1]kiadás TGK'!F119+'[1]kiadás Művelődési Ház'!F119+'[1]kiadás Hivatal'!F119</f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 x14ac:dyDescent="0.25">
      <c r="A120" s="12" t="s">
        <v>339</v>
      </c>
      <c r="B120" s="5" t="s">
        <v>148</v>
      </c>
      <c r="C120" s="91">
        <f>'[1]kiadás önkormányzat'!C120+'[1]kiadás Egészségház'!C120+'[1]kiadás TGK'!C120+'[1]kiadás Művelődési Ház'!C120+'[1]kiadás Hivatal'!C120</f>
        <v>0</v>
      </c>
      <c r="D120" s="91">
        <f>'[1]kiadás önkormányzat'!D120+'[1]kiadás Egészségház'!D120+'[1]kiadás TGK'!D120+'[1]kiadás Művelődési Ház'!D120+'[1]kiadás Hivatal'!D120</f>
        <v>0</v>
      </c>
      <c r="E120" s="91">
        <f>'[1]kiadás önkormányzat'!E120+'[1]kiadás Egészségház'!E120+'[1]kiadás TGK'!E120+'[1]kiadás Művelődési Ház'!E120+'[1]kiadás Hivatal'!E120</f>
        <v>0</v>
      </c>
      <c r="F120" s="91">
        <f>'[1]kiadás önkormányzat'!F120+'[1]kiadás Egészségház'!F120+'[1]kiadás TGK'!F120+'[1]kiadás Művelődési Ház'!F120+'[1]kiadás Hivatal'!F120</f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41" t="s">
        <v>340</v>
      </c>
      <c r="B121" s="33" t="s">
        <v>152</v>
      </c>
      <c r="C121" s="91">
        <f>'[1]kiadás önkormányzat'!C121+'[1]kiadás Egészségház'!C121+'[1]kiadás TGK'!C121+'[1]kiadás Művelődési Ház'!C121+'[1]kiadás Hivatal'!C121</f>
        <v>0</v>
      </c>
      <c r="D121" s="91">
        <f>'[1]kiadás önkormányzat'!D121+'[1]kiadás Egészségház'!D121+'[1]kiadás TGK'!D121+'[1]kiadás Művelődési Ház'!D121+'[1]kiadás Hivatal'!D121</f>
        <v>0</v>
      </c>
      <c r="E121" s="91">
        <f>'[1]kiadás önkormányzat'!E121+'[1]kiadás Egészségház'!E121+'[1]kiadás TGK'!E121+'[1]kiadás Művelődési Ház'!E121+'[1]kiadás Hivatal'!E121</f>
        <v>0</v>
      </c>
      <c r="F121" s="91">
        <f>'[1]kiadás önkormányzat'!F121+'[1]kiadás Egészségház'!F121+'[1]kiadás TGK'!F121+'[1]kiadás Művelődési Ház'!F121+'[1]kiadás Hivatal'!F121</f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x14ac:dyDescent="0.25">
      <c r="A122" s="12" t="s">
        <v>153</v>
      </c>
      <c r="B122" s="5" t="s">
        <v>154</v>
      </c>
      <c r="C122" s="91">
        <f>'[1]kiadás önkormányzat'!C122+'[1]kiadás Egészségház'!C122+'[1]kiadás TGK'!C122+'[1]kiadás Művelődési Ház'!C122+'[1]kiadás Hivatal'!C122</f>
        <v>0</v>
      </c>
      <c r="D122" s="91">
        <f>'[1]kiadás önkormányzat'!D122+'[1]kiadás Egészségház'!D122+'[1]kiadás TGK'!D122+'[1]kiadás Művelődési Ház'!D122+'[1]kiadás Hivatal'!D122</f>
        <v>0</v>
      </c>
      <c r="E122" s="91">
        <f>'[1]kiadás önkormányzat'!E122+'[1]kiadás Egészségház'!E122+'[1]kiadás TGK'!E122+'[1]kiadás Művelődési Ház'!E122+'[1]kiadás Hivatal'!E122</f>
        <v>0</v>
      </c>
      <c r="F122" s="91">
        <f>'[1]kiadás önkormányzat'!F122+'[1]kiadás Egészségház'!F122+'[1]kiadás TGK'!F122+'[1]kiadás Művelődési Ház'!F122+'[1]kiadás Hivatal'!F122</f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 x14ac:dyDescent="0.25">
      <c r="A123" s="126" t="s">
        <v>374</v>
      </c>
      <c r="B123" s="34" t="s">
        <v>155</v>
      </c>
      <c r="C123" s="91">
        <f>'[1]kiadás önkormányzat'!C123+'[1]kiadás Egészségház'!C123+'[1]kiadás TGK'!C123+'[1]kiadás Művelődési Ház'!C123+'[1]kiadás Hivatal'!C123</f>
        <v>214018585</v>
      </c>
      <c r="D123" s="91">
        <f>'[1]kiadás önkormányzat'!D123+'[1]kiadás Egészségház'!D123+'[1]kiadás TGK'!D123+'[1]kiadás Művelődési Ház'!D123+'[1]kiadás Hivatal'!D123</f>
        <v>0</v>
      </c>
      <c r="E123" s="91">
        <f>'[1]kiadás önkormányzat'!E123+'[1]kiadás Egészségház'!E123+'[1]kiadás TGK'!E123+'[1]kiadás Művelődési Ház'!E123+'[1]kiadás Hivatal'!E123</f>
        <v>0</v>
      </c>
      <c r="F123" s="91">
        <f>'[1]kiadás önkormányzat'!F123+'[1]kiadás Egészségház'!F123+'[1]kiadás TGK'!F123+'[1]kiadás Művelődési Ház'!F123+'[1]kiadás Hivatal'!F123</f>
        <v>214018585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 x14ac:dyDescent="0.25">
      <c r="A124" s="131" t="s">
        <v>410</v>
      </c>
      <c r="B124" s="73"/>
      <c r="C124" s="91">
        <f>'[1]kiadás önkormányzat'!C124+'[1]kiadás Egészségház'!C124+'[1]kiadás TGK'!C124+'[1]kiadás Művelődési Ház'!C124+'[1]kiadás Hivatal'!C124</f>
        <v>1112227054</v>
      </c>
      <c r="D124" s="91">
        <f>'[1]kiadás önkormányzat'!D124+'[1]kiadás Egészségház'!D124+'[1]kiadás TGK'!D124+'[1]kiadás Művelődési Ház'!D124+'[1]kiadás Hivatal'!D124</f>
        <v>72346112</v>
      </c>
      <c r="E124" s="91">
        <f>'[1]kiadás önkormányzat'!E124+'[1]kiadás Egészségház'!E124+'[1]kiadás TGK'!E124+'[1]kiadás Művelődési Ház'!E124+'[1]kiadás Hivatal'!E124</f>
        <v>0</v>
      </c>
      <c r="F124" s="91">
        <f>'[1]kiadás önkormányzat'!F124+'[1]kiadás Egészségház'!F124+'[1]kiadás TGK'!F124+'[1]kiadás Művelődési Ház'!F124+'[1]kiadás Hivatal'!F124</f>
        <v>1184573166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98"/>
      <c r="D125" s="98"/>
      <c r="E125" s="98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98"/>
      <c r="D126" s="98"/>
      <c r="E126" s="98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98"/>
      <c r="D127" s="98"/>
      <c r="E127" s="98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98"/>
      <c r="D128" s="98"/>
      <c r="E128" s="98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98"/>
      <c r="D129" s="98"/>
      <c r="E129" s="98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98"/>
      <c r="D130" s="98"/>
      <c r="E130" s="98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98"/>
      <c r="D131" s="98"/>
      <c r="E131" s="98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98"/>
      <c r="D132" s="98"/>
      <c r="E132" s="98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98"/>
      <c r="D133" s="98"/>
      <c r="E133" s="98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98"/>
      <c r="D134" s="98"/>
      <c r="E134" s="98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98"/>
      <c r="D135" s="98"/>
      <c r="E135" s="98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98"/>
      <c r="D136" s="98"/>
      <c r="E136" s="98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98"/>
      <c r="D137" s="98"/>
      <c r="E137" s="98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98"/>
      <c r="D138" s="98"/>
      <c r="E138" s="98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98"/>
      <c r="D139" s="98"/>
      <c r="E139" s="98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98"/>
      <c r="D140" s="98"/>
      <c r="E140" s="98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98"/>
      <c r="D141" s="98"/>
      <c r="E141" s="98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98"/>
      <c r="D142" s="98"/>
      <c r="E142" s="98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98"/>
      <c r="D143" s="98"/>
      <c r="E143" s="98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98"/>
      <c r="D144" s="98"/>
      <c r="E144" s="98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98"/>
      <c r="D145" s="98"/>
      <c r="E145" s="98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98"/>
      <c r="D146" s="98"/>
      <c r="E146" s="98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98"/>
      <c r="D147" s="98"/>
      <c r="E147" s="98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98"/>
      <c r="D148" s="98"/>
      <c r="E148" s="98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98"/>
      <c r="D149" s="98"/>
      <c r="E149" s="98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98"/>
      <c r="D150" s="98"/>
      <c r="E150" s="9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98"/>
      <c r="D151" s="98"/>
      <c r="E151" s="98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98"/>
      <c r="D152" s="98"/>
      <c r="E152" s="98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98"/>
      <c r="D153" s="98"/>
      <c r="E153" s="9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98"/>
      <c r="D154" s="98"/>
      <c r="E154" s="98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98"/>
      <c r="D155" s="98"/>
      <c r="E155" s="9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98"/>
      <c r="D156" s="98"/>
      <c r="E156" s="98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98"/>
      <c r="D157" s="98"/>
      <c r="E157" s="98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98"/>
      <c r="D158" s="98"/>
      <c r="E158" s="98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98"/>
      <c r="D159" s="98"/>
      <c r="E159" s="9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98"/>
      <c r="D160" s="98"/>
      <c r="E160" s="9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98"/>
      <c r="D161" s="98"/>
      <c r="E161" s="98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98"/>
      <c r="D162" s="98"/>
      <c r="E162" s="98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98"/>
      <c r="D163" s="98"/>
      <c r="E163" s="98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98"/>
      <c r="D164" s="98"/>
      <c r="E164" s="98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98"/>
      <c r="D165" s="98"/>
      <c r="E165" s="98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98"/>
      <c r="D166" s="98"/>
      <c r="E166" s="98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98"/>
      <c r="D167" s="98"/>
      <c r="E167" s="98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98"/>
      <c r="D168" s="98"/>
      <c r="E168" s="98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98"/>
      <c r="D169" s="98"/>
      <c r="E169" s="98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98"/>
      <c r="D170" s="98"/>
      <c r="E170" s="9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98"/>
      <c r="D171" s="98"/>
      <c r="E171" s="98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98"/>
      <c r="D172" s="98"/>
      <c r="E172" s="98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98"/>
      <c r="D173" s="98"/>
      <c r="E173" s="98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zoomScaleNormal="100" workbookViewId="0">
      <selection activeCell="A7" sqref="A7:F98"/>
    </sheetView>
  </sheetViews>
  <sheetFormatPr defaultRowHeight="15" x14ac:dyDescent="0.25"/>
  <cols>
    <col min="1" max="1" width="65.140625" style="127" customWidth="1"/>
    <col min="3" max="3" width="17.28515625" style="90" customWidth="1"/>
    <col min="4" max="4" width="13.7109375" style="90" customWidth="1"/>
    <col min="5" max="5" width="12.7109375" style="90" customWidth="1"/>
    <col min="6" max="6" width="16.42578125" style="90" customWidth="1"/>
  </cols>
  <sheetData>
    <row r="1" spans="1:8" ht="15.75" x14ac:dyDescent="0.25">
      <c r="A1" s="183" t="s">
        <v>700</v>
      </c>
      <c r="B1" s="183"/>
      <c r="C1" s="183"/>
      <c r="D1" s="183"/>
      <c r="E1" s="183"/>
      <c r="F1" s="183"/>
    </row>
    <row r="2" spans="1:8" ht="31.5" customHeight="1" x14ac:dyDescent="0.25">
      <c r="A2" s="184" t="s">
        <v>719</v>
      </c>
      <c r="B2" s="184"/>
      <c r="C2" s="184"/>
      <c r="D2" s="184"/>
      <c r="E2" s="184"/>
      <c r="F2" s="184"/>
    </row>
    <row r="3" spans="1:8" ht="24" customHeight="1" x14ac:dyDescent="0.25">
      <c r="A3" s="179" t="s">
        <v>692</v>
      </c>
      <c r="B3" s="180"/>
      <c r="C3" s="180"/>
      <c r="D3" s="180"/>
      <c r="E3" s="180"/>
      <c r="F3" s="181"/>
    </row>
    <row r="4" spans="1:8" ht="24" customHeight="1" x14ac:dyDescent="0.25">
      <c r="A4" s="182" t="s">
        <v>676</v>
      </c>
      <c r="B4" s="180"/>
      <c r="C4" s="180"/>
      <c r="D4" s="180"/>
      <c r="E4" s="180"/>
      <c r="F4" s="181"/>
      <c r="H4" s="63"/>
    </row>
    <row r="5" spans="1:8" ht="18" x14ac:dyDescent="0.25">
      <c r="A5" s="119"/>
    </row>
    <row r="6" spans="1:8" x14ac:dyDescent="0.25">
      <c r="A6" s="120" t="s">
        <v>596</v>
      </c>
    </row>
    <row r="7" spans="1:8" ht="60" x14ac:dyDescent="0.25">
      <c r="A7" s="3" t="s">
        <v>649</v>
      </c>
      <c r="B7" s="3" t="s">
        <v>620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8" ht="15" customHeight="1" x14ac:dyDescent="0.25">
      <c r="A8" s="121" t="s">
        <v>156</v>
      </c>
      <c r="B8" s="6" t="s">
        <v>157</v>
      </c>
      <c r="C8" s="91">
        <v>135778410</v>
      </c>
      <c r="D8" s="91"/>
      <c r="E8" s="91"/>
      <c r="F8" s="91">
        <f>SUM(C8:E8)</f>
        <v>135778410</v>
      </c>
    </row>
    <row r="9" spans="1:8" ht="15" customHeight="1" x14ac:dyDescent="0.25">
      <c r="A9" s="5" t="s">
        <v>158</v>
      </c>
      <c r="B9" s="6" t="s">
        <v>159</v>
      </c>
      <c r="C9" s="91">
        <v>86131700</v>
      </c>
      <c r="D9" s="91"/>
      <c r="E9" s="91"/>
      <c r="F9" s="91">
        <f t="shared" ref="F9:F72" si="0">SUM(C9:E9)</f>
        <v>86131700</v>
      </c>
    </row>
    <row r="10" spans="1:8" ht="15" customHeight="1" x14ac:dyDescent="0.25">
      <c r="A10" s="5" t="s">
        <v>160</v>
      </c>
      <c r="B10" s="6" t="s">
        <v>161</v>
      </c>
      <c r="C10" s="91">
        <v>121983971</v>
      </c>
      <c r="D10" s="91"/>
      <c r="E10" s="91"/>
      <c r="F10" s="91">
        <f t="shared" si="0"/>
        <v>121983971</v>
      </c>
    </row>
    <row r="11" spans="1:8" ht="15" customHeight="1" x14ac:dyDescent="0.25">
      <c r="A11" s="5" t="s">
        <v>162</v>
      </c>
      <c r="B11" s="6" t="s">
        <v>163</v>
      </c>
      <c r="C11" s="91">
        <v>4253217</v>
      </c>
      <c r="D11" s="91"/>
      <c r="E11" s="91"/>
      <c r="F11" s="91">
        <f t="shared" si="0"/>
        <v>4253217</v>
      </c>
    </row>
    <row r="12" spans="1:8" ht="15" customHeight="1" x14ac:dyDescent="0.25">
      <c r="A12" s="5" t="s">
        <v>164</v>
      </c>
      <c r="B12" s="6" t="s">
        <v>165</v>
      </c>
      <c r="C12" s="91"/>
      <c r="D12" s="91"/>
      <c r="E12" s="91"/>
      <c r="F12" s="91">
        <f t="shared" si="0"/>
        <v>0</v>
      </c>
    </row>
    <row r="13" spans="1:8" ht="15" customHeight="1" x14ac:dyDescent="0.25">
      <c r="A13" s="5" t="s">
        <v>166</v>
      </c>
      <c r="B13" s="6" t="s">
        <v>167</v>
      </c>
      <c r="C13" s="91">
        <v>401000</v>
      </c>
      <c r="D13" s="91"/>
      <c r="E13" s="91"/>
      <c r="F13" s="91">
        <f t="shared" si="0"/>
        <v>401000</v>
      </c>
    </row>
    <row r="14" spans="1:8" ht="15" customHeight="1" x14ac:dyDescent="0.25">
      <c r="A14" s="7" t="s">
        <v>413</v>
      </c>
      <c r="B14" s="8" t="s">
        <v>168</v>
      </c>
      <c r="C14" s="91">
        <f>SUM(C8:C13)</f>
        <v>348548298</v>
      </c>
      <c r="D14" s="91">
        <f>SUM(D8:D13)</f>
        <v>0</v>
      </c>
      <c r="E14" s="91">
        <f>SUM(E8:E13)</f>
        <v>0</v>
      </c>
      <c r="F14" s="91">
        <f t="shared" si="0"/>
        <v>348548298</v>
      </c>
    </row>
    <row r="15" spans="1:8" ht="15" customHeight="1" x14ac:dyDescent="0.25">
      <c r="A15" s="5" t="s">
        <v>169</v>
      </c>
      <c r="B15" s="6" t="s">
        <v>170</v>
      </c>
      <c r="C15" s="91"/>
      <c r="D15" s="91"/>
      <c r="E15" s="91"/>
      <c r="F15" s="91">
        <f t="shared" si="0"/>
        <v>0</v>
      </c>
    </row>
    <row r="16" spans="1:8" ht="15" customHeight="1" x14ac:dyDescent="0.25">
      <c r="A16" s="5" t="s">
        <v>171</v>
      </c>
      <c r="B16" s="6" t="s">
        <v>172</v>
      </c>
      <c r="C16" s="91"/>
      <c r="D16" s="91"/>
      <c r="E16" s="91"/>
      <c r="F16" s="91">
        <f t="shared" si="0"/>
        <v>0</v>
      </c>
    </row>
    <row r="17" spans="1:6" ht="15" customHeight="1" x14ac:dyDescent="0.25">
      <c r="A17" s="5" t="s">
        <v>375</v>
      </c>
      <c r="B17" s="6" t="s">
        <v>173</v>
      </c>
      <c r="C17" s="91"/>
      <c r="D17" s="91"/>
      <c r="E17" s="91"/>
      <c r="F17" s="91">
        <f t="shared" si="0"/>
        <v>0</v>
      </c>
    </row>
    <row r="18" spans="1:6" ht="15" customHeight="1" x14ac:dyDescent="0.25">
      <c r="A18" s="5" t="s">
        <v>376</v>
      </c>
      <c r="B18" s="6" t="s">
        <v>174</v>
      </c>
      <c r="C18" s="91"/>
      <c r="D18" s="91"/>
      <c r="E18" s="91"/>
      <c r="F18" s="91">
        <f t="shared" si="0"/>
        <v>0</v>
      </c>
    </row>
    <row r="19" spans="1:6" ht="15" customHeight="1" x14ac:dyDescent="0.25">
      <c r="A19" s="5" t="s">
        <v>377</v>
      </c>
      <c r="B19" s="6" t="s">
        <v>175</v>
      </c>
      <c r="C19" s="91">
        <v>4751550</v>
      </c>
      <c r="D19" s="91"/>
      <c r="E19" s="91"/>
      <c r="F19" s="91">
        <f t="shared" si="0"/>
        <v>4751550</v>
      </c>
    </row>
    <row r="20" spans="1:6" s="147" customFormat="1" ht="15" customHeight="1" x14ac:dyDescent="0.25">
      <c r="A20" s="33" t="s">
        <v>414</v>
      </c>
      <c r="B20" s="42" t="s">
        <v>176</v>
      </c>
      <c r="C20" s="116">
        <f>C14+C15+C16+C17+C18+C19</f>
        <v>353299848</v>
      </c>
      <c r="D20" s="116">
        <f>D14+D15+D16+D17+D18+D19</f>
        <v>0</v>
      </c>
      <c r="E20" s="116">
        <f>E14+E15+E16+E17+E18+E19</f>
        <v>0</v>
      </c>
      <c r="F20" s="116">
        <f t="shared" si="0"/>
        <v>353299848</v>
      </c>
    </row>
    <row r="21" spans="1:6" ht="15" customHeight="1" x14ac:dyDescent="0.25">
      <c r="A21" s="5" t="s">
        <v>381</v>
      </c>
      <c r="B21" s="6" t="s">
        <v>185</v>
      </c>
      <c r="C21" s="91"/>
      <c r="D21" s="91"/>
      <c r="E21" s="91"/>
      <c r="F21" s="91">
        <f t="shared" si="0"/>
        <v>0</v>
      </c>
    </row>
    <row r="22" spans="1:6" ht="15" customHeight="1" x14ac:dyDescent="0.25">
      <c r="A22" s="5" t="s">
        <v>382</v>
      </c>
      <c r="B22" s="6" t="s">
        <v>186</v>
      </c>
      <c r="C22" s="91"/>
      <c r="D22" s="91"/>
      <c r="E22" s="91"/>
      <c r="F22" s="91">
        <f t="shared" si="0"/>
        <v>0</v>
      </c>
    </row>
    <row r="23" spans="1:6" ht="15" customHeight="1" x14ac:dyDescent="0.25">
      <c r="A23" s="7" t="s">
        <v>416</v>
      </c>
      <c r="B23" s="8" t="s">
        <v>187</v>
      </c>
      <c r="C23" s="91">
        <f>SUM(C21:C22)</f>
        <v>0</v>
      </c>
      <c r="D23" s="91">
        <f>SUM(D21:D22)</f>
        <v>0</v>
      </c>
      <c r="E23" s="91">
        <f>SUM(E21:E22)</f>
        <v>0</v>
      </c>
      <c r="F23" s="91">
        <f t="shared" si="0"/>
        <v>0</v>
      </c>
    </row>
    <row r="24" spans="1:6" ht="15" customHeight="1" x14ac:dyDescent="0.25">
      <c r="A24" s="5" t="s">
        <v>383</v>
      </c>
      <c r="B24" s="6" t="s">
        <v>188</v>
      </c>
      <c r="C24" s="91"/>
      <c r="D24" s="91"/>
      <c r="E24" s="91"/>
      <c r="F24" s="91">
        <f t="shared" si="0"/>
        <v>0</v>
      </c>
    </row>
    <row r="25" spans="1:6" ht="15" customHeight="1" x14ac:dyDescent="0.25">
      <c r="A25" s="5" t="s">
        <v>384</v>
      </c>
      <c r="B25" s="6" t="s">
        <v>189</v>
      </c>
      <c r="C25" s="91"/>
      <c r="D25" s="91"/>
      <c r="E25" s="91"/>
      <c r="F25" s="91">
        <f t="shared" si="0"/>
        <v>0</v>
      </c>
    </row>
    <row r="26" spans="1:6" ht="15" customHeight="1" x14ac:dyDescent="0.25">
      <c r="A26" s="5" t="s">
        <v>385</v>
      </c>
      <c r="B26" s="6" t="s">
        <v>190</v>
      </c>
      <c r="C26" s="150">
        <v>30950000</v>
      </c>
      <c r="D26" s="150"/>
      <c r="E26" s="150"/>
      <c r="F26" s="150">
        <f t="shared" si="0"/>
        <v>30950000</v>
      </c>
    </row>
    <row r="27" spans="1:6" ht="15" customHeight="1" x14ac:dyDescent="0.25">
      <c r="A27" s="5" t="s">
        <v>386</v>
      </c>
      <c r="B27" s="6" t="s">
        <v>191</v>
      </c>
      <c r="C27" s="150">
        <v>86000000</v>
      </c>
      <c r="D27" s="150"/>
      <c r="E27" s="150"/>
      <c r="F27" s="150">
        <f t="shared" si="0"/>
        <v>86000000</v>
      </c>
    </row>
    <row r="28" spans="1:6" ht="15" customHeight="1" x14ac:dyDescent="0.25">
      <c r="A28" s="5" t="s">
        <v>387</v>
      </c>
      <c r="B28" s="6" t="s">
        <v>194</v>
      </c>
      <c r="C28" s="150"/>
      <c r="D28" s="150"/>
      <c r="E28" s="150"/>
      <c r="F28" s="150">
        <f t="shared" si="0"/>
        <v>0</v>
      </c>
    </row>
    <row r="29" spans="1:6" ht="15" customHeight="1" x14ac:dyDescent="0.25">
      <c r="A29" s="5" t="s">
        <v>195</v>
      </c>
      <c r="B29" s="6" t="s">
        <v>196</v>
      </c>
      <c r="C29" s="150"/>
      <c r="D29" s="150"/>
      <c r="E29" s="150"/>
      <c r="F29" s="150">
        <f t="shared" si="0"/>
        <v>0</v>
      </c>
    </row>
    <row r="30" spans="1:6" ht="15" customHeight="1" x14ac:dyDescent="0.25">
      <c r="A30" s="5" t="s">
        <v>388</v>
      </c>
      <c r="B30" s="6" t="s">
        <v>197</v>
      </c>
      <c r="C30" s="150">
        <v>0</v>
      </c>
      <c r="D30" s="150"/>
      <c r="E30" s="150"/>
      <c r="F30" s="150">
        <f t="shared" si="0"/>
        <v>0</v>
      </c>
    </row>
    <row r="31" spans="1:6" ht="15" customHeight="1" x14ac:dyDescent="0.25">
      <c r="A31" s="5" t="s">
        <v>389</v>
      </c>
      <c r="B31" s="6" t="s">
        <v>202</v>
      </c>
      <c r="C31" s="150">
        <v>2200000</v>
      </c>
      <c r="D31" s="150"/>
      <c r="E31" s="150"/>
      <c r="F31" s="150">
        <f t="shared" si="0"/>
        <v>2200000</v>
      </c>
    </row>
    <row r="32" spans="1:6" ht="15" customHeight="1" x14ac:dyDescent="0.25">
      <c r="A32" s="7" t="s">
        <v>417</v>
      </c>
      <c r="B32" s="8" t="s">
        <v>205</v>
      </c>
      <c r="C32" s="150">
        <f>C31+C30+C29+C28+C27</f>
        <v>88200000</v>
      </c>
      <c r="D32" s="150"/>
      <c r="E32" s="150"/>
      <c r="F32" s="150">
        <f t="shared" si="0"/>
        <v>88200000</v>
      </c>
    </row>
    <row r="33" spans="1:6" ht="15" customHeight="1" x14ac:dyDescent="0.25">
      <c r="A33" s="5" t="s">
        <v>390</v>
      </c>
      <c r="B33" s="6" t="s">
        <v>206</v>
      </c>
      <c r="C33" s="150">
        <v>1600000</v>
      </c>
      <c r="D33" s="150"/>
      <c r="E33" s="150"/>
      <c r="F33" s="150">
        <f t="shared" si="0"/>
        <v>1600000</v>
      </c>
    </row>
    <row r="34" spans="1:6" s="147" customFormat="1" ht="15" customHeight="1" x14ac:dyDescent="0.25">
      <c r="A34" s="33" t="s">
        <v>418</v>
      </c>
      <c r="B34" s="42" t="s">
        <v>207</v>
      </c>
      <c r="C34" s="151">
        <f>C33+C32+C26+C25+C24+C23</f>
        <v>120750000</v>
      </c>
      <c r="D34" s="151">
        <f>D33+D32+D26+D25+D24+D23</f>
        <v>0</v>
      </c>
      <c r="E34" s="151">
        <f>E33+E32+E26+E25+E24+E23</f>
        <v>0</v>
      </c>
      <c r="F34" s="151">
        <f t="shared" si="0"/>
        <v>120750000</v>
      </c>
    </row>
    <row r="35" spans="1:6" ht="15" customHeight="1" x14ac:dyDescent="0.25">
      <c r="A35" s="12" t="s">
        <v>208</v>
      </c>
      <c r="B35" s="6" t="s">
        <v>209</v>
      </c>
      <c r="C35" s="91"/>
      <c r="D35" s="91"/>
      <c r="E35" s="91"/>
      <c r="F35" s="91">
        <f t="shared" si="0"/>
        <v>0</v>
      </c>
    </row>
    <row r="36" spans="1:6" ht="15" customHeight="1" x14ac:dyDescent="0.25">
      <c r="A36" s="12" t="s">
        <v>391</v>
      </c>
      <c r="B36" s="6" t="s">
        <v>210</v>
      </c>
      <c r="C36" s="91"/>
      <c r="D36" s="91"/>
      <c r="E36" s="91"/>
      <c r="F36" s="91">
        <f t="shared" si="0"/>
        <v>0</v>
      </c>
    </row>
    <row r="37" spans="1:6" ht="15" customHeight="1" x14ac:dyDescent="0.25">
      <c r="A37" s="12" t="s">
        <v>392</v>
      </c>
      <c r="B37" s="6" t="s">
        <v>211</v>
      </c>
      <c r="C37" s="91"/>
      <c r="D37" s="91"/>
      <c r="E37" s="91"/>
      <c r="F37" s="91">
        <f t="shared" si="0"/>
        <v>0</v>
      </c>
    </row>
    <row r="38" spans="1:6" ht="15" customHeight="1" x14ac:dyDescent="0.25">
      <c r="A38" s="12" t="s">
        <v>393</v>
      </c>
      <c r="B38" s="6" t="s">
        <v>212</v>
      </c>
      <c r="C38" s="91">
        <v>20685464</v>
      </c>
      <c r="D38" s="91"/>
      <c r="E38" s="91"/>
      <c r="F38" s="91">
        <f t="shared" si="0"/>
        <v>20685464</v>
      </c>
    </row>
    <row r="39" spans="1:6" ht="15" customHeight="1" x14ac:dyDescent="0.25">
      <c r="A39" s="12" t="s">
        <v>213</v>
      </c>
      <c r="B39" s="6" t="s">
        <v>214</v>
      </c>
      <c r="C39" s="91">
        <v>30000000</v>
      </c>
      <c r="D39" s="91"/>
      <c r="E39" s="91"/>
      <c r="F39" s="91">
        <f t="shared" si="0"/>
        <v>30000000</v>
      </c>
    </row>
    <row r="40" spans="1:6" ht="15" customHeight="1" x14ac:dyDescent="0.25">
      <c r="A40" s="12" t="s">
        <v>215</v>
      </c>
      <c r="B40" s="6" t="s">
        <v>216</v>
      </c>
      <c r="C40" s="91">
        <v>8100000</v>
      </c>
      <c r="D40" s="91"/>
      <c r="E40" s="91"/>
      <c r="F40" s="91">
        <f t="shared" si="0"/>
        <v>8100000</v>
      </c>
    </row>
    <row r="41" spans="1:6" ht="15" customHeight="1" x14ac:dyDescent="0.25">
      <c r="A41" s="12" t="s">
        <v>217</v>
      </c>
      <c r="B41" s="6" t="s">
        <v>218</v>
      </c>
      <c r="C41" s="91"/>
      <c r="D41" s="91"/>
      <c r="E41" s="91"/>
      <c r="F41" s="91">
        <f t="shared" si="0"/>
        <v>0</v>
      </c>
    </row>
    <row r="42" spans="1:6" ht="15" customHeight="1" x14ac:dyDescent="0.25">
      <c r="A42" s="12" t="s">
        <v>394</v>
      </c>
      <c r="B42" s="6" t="s">
        <v>219</v>
      </c>
      <c r="C42" s="91"/>
      <c r="D42" s="91"/>
      <c r="E42" s="91"/>
      <c r="F42" s="91">
        <f t="shared" si="0"/>
        <v>0</v>
      </c>
    </row>
    <row r="43" spans="1:6" ht="15" customHeight="1" x14ac:dyDescent="0.25">
      <c r="A43" s="12" t="s">
        <v>395</v>
      </c>
      <c r="B43" s="6" t="s">
        <v>220</v>
      </c>
      <c r="C43" s="91"/>
      <c r="D43" s="91"/>
      <c r="E43" s="91"/>
      <c r="F43" s="91">
        <f t="shared" si="0"/>
        <v>0</v>
      </c>
    </row>
    <row r="44" spans="1:6" ht="15" customHeight="1" x14ac:dyDescent="0.25">
      <c r="A44" s="12" t="s">
        <v>396</v>
      </c>
      <c r="B44" s="6" t="s">
        <v>221</v>
      </c>
      <c r="C44" s="91"/>
      <c r="D44" s="91"/>
      <c r="E44" s="91"/>
      <c r="F44" s="91">
        <f t="shared" si="0"/>
        <v>0</v>
      </c>
    </row>
    <row r="45" spans="1:6" s="147" customFormat="1" ht="15" customHeight="1" x14ac:dyDescent="0.25">
      <c r="A45" s="41" t="s">
        <v>419</v>
      </c>
      <c r="B45" s="42" t="s">
        <v>222</v>
      </c>
      <c r="C45" s="116">
        <f>SUM(C35:C44)</f>
        <v>58785464</v>
      </c>
      <c r="D45" s="116">
        <f>SUM(D35:D44)</f>
        <v>0</v>
      </c>
      <c r="E45" s="116">
        <f>SUM(E35:E44)</f>
        <v>0</v>
      </c>
      <c r="F45" s="116">
        <f t="shared" si="0"/>
        <v>58785464</v>
      </c>
    </row>
    <row r="46" spans="1:6" ht="15" customHeight="1" x14ac:dyDescent="0.25">
      <c r="A46" s="12" t="s">
        <v>231</v>
      </c>
      <c r="B46" s="6" t="s">
        <v>232</v>
      </c>
      <c r="C46" s="91"/>
      <c r="D46" s="91"/>
      <c r="E46" s="91"/>
      <c r="F46" s="91">
        <f t="shared" si="0"/>
        <v>0</v>
      </c>
    </row>
    <row r="47" spans="1:6" ht="15" customHeight="1" x14ac:dyDescent="0.25">
      <c r="A47" s="5" t="s">
        <v>400</v>
      </c>
      <c r="B47" s="6" t="s">
        <v>233</v>
      </c>
      <c r="C47" s="91"/>
      <c r="D47" s="91"/>
      <c r="E47" s="91"/>
      <c r="F47" s="91">
        <f t="shared" si="0"/>
        <v>0</v>
      </c>
    </row>
    <row r="48" spans="1:6" ht="15" customHeight="1" x14ac:dyDescent="0.25">
      <c r="A48" s="12" t="s">
        <v>401</v>
      </c>
      <c r="B48" s="6" t="s">
        <v>234</v>
      </c>
      <c r="C48" s="91"/>
      <c r="D48" s="91"/>
      <c r="E48" s="91"/>
      <c r="F48" s="91">
        <f t="shared" si="0"/>
        <v>0</v>
      </c>
    </row>
    <row r="49" spans="1:6" ht="15" customHeight="1" x14ac:dyDescent="0.25">
      <c r="A49" s="33" t="s">
        <v>421</v>
      </c>
      <c r="B49" s="42" t="s">
        <v>235</v>
      </c>
      <c r="C49" s="91">
        <f>SUM(C46:C48)</f>
        <v>0</v>
      </c>
      <c r="D49" s="91">
        <f>SUM(D46:D48)</f>
        <v>0</v>
      </c>
      <c r="E49" s="91">
        <f>SUM(E46:E48)</f>
        <v>0</v>
      </c>
      <c r="F49" s="91">
        <f t="shared" si="0"/>
        <v>0</v>
      </c>
    </row>
    <row r="50" spans="1:6" s="147" customFormat="1" ht="15" customHeight="1" x14ac:dyDescent="0.25">
      <c r="A50" s="125" t="s">
        <v>511</v>
      </c>
      <c r="B50" s="49"/>
      <c r="C50" s="116">
        <f>C49+C45+C34+C20</f>
        <v>532835312</v>
      </c>
      <c r="D50" s="116">
        <f>D49+D45+D34+D20</f>
        <v>0</v>
      </c>
      <c r="E50" s="116">
        <f>E49+E45+E34+E20</f>
        <v>0</v>
      </c>
      <c r="F50" s="116">
        <f t="shared" si="0"/>
        <v>532835312</v>
      </c>
    </row>
    <row r="51" spans="1:6" ht="15" customHeight="1" x14ac:dyDescent="0.25">
      <c r="A51" s="5" t="s">
        <v>177</v>
      </c>
      <c r="B51" s="6" t="s">
        <v>178</v>
      </c>
      <c r="C51" s="91"/>
      <c r="D51" s="91"/>
      <c r="E51" s="91"/>
      <c r="F51" s="91">
        <f t="shared" si="0"/>
        <v>0</v>
      </c>
    </row>
    <row r="52" spans="1:6" ht="15" customHeight="1" x14ac:dyDescent="0.25">
      <c r="A52" s="5" t="s">
        <v>179</v>
      </c>
      <c r="B52" s="6" t="s">
        <v>180</v>
      </c>
      <c r="C52" s="91"/>
      <c r="D52" s="91"/>
      <c r="E52" s="91"/>
      <c r="F52" s="91">
        <f t="shared" si="0"/>
        <v>0</v>
      </c>
    </row>
    <row r="53" spans="1:6" ht="15" customHeight="1" x14ac:dyDescent="0.25">
      <c r="A53" s="5" t="s">
        <v>378</v>
      </c>
      <c r="B53" s="6" t="s">
        <v>181</v>
      </c>
      <c r="C53" s="91"/>
      <c r="D53" s="91"/>
      <c r="E53" s="91"/>
      <c r="F53" s="91">
        <f t="shared" si="0"/>
        <v>0</v>
      </c>
    </row>
    <row r="54" spans="1:6" ht="15" customHeight="1" x14ac:dyDescent="0.25">
      <c r="A54" s="5" t="s">
        <v>379</v>
      </c>
      <c r="B54" s="6" t="s">
        <v>182</v>
      </c>
      <c r="C54" s="91"/>
      <c r="D54" s="91"/>
      <c r="E54" s="91"/>
      <c r="F54" s="91">
        <f t="shared" si="0"/>
        <v>0</v>
      </c>
    </row>
    <row r="55" spans="1:6" ht="15" customHeight="1" x14ac:dyDescent="0.25">
      <c r="A55" s="5" t="s">
        <v>380</v>
      </c>
      <c r="B55" s="6" t="s">
        <v>183</v>
      </c>
      <c r="C55" s="91"/>
      <c r="D55" s="91"/>
      <c r="E55" s="91"/>
      <c r="F55" s="91">
        <f t="shared" si="0"/>
        <v>0</v>
      </c>
    </row>
    <row r="56" spans="1:6" ht="15" customHeight="1" x14ac:dyDescent="0.25">
      <c r="A56" s="33" t="s">
        <v>415</v>
      </c>
      <c r="B56" s="42" t="s">
        <v>184</v>
      </c>
      <c r="C56" s="91">
        <f>SUM(C51:C55)</f>
        <v>0</v>
      </c>
      <c r="D56" s="91">
        <f>SUM(D51:D55)</f>
        <v>0</v>
      </c>
      <c r="E56" s="91">
        <f>SUM(E51:E55)</f>
        <v>0</v>
      </c>
      <c r="F56" s="91">
        <f t="shared" si="0"/>
        <v>0</v>
      </c>
    </row>
    <row r="57" spans="1:6" ht="15" customHeight="1" x14ac:dyDescent="0.25">
      <c r="A57" s="12" t="s">
        <v>397</v>
      </c>
      <c r="B57" s="6" t="s">
        <v>223</v>
      </c>
      <c r="C57" s="91"/>
      <c r="D57" s="91"/>
      <c r="E57" s="91"/>
      <c r="F57" s="91">
        <f t="shared" si="0"/>
        <v>0</v>
      </c>
    </row>
    <row r="58" spans="1:6" ht="15" customHeight="1" x14ac:dyDescent="0.25">
      <c r="A58" s="12" t="s">
        <v>398</v>
      </c>
      <c r="B58" s="6" t="s">
        <v>224</v>
      </c>
      <c r="C58" s="91">
        <v>24800000</v>
      </c>
      <c r="D58" s="91"/>
      <c r="E58" s="91"/>
      <c r="F58" s="91">
        <f t="shared" si="0"/>
        <v>24800000</v>
      </c>
    </row>
    <row r="59" spans="1:6" ht="15" customHeight="1" x14ac:dyDescent="0.25">
      <c r="A59" s="12" t="s">
        <v>225</v>
      </c>
      <c r="B59" s="6" t="s">
        <v>226</v>
      </c>
      <c r="C59" s="91"/>
      <c r="D59" s="91"/>
      <c r="E59" s="91"/>
      <c r="F59" s="91">
        <f t="shared" si="0"/>
        <v>0</v>
      </c>
    </row>
    <row r="60" spans="1:6" ht="15" customHeight="1" x14ac:dyDescent="0.25">
      <c r="A60" s="12" t="s">
        <v>399</v>
      </c>
      <c r="B60" s="6" t="s">
        <v>227</v>
      </c>
      <c r="C60" s="91"/>
      <c r="D60" s="91"/>
      <c r="E60" s="91"/>
      <c r="F60" s="91">
        <f t="shared" si="0"/>
        <v>0</v>
      </c>
    </row>
    <row r="61" spans="1:6" ht="15" customHeight="1" x14ac:dyDescent="0.25">
      <c r="A61" s="12" t="s">
        <v>228</v>
      </c>
      <c r="B61" s="6" t="s">
        <v>229</v>
      </c>
      <c r="C61" s="91"/>
      <c r="D61" s="91"/>
      <c r="E61" s="91"/>
      <c r="F61" s="91">
        <f t="shared" si="0"/>
        <v>0</v>
      </c>
    </row>
    <row r="62" spans="1:6" ht="15" customHeight="1" x14ac:dyDescent="0.25">
      <c r="A62" s="33" t="s">
        <v>420</v>
      </c>
      <c r="B62" s="42" t="s">
        <v>230</v>
      </c>
      <c r="C62" s="91">
        <f>SUM(C57:C61)</f>
        <v>24800000</v>
      </c>
      <c r="D62" s="91">
        <f>SUM(D57:D61)</f>
        <v>0</v>
      </c>
      <c r="E62" s="91">
        <f>SUM(E57:E61)</f>
        <v>0</v>
      </c>
      <c r="F62" s="91">
        <f t="shared" si="0"/>
        <v>24800000</v>
      </c>
    </row>
    <row r="63" spans="1:6" ht="15" customHeight="1" x14ac:dyDescent="0.25">
      <c r="A63" s="12" t="s">
        <v>236</v>
      </c>
      <c r="B63" s="6" t="s">
        <v>237</v>
      </c>
      <c r="C63" s="91"/>
      <c r="D63" s="91"/>
      <c r="E63" s="91"/>
      <c r="F63" s="91">
        <f t="shared" si="0"/>
        <v>0</v>
      </c>
    </row>
    <row r="64" spans="1:6" ht="15" customHeight="1" x14ac:dyDescent="0.25">
      <c r="A64" s="5" t="s">
        <v>402</v>
      </c>
      <c r="B64" s="6" t="s">
        <v>238</v>
      </c>
      <c r="C64" s="91"/>
      <c r="D64" s="91"/>
      <c r="E64" s="91"/>
      <c r="F64" s="91">
        <f t="shared" si="0"/>
        <v>0</v>
      </c>
    </row>
    <row r="65" spans="1:18" ht="15" customHeight="1" x14ac:dyDescent="0.25">
      <c r="A65" s="12" t="s">
        <v>403</v>
      </c>
      <c r="B65" s="6" t="s">
        <v>239</v>
      </c>
      <c r="C65" s="91">
        <v>13575000</v>
      </c>
      <c r="D65" s="91"/>
      <c r="E65" s="91"/>
      <c r="F65" s="91">
        <f t="shared" si="0"/>
        <v>13575000</v>
      </c>
    </row>
    <row r="66" spans="1:18" ht="15" customHeight="1" x14ac:dyDescent="0.25">
      <c r="A66" s="33" t="s">
        <v>423</v>
      </c>
      <c r="B66" s="42" t="s">
        <v>240</v>
      </c>
      <c r="C66" s="91">
        <f>SUM(C63:C65)</f>
        <v>13575000</v>
      </c>
      <c r="D66" s="91">
        <f>SUM(D63:D65)</f>
        <v>0</v>
      </c>
      <c r="E66" s="91">
        <f>SUM(E63:E65)</f>
        <v>0</v>
      </c>
      <c r="F66" s="91">
        <f t="shared" si="0"/>
        <v>13575000</v>
      </c>
    </row>
    <row r="67" spans="1:18" ht="15" customHeight="1" x14ac:dyDescent="0.25">
      <c r="A67" s="125" t="s">
        <v>510</v>
      </c>
      <c r="B67" s="49"/>
      <c r="C67" s="91">
        <f>C66+C62+C56</f>
        <v>38375000</v>
      </c>
      <c r="D67" s="91">
        <f>D66+D62+D56</f>
        <v>0</v>
      </c>
      <c r="E67" s="91">
        <f>E66+E62+E56</f>
        <v>0</v>
      </c>
      <c r="F67" s="91">
        <f t="shared" si="0"/>
        <v>38375000</v>
      </c>
    </row>
    <row r="68" spans="1:18" ht="15.75" x14ac:dyDescent="0.25">
      <c r="A68" s="126" t="s">
        <v>422</v>
      </c>
      <c r="B68" s="30" t="s">
        <v>241</v>
      </c>
      <c r="C68" s="91">
        <f>C66+C62+C56+C49+C45+C34+C20</f>
        <v>571210312</v>
      </c>
      <c r="D68" s="91">
        <f>D66+D62+D56+D49+D45+D34+D20</f>
        <v>0</v>
      </c>
      <c r="E68" s="91">
        <f>E66+E62+E56+E49+E45+E34+E20</f>
        <v>0</v>
      </c>
      <c r="F68" s="91">
        <f t="shared" si="0"/>
        <v>571210312</v>
      </c>
    </row>
    <row r="69" spans="1:18" ht="15.75" x14ac:dyDescent="0.25">
      <c r="A69" s="130" t="s">
        <v>564</v>
      </c>
      <c r="B69" s="48"/>
      <c r="C69" s="91">
        <f>C50-'[1]kiadás önkormányzat'!C76</f>
        <v>93110127</v>
      </c>
      <c r="D69" s="91">
        <f>D50-'[1]kiadás önkormányzat'!D76</f>
        <v>0</v>
      </c>
      <c r="E69" s="91">
        <f>E50-'[1]kiadás önkormányzat'!E76</f>
        <v>0</v>
      </c>
      <c r="F69" s="91">
        <f t="shared" si="0"/>
        <v>93110127</v>
      </c>
    </row>
    <row r="70" spans="1:18" ht="15.75" x14ac:dyDescent="0.25">
      <c r="A70" s="130" t="s">
        <v>565</v>
      </c>
      <c r="B70" s="48"/>
      <c r="C70" s="91">
        <f>C67-'[1]kiadás önkormányzat'!C99</f>
        <v>-217659514</v>
      </c>
      <c r="D70" s="91">
        <f>D67-'[1]kiadás önkormányzat'!D99</f>
        <v>-1200000</v>
      </c>
      <c r="E70" s="91">
        <f>E67-'[1]kiadás önkormányzat'!E99</f>
        <v>0</v>
      </c>
      <c r="F70" s="91">
        <f t="shared" si="0"/>
        <v>-218859514</v>
      </c>
    </row>
    <row r="71" spans="1:18" x14ac:dyDescent="0.25">
      <c r="A71" s="12" t="s">
        <v>404</v>
      </c>
      <c r="B71" s="5" t="s">
        <v>242</v>
      </c>
      <c r="C71" s="91"/>
      <c r="D71" s="91"/>
      <c r="E71" s="91"/>
      <c r="F71" s="91">
        <f t="shared" si="0"/>
        <v>0</v>
      </c>
    </row>
    <row r="72" spans="1:18" ht="30" x14ac:dyDescent="0.25">
      <c r="A72" s="12" t="s">
        <v>243</v>
      </c>
      <c r="B72" s="5" t="s">
        <v>244</v>
      </c>
      <c r="C72" s="91"/>
      <c r="D72" s="91"/>
      <c r="E72" s="91"/>
      <c r="F72" s="91">
        <f t="shared" si="0"/>
        <v>0</v>
      </c>
      <c r="R72" t="s">
        <v>689</v>
      </c>
    </row>
    <row r="73" spans="1:18" x14ac:dyDescent="0.25">
      <c r="A73" s="12" t="s">
        <v>405</v>
      </c>
      <c r="B73" s="5" t="s">
        <v>245</v>
      </c>
      <c r="C73" s="91"/>
      <c r="D73" s="91"/>
      <c r="E73" s="91"/>
      <c r="F73" s="91">
        <f t="shared" ref="F73:F98" si="1">SUM(C73:E73)</f>
        <v>0</v>
      </c>
    </row>
    <row r="74" spans="1:18" x14ac:dyDescent="0.25">
      <c r="A74" s="14" t="s">
        <v>424</v>
      </c>
      <c r="B74" s="7" t="s">
        <v>246</v>
      </c>
      <c r="C74" s="91">
        <f>SUM(C71:C73)</f>
        <v>0</v>
      </c>
      <c r="D74" s="91"/>
      <c r="E74" s="91"/>
      <c r="F74" s="91">
        <f t="shared" si="1"/>
        <v>0</v>
      </c>
    </row>
    <row r="75" spans="1:18" x14ac:dyDescent="0.25">
      <c r="A75" s="12" t="s">
        <v>406</v>
      </c>
      <c r="B75" s="5" t="s">
        <v>247</v>
      </c>
      <c r="C75" s="91"/>
      <c r="D75" s="91"/>
      <c r="E75" s="91"/>
      <c r="F75" s="91">
        <f t="shared" si="1"/>
        <v>0</v>
      </c>
    </row>
    <row r="76" spans="1:18" x14ac:dyDescent="0.25">
      <c r="A76" s="12" t="s">
        <v>248</v>
      </c>
      <c r="B76" s="5" t="s">
        <v>249</v>
      </c>
      <c r="C76" s="91"/>
      <c r="D76" s="91"/>
      <c r="E76" s="91"/>
      <c r="F76" s="91">
        <f t="shared" si="1"/>
        <v>0</v>
      </c>
    </row>
    <row r="77" spans="1:18" x14ac:dyDescent="0.25">
      <c r="A77" s="12" t="s">
        <v>407</v>
      </c>
      <c r="B77" s="5" t="s">
        <v>250</v>
      </c>
      <c r="C77" s="91"/>
      <c r="D77" s="91"/>
      <c r="E77" s="91"/>
      <c r="F77" s="91">
        <f t="shared" si="1"/>
        <v>0</v>
      </c>
    </row>
    <row r="78" spans="1:18" x14ac:dyDescent="0.25">
      <c r="A78" s="12" t="s">
        <v>251</v>
      </c>
      <c r="B78" s="5" t="s">
        <v>252</v>
      </c>
      <c r="C78" s="91"/>
      <c r="D78" s="91"/>
      <c r="E78" s="91"/>
      <c r="F78" s="91">
        <f t="shared" si="1"/>
        <v>0</v>
      </c>
    </row>
    <row r="79" spans="1:18" x14ac:dyDescent="0.25">
      <c r="A79" s="14" t="s">
        <v>425</v>
      </c>
      <c r="B79" s="7" t="s">
        <v>253</v>
      </c>
      <c r="C79" s="91"/>
      <c r="D79" s="91"/>
      <c r="E79" s="91"/>
      <c r="F79" s="91">
        <f t="shared" si="1"/>
        <v>0</v>
      </c>
    </row>
    <row r="80" spans="1:18" ht="30" x14ac:dyDescent="0.25">
      <c r="A80" s="5" t="s">
        <v>562</v>
      </c>
      <c r="B80" s="5" t="s">
        <v>254</v>
      </c>
      <c r="C80" s="91"/>
      <c r="D80" s="91"/>
      <c r="E80" s="91"/>
      <c r="F80" s="91">
        <f t="shared" si="1"/>
        <v>0</v>
      </c>
    </row>
    <row r="81" spans="1:6" ht="30" x14ac:dyDescent="0.25">
      <c r="A81" s="5" t="s">
        <v>563</v>
      </c>
      <c r="B81" s="5" t="s">
        <v>254</v>
      </c>
      <c r="C81" s="150">
        <v>339767972</v>
      </c>
      <c r="D81" s="150"/>
      <c r="E81" s="150"/>
      <c r="F81" s="150">
        <f t="shared" si="1"/>
        <v>339767972</v>
      </c>
    </row>
    <row r="82" spans="1:6" x14ac:dyDescent="0.25">
      <c r="A82" s="5" t="s">
        <v>560</v>
      </c>
      <c r="B82" s="5" t="s">
        <v>255</v>
      </c>
      <c r="C82" s="150"/>
      <c r="D82" s="150"/>
      <c r="E82" s="150"/>
      <c r="F82" s="150">
        <f t="shared" si="1"/>
        <v>0</v>
      </c>
    </row>
    <row r="83" spans="1:6" ht="30" x14ac:dyDescent="0.25">
      <c r="A83" s="5" t="s">
        <v>561</v>
      </c>
      <c r="B83" s="5" t="s">
        <v>255</v>
      </c>
      <c r="C83" s="150"/>
      <c r="D83" s="150"/>
      <c r="E83" s="150"/>
      <c r="F83" s="150">
        <f t="shared" si="1"/>
        <v>0</v>
      </c>
    </row>
    <row r="84" spans="1:6" x14ac:dyDescent="0.25">
      <c r="A84" s="7" t="s">
        <v>426</v>
      </c>
      <c r="B84" s="7" t="s">
        <v>256</v>
      </c>
      <c r="C84" s="150">
        <f>SUM(C80:C83)</f>
        <v>339767972</v>
      </c>
      <c r="D84" s="150"/>
      <c r="E84" s="150"/>
      <c r="F84" s="150">
        <f t="shared" si="1"/>
        <v>339767972</v>
      </c>
    </row>
    <row r="85" spans="1:6" x14ac:dyDescent="0.25">
      <c r="A85" s="12" t="s">
        <v>257</v>
      </c>
      <c r="B85" s="5" t="s">
        <v>258</v>
      </c>
      <c r="C85" s="91"/>
      <c r="D85" s="91"/>
      <c r="E85" s="91"/>
      <c r="F85" s="91">
        <f t="shared" si="1"/>
        <v>0</v>
      </c>
    </row>
    <row r="86" spans="1:6" x14ac:dyDescent="0.25">
      <c r="A86" s="12" t="s">
        <v>259</v>
      </c>
      <c r="B86" s="5" t="s">
        <v>260</v>
      </c>
      <c r="C86" s="91"/>
      <c r="D86" s="91"/>
      <c r="E86" s="91"/>
      <c r="F86" s="91">
        <f t="shared" si="1"/>
        <v>0</v>
      </c>
    </row>
    <row r="87" spans="1:6" x14ac:dyDescent="0.25">
      <c r="A87" s="12" t="s">
        <v>261</v>
      </c>
      <c r="B87" s="5" t="s">
        <v>262</v>
      </c>
      <c r="C87" s="91"/>
      <c r="D87" s="91"/>
      <c r="E87" s="91"/>
      <c r="F87" s="91">
        <f t="shared" si="1"/>
        <v>0</v>
      </c>
    </row>
    <row r="88" spans="1:6" x14ac:dyDescent="0.25">
      <c r="A88" s="12" t="s">
        <v>263</v>
      </c>
      <c r="B88" s="5" t="s">
        <v>264</v>
      </c>
      <c r="C88" s="91"/>
      <c r="D88" s="91"/>
      <c r="E88" s="91"/>
      <c r="F88" s="91">
        <f t="shared" si="1"/>
        <v>0</v>
      </c>
    </row>
    <row r="89" spans="1:6" x14ac:dyDescent="0.25">
      <c r="A89" s="12" t="s">
        <v>408</v>
      </c>
      <c r="B89" s="5" t="s">
        <v>265</v>
      </c>
      <c r="C89" s="91"/>
      <c r="D89" s="91"/>
      <c r="E89" s="91"/>
      <c r="F89" s="91">
        <f t="shared" si="1"/>
        <v>0</v>
      </c>
    </row>
    <row r="90" spans="1:6" x14ac:dyDescent="0.25">
      <c r="A90" s="14" t="s">
        <v>427</v>
      </c>
      <c r="B90" s="7" t="s">
        <v>267</v>
      </c>
      <c r="C90" s="91">
        <f>SUM(C84)</f>
        <v>339767972</v>
      </c>
      <c r="D90" s="91"/>
      <c r="E90" s="91"/>
      <c r="F90" s="91">
        <f t="shared" si="1"/>
        <v>339767972</v>
      </c>
    </row>
    <row r="91" spans="1:6" x14ac:dyDescent="0.25">
      <c r="A91" s="12" t="s">
        <v>268</v>
      </c>
      <c r="B91" s="5" t="s">
        <v>269</v>
      </c>
      <c r="C91" s="91"/>
      <c r="D91" s="91"/>
      <c r="E91" s="91"/>
      <c r="F91" s="91">
        <f t="shared" si="1"/>
        <v>0</v>
      </c>
    </row>
    <row r="92" spans="1:6" x14ac:dyDescent="0.25">
      <c r="A92" s="12" t="s">
        <v>270</v>
      </c>
      <c r="B92" s="5" t="s">
        <v>271</v>
      </c>
      <c r="C92" s="91"/>
      <c r="D92" s="91"/>
      <c r="E92" s="91"/>
      <c r="F92" s="91">
        <f t="shared" si="1"/>
        <v>0</v>
      </c>
    </row>
    <row r="93" spans="1:6" x14ac:dyDescent="0.25">
      <c r="A93" s="12" t="s">
        <v>272</v>
      </c>
      <c r="B93" s="5" t="s">
        <v>273</v>
      </c>
      <c r="C93" s="91"/>
      <c r="D93" s="91"/>
      <c r="E93" s="91"/>
      <c r="F93" s="91">
        <f t="shared" si="1"/>
        <v>0</v>
      </c>
    </row>
    <row r="94" spans="1:6" x14ac:dyDescent="0.25">
      <c r="A94" s="12" t="s">
        <v>409</v>
      </c>
      <c r="B94" s="5" t="s">
        <v>274</v>
      </c>
      <c r="C94" s="91"/>
      <c r="D94" s="91"/>
      <c r="E94" s="91"/>
      <c r="F94" s="91">
        <f t="shared" si="1"/>
        <v>0</v>
      </c>
    </row>
    <row r="95" spans="1:6" x14ac:dyDescent="0.25">
      <c r="A95" s="14" t="s">
        <v>428</v>
      </c>
      <c r="B95" s="7" t="s">
        <v>275</v>
      </c>
      <c r="C95" s="91"/>
      <c r="D95" s="91"/>
      <c r="E95" s="91"/>
      <c r="F95" s="91">
        <f t="shared" si="1"/>
        <v>0</v>
      </c>
    </row>
    <row r="96" spans="1:6" x14ac:dyDescent="0.25">
      <c r="A96" s="14" t="s">
        <v>276</v>
      </c>
      <c r="B96" s="7" t="s">
        <v>277</v>
      </c>
      <c r="C96" s="91"/>
      <c r="D96" s="91"/>
      <c r="E96" s="91"/>
      <c r="F96" s="91">
        <f t="shared" si="1"/>
        <v>0</v>
      </c>
    </row>
    <row r="97" spans="1:6" ht="15.75" x14ac:dyDescent="0.25">
      <c r="A97" s="126" t="s">
        <v>429</v>
      </c>
      <c r="B97" s="34" t="s">
        <v>278</v>
      </c>
      <c r="C97" s="91">
        <f>SUM(C90)</f>
        <v>339767972</v>
      </c>
      <c r="D97" s="91"/>
      <c r="E97" s="91"/>
      <c r="F97" s="91">
        <f t="shared" si="1"/>
        <v>339767972</v>
      </c>
    </row>
    <row r="98" spans="1:6" ht="15.75" x14ac:dyDescent="0.25">
      <c r="A98" s="131" t="s">
        <v>411</v>
      </c>
      <c r="B98" s="73"/>
      <c r="C98" s="91">
        <f>C97+C68</f>
        <v>910978284</v>
      </c>
      <c r="D98" s="91">
        <f>D97+D68</f>
        <v>0</v>
      </c>
      <c r="E98" s="91">
        <f>E97+E68</f>
        <v>0</v>
      </c>
      <c r="F98" s="91">
        <f t="shared" si="1"/>
        <v>910978284</v>
      </c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98"/>
  <sheetViews>
    <sheetView zoomScaleNormal="100" workbookViewId="0">
      <selection activeCell="A7" sqref="A7:F98"/>
    </sheetView>
  </sheetViews>
  <sheetFormatPr defaultRowHeight="15" x14ac:dyDescent="0.25"/>
  <cols>
    <col min="1" max="1" width="65.140625" style="127" customWidth="1"/>
    <col min="3" max="3" width="13.7109375" style="90" customWidth="1"/>
    <col min="4" max="4" width="14.42578125" style="90" customWidth="1"/>
    <col min="5" max="5" width="12.7109375" style="90" customWidth="1"/>
    <col min="6" max="6" width="13.85546875" style="90" customWidth="1"/>
  </cols>
  <sheetData>
    <row r="1" spans="1:8" ht="15.75" x14ac:dyDescent="0.25">
      <c r="A1" s="183" t="s">
        <v>701</v>
      </c>
      <c r="B1" s="183"/>
      <c r="C1" s="183"/>
      <c r="D1" s="183"/>
      <c r="E1" s="183"/>
      <c r="F1" s="183"/>
    </row>
    <row r="2" spans="1:8" ht="31.5" customHeight="1" x14ac:dyDescent="0.25">
      <c r="A2" s="184" t="s">
        <v>718</v>
      </c>
      <c r="B2" s="184"/>
      <c r="C2" s="184"/>
      <c r="D2" s="184"/>
      <c r="E2" s="184"/>
      <c r="F2" s="184"/>
    </row>
    <row r="3" spans="1:8" ht="24" customHeight="1" x14ac:dyDescent="0.25">
      <c r="A3" s="179" t="s">
        <v>692</v>
      </c>
      <c r="B3" s="180"/>
      <c r="C3" s="180"/>
      <c r="D3" s="180"/>
      <c r="E3" s="180"/>
      <c r="F3" s="181"/>
    </row>
    <row r="4" spans="1:8" ht="24" customHeight="1" x14ac:dyDescent="0.25">
      <c r="A4" s="182" t="s">
        <v>676</v>
      </c>
      <c r="B4" s="180"/>
      <c r="C4" s="180"/>
      <c r="D4" s="180"/>
      <c r="E4" s="180"/>
      <c r="F4" s="181"/>
      <c r="H4" s="63"/>
    </row>
    <row r="5" spans="1:8" ht="18" x14ac:dyDescent="0.25">
      <c r="A5" s="128"/>
    </row>
    <row r="6" spans="1:8" x14ac:dyDescent="0.25">
      <c r="A6" s="129" t="s">
        <v>468</v>
      </c>
    </row>
    <row r="7" spans="1:8" ht="60" x14ac:dyDescent="0.25">
      <c r="A7" s="3" t="s">
        <v>649</v>
      </c>
      <c r="B7" s="3" t="s">
        <v>620</v>
      </c>
      <c r="C7" s="134" t="s">
        <v>512</v>
      </c>
      <c r="D7" s="134" t="s">
        <v>513</v>
      </c>
      <c r="E7" s="134" t="s">
        <v>514</v>
      </c>
      <c r="F7" s="133" t="s">
        <v>610</v>
      </c>
    </row>
    <row r="8" spans="1:8" ht="15" customHeight="1" x14ac:dyDescent="0.25">
      <c r="A8" s="121" t="s">
        <v>156</v>
      </c>
      <c r="B8" s="6" t="s">
        <v>157</v>
      </c>
      <c r="C8" s="91"/>
      <c r="D8" s="91"/>
      <c r="E8" s="91"/>
      <c r="F8" s="91">
        <f t="shared" ref="F8:F18" si="0">SUM(C8:E8)</f>
        <v>0</v>
      </c>
    </row>
    <row r="9" spans="1:8" ht="15" customHeight="1" x14ac:dyDescent="0.25">
      <c r="A9" s="5" t="s">
        <v>158</v>
      </c>
      <c r="B9" s="6" t="s">
        <v>159</v>
      </c>
      <c r="C9" s="91"/>
      <c r="D9" s="91"/>
      <c r="E9" s="91"/>
      <c r="F9" s="91">
        <f t="shared" si="0"/>
        <v>0</v>
      </c>
    </row>
    <row r="10" spans="1:8" ht="15" customHeight="1" x14ac:dyDescent="0.25">
      <c r="A10" s="5" t="s">
        <v>160</v>
      </c>
      <c r="B10" s="6" t="s">
        <v>161</v>
      </c>
      <c r="C10" s="91"/>
      <c r="D10" s="91"/>
      <c r="E10" s="91"/>
      <c r="F10" s="91">
        <f t="shared" si="0"/>
        <v>0</v>
      </c>
    </row>
    <row r="11" spans="1:8" ht="15" customHeight="1" x14ac:dyDescent="0.25">
      <c r="A11" s="5" t="s">
        <v>162</v>
      </c>
      <c r="B11" s="6" t="s">
        <v>163</v>
      </c>
      <c r="C11" s="91"/>
      <c r="D11" s="91"/>
      <c r="E11" s="91"/>
      <c r="F11" s="91">
        <f t="shared" si="0"/>
        <v>0</v>
      </c>
    </row>
    <row r="12" spans="1:8" ht="15" customHeight="1" x14ac:dyDescent="0.25">
      <c r="A12" s="5" t="s">
        <v>164</v>
      </c>
      <c r="B12" s="6" t="s">
        <v>165</v>
      </c>
      <c r="C12" s="91"/>
      <c r="D12" s="91"/>
      <c r="E12" s="91"/>
      <c r="F12" s="91">
        <f t="shared" si="0"/>
        <v>0</v>
      </c>
    </row>
    <row r="13" spans="1:8" ht="15" customHeight="1" x14ac:dyDescent="0.25">
      <c r="A13" s="5" t="s">
        <v>166</v>
      </c>
      <c r="B13" s="6" t="s">
        <v>167</v>
      </c>
      <c r="C13" s="91"/>
      <c r="D13" s="91"/>
      <c r="E13" s="91"/>
      <c r="F13" s="91">
        <f t="shared" si="0"/>
        <v>0</v>
      </c>
    </row>
    <row r="14" spans="1:8" ht="15" customHeight="1" x14ac:dyDescent="0.25">
      <c r="A14" s="7" t="s">
        <v>413</v>
      </c>
      <c r="B14" s="8" t="s">
        <v>168</v>
      </c>
      <c r="C14" s="91"/>
      <c r="D14" s="91"/>
      <c r="E14" s="91"/>
      <c r="F14" s="91">
        <f t="shared" si="0"/>
        <v>0</v>
      </c>
    </row>
    <row r="15" spans="1:8" ht="15" customHeight="1" x14ac:dyDescent="0.25">
      <c r="A15" s="5" t="s">
        <v>169</v>
      </c>
      <c r="B15" s="6" t="s">
        <v>170</v>
      </c>
      <c r="C15" s="91"/>
      <c r="D15" s="91"/>
      <c r="E15" s="91"/>
      <c r="F15" s="91">
        <f t="shared" si="0"/>
        <v>0</v>
      </c>
    </row>
    <row r="16" spans="1:8" ht="15" customHeight="1" x14ac:dyDescent="0.25">
      <c r="A16" s="5" t="s">
        <v>171</v>
      </c>
      <c r="B16" s="6" t="s">
        <v>172</v>
      </c>
      <c r="C16" s="91"/>
      <c r="D16" s="91"/>
      <c r="E16" s="91"/>
      <c r="F16" s="91">
        <f t="shared" si="0"/>
        <v>0</v>
      </c>
    </row>
    <row r="17" spans="1:6" ht="15" customHeight="1" x14ac:dyDescent="0.25">
      <c r="A17" s="5" t="s">
        <v>375</v>
      </c>
      <c r="B17" s="6" t="s">
        <v>173</v>
      </c>
      <c r="C17" s="91"/>
      <c r="D17" s="91"/>
      <c r="E17" s="91"/>
      <c r="F17" s="91">
        <f t="shared" si="0"/>
        <v>0</v>
      </c>
    </row>
    <row r="18" spans="1:6" ht="15" customHeight="1" x14ac:dyDescent="0.25">
      <c r="A18" s="5" t="s">
        <v>376</v>
      </c>
      <c r="B18" s="6" t="s">
        <v>174</v>
      </c>
      <c r="C18" s="91"/>
      <c r="D18" s="91"/>
      <c r="E18" s="91"/>
      <c r="F18" s="91">
        <f t="shared" si="0"/>
        <v>0</v>
      </c>
    </row>
    <row r="19" spans="1:6" ht="15" customHeight="1" x14ac:dyDescent="0.25">
      <c r="A19" s="5" t="s">
        <v>377</v>
      </c>
      <c r="B19" s="6" t="s">
        <v>175</v>
      </c>
      <c r="C19" s="91">
        <v>16030127</v>
      </c>
      <c r="D19" s="91"/>
      <c r="E19" s="91"/>
      <c r="F19" s="91">
        <f>SUM(C19:E19)</f>
        <v>16030127</v>
      </c>
    </row>
    <row r="20" spans="1:6" ht="15" customHeight="1" x14ac:dyDescent="0.25">
      <c r="A20" s="33" t="s">
        <v>414</v>
      </c>
      <c r="B20" s="42" t="s">
        <v>176</v>
      </c>
      <c r="C20" s="91">
        <f>SUM(C19)</f>
        <v>16030127</v>
      </c>
      <c r="D20" s="91">
        <f>SUM(D19)</f>
        <v>0</v>
      </c>
      <c r="E20" s="91"/>
      <c r="F20" s="91">
        <f t="shared" ref="F20:F83" si="1">SUM(C20:E20)</f>
        <v>16030127</v>
      </c>
    </row>
    <row r="21" spans="1:6" ht="15" customHeight="1" x14ac:dyDescent="0.25">
      <c r="A21" s="5" t="s">
        <v>381</v>
      </c>
      <c r="B21" s="6" t="s">
        <v>185</v>
      </c>
      <c r="C21" s="91"/>
      <c r="D21" s="91"/>
      <c r="E21" s="91"/>
      <c r="F21" s="91">
        <f t="shared" si="1"/>
        <v>0</v>
      </c>
    </row>
    <row r="22" spans="1:6" ht="15" customHeight="1" x14ac:dyDescent="0.25">
      <c r="A22" s="5" t="s">
        <v>382</v>
      </c>
      <c r="B22" s="6" t="s">
        <v>186</v>
      </c>
      <c r="C22" s="91"/>
      <c r="D22" s="91"/>
      <c r="E22" s="91"/>
      <c r="F22" s="91">
        <f t="shared" si="1"/>
        <v>0</v>
      </c>
    </row>
    <row r="23" spans="1:6" ht="15" customHeight="1" x14ac:dyDescent="0.25">
      <c r="A23" s="7" t="s">
        <v>416</v>
      </c>
      <c r="B23" s="8" t="s">
        <v>187</v>
      </c>
      <c r="C23" s="91"/>
      <c r="D23" s="91"/>
      <c r="E23" s="91"/>
      <c r="F23" s="91">
        <f t="shared" si="1"/>
        <v>0</v>
      </c>
    </row>
    <row r="24" spans="1:6" ht="15" customHeight="1" x14ac:dyDescent="0.25">
      <c r="A24" s="5" t="s">
        <v>383</v>
      </c>
      <c r="B24" s="6" t="s">
        <v>188</v>
      </c>
      <c r="C24" s="91"/>
      <c r="D24" s="91"/>
      <c r="E24" s="91"/>
      <c r="F24" s="91">
        <f t="shared" si="1"/>
        <v>0</v>
      </c>
    </row>
    <row r="25" spans="1:6" ht="15" customHeight="1" x14ac:dyDescent="0.25">
      <c r="A25" s="5" t="s">
        <v>384</v>
      </c>
      <c r="B25" s="6" t="s">
        <v>189</v>
      </c>
      <c r="C25" s="91"/>
      <c r="D25" s="91"/>
      <c r="E25" s="91"/>
      <c r="F25" s="91">
        <f t="shared" si="1"/>
        <v>0</v>
      </c>
    </row>
    <row r="26" spans="1:6" ht="15" customHeight="1" x14ac:dyDescent="0.25">
      <c r="A26" s="5" t="s">
        <v>385</v>
      </c>
      <c r="B26" s="6" t="s">
        <v>190</v>
      </c>
      <c r="C26" s="91"/>
      <c r="D26" s="91"/>
      <c r="E26" s="91"/>
      <c r="F26" s="91">
        <f t="shared" si="1"/>
        <v>0</v>
      </c>
    </row>
    <row r="27" spans="1:6" ht="15" customHeight="1" x14ac:dyDescent="0.25">
      <c r="A27" s="5" t="s">
        <v>386</v>
      </c>
      <c r="B27" s="6" t="s">
        <v>191</v>
      </c>
      <c r="C27" s="91"/>
      <c r="D27" s="91"/>
      <c r="E27" s="91"/>
      <c r="F27" s="91">
        <f t="shared" si="1"/>
        <v>0</v>
      </c>
    </row>
    <row r="28" spans="1:6" ht="15" customHeight="1" x14ac:dyDescent="0.25">
      <c r="A28" s="5" t="s">
        <v>387</v>
      </c>
      <c r="B28" s="6" t="s">
        <v>194</v>
      </c>
      <c r="C28" s="91"/>
      <c r="D28" s="91"/>
      <c r="E28" s="91"/>
      <c r="F28" s="91">
        <f t="shared" si="1"/>
        <v>0</v>
      </c>
    </row>
    <row r="29" spans="1:6" ht="15" customHeight="1" x14ac:dyDescent="0.25">
      <c r="A29" s="5" t="s">
        <v>195</v>
      </c>
      <c r="B29" s="6" t="s">
        <v>196</v>
      </c>
      <c r="C29" s="91"/>
      <c r="D29" s="91"/>
      <c r="E29" s="91"/>
      <c r="F29" s="91">
        <f t="shared" si="1"/>
        <v>0</v>
      </c>
    </row>
    <row r="30" spans="1:6" ht="15" customHeight="1" x14ac:dyDescent="0.25">
      <c r="A30" s="5" t="s">
        <v>388</v>
      </c>
      <c r="B30" s="6" t="s">
        <v>197</v>
      </c>
      <c r="C30" s="91"/>
      <c r="D30" s="91"/>
      <c r="E30" s="91"/>
      <c r="F30" s="91">
        <f t="shared" si="1"/>
        <v>0</v>
      </c>
    </row>
    <row r="31" spans="1:6" ht="15" customHeight="1" x14ac:dyDescent="0.25">
      <c r="A31" s="5" t="s">
        <v>389</v>
      </c>
      <c r="B31" s="6" t="s">
        <v>202</v>
      </c>
      <c r="C31" s="91"/>
      <c r="D31" s="91"/>
      <c r="E31" s="91"/>
      <c r="F31" s="91">
        <f t="shared" si="1"/>
        <v>0</v>
      </c>
    </row>
    <row r="32" spans="1:6" ht="15" customHeight="1" x14ac:dyDescent="0.25">
      <c r="A32" s="7" t="s">
        <v>417</v>
      </c>
      <c r="B32" s="8" t="s">
        <v>205</v>
      </c>
      <c r="C32" s="91"/>
      <c r="D32" s="91"/>
      <c r="E32" s="91"/>
      <c r="F32" s="91">
        <f t="shared" si="1"/>
        <v>0</v>
      </c>
    </row>
    <row r="33" spans="1:6" ht="15" customHeight="1" x14ac:dyDescent="0.25">
      <c r="A33" s="5" t="s">
        <v>390</v>
      </c>
      <c r="B33" s="6" t="s">
        <v>206</v>
      </c>
      <c r="C33" s="91"/>
      <c r="D33" s="91"/>
      <c r="E33" s="91"/>
      <c r="F33" s="91">
        <f t="shared" si="1"/>
        <v>0</v>
      </c>
    </row>
    <row r="34" spans="1:6" ht="15" customHeight="1" x14ac:dyDescent="0.25">
      <c r="A34" s="33" t="s">
        <v>418</v>
      </c>
      <c r="B34" s="42" t="s">
        <v>207</v>
      </c>
      <c r="C34" s="91"/>
      <c r="D34" s="91"/>
      <c r="E34" s="91"/>
      <c r="F34" s="91">
        <f t="shared" si="1"/>
        <v>0</v>
      </c>
    </row>
    <row r="35" spans="1:6" ht="15" customHeight="1" x14ac:dyDescent="0.25">
      <c r="A35" s="12" t="s">
        <v>208</v>
      </c>
      <c r="B35" s="6" t="s">
        <v>209</v>
      </c>
      <c r="C35" s="91"/>
      <c r="D35" s="91"/>
      <c r="E35" s="91"/>
      <c r="F35" s="91">
        <f t="shared" si="1"/>
        <v>0</v>
      </c>
    </row>
    <row r="36" spans="1:6" ht="15" customHeight="1" x14ac:dyDescent="0.25">
      <c r="A36" s="12" t="s">
        <v>391</v>
      </c>
      <c r="B36" s="6" t="s">
        <v>210</v>
      </c>
      <c r="C36" s="91">
        <v>300000</v>
      </c>
      <c r="D36" s="91"/>
      <c r="E36" s="91"/>
      <c r="F36" s="91">
        <f t="shared" si="1"/>
        <v>300000</v>
      </c>
    </row>
    <row r="37" spans="1:6" ht="15" customHeight="1" x14ac:dyDescent="0.25">
      <c r="A37" s="12" t="s">
        <v>392</v>
      </c>
      <c r="B37" s="6" t="s">
        <v>211</v>
      </c>
      <c r="C37" s="91">
        <v>500000</v>
      </c>
      <c r="D37" s="91"/>
      <c r="E37" s="91"/>
      <c r="F37" s="91">
        <f t="shared" si="1"/>
        <v>500000</v>
      </c>
    </row>
    <row r="38" spans="1:6" ht="15" customHeight="1" x14ac:dyDescent="0.25">
      <c r="A38" s="12" t="s">
        <v>393</v>
      </c>
      <c r="B38" s="6" t="s">
        <v>212</v>
      </c>
      <c r="C38" s="91"/>
      <c r="D38" s="91">
        <v>500000</v>
      </c>
      <c r="E38" s="91"/>
      <c r="F38" s="91">
        <f t="shared" si="1"/>
        <v>500000</v>
      </c>
    </row>
    <row r="39" spans="1:6" ht="15" customHeight="1" x14ac:dyDescent="0.25">
      <c r="A39" s="12" t="s">
        <v>213</v>
      </c>
      <c r="B39" s="6" t="s">
        <v>214</v>
      </c>
      <c r="C39" s="91"/>
      <c r="D39" s="91"/>
      <c r="E39" s="91"/>
      <c r="F39" s="91">
        <f t="shared" si="1"/>
        <v>0</v>
      </c>
    </row>
    <row r="40" spans="1:6" ht="15" customHeight="1" x14ac:dyDescent="0.25">
      <c r="A40" s="12" t="s">
        <v>215</v>
      </c>
      <c r="B40" s="6" t="s">
        <v>216</v>
      </c>
      <c r="C40" s="91"/>
      <c r="D40" s="91"/>
      <c r="E40" s="91"/>
      <c r="F40" s="91">
        <f t="shared" si="1"/>
        <v>0</v>
      </c>
    </row>
    <row r="41" spans="1:6" ht="15" customHeight="1" x14ac:dyDescent="0.25">
      <c r="A41" s="12" t="s">
        <v>217</v>
      </c>
      <c r="B41" s="6" t="s">
        <v>218</v>
      </c>
      <c r="C41" s="91"/>
      <c r="D41" s="91"/>
      <c r="E41" s="91"/>
      <c r="F41" s="91">
        <f t="shared" si="1"/>
        <v>0</v>
      </c>
    </row>
    <row r="42" spans="1:6" ht="15" customHeight="1" x14ac:dyDescent="0.25">
      <c r="A42" s="12" t="s">
        <v>394</v>
      </c>
      <c r="B42" s="6" t="s">
        <v>219</v>
      </c>
      <c r="C42" s="91"/>
      <c r="D42" s="91"/>
      <c r="E42" s="91"/>
      <c r="F42" s="91">
        <f t="shared" si="1"/>
        <v>0</v>
      </c>
    </row>
    <row r="43" spans="1:6" ht="15" customHeight="1" x14ac:dyDescent="0.25">
      <c r="A43" s="12" t="s">
        <v>395</v>
      </c>
      <c r="B43" s="6" t="s">
        <v>220</v>
      </c>
      <c r="C43" s="91"/>
      <c r="D43" s="91"/>
      <c r="E43" s="91"/>
      <c r="F43" s="91">
        <f t="shared" si="1"/>
        <v>0</v>
      </c>
    </row>
    <row r="44" spans="1:6" ht="15" customHeight="1" x14ac:dyDescent="0.25">
      <c r="A44" s="12" t="s">
        <v>396</v>
      </c>
      <c r="B44" s="6" t="s">
        <v>221</v>
      </c>
      <c r="C44" s="91"/>
      <c r="D44" s="91"/>
      <c r="E44" s="91"/>
      <c r="F44" s="91">
        <f t="shared" si="1"/>
        <v>0</v>
      </c>
    </row>
    <row r="45" spans="1:6" ht="15" customHeight="1" x14ac:dyDescent="0.25">
      <c r="A45" s="41" t="s">
        <v>419</v>
      </c>
      <c r="B45" s="42" t="s">
        <v>222</v>
      </c>
      <c r="C45" s="91">
        <f>SUM(C35:C44)</f>
        <v>800000</v>
      </c>
      <c r="D45" s="91">
        <f>SUM(D35:D44)</f>
        <v>500000</v>
      </c>
      <c r="E45" s="91">
        <f>SUM(E35:E44)</f>
        <v>0</v>
      </c>
      <c r="F45" s="91">
        <f t="shared" si="1"/>
        <v>1300000</v>
      </c>
    </row>
    <row r="46" spans="1:6" ht="15" customHeight="1" x14ac:dyDescent="0.25">
      <c r="A46" s="12" t="s">
        <v>231</v>
      </c>
      <c r="B46" s="6" t="s">
        <v>232</v>
      </c>
      <c r="C46" s="91"/>
      <c r="D46" s="91"/>
      <c r="E46" s="91"/>
      <c r="F46" s="91">
        <f t="shared" si="1"/>
        <v>0</v>
      </c>
    </row>
    <row r="47" spans="1:6" ht="15" customHeight="1" x14ac:dyDescent="0.25">
      <c r="A47" s="5" t="s">
        <v>400</v>
      </c>
      <c r="B47" s="6" t="s">
        <v>233</v>
      </c>
      <c r="C47" s="91"/>
      <c r="D47" s="91"/>
      <c r="E47" s="91"/>
      <c r="F47" s="91">
        <f t="shared" si="1"/>
        <v>0</v>
      </c>
    </row>
    <row r="48" spans="1:6" ht="15" customHeight="1" x14ac:dyDescent="0.25">
      <c r="A48" s="12" t="s">
        <v>401</v>
      </c>
      <c r="B48" s="6" t="s">
        <v>234</v>
      </c>
      <c r="C48" s="91"/>
      <c r="D48" s="91"/>
      <c r="E48" s="91"/>
      <c r="F48" s="91">
        <f t="shared" si="1"/>
        <v>0</v>
      </c>
    </row>
    <row r="49" spans="1:6" ht="15" customHeight="1" x14ac:dyDescent="0.25">
      <c r="A49" s="33" t="s">
        <v>421</v>
      </c>
      <c r="B49" s="42" t="s">
        <v>235</v>
      </c>
      <c r="C49" s="91"/>
      <c r="D49" s="91"/>
      <c r="E49" s="91"/>
      <c r="F49" s="91">
        <f t="shared" si="1"/>
        <v>0</v>
      </c>
    </row>
    <row r="50" spans="1:6" ht="15" customHeight="1" x14ac:dyDescent="0.25">
      <c r="A50" s="125" t="s">
        <v>511</v>
      </c>
      <c r="B50" s="49"/>
      <c r="C50" s="91">
        <f>C45+C20</f>
        <v>16830127</v>
      </c>
      <c r="D50" s="91">
        <f>D45+D20</f>
        <v>500000</v>
      </c>
      <c r="E50" s="91">
        <f>E45+E20</f>
        <v>0</v>
      </c>
      <c r="F50" s="91">
        <f t="shared" si="1"/>
        <v>17330127</v>
      </c>
    </row>
    <row r="51" spans="1:6" ht="15" customHeight="1" x14ac:dyDescent="0.25">
      <c r="A51" s="5" t="s">
        <v>177</v>
      </c>
      <c r="B51" s="6" t="s">
        <v>178</v>
      </c>
      <c r="C51" s="91"/>
      <c r="D51" s="91"/>
      <c r="E51" s="91"/>
      <c r="F51" s="91">
        <f t="shared" si="1"/>
        <v>0</v>
      </c>
    </row>
    <row r="52" spans="1:6" ht="15" customHeight="1" x14ac:dyDescent="0.25">
      <c r="A52" s="5" t="s">
        <v>179</v>
      </c>
      <c r="B52" s="6" t="s">
        <v>180</v>
      </c>
      <c r="C52" s="91"/>
      <c r="D52" s="91"/>
      <c r="E52" s="91"/>
      <c r="F52" s="91">
        <f t="shared" si="1"/>
        <v>0</v>
      </c>
    </row>
    <row r="53" spans="1:6" ht="15" customHeight="1" x14ac:dyDescent="0.25">
      <c r="A53" s="5" t="s">
        <v>378</v>
      </c>
      <c r="B53" s="6" t="s">
        <v>181</v>
      </c>
      <c r="C53" s="91"/>
      <c r="D53" s="91"/>
      <c r="E53" s="91"/>
      <c r="F53" s="91">
        <f t="shared" si="1"/>
        <v>0</v>
      </c>
    </row>
    <row r="54" spans="1:6" ht="15" customHeight="1" x14ac:dyDescent="0.25">
      <c r="A54" s="5" t="s">
        <v>379</v>
      </c>
      <c r="B54" s="6" t="s">
        <v>182</v>
      </c>
      <c r="C54" s="91"/>
      <c r="D54" s="91"/>
      <c r="E54" s="91"/>
      <c r="F54" s="91">
        <f t="shared" si="1"/>
        <v>0</v>
      </c>
    </row>
    <row r="55" spans="1:6" ht="15" customHeight="1" x14ac:dyDescent="0.25">
      <c r="A55" s="5" t="s">
        <v>380</v>
      </c>
      <c r="B55" s="6" t="s">
        <v>183</v>
      </c>
      <c r="C55" s="91"/>
      <c r="D55" s="91"/>
      <c r="E55" s="91"/>
      <c r="F55" s="91">
        <f t="shared" si="1"/>
        <v>0</v>
      </c>
    </row>
    <row r="56" spans="1:6" ht="15" customHeight="1" x14ac:dyDescent="0.25">
      <c r="A56" s="33" t="s">
        <v>415</v>
      </c>
      <c r="B56" s="42" t="s">
        <v>184</v>
      </c>
      <c r="C56" s="91"/>
      <c r="D56" s="91"/>
      <c r="E56" s="91"/>
      <c r="F56" s="91">
        <f t="shared" si="1"/>
        <v>0</v>
      </c>
    </row>
    <row r="57" spans="1:6" ht="15" customHeight="1" x14ac:dyDescent="0.25">
      <c r="A57" s="12" t="s">
        <v>397</v>
      </c>
      <c r="B57" s="6" t="s">
        <v>223</v>
      </c>
      <c r="C57" s="91"/>
      <c r="D57" s="91"/>
      <c r="E57" s="91"/>
      <c r="F57" s="91">
        <f t="shared" si="1"/>
        <v>0</v>
      </c>
    </row>
    <row r="58" spans="1:6" ht="15" customHeight="1" x14ac:dyDescent="0.25">
      <c r="A58" s="12" t="s">
        <v>398</v>
      </c>
      <c r="B58" s="6" t="s">
        <v>224</v>
      </c>
      <c r="C58" s="91"/>
      <c r="D58" s="91"/>
      <c r="E58" s="91"/>
      <c r="F58" s="91">
        <f t="shared" si="1"/>
        <v>0</v>
      </c>
    </row>
    <row r="59" spans="1:6" ht="15" customHeight="1" x14ac:dyDescent="0.25">
      <c r="A59" s="12" t="s">
        <v>225</v>
      </c>
      <c r="B59" s="6" t="s">
        <v>226</v>
      </c>
      <c r="C59" s="91"/>
      <c r="D59" s="91"/>
      <c r="E59" s="91"/>
      <c r="F59" s="91">
        <f t="shared" si="1"/>
        <v>0</v>
      </c>
    </row>
    <row r="60" spans="1:6" ht="15" customHeight="1" x14ac:dyDescent="0.25">
      <c r="A60" s="12" t="s">
        <v>399</v>
      </c>
      <c r="B60" s="6" t="s">
        <v>227</v>
      </c>
      <c r="C60" s="91"/>
      <c r="D60" s="91"/>
      <c r="E60" s="91"/>
      <c r="F60" s="91">
        <f t="shared" si="1"/>
        <v>0</v>
      </c>
    </row>
    <row r="61" spans="1:6" ht="15" customHeight="1" x14ac:dyDescent="0.25">
      <c r="A61" s="12" t="s">
        <v>228</v>
      </c>
      <c r="B61" s="6" t="s">
        <v>229</v>
      </c>
      <c r="C61" s="91"/>
      <c r="D61" s="91"/>
      <c r="E61" s="91"/>
      <c r="F61" s="91">
        <f t="shared" si="1"/>
        <v>0</v>
      </c>
    </row>
    <row r="62" spans="1:6" ht="15" customHeight="1" x14ac:dyDescent="0.25">
      <c r="A62" s="33" t="s">
        <v>420</v>
      </c>
      <c r="B62" s="42" t="s">
        <v>230</v>
      </c>
      <c r="C62" s="91"/>
      <c r="D62" s="91"/>
      <c r="E62" s="91"/>
      <c r="F62" s="91">
        <f t="shared" si="1"/>
        <v>0</v>
      </c>
    </row>
    <row r="63" spans="1:6" ht="15" customHeight="1" x14ac:dyDescent="0.25">
      <c r="A63" s="12" t="s">
        <v>236</v>
      </c>
      <c r="B63" s="6" t="s">
        <v>237</v>
      </c>
      <c r="C63" s="91"/>
      <c r="D63" s="91"/>
      <c r="E63" s="91"/>
      <c r="F63" s="91">
        <f t="shared" si="1"/>
        <v>0</v>
      </c>
    </row>
    <row r="64" spans="1:6" ht="15" customHeight="1" x14ac:dyDescent="0.25">
      <c r="A64" s="5" t="s">
        <v>402</v>
      </c>
      <c r="B64" s="6" t="s">
        <v>238</v>
      </c>
      <c r="C64" s="91"/>
      <c r="D64" s="91"/>
      <c r="E64" s="91"/>
      <c r="F64" s="91">
        <f t="shared" si="1"/>
        <v>0</v>
      </c>
    </row>
    <row r="65" spans="1:6" ht="15" customHeight="1" x14ac:dyDescent="0.25">
      <c r="A65" s="12" t="s">
        <v>403</v>
      </c>
      <c r="B65" s="6" t="s">
        <v>239</v>
      </c>
      <c r="C65" s="91"/>
      <c r="D65" s="91"/>
      <c r="E65" s="91"/>
      <c r="F65" s="91">
        <f t="shared" si="1"/>
        <v>0</v>
      </c>
    </row>
    <row r="66" spans="1:6" ht="15" customHeight="1" x14ac:dyDescent="0.25">
      <c r="A66" s="33" t="s">
        <v>423</v>
      </c>
      <c r="B66" s="42" t="s">
        <v>240</v>
      </c>
      <c r="C66" s="91"/>
      <c r="D66" s="91"/>
      <c r="E66" s="91"/>
      <c r="F66" s="91">
        <f t="shared" si="1"/>
        <v>0</v>
      </c>
    </row>
    <row r="67" spans="1:6" ht="15" customHeight="1" x14ac:dyDescent="0.25">
      <c r="A67" s="125" t="s">
        <v>510</v>
      </c>
      <c r="B67" s="49"/>
      <c r="C67" s="91"/>
      <c r="D67" s="91"/>
      <c r="E67" s="91"/>
      <c r="F67" s="91">
        <f t="shared" si="1"/>
        <v>0</v>
      </c>
    </row>
    <row r="68" spans="1:6" ht="15.75" x14ac:dyDescent="0.25">
      <c r="A68" s="126" t="s">
        <v>422</v>
      </c>
      <c r="B68" s="30" t="s">
        <v>241</v>
      </c>
      <c r="C68" s="91">
        <f>C67+C50</f>
        <v>16830127</v>
      </c>
      <c r="D68" s="91">
        <f>D67+D50</f>
        <v>500000</v>
      </c>
      <c r="E68" s="91">
        <f>E67+E50</f>
        <v>0</v>
      </c>
      <c r="F68" s="91">
        <f t="shared" si="1"/>
        <v>17330127</v>
      </c>
    </row>
    <row r="69" spans="1:6" ht="15.75" x14ac:dyDescent="0.25">
      <c r="A69" s="130" t="s">
        <v>564</v>
      </c>
      <c r="B69" s="48"/>
      <c r="C69" s="91">
        <f>C50-'[1]kiadás Egészségház'!C76</f>
        <v>-11638241</v>
      </c>
      <c r="D69" s="91">
        <f>D50-'[1]kiadás Egészségház'!D76</f>
        <v>-7044734</v>
      </c>
      <c r="E69" s="91">
        <f>E50-'[1]kiadás Egészségház'!E76</f>
        <v>0</v>
      </c>
      <c r="F69" s="91">
        <f t="shared" si="1"/>
        <v>-18682975</v>
      </c>
    </row>
    <row r="70" spans="1:6" ht="15.75" x14ac:dyDescent="0.25">
      <c r="A70" s="130" t="s">
        <v>565</v>
      </c>
      <c r="B70" s="48"/>
      <c r="C70" s="91">
        <f>C67-'[1]kiadás Egészségház'!C99</f>
        <v>-1125000</v>
      </c>
      <c r="D70" s="91">
        <f>D67-'[1]kiadás Egészségház'!D99</f>
        <v>0</v>
      </c>
      <c r="E70" s="91">
        <f>E67-'[1]kiadás Egészségház'!E99</f>
        <v>0</v>
      </c>
      <c r="F70" s="91">
        <f t="shared" si="1"/>
        <v>-1125000</v>
      </c>
    </row>
    <row r="71" spans="1:6" x14ac:dyDescent="0.25">
      <c r="A71" s="12" t="s">
        <v>404</v>
      </c>
      <c r="B71" s="5" t="s">
        <v>242</v>
      </c>
      <c r="C71" s="91"/>
      <c r="D71" s="91"/>
      <c r="E71" s="91"/>
      <c r="F71" s="91">
        <f t="shared" si="1"/>
        <v>0</v>
      </c>
    </row>
    <row r="72" spans="1:6" ht="30" x14ac:dyDescent="0.25">
      <c r="A72" s="12" t="s">
        <v>243</v>
      </c>
      <c r="B72" s="5" t="s">
        <v>244</v>
      </c>
      <c r="C72" s="91"/>
      <c r="D72" s="91"/>
      <c r="E72" s="91"/>
      <c r="F72" s="91">
        <f t="shared" si="1"/>
        <v>0</v>
      </c>
    </row>
    <row r="73" spans="1:6" x14ac:dyDescent="0.25">
      <c r="A73" s="12" t="s">
        <v>405</v>
      </c>
      <c r="B73" s="5" t="s">
        <v>245</v>
      </c>
      <c r="C73" s="91"/>
      <c r="D73" s="91"/>
      <c r="E73" s="91"/>
      <c r="F73" s="91">
        <f t="shared" si="1"/>
        <v>0</v>
      </c>
    </row>
    <row r="74" spans="1:6" x14ac:dyDescent="0.25">
      <c r="A74" s="14" t="s">
        <v>424</v>
      </c>
      <c r="B74" s="7" t="s">
        <v>246</v>
      </c>
      <c r="C74" s="91"/>
      <c r="D74" s="91"/>
      <c r="E74" s="91"/>
      <c r="F74" s="91">
        <f t="shared" si="1"/>
        <v>0</v>
      </c>
    </row>
    <row r="75" spans="1:6" x14ac:dyDescent="0.25">
      <c r="A75" s="12" t="s">
        <v>406</v>
      </c>
      <c r="B75" s="5" t="s">
        <v>247</v>
      </c>
      <c r="C75" s="91"/>
      <c r="D75" s="91"/>
      <c r="E75" s="91"/>
      <c r="F75" s="91">
        <f t="shared" si="1"/>
        <v>0</v>
      </c>
    </row>
    <row r="76" spans="1:6" x14ac:dyDescent="0.25">
      <c r="A76" s="12" t="s">
        <v>248</v>
      </c>
      <c r="B76" s="5" t="s">
        <v>249</v>
      </c>
      <c r="C76" s="91"/>
      <c r="D76" s="91"/>
      <c r="E76" s="91"/>
      <c r="F76" s="91">
        <f t="shared" si="1"/>
        <v>0</v>
      </c>
    </row>
    <row r="77" spans="1:6" x14ac:dyDescent="0.25">
      <c r="A77" s="12" t="s">
        <v>407</v>
      </c>
      <c r="B77" s="5" t="s">
        <v>250</v>
      </c>
      <c r="C77" s="91"/>
      <c r="D77" s="91"/>
      <c r="E77" s="91"/>
      <c r="F77" s="91">
        <f t="shared" si="1"/>
        <v>0</v>
      </c>
    </row>
    <row r="78" spans="1:6" x14ac:dyDescent="0.25">
      <c r="A78" s="12" t="s">
        <v>251</v>
      </c>
      <c r="B78" s="5" t="s">
        <v>252</v>
      </c>
      <c r="C78" s="91"/>
      <c r="D78" s="91"/>
      <c r="E78" s="91"/>
      <c r="F78" s="91">
        <f t="shared" si="1"/>
        <v>0</v>
      </c>
    </row>
    <row r="79" spans="1:6" x14ac:dyDescent="0.25">
      <c r="A79" s="14" t="s">
        <v>425</v>
      </c>
      <c r="B79" s="7" t="s">
        <v>253</v>
      </c>
      <c r="C79" s="91"/>
      <c r="D79" s="91"/>
      <c r="E79" s="91"/>
      <c r="F79" s="91">
        <f t="shared" si="1"/>
        <v>0</v>
      </c>
    </row>
    <row r="80" spans="1:6" ht="30" x14ac:dyDescent="0.25">
      <c r="A80" s="5" t="s">
        <v>562</v>
      </c>
      <c r="B80" s="5" t="s">
        <v>254</v>
      </c>
      <c r="C80" s="91">
        <v>6980283</v>
      </c>
      <c r="D80" s="91"/>
      <c r="E80" s="91"/>
      <c r="F80" s="91">
        <f t="shared" si="1"/>
        <v>6980283</v>
      </c>
    </row>
    <row r="81" spans="1:6" ht="30" x14ac:dyDescent="0.25">
      <c r="A81" s="5" t="s">
        <v>563</v>
      </c>
      <c r="B81" s="5" t="s">
        <v>254</v>
      </c>
      <c r="C81" s="91"/>
      <c r="D81" s="91"/>
      <c r="E81" s="91"/>
      <c r="F81" s="91">
        <f t="shared" si="1"/>
        <v>0</v>
      </c>
    </row>
    <row r="82" spans="1:6" x14ac:dyDescent="0.25">
      <c r="A82" s="5" t="s">
        <v>560</v>
      </c>
      <c r="B82" s="5" t="s">
        <v>255</v>
      </c>
      <c r="C82" s="91"/>
      <c r="D82" s="91"/>
      <c r="E82" s="91"/>
      <c r="F82" s="91">
        <f t="shared" si="1"/>
        <v>0</v>
      </c>
    </row>
    <row r="83" spans="1:6" ht="30" x14ac:dyDescent="0.25">
      <c r="A83" s="5" t="s">
        <v>561</v>
      </c>
      <c r="B83" s="5" t="s">
        <v>255</v>
      </c>
      <c r="C83" s="91"/>
      <c r="D83" s="91"/>
      <c r="E83" s="91"/>
      <c r="F83" s="91">
        <f t="shared" si="1"/>
        <v>0</v>
      </c>
    </row>
    <row r="84" spans="1:6" x14ac:dyDescent="0.25">
      <c r="A84" s="7" t="s">
        <v>426</v>
      </c>
      <c r="B84" s="7" t="s">
        <v>256</v>
      </c>
      <c r="C84" s="91">
        <f>SUM(C80:C83)</f>
        <v>6980283</v>
      </c>
      <c r="D84" s="91"/>
      <c r="E84" s="91"/>
      <c r="F84" s="91">
        <f t="shared" ref="F84:F98" si="2">SUM(C84:E84)</f>
        <v>6980283</v>
      </c>
    </row>
    <row r="85" spans="1:6" x14ac:dyDescent="0.25">
      <c r="A85" s="12" t="s">
        <v>257</v>
      </c>
      <c r="B85" s="5" t="s">
        <v>258</v>
      </c>
      <c r="C85" s="91"/>
      <c r="D85" s="91"/>
      <c r="E85" s="91"/>
      <c r="F85" s="91">
        <f t="shared" si="2"/>
        <v>0</v>
      </c>
    </row>
    <row r="86" spans="1:6" x14ac:dyDescent="0.25">
      <c r="A86" s="12" t="s">
        <v>259</v>
      </c>
      <c r="B86" s="5" t="s">
        <v>260</v>
      </c>
      <c r="C86" s="91"/>
      <c r="D86" s="91"/>
      <c r="E86" s="91"/>
      <c r="F86" s="91">
        <f t="shared" si="2"/>
        <v>0</v>
      </c>
    </row>
    <row r="87" spans="1:6" x14ac:dyDescent="0.25">
      <c r="A87" s="12" t="s">
        <v>261</v>
      </c>
      <c r="B87" s="5" t="s">
        <v>262</v>
      </c>
      <c r="C87" s="91">
        <v>12827692</v>
      </c>
      <c r="D87" s="91"/>
      <c r="E87" s="91"/>
      <c r="F87" s="91">
        <f t="shared" si="2"/>
        <v>12827692</v>
      </c>
    </row>
    <row r="88" spans="1:6" x14ac:dyDescent="0.25">
      <c r="A88" s="12" t="s">
        <v>263</v>
      </c>
      <c r="B88" s="5" t="s">
        <v>264</v>
      </c>
      <c r="C88" s="91"/>
      <c r="D88" s="91"/>
      <c r="E88" s="91"/>
      <c r="F88" s="91">
        <f t="shared" si="2"/>
        <v>0</v>
      </c>
    </row>
    <row r="89" spans="1:6" x14ac:dyDescent="0.25">
      <c r="A89" s="12" t="s">
        <v>408</v>
      </c>
      <c r="B89" s="5" t="s">
        <v>265</v>
      </c>
      <c r="C89" s="91"/>
      <c r="D89" s="91"/>
      <c r="E89" s="91"/>
      <c r="F89" s="91">
        <f t="shared" si="2"/>
        <v>0</v>
      </c>
    </row>
    <row r="90" spans="1:6" x14ac:dyDescent="0.25">
      <c r="A90" s="14" t="s">
        <v>427</v>
      </c>
      <c r="B90" s="7" t="s">
        <v>267</v>
      </c>
      <c r="C90" s="91">
        <f>SUM(C84:C88)</f>
        <v>19807975</v>
      </c>
      <c r="D90" s="91"/>
      <c r="E90" s="91"/>
      <c r="F90" s="91">
        <f t="shared" si="2"/>
        <v>19807975</v>
      </c>
    </row>
    <row r="91" spans="1:6" x14ac:dyDescent="0.25">
      <c r="A91" s="12" t="s">
        <v>268</v>
      </c>
      <c r="B91" s="5" t="s">
        <v>269</v>
      </c>
      <c r="C91" s="91"/>
      <c r="D91" s="91"/>
      <c r="E91" s="91"/>
      <c r="F91" s="91">
        <f t="shared" si="2"/>
        <v>0</v>
      </c>
    </row>
    <row r="92" spans="1:6" x14ac:dyDescent="0.25">
      <c r="A92" s="12" t="s">
        <v>270</v>
      </c>
      <c r="B92" s="5" t="s">
        <v>271</v>
      </c>
      <c r="C92" s="91"/>
      <c r="D92" s="91"/>
      <c r="E92" s="91"/>
      <c r="F92" s="91">
        <f t="shared" si="2"/>
        <v>0</v>
      </c>
    </row>
    <row r="93" spans="1:6" x14ac:dyDescent="0.25">
      <c r="A93" s="12" t="s">
        <v>272</v>
      </c>
      <c r="B93" s="5" t="s">
        <v>273</v>
      </c>
      <c r="C93" s="91"/>
      <c r="D93" s="91"/>
      <c r="E93" s="91"/>
      <c r="F93" s="91">
        <f t="shared" si="2"/>
        <v>0</v>
      </c>
    </row>
    <row r="94" spans="1:6" x14ac:dyDescent="0.25">
      <c r="A94" s="12" t="s">
        <v>409</v>
      </c>
      <c r="B94" s="5" t="s">
        <v>274</v>
      </c>
      <c r="C94" s="91"/>
      <c r="D94" s="91"/>
      <c r="E94" s="91"/>
      <c r="F94" s="91">
        <f t="shared" si="2"/>
        <v>0</v>
      </c>
    </row>
    <row r="95" spans="1:6" x14ac:dyDescent="0.25">
      <c r="A95" s="14" t="s">
        <v>428</v>
      </c>
      <c r="B95" s="7" t="s">
        <v>275</v>
      </c>
      <c r="C95" s="91"/>
      <c r="D95" s="91"/>
      <c r="E95" s="91"/>
      <c r="F95" s="91">
        <f t="shared" si="2"/>
        <v>0</v>
      </c>
    </row>
    <row r="96" spans="1:6" x14ac:dyDescent="0.25">
      <c r="A96" s="14" t="s">
        <v>276</v>
      </c>
      <c r="B96" s="7" t="s">
        <v>277</v>
      </c>
      <c r="C96" s="91"/>
      <c r="D96" s="91"/>
      <c r="E96" s="91"/>
      <c r="F96" s="91">
        <f t="shared" si="2"/>
        <v>0</v>
      </c>
    </row>
    <row r="97" spans="1:6" ht="15.75" x14ac:dyDescent="0.25">
      <c r="A97" s="126" t="s">
        <v>429</v>
      </c>
      <c r="B97" s="34" t="s">
        <v>278</v>
      </c>
      <c r="C97" s="91">
        <f>SUM(C90)</f>
        <v>19807975</v>
      </c>
      <c r="D97" s="91">
        <f>SUM(D87:D96)</f>
        <v>0</v>
      </c>
      <c r="E97" s="91"/>
      <c r="F97" s="91">
        <f t="shared" si="2"/>
        <v>19807975</v>
      </c>
    </row>
    <row r="98" spans="1:6" ht="15.75" x14ac:dyDescent="0.25">
      <c r="A98" s="131" t="s">
        <v>411</v>
      </c>
      <c r="B98" s="73"/>
      <c r="C98" s="91">
        <f>C68+C97</f>
        <v>36638102</v>
      </c>
      <c r="D98" s="91">
        <f>D68+D97</f>
        <v>500000</v>
      </c>
      <c r="E98" s="91">
        <f>E68+E97</f>
        <v>0</v>
      </c>
      <c r="F98" s="91">
        <f t="shared" si="2"/>
        <v>37138102</v>
      </c>
    </row>
  </sheetData>
  <mergeCells count="4">
    <mergeCell ref="A3:F3"/>
    <mergeCell ref="A4:F4"/>
    <mergeCell ref="A1:F1"/>
    <mergeCell ref="A2:F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26</vt:i4>
      </vt:variant>
    </vt:vector>
  </HeadingPairs>
  <TitlesOfParts>
    <vt:vector size="51" baseType="lpstr">
      <vt:lpstr>kiemelt ei</vt:lpstr>
      <vt:lpstr>kiadás önkormányzat</vt:lpstr>
      <vt:lpstr>kiadás Egészségház</vt:lpstr>
      <vt:lpstr>kiadás TGK</vt:lpstr>
      <vt:lpstr>kiadás Művelődési Ház</vt:lpstr>
      <vt:lpstr>kiadás Hivatal</vt:lpstr>
      <vt:lpstr>kiadás összesen</vt:lpstr>
      <vt:lpstr>bevétel önkormányzat</vt:lpstr>
      <vt:lpstr>bevétel Egészségház</vt:lpstr>
      <vt:lpstr>bevétel TGK</vt:lpstr>
      <vt:lpstr>bevétel Művelődési Ház</vt:lpstr>
      <vt:lpstr>bevétel Hivatal</vt:lpstr>
      <vt:lpstr>bevétel összesen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 Egészségház'!Nyomtatási_terület</vt:lpstr>
      <vt:lpstr>'bevétel Hivatal'!Nyomtatási_terület</vt:lpstr>
      <vt:lpstr>'bevétel Művelődési Ház'!Nyomtatási_terület</vt:lpstr>
      <vt:lpstr>'bevétel önkormányzat'!Nyomtatási_terület</vt:lpstr>
      <vt:lpstr>'bevétel összesen'!Nyomtatási_terület</vt:lpstr>
      <vt:lpstr>'bevétel TGK'!Nyomtatási_terület</vt:lpstr>
      <vt:lpstr>'EU projektek'!Nyomtatási_terület</vt:lpstr>
      <vt:lpstr>finanszírozás!Nyomtatási_terület</vt:lpstr>
      <vt:lpstr>hitelek!Nyomtatási_terület</vt:lpstr>
      <vt:lpstr>'kiadás Egészségház'!Nyomtatási_terület</vt:lpstr>
      <vt:lpstr>'kiadás Hivatal'!Nyomtatási_terület</vt:lpstr>
      <vt:lpstr>'kiadás Művelődési Ház'!Nyomtatási_terület</vt:lpstr>
      <vt:lpstr>'kiadás önkormányzat'!Nyomtatási_terület</vt:lpstr>
      <vt:lpstr>'kiadás összesen'!Nyomtatási_terület</vt:lpstr>
      <vt:lpstr>'kiadás TGK'!Nyomtatási_terület</vt:lpstr>
      <vt:lpstr>'kiemelt ei'!Nyomtatási_terület</vt:lpstr>
      <vt:lpstr>létszám!Nyomtatási_terület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2021-05-19T09:35:40Z</cp:lastPrinted>
  <dcterms:created xsi:type="dcterms:W3CDTF">2014-01-03T21:48:14Z</dcterms:created>
  <dcterms:modified xsi:type="dcterms:W3CDTF">2021-05-19T09:35:52Z</dcterms:modified>
</cp:coreProperties>
</file>