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Zárszámadás 2020\Táblák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33" i="1"/>
  <c r="C32" i="1"/>
  <c r="C31" i="1"/>
  <c r="C30" i="1" s="1"/>
  <c r="F30" i="1"/>
  <c r="E30" i="1"/>
  <c r="D30" i="1"/>
  <c r="C29" i="1"/>
  <c r="C28" i="1"/>
  <c r="C27" i="1"/>
  <c r="C26" i="1"/>
  <c r="C25" i="1"/>
  <c r="F24" i="1"/>
  <c r="F35" i="1" s="1"/>
  <c r="E24" i="1"/>
  <c r="E35" i="1" s="1"/>
  <c r="D24" i="1"/>
  <c r="D35" i="1" s="1"/>
  <c r="C18" i="1"/>
  <c r="C16" i="1" s="1"/>
  <c r="C17" i="1"/>
  <c r="F16" i="1"/>
  <c r="E16" i="1"/>
  <c r="D16" i="1"/>
  <c r="C15" i="1"/>
  <c r="C14" i="1"/>
  <c r="C13" i="1"/>
  <c r="C12" i="1"/>
  <c r="C11" i="1"/>
  <c r="C10" i="1"/>
  <c r="C8" i="1" s="1"/>
  <c r="C9" i="1"/>
  <c r="F8" i="1"/>
  <c r="E8" i="1"/>
  <c r="D8" i="1"/>
  <c r="C7" i="1"/>
  <c r="F6" i="1"/>
  <c r="F19" i="1" s="1"/>
  <c r="E6" i="1"/>
  <c r="D6" i="1"/>
  <c r="D19" i="1" s="1"/>
  <c r="C6" i="1"/>
  <c r="E19" i="1" l="1"/>
  <c r="D39" i="1"/>
  <c r="C24" i="1"/>
  <c r="C35" i="1"/>
  <c r="E39" i="1"/>
  <c r="C19" i="1"/>
  <c r="F39" i="1"/>
  <c r="C39" i="1" l="1"/>
</calcChain>
</file>

<file path=xl/sharedStrings.xml><?xml version="1.0" encoding="utf-8"?>
<sst xmlns="http://schemas.openxmlformats.org/spreadsheetml/2006/main" count="76" uniqueCount="60">
  <si>
    <t>Költségvetési szerv megnevezése</t>
  </si>
  <si>
    <t>Kommunális Üzemeltető és Építő Szervezet 2020. évi zárszámadása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</si>
  <si>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</si>
  <si>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</si>
  <si>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</si>
  <si>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</si>
  <si>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</si>
  <si>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</si>
  <si>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Módosított előirányzat</t>
  </si>
  <si>
    <t>Teljísítés</t>
  </si>
  <si>
    <t>Bevételek</t>
  </si>
  <si>
    <t>Összesen:</t>
  </si>
  <si>
    <t>Kötelező feladatok</t>
  </si>
  <si>
    <t xml:space="preserve">              Kötelező feladatok</t>
  </si>
  <si>
    <t>1.</t>
  </si>
  <si>
    <t>Működési célú támogatások államháztartáson belülről (1.1.)</t>
  </si>
  <si>
    <t>1.1.</t>
  </si>
  <si>
    <t>Egyéb működési célú támogatások</t>
  </si>
  <si>
    <t>2.</t>
  </si>
  <si>
    <t>Működési bevételek (2.1.+…+2.7.)</t>
  </si>
  <si>
    <t>2.1.</t>
  </si>
  <si>
    <t>Készletértékesítés ellenértéke</t>
  </si>
  <si>
    <t>2.2.</t>
  </si>
  <si>
    <t>Szolgáltatások ellenértéke</t>
  </si>
  <si>
    <t>2.3.</t>
  </si>
  <si>
    <t>Tulajdonosi bevétel</t>
  </si>
  <si>
    <t>2.4.</t>
  </si>
  <si>
    <t>Ellátási díjak</t>
  </si>
  <si>
    <t>2.5.</t>
  </si>
  <si>
    <t>Kiszámlázott általános forgalmi adó</t>
  </si>
  <si>
    <t>2.6.</t>
  </si>
  <si>
    <t>Általános forgalmi adó visszatérítése</t>
  </si>
  <si>
    <t>2.7.</t>
  </si>
  <si>
    <t>Egyéb működési bevételek</t>
  </si>
  <si>
    <t>3.</t>
  </si>
  <si>
    <t>Költségvetési bevételek összesen (3.1.+3.2.)</t>
  </si>
  <si>
    <t>3.1</t>
  </si>
  <si>
    <t>Költségvetési maradvány igénybevétele</t>
  </si>
  <si>
    <t>3.2</t>
  </si>
  <si>
    <t>Irányító szervi (önkormányzati) támogatás (intézményfinanszírozás)</t>
  </si>
  <si>
    <t>4.</t>
  </si>
  <si>
    <t>BEVÉTELEK ÖSSZESEN: (1.+2.+3.)</t>
  </si>
  <si>
    <t xml:space="preserve">Kiadások  </t>
  </si>
  <si>
    <t>Működési költségvetés kiadásai (1.1+…+1.5.)</t>
  </si>
  <si>
    <t>Személyi  juttatások</t>
  </si>
  <si>
    <t>1.2.</t>
  </si>
  <si>
    <t>Munkaadókat terhelő járulékok és szociális hozzájárulási adó</t>
  </si>
  <si>
    <t>1.3.</t>
  </si>
  <si>
    <t>Dologi  kiadások</t>
  </si>
  <si>
    <t>1.4.</t>
  </si>
  <si>
    <t>Ellátottak pénzbeli juttatásai</t>
  </si>
  <si>
    <t>1.5.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</si>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</sst>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9"/>
      <color theme="1"/>
      <name val="Calibri"/>
      <family val="2"/>
      <charset val="238"/>
      <scheme val="minor"/>
    </font>
    <font>
      <b/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/>
    </xf>
    <xf numFmtId="0" fontId="0" fillId="0" borderId="3" xfId="0" applyBorder="1"/>
    <xf numFmtId="0" fontId="4" fillId="0" borderId="3" xfId="0" applyFont="1" applyBorder="1" applyAlignment="1">
      <alignment horizontal="right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right" vertical="center"/>
    </xf>
    <xf numFmtId="49" fontId="2" fillId="0" borderId="3" xfId="0" applyNumberFormat="1" applyFont="1" applyFill="1" applyBorder="1" applyAlignment="1" applyProtection="1">
      <alignment horizontal="left" vertical="center"/>
    </xf>
    <xf numFmtId="49" fontId="2" fillId="0" borderId="4" xfId="0" applyNumberFormat="1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left" vertical="center" wrapText="1" indent="1"/>
    </xf>
    <xf numFmtId="3" fontId="5" fillId="0" borderId="12" xfId="0" applyNumberFormat="1" applyFont="1" applyFill="1" applyBorder="1" applyAlignment="1" applyProtection="1">
      <alignment horizontal="right" vertical="center" wrapText="1" indent="1"/>
    </xf>
    <xf numFmtId="3" fontId="5" fillId="0" borderId="13" xfId="0" applyNumberFormat="1" applyFont="1" applyFill="1" applyBorder="1" applyAlignment="1" applyProtection="1">
      <alignment horizontal="right" vertical="center" wrapText="1" indent="1"/>
    </xf>
    <xf numFmtId="3" fontId="5" fillId="0" borderId="11" xfId="0" applyNumberFormat="1" applyFont="1" applyFill="1" applyBorder="1" applyAlignment="1" applyProtection="1">
      <alignment horizontal="right" vertical="center" wrapText="1" indent="1"/>
    </xf>
    <xf numFmtId="49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3" fontId="7" fillId="0" borderId="15" xfId="0" applyNumberFormat="1" applyFont="1" applyFill="1" applyBorder="1" applyAlignment="1" applyProtection="1">
      <alignment horizontal="right" vertical="center" wrapText="1" indent="1"/>
    </xf>
    <xf numFmtId="3" fontId="7" fillId="0" borderId="16" xfId="0" applyNumberFormat="1" applyFont="1" applyFill="1" applyBorder="1" applyAlignment="1" applyProtection="1">
      <alignment horizontal="right" vertical="center" indent="1"/>
    </xf>
    <xf numFmtId="3" fontId="7" fillId="0" borderId="14" xfId="0" applyNumberFormat="1" applyFont="1" applyFill="1" applyBorder="1" applyAlignment="1" applyProtection="1">
      <alignment horizontal="right" vertical="center" indent="1"/>
    </xf>
    <xf numFmtId="0" fontId="5" fillId="0" borderId="14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3" fontId="8" fillId="0" borderId="15" xfId="0" applyNumberFormat="1" applyFont="1" applyFill="1" applyBorder="1" applyAlignment="1" applyProtection="1">
      <alignment horizontal="right" vertical="center" wrapText="1" indent="1"/>
    </xf>
    <xf numFmtId="3" fontId="8" fillId="0" borderId="16" xfId="0" applyNumberFormat="1" applyFont="1" applyFill="1" applyBorder="1" applyAlignment="1" applyProtection="1">
      <alignment horizontal="right" vertical="center" wrapText="1" indent="1"/>
    </xf>
    <xf numFmtId="3" fontId="8" fillId="0" borderId="14" xfId="0" applyNumberFormat="1" applyFont="1" applyFill="1" applyBorder="1" applyAlignment="1" applyProtection="1">
      <alignment horizontal="right" vertical="center" wrapText="1" indent="1"/>
    </xf>
    <xf numFmtId="0" fontId="10" fillId="0" borderId="14" xfId="1" applyFont="1" applyFill="1" applyBorder="1" applyAlignment="1" applyProtection="1">
      <alignment horizontal="left" vertical="center" wrapText="1" indent="1"/>
    </xf>
    <xf numFmtId="3" fontId="10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7" fillId="0" borderId="14" xfId="1" applyFont="1" applyFill="1" applyBorder="1" applyAlignment="1" applyProtection="1">
      <alignment horizontal="left" vertical="center" wrapText="1" indent="1"/>
    </xf>
    <xf numFmtId="3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7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left" wrapText="1" indent="1"/>
    </xf>
    <xf numFmtId="3" fontId="5" fillId="0" borderId="18" xfId="0" applyNumberFormat="1" applyFont="1" applyFill="1" applyBorder="1" applyAlignment="1" applyProtection="1">
      <alignment horizontal="right" vertical="center" wrapText="1" indent="1"/>
    </xf>
    <xf numFmtId="3" fontId="5" fillId="0" borderId="19" xfId="0" applyNumberFormat="1" applyFont="1" applyFill="1" applyBorder="1" applyAlignment="1" applyProtection="1">
      <alignment horizontal="right" vertical="center" wrapText="1" indent="1"/>
    </xf>
    <xf numFmtId="3" fontId="5" fillId="0" borderId="17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 indent="1"/>
    </xf>
    <xf numFmtId="164" fontId="5" fillId="0" borderId="0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right" vertical="center" wrapText="1" indent="1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3" fontId="8" fillId="0" borderId="12" xfId="0" applyNumberFormat="1" applyFont="1" applyFill="1" applyBorder="1" applyAlignment="1" applyProtection="1">
      <alignment horizontal="right" vertical="center" wrapText="1" indent="1"/>
    </xf>
    <xf numFmtId="3" fontId="8" fillId="0" borderId="13" xfId="0" applyNumberFormat="1" applyFont="1" applyFill="1" applyBorder="1" applyAlignment="1" applyProtection="1">
      <alignment horizontal="right" vertical="center" wrapText="1" indent="1"/>
    </xf>
    <xf numFmtId="3" fontId="8" fillId="0" borderId="11" xfId="0" applyNumberFormat="1" applyFont="1" applyFill="1" applyBorder="1" applyAlignment="1" applyProtection="1">
      <alignment horizontal="right" vertical="center" wrapText="1" indent="1"/>
    </xf>
    <xf numFmtId="3" fontId="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0" applyFont="1" applyFill="1" applyBorder="1" applyAlignment="1" applyProtection="1">
      <alignment horizontal="center" vertical="center" wrapText="1"/>
    </xf>
    <xf numFmtId="3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left" vertical="center" wrapText="1" indent="1"/>
    </xf>
    <xf numFmtId="0" fontId="0" fillId="0" borderId="3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horizontal="right" vertical="center" wrapText="1" indent="1"/>
    </xf>
    <xf numFmtId="0" fontId="12" fillId="0" borderId="9" xfId="0" applyFont="1" applyFill="1" applyBorder="1" applyAlignment="1" applyProtection="1">
      <alignment horizontal="left" vertical="center"/>
    </xf>
    <xf numFmtId="0" fontId="12" fillId="0" borderId="20" xfId="0" applyFont="1" applyFill="1" applyBorder="1" applyAlignment="1" applyProtection="1">
      <alignment vertical="center" wrapText="1"/>
    </xf>
    <xf numFmtId="3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9" xfId="0" applyFont="1" applyBorder="1"/>
    <xf numFmtId="0" fontId="1" fillId="0" borderId="4" xfId="0" applyFont="1" applyBorder="1"/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3" fontId="0" fillId="0" borderId="0" xfId="0" applyNumberFormat="1"/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B6" sqref="B6"/>
    </sheetView>
  </sheetViews>
  <sheetFormatPr defaultRowHeight="15" x14ac:dyDescent="0.25"/>
  <cols>
    <col min="1" max="1" width="13.28515625" customWidth="1"/>
    <col min="2" max="2" width="36.7109375" customWidth="1"/>
    <col min="3" max="3" width="11" customWidth="1"/>
    <col min="4" max="4" width="15.140625" customWidth="1"/>
    <col min="5" max="5" width="12" customWidth="1"/>
    <col min="6" max="6" width="10.5703125" customWidth="1"/>
  </cols>
  <sheetData>
    <row r="1" spans="1:6" ht="33" customHeight="1" thickBot="1" x14ac:dyDescent="0.3">
      <c r="A1" s="1" t="s">
        <v>0</v>
      </c>
      <c r="B1" s="2" t="s">
        <v>1</v>
      </c>
      <c r="C1" s="3"/>
      <c r="D1" s="3"/>
      <c r="E1" s="3"/>
      <c r="F1" s="4"/>
    </row>
    <row r="2" spans="1:6" ht="28.5" customHeight="1" thickBot="1" x14ac:dyDescent="0.3">
      <c r="A2" s="5" t="s">
        <v>2</v>
      </c>
      <c r="B2" s="2" t="s">
        <v>3</v>
      </c>
      <c r="C2" s="3"/>
      <c r="D2" s="3"/>
      <c r="E2" s="3"/>
      <c r="F2" s="4"/>
    </row>
    <row r="3" spans="1:6" ht="15.75" thickBot="1" x14ac:dyDescent="0.3">
      <c r="A3" s="6"/>
      <c r="B3" s="6"/>
      <c r="C3" s="6"/>
      <c r="D3" s="6"/>
      <c r="E3" s="7"/>
      <c r="F3" s="8" t="s">
        <v>4</v>
      </c>
    </row>
    <row r="4" spans="1:6" ht="29.25" customHeight="1" thickBot="1" x14ac:dyDescent="0.3">
      <c r="A4" s="9" t="s">
        <v>5</v>
      </c>
      <c r="B4" s="10" t="s">
        <v>6</v>
      </c>
      <c r="C4" s="11" t="s">
        <v>7</v>
      </c>
      <c r="D4" s="11"/>
      <c r="E4" s="12" t="s">
        <v>8</v>
      </c>
      <c r="F4" s="10" t="s">
        <v>9</v>
      </c>
    </row>
    <row r="5" spans="1:6" ht="15.75" thickBot="1" x14ac:dyDescent="0.3">
      <c r="A5" s="13"/>
      <c r="B5" s="10" t="s">
        <v>10</v>
      </c>
      <c r="C5" s="14" t="s">
        <v>11</v>
      </c>
      <c r="D5" s="15" t="s">
        <v>12</v>
      </c>
      <c r="E5" s="16" t="s">
        <v>13</v>
      </c>
      <c r="F5" s="17"/>
    </row>
    <row r="6" spans="1:6" ht="21" x14ac:dyDescent="0.25">
      <c r="A6" s="18" t="s">
        <v>14</v>
      </c>
      <c r="B6" s="19" t="s">
        <v>15</v>
      </c>
      <c r="C6" s="20">
        <f>SUM(C7)</f>
        <v>0</v>
      </c>
      <c r="D6" s="21">
        <f t="shared" ref="D6:F6" si="0">SUM(D7)</f>
        <v>0</v>
      </c>
      <c r="E6" s="22">
        <f t="shared" si="0"/>
        <v>0</v>
      </c>
      <c r="F6" s="22">
        <f t="shared" si="0"/>
        <v>1229132</v>
      </c>
    </row>
    <row r="7" spans="1:6" x14ac:dyDescent="0.25">
      <c r="A7" s="23" t="s">
        <v>16</v>
      </c>
      <c r="B7" s="24" t="s">
        <v>17</v>
      </c>
      <c r="C7" s="25">
        <f>D7</f>
        <v>0</v>
      </c>
      <c r="D7" s="26">
        <v>0</v>
      </c>
      <c r="E7" s="27">
        <v>0</v>
      </c>
      <c r="F7" s="27">
        <v>1229132</v>
      </c>
    </row>
    <row r="8" spans="1:6" ht="24.75" customHeight="1" x14ac:dyDescent="0.25">
      <c r="A8" s="28" t="s">
        <v>18</v>
      </c>
      <c r="B8" s="29" t="s">
        <v>19</v>
      </c>
      <c r="C8" s="30">
        <f>SUM(C9:C15)</f>
        <v>28415000</v>
      </c>
      <c r="D8" s="31">
        <f t="shared" ref="D8:F8" si="1">SUM(D9:D15)</f>
        <v>28415000</v>
      </c>
      <c r="E8" s="32">
        <f t="shared" si="1"/>
        <v>28415000</v>
      </c>
      <c r="F8" s="32">
        <f t="shared" si="1"/>
        <v>35785658</v>
      </c>
    </row>
    <row r="9" spans="1:6" x14ac:dyDescent="0.25">
      <c r="A9" s="23" t="s">
        <v>20</v>
      </c>
      <c r="B9" s="33" t="s">
        <v>21</v>
      </c>
      <c r="C9" s="34">
        <f>SUM(D9)</f>
        <v>0</v>
      </c>
      <c r="D9" s="35">
        <v>0</v>
      </c>
      <c r="E9" s="36">
        <v>0</v>
      </c>
      <c r="F9" s="36">
        <v>157596</v>
      </c>
    </row>
    <row r="10" spans="1:6" x14ac:dyDescent="0.25">
      <c r="A10" s="23" t="s">
        <v>22</v>
      </c>
      <c r="B10" s="33" t="s">
        <v>23</v>
      </c>
      <c r="C10" s="34">
        <f>D10</f>
        <v>28415000</v>
      </c>
      <c r="D10" s="35">
        <v>28415000</v>
      </c>
      <c r="E10" s="36">
        <v>3500000</v>
      </c>
      <c r="F10" s="36">
        <v>11160615</v>
      </c>
    </row>
    <row r="11" spans="1:6" x14ac:dyDescent="0.25">
      <c r="A11" s="23" t="s">
        <v>24</v>
      </c>
      <c r="B11" s="33" t="s">
        <v>25</v>
      </c>
      <c r="C11" s="34">
        <f t="shared" ref="C11:C14" si="2">D11</f>
        <v>0</v>
      </c>
      <c r="D11" s="35">
        <v>0</v>
      </c>
      <c r="E11" s="36">
        <v>0</v>
      </c>
      <c r="F11" s="36">
        <v>26400</v>
      </c>
    </row>
    <row r="12" spans="1:6" x14ac:dyDescent="0.25">
      <c r="A12" s="23" t="s">
        <v>26</v>
      </c>
      <c r="B12" s="33" t="s">
        <v>27</v>
      </c>
      <c r="C12" s="34">
        <f t="shared" si="2"/>
        <v>0</v>
      </c>
      <c r="D12" s="35">
        <v>0</v>
      </c>
      <c r="E12" s="36">
        <v>19000000</v>
      </c>
      <c r="F12" s="36">
        <v>17102924</v>
      </c>
    </row>
    <row r="13" spans="1:6" x14ac:dyDescent="0.25">
      <c r="A13" s="23" t="s">
        <v>28</v>
      </c>
      <c r="B13" s="33" t="s">
        <v>29</v>
      </c>
      <c r="C13" s="34">
        <f t="shared" si="2"/>
        <v>0</v>
      </c>
      <c r="D13" s="35">
        <v>0</v>
      </c>
      <c r="E13" s="36">
        <v>5914000</v>
      </c>
      <c r="F13" s="36">
        <v>7235225</v>
      </c>
    </row>
    <row r="14" spans="1:6" x14ac:dyDescent="0.25">
      <c r="A14" s="23" t="s">
        <v>30</v>
      </c>
      <c r="B14" s="33" t="s">
        <v>31</v>
      </c>
      <c r="C14" s="34">
        <f t="shared" si="2"/>
        <v>0</v>
      </c>
      <c r="D14" s="35">
        <v>0</v>
      </c>
      <c r="E14" s="36">
        <v>0</v>
      </c>
      <c r="F14" s="36">
        <v>0</v>
      </c>
    </row>
    <row r="15" spans="1:6" x14ac:dyDescent="0.25">
      <c r="A15" s="23" t="s">
        <v>32</v>
      </c>
      <c r="B15" s="33" t="s">
        <v>33</v>
      </c>
      <c r="C15" s="34">
        <f>D15</f>
        <v>0</v>
      </c>
      <c r="D15" s="35">
        <v>0</v>
      </c>
      <c r="E15" s="36">
        <v>1000</v>
      </c>
      <c r="F15" s="36">
        <v>102898</v>
      </c>
    </row>
    <row r="16" spans="1:6" ht="24.75" customHeight="1" x14ac:dyDescent="0.25">
      <c r="A16" s="28" t="s">
        <v>34</v>
      </c>
      <c r="B16" s="37" t="s">
        <v>35</v>
      </c>
      <c r="C16" s="30">
        <f>SUM(C17:C18)</f>
        <v>92988000</v>
      </c>
      <c r="D16" s="31">
        <f t="shared" ref="D16:F16" si="3">SUM(D17:D18)</f>
        <v>92988000</v>
      </c>
      <c r="E16" s="32">
        <f t="shared" si="3"/>
        <v>94091525</v>
      </c>
      <c r="F16" s="32">
        <f t="shared" si="3"/>
        <v>73599802</v>
      </c>
    </row>
    <row r="17" spans="1:6" ht="20.25" customHeight="1" x14ac:dyDescent="0.25">
      <c r="A17" s="23" t="s">
        <v>36</v>
      </c>
      <c r="B17" s="38" t="s">
        <v>37</v>
      </c>
      <c r="C17" s="39">
        <f>SUM(D17)</f>
        <v>0</v>
      </c>
      <c r="D17" s="40">
        <v>0</v>
      </c>
      <c r="E17" s="36">
        <v>1103525</v>
      </c>
      <c r="F17" s="36">
        <v>1136255</v>
      </c>
    </row>
    <row r="18" spans="1:6" ht="23.25" customHeight="1" x14ac:dyDescent="0.25">
      <c r="A18" s="23" t="s">
        <v>38</v>
      </c>
      <c r="B18" s="38" t="s">
        <v>39</v>
      </c>
      <c r="C18" s="39">
        <f>SUM(D18)</f>
        <v>92988000</v>
      </c>
      <c r="D18" s="40">
        <v>92988000</v>
      </c>
      <c r="E18" s="36">
        <v>92988000</v>
      </c>
      <c r="F18" s="36">
        <v>72463547</v>
      </c>
    </row>
    <row r="19" spans="1:6" ht="24.75" customHeight="1" thickBot="1" x14ac:dyDescent="0.3">
      <c r="A19" s="41" t="s">
        <v>40</v>
      </c>
      <c r="B19" s="42" t="s">
        <v>41</v>
      </c>
      <c r="C19" s="43">
        <f>C6+C8+C16</f>
        <v>121403000</v>
      </c>
      <c r="D19" s="44">
        <f t="shared" ref="D19:F19" si="4">D6+D8+D16</f>
        <v>121403000</v>
      </c>
      <c r="E19" s="45">
        <f t="shared" si="4"/>
        <v>122506525</v>
      </c>
      <c r="F19" s="45">
        <f t="shared" si="4"/>
        <v>110614592</v>
      </c>
    </row>
    <row r="20" spans="1:6" x14ac:dyDescent="0.25">
      <c r="A20" s="46"/>
      <c r="B20" s="47"/>
      <c r="C20" s="48"/>
      <c r="D20" s="48"/>
    </row>
    <row r="21" spans="1:6" ht="15.75" thickBot="1" x14ac:dyDescent="0.3">
      <c r="A21" s="49"/>
      <c r="B21" s="50"/>
      <c r="C21" s="51"/>
      <c r="D21" s="51"/>
    </row>
    <row r="22" spans="1:6" ht="24.75" thickBot="1" x14ac:dyDescent="0.3">
      <c r="A22" s="9" t="s">
        <v>5</v>
      </c>
      <c r="B22" s="10" t="s">
        <v>6</v>
      </c>
      <c r="C22" s="11" t="s">
        <v>7</v>
      </c>
      <c r="D22" s="11"/>
      <c r="E22" s="12" t="s">
        <v>8</v>
      </c>
      <c r="F22" s="10" t="s">
        <v>9</v>
      </c>
    </row>
    <row r="23" spans="1:6" ht="24" customHeight="1" thickBot="1" x14ac:dyDescent="0.3">
      <c r="A23" s="13"/>
      <c r="B23" s="10" t="s">
        <v>42</v>
      </c>
      <c r="C23" s="14" t="s">
        <v>11</v>
      </c>
      <c r="D23" s="15" t="s">
        <v>12</v>
      </c>
      <c r="E23" s="52" t="s">
        <v>13</v>
      </c>
      <c r="F23" s="53"/>
    </row>
    <row r="24" spans="1:6" ht="24.75" customHeight="1" x14ac:dyDescent="0.25">
      <c r="A24" s="54" t="s">
        <v>14</v>
      </c>
      <c r="B24" s="55" t="s">
        <v>43</v>
      </c>
      <c r="C24" s="56">
        <f>SUM(C25:C29)</f>
        <v>115179000</v>
      </c>
      <c r="D24" s="57">
        <f t="shared" ref="D24:F24" si="5">SUM(D25:D29)</f>
        <v>115179000</v>
      </c>
      <c r="E24" s="58">
        <f t="shared" si="5"/>
        <v>114032525</v>
      </c>
      <c r="F24" s="58">
        <f t="shared" si="5"/>
        <v>100943718</v>
      </c>
    </row>
    <row r="25" spans="1:6" x14ac:dyDescent="0.25">
      <c r="A25" s="23" t="s">
        <v>16</v>
      </c>
      <c r="B25" s="33" t="s">
        <v>44</v>
      </c>
      <c r="C25" s="39">
        <f>SUM(D25)</f>
        <v>42310000</v>
      </c>
      <c r="D25" s="40">
        <v>42310000</v>
      </c>
      <c r="E25" s="59">
        <v>44796661</v>
      </c>
      <c r="F25" s="59">
        <v>44666124</v>
      </c>
    </row>
    <row r="26" spans="1:6" ht="20.25" customHeight="1" x14ac:dyDescent="0.25">
      <c r="A26" s="23" t="s">
        <v>45</v>
      </c>
      <c r="B26" s="33" t="s">
        <v>46</v>
      </c>
      <c r="C26" s="39">
        <f t="shared" ref="C26:C28" si="6">SUM(D26)</f>
        <v>7391000</v>
      </c>
      <c r="D26" s="40">
        <v>7391000</v>
      </c>
      <c r="E26" s="59">
        <v>7181006</v>
      </c>
      <c r="F26" s="59">
        <v>7181006</v>
      </c>
    </row>
    <row r="27" spans="1:6" ht="20.25" customHeight="1" x14ac:dyDescent="0.25">
      <c r="A27" s="23" t="s">
        <v>47</v>
      </c>
      <c r="B27" s="33" t="s">
        <v>48</v>
      </c>
      <c r="C27" s="39">
        <f t="shared" si="6"/>
        <v>65478000</v>
      </c>
      <c r="D27" s="40">
        <v>65478000</v>
      </c>
      <c r="E27" s="59">
        <v>62054858</v>
      </c>
      <c r="F27" s="59">
        <v>49096588</v>
      </c>
    </row>
    <row r="28" spans="1:6" ht="20.25" customHeight="1" x14ac:dyDescent="0.25">
      <c r="A28" s="23" t="s">
        <v>49</v>
      </c>
      <c r="B28" s="33" t="s">
        <v>50</v>
      </c>
      <c r="C28" s="39">
        <f t="shared" si="6"/>
        <v>0</v>
      </c>
      <c r="D28" s="40">
        <v>0</v>
      </c>
      <c r="E28" s="59">
        <v>0</v>
      </c>
      <c r="F28" s="59">
        <v>0</v>
      </c>
    </row>
    <row r="29" spans="1:6" ht="20.25" customHeight="1" x14ac:dyDescent="0.25">
      <c r="A29" s="23" t="s">
        <v>51</v>
      </c>
      <c r="B29" s="33" t="s">
        <v>52</v>
      </c>
      <c r="C29" s="39">
        <f>D29</f>
        <v>0</v>
      </c>
      <c r="D29" s="40">
        <v>0</v>
      </c>
      <c r="E29" s="59">
        <v>0</v>
      </c>
      <c r="F29" s="59">
        <v>0</v>
      </c>
    </row>
    <row r="30" spans="1:6" ht="25.5" customHeight="1" x14ac:dyDescent="0.25">
      <c r="A30" s="60" t="s">
        <v>18</v>
      </c>
      <c r="B30" s="37" t="s">
        <v>53</v>
      </c>
      <c r="C30" s="61">
        <f t="shared" ref="C30:D30" si="7">SUM(C31:C33)</f>
        <v>6224000</v>
      </c>
      <c r="D30" s="62">
        <f t="shared" si="7"/>
        <v>6224000</v>
      </c>
      <c r="E30" s="63">
        <f>SUM(E31:E33)</f>
        <v>8474000</v>
      </c>
      <c r="F30" s="63">
        <f>SUM(F31:F33)</f>
        <v>8271533</v>
      </c>
    </row>
    <row r="31" spans="1:6" ht="20.25" customHeight="1" x14ac:dyDescent="0.25">
      <c r="A31" s="23" t="s">
        <v>20</v>
      </c>
      <c r="B31" s="33" t="s">
        <v>54</v>
      </c>
      <c r="C31" s="39">
        <f t="shared" ref="C31" si="8">SUM(D31)</f>
        <v>6224000</v>
      </c>
      <c r="D31" s="40">
        <v>6224000</v>
      </c>
      <c r="E31" s="59">
        <v>8474000</v>
      </c>
      <c r="F31" s="59">
        <v>8271533</v>
      </c>
    </row>
    <row r="32" spans="1:6" ht="20.25" customHeight="1" x14ac:dyDescent="0.25">
      <c r="A32" s="23" t="s">
        <v>22</v>
      </c>
      <c r="B32" s="33" t="s">
        <v>55</v>
      </c>
      <c r="C32" s="39">
        <f>D32</f>
        <v>0</v>
      </c>
      <c r="D32" s="40">
        <v>0</v>
      </c>
      <c r="E32" s="59">
        <v>0</v>
      </c>
      <c r="F32" s="59">
        <v>0</v>
      </c>
    </row>
    <row r="33" spans="1:6" ht="20.25" customHeight="1" x14ac:dyDescent="0.25">
      <c r="A33" s="23" t="s">
        <v>24</v>
      </c>
      <c r="B33" s="33" t="s">
        <v>56</v>
      </c>
      <c r="C33" s="39">
        <f>D33</f>
        <v>0</v>
      </c>
      <c r="D33" s="40">
        <v>0</v>
      </c>
      <c r="E33" s="59">
        <v>0</v>
      </c>
      <c r="F33" s="59">
        <v>0</v>
      </c>
    </row>
    <row r="34" spans="1:6" ht="24.75" customHeight="1" x14ac:dyDescent="0.25">
      <c r="A34" s="23" t="s">
        <v>26</v>
      </c>
      <c r="B34" s="33" t="s">
        <v>57</v>
      </c>
      <c r="C34" s="39">
        <f>D34</f>
        <v>0</v>
      </c>
      <c r="D34" s="40">
        <v>0</v>
      </c>
      <c r="E34" s="40">
        <v>0</v>
      </c>
      <c r="F34" s="40">
        <v>0</v>
      </c>
    </row>
    <row r="35" spans="1:6" ht="25.5" customHeight="1" thickBot="1" x14ac:dyDescent="0.3">
      <c r="A35" s="64" t="s">
        <v>34</v>
      </c>
      <c r="B35" s="65" t="s">
        <v>58</v>
      </c>
      <c r="C35" s="43">
        <f>C24+C30</f>
        <v>121403000</v>
      </c>
      <c r="D35" s="44">
        <f>D24+D30</f>
        <v>121403000</v>
      </c>
      <c r="E35" s="45">
        <f t="shared" ref="E35:F35" si="9">E24+E30</f>
        <v>122506525</v>
      </c>
      <c r="F35" s="45">
        <f t="shared" si="9"/>
        <v>109215251</v>
      </c>
    </row>
    <row r="36" spans="1:6" ht="15.75" thickBot="1" x14ac:dyDescent="0.3">
      <c r="A36" s="66"/>
      <c r="B36" s="67"/>
      <c r="C36" s="68"/>
      <c r="D36" s="68"/>
      <c r="E36" s="7"/>
      <c r="F36" s="7"/>
    </row>
    <row r="37" spans="1:6" ht="15.75" thickBot="1" x14ac:dyDescent="0.3">
      <c r="A37" s="69" t="s">
        <v>59</v>
      </c>
      <c r="B37" s="70"/>
      <c r="C37" s="71">
        <v>13.75</v>
      </c>
      <c r="D37" s="72">
        <v>14</v>
      </c>
      <c r="E37" s="73">
        <v>14</v>
      </c>
      <c r="F37" s="74">
        <v>14</v>
      </c>
    </row>
    <row r="38" spans="1:6" x14ac:dyDescent="0.25">
      <c r="A38" s="75"/>
      <c r="B38" s="76"/>
      <c r="C38" s="76"/>
      <c r="D38" s="76"/>
    </row>
    <row r="39" spans="1:6" hidden="1" x14ac:dyDescent="0.25">
      <c r="C39" s="77">
        <f>C35-C19</f>
        <v>0</v>
      </c>
      <c r="D39" s="77">
        <f t="shared" ref="D39:F39" si="10">D35-D19</f>
        <v>0</v>
      </c>
      <c r="E39" s="77">
        <f t="shared" si="10"/>
        <v>0</v>
      </c>
      <c r="F39" s="77">
        <f t="shared" si="10"/>
        <v>-1399341</v>
      </c>
    </row>
  </sheetData>
  <mergeCells count="9">
    <mergeCell ref="A22:A23"/>
    <mergeCell ref="C22:D22"/>
    <mergeCell ref="E23:F23"/>
    <mergeCell ref="B1:F1"/>
    <mergeCell ref="B2:F2"/>
    <mergeCell ref="A3:D3"/>
    <mergeCell ref="A4:A5"/>
    <mergeCell ref="C4:D4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2021-05-18T08:12:51Z</dcterms:created>
  <dcterms:modified xsi:type="dcterms:W3CDTF">2021-05-18T08:13:30Z</dcterms:modified>
</cp:coreProperties>
</file>