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elhasználók\Pénzügy\Judith\Zárszámadás 2020\"/>
    </mc:Choice>
  </mc:AlternateContent>
  <xr:revisionPtr revIDLastSave="0" documentId="8_{E8FF0F9F-662A-4087-AF82-F3A480761CC6}" xr6:coauthVersionLast="46" xr6:coauthVersionMax="46" xr10:uidLastSave="{00000000-0000-0000-0000-000000000000}"/>
  <bookViews>
    <workbookView xWindow="-120" yWindow="-120" windowWidth="21840" windowHeight="13140" xr2:uid="{A78EE56D-90B7-4F36-88BE-BA0F01C0FDBC}"/>
  </bookViews>
  <sheets>
    <sheet name="Munka1" sheetId="1" r:id="rId1"/>
  </sheets>
  <externalReferences>
    <externalReference r:id="rId2"/>
    <externalReference r:id="rId3"/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3" i="1" l="1"/>
  <c r="D255" i="1" s="1"/>
  <c r="C253" i="1"/>
  <c r="C255" i="1" s="1"/>
  <c r="D249" i="1"/>
  <c r="C249" i="1"/>
  <c r="C239" i="1"/>
  <c r="D218" i="1"/>
  <c r="D239" i="1" s="1"/>
  <c r="D192" i="1"/>
  <c r="D215" i="1" s="1"/>
  <c r="D250" i="1" s="1"/>
  <c r="C192" i="1"/>
  <c r="C215" i="1" s="1"/>
  <c r="C250" i="1" s="1"/>
  <c r="D188" i="1"/>
  <c r="C188" i="1"/>
  <c r="D186" i="1"/>
  <c r="C186" i="1"/>
  <c r="D185" i="1"/>
  <c r="C185" i="1"/>
  <c r="D183" i="1"/>
  <c r="D189" i="1" s="1"/>
  <c r="C183" i="1"/>
  <c r="C189" i="1" s="1"/>
  <c r="D176" i="1"/>
  <c r="D177" i="1" s="1"/>
  <c r="C176" i="1"/>
  <c r="C177" i="1" s="1"/>
  <c r="C174" i="1"/>
  <c r="D161" i="1"/>
  <c r="C161" i="1"/>
  <c r="D149" i="1"/>
  <c r="D164" i="1" s="1"/>
  <c r="C149" i="1"/>
  <c r="C164" i="1" s="1"/>
  <c r="D148" i="1"/>
  <c r="C148" i="1"/>
  <c r="D76" i="1"/>
  <c r="C76" i="1"/>
  <c r="D75" i="1"/>
  <c r="D107" i="1" s="1"/>
  <c r="D165" i="1" s="1"/>
  <c r="C75" i="1"/>
  <c r="C107" i="1" s="1"/>
  <c r="D59" i="1"/>
  <c r="D57" i="1"/>
  <c r="C57" i="1"/>
  <c r="C59" i="1" s="1"/>
  <c r="D56" i="1"/>
  <c r="D63" i="1" s="1"/>
  <c r="D53" i="1"/>
  <c r="C53" i="1"/>
  <c r="C56" i="1" s="1"/>
  <c r="C40" i="1"/>
  <c r="C49" i="1" s="1"/>
  <c r="D35" i="1"/>
  <c r="D40" i="1" s="1"/>
  <c r="D49" i="1" s="1"/>
  <c r="C35" i="1"/>
  <c r="D19" i="1"/>
  <c r="C19" i="1"/>
  <c r="D17" i="1"/>
  <c r="D27" i="1" s="1"/>
  <c r="C17" i="1"/>
  <c r="C27" i="1" s="1"/>
  <c r="D14" i="1"/>
  <c r="C14" i="1"/>
  <c r="D12" i="1"/>
  <c r="C12" i="1"/>
  <c r="C16" i="1" s="1"/>
  <c r="D11" i="1"/>
  <c r="D16" i="1" s="1"/>
  <c r="C11" i="1"/>
  <c r="C10" i="1"/>
  <c r="C34" i="1" s="1"/>
  <c r="D8" i="1"/>
  <c r="D10" i="1" s="1"/>
  <c r="C8" i="1"/>
  <c r="D7" i="1"/>
  <c r="C7" i="1"/>
  <c r="C256" i="1" l="1"/>
  <c r="C63" i="1"/>
  <c r="C182" i="1" s="1"/>
  <c r="D34" i="1"/>
  <c r="D182" i="1" s="1"/>
  <c r="D256" i="1"/>
  <c r="C165" i="1"/>
</calcChain>
</file>

<file path=xl/sharedStrings.xml><?xml version="1.0" encoding="utf-8"?>
<sst xmlns="http://schemas.openxmlformats.org/spreadsheetml/2006/main" count="506" uniqueCount="506">
  <si>
    <t>Ják Község Önkormányzata</t>
  </si>
  <si>
    <t>2020. évi vagyonkimutatás</t>
  </si>
  <si>
    <t>Mérleg sor</t>
  </si>
  <si>
    <t>Megnevezés</t>
  </si>
  <si>
    <t>Előző időszak</t>
  </si>
  <si>
    <t>Tárgyi időszak</t>
  </si>
  <si>
    <t>01</t>
  </si>
  <si>
    <t>A/I/1 Vagyoni értékű jogok</t>
  </si>
  <si>
    <t>02</t>
  </si>
  <si>
    <t>A/I/2 Szellemi termékek</t>
  </si>
  <si>
    <t>03</t>
  </si>
  <si>
    <t>A/I/3 Immateriális javak értékhelyesbítése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</si>
  <si>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</si>
  <si>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</si>
  <si>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</si>
  <si>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</si>
  <si>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</si>
  <si>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</si>
  <si>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07</t>
  </si>
  <si>
    <t>A/II/3 Tenyészállatok</t>
  </si>
  <si>
    <t>08</t>
  </si>
  <si>
    <t>A/II/4 Beruházások, felújítások</t>
  </si>
  <si>
    <t>09</t>
  </si>
  <si>
    <t>A/II/5 Tárgyi eszközök értékhelyesbítése</t>
  </si>
  <si>
    <t>10</t>
  </si>
  <si>
    <t>A/II Tárgyi eszközök  (=A/II/1+...+A/II/5)</t>
  </si>
  <si>
    <t>11</t>
  </si>
  <si>
    <t>A/III/1 Tartós részesedések (=A/III/1a+…+A/III/1e)</t>
  </si>
  <si>
    <t>12</t>
  </si>
  <si>
    <t>A/III/1a - ebből: tartós részesedések jegybankban</t>
  </si>
  <si>
    <t>13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</si>
  <si>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</si>
  <si>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</si>
  <si>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</si>
  <si>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</si>
  <si>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</si>
  <si>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</si>
  <si>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</t>
  </si>
  <si>
    <t>17</t>
  </si>
  <si>
    <t>A/III/2 Tartós hitelviszonyt megtestesítő értékpapírok (&gt;=A/III/2a+A/III/2/b)</t>
  </si>
  <si>
    <t>18</t>
  </si>
  <si>
    <t>A/III/2a - ebből: államkötvények</t>
  </si>
  <si>
    <t>19</t>
  </si>
  <si>
    <t>A/III/2b - ebből: helyi önkormányzatok kötvényei</t>
  </si>
  <si>
    <t>20</t>
  </si>
  <si>
    <t>A/III/3 Befektetett pénzügyi eszközök értékhelyesbítése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</si>
  <si>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</si>
  <si>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</si>
  <si>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</si>
  <si>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</si>
  <si>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</si>
  <si>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</si>
  <si>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</si>
  <si>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</si>
  <si>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</si>
  <si>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</si>
  <si>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</si>
  <si>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</si>
  <si>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</si>
  <si>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</si>
  <si>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</si>
  <si>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</si>
  <si>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</si>
  <si>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B/I/1 Vásárolt készletek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</si>
  <si>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</si>
  <si>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</si>
  <si>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</si>
  <si>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</si>
  <si>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</si>
  <si>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</si>
  <si>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</si>
  <si>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</si>
  <si>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34</t>
  </si>
  <si>
    <t>B/I Készletek (=B/I/1+…+B/I/5)</t>
  </si>
  <si>
    <t>35</t>
  </si>
  <si>
    <t>B/II/1 Nem tartós részesedések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</si>
  <si>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</si>
  <si>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</si>
  <si>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</si>
  <si>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</si>
  <si>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</si>
  <si>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</si>
  <si>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39</t>
  </si>
  <si>
    <t>B/II/2c - ebből: államkötvények</t>
  </si>
  <si>
    <t>40</t>
  </si>
  <si>
    <t>B/II/2d - ebből: helyi önkormányzatok kötvényei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</si>
  <si>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</si>
  <si>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</si>
  <si>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</si>
  <si>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</si>
  <si>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</si>
  <si>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</si>
  <si>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</si>
  <si>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</si>
  <si>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</si>
  <si>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</si>
  <si>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</si>
  <si>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 Lekötött bankbetétek (=C/I/1+…+C/I/2)</t>
  </si>
  <si>
    <t>47</t>
  </si>
  <si>
    <t>C/II/1 Forintpénztár</t>
  </si>
  <si>
    <t>48</t>
  </si>
  <si>
    <t>C/II/2 Valutapénztár</t>
  </si>
  <si>
    <t>49</t>
  </si>
  <si>
    <t>C/II/3 Betétkönyvek, csekkek, elektronikus pénzeszközök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</si>
  <si>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</si>
  <si>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</si>
  <si>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</si>
  <si>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</si>
  <si>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</si>
  <si>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</si>
  <si>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</si>
  <si>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</si>
  <si>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</si>
  <si>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</si>
  <si>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</si>
  <si>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</si>
  <si>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</si>
  <si>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</si>
  <si>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</si>
  <si>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</si>
  <si>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</si>
  <si>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</si>
  <si>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</si>
  <si>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</si>
  <si>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60</t>
  </si>
  <si>
    <t>D/I/2 Költségvetési évben esedékes követelések felhalmozási célú támogatások bevételeire államháztartáson belülről (&gt;=D/I/2a)</t>
  </si>
  <si>
    <t>61</t>
  </si>
  <si>
    <t>D/I/2a - ebből: költségvetési évben esedékes követelések felhalmozási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</si>
  <si>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</si>
  <si>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</si>
  <si>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63</t>
  </si>
  <si>
    <t>D/I/3a  - ebből: költségvetési évben esedékes követelések jövedelemadókra</t>
  </si>
  <si>
    <t>64</t>
  </si>
  <si>
    <t>D/I/3b - ebből: költségvetési évben esedékes követelések szociális hozzájárulási adóra és járulékokra</t>
  </si>
  <si>
    <t>65</t>
  </si>
  <si>
    <t>D/I/3c - ebből: költségvetési évben esedékes követelések bérhez és foglalkoztatáshoz kapcsolódó adókra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</si>
  <si>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</si>
  <si>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</si>
  <si>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</si>
  <si>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</si>
  <si>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</si>
  <si>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</si>
  <si>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</si>
  <si>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</si>
  <si>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</si>
  <si>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</si>
  <si>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</si>
  <si>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</si>
  <si>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</si>
  <si>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</si>
  <si>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</si>
  <si>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</si>
  <si>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</si>
  <si>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</si>
  <si>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75</t>
  </si>
  <si>
    <t>D/I/4f - ebből: költségvetési évben esedékes követelések kamatbevételekre és más nyereségjellegű bevételekre</t>
  </si>
  <si>
    <t>76</t>
  </si>
  <si>
    <t>D/I/4g - ebből: költségvetési évben esedékes követelések egyéb pénzügyi műveletek bevételeire</t>
  </si>
  <si>
    <t>77</t>
  </si>
  <si>
    <t>D/I/4h - ebből: költségvetési évben esedékes követelések biztosító által fizetett kártérítésre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</si>
  <si>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</si>
  <si>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</si>
  <si>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</si>
  <si>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</si>
  <si>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</si>
  <si>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</si>
  <si>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</si>
  <si>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</si>
  <si>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</si>
  <si>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</si>
  <si>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83</t>
  </si>
  <si>
    <t>D/I/5d - ebből: költségvetési évben esedékes követelések részesedések értékesítésére</t>
  </si>
  <si>
    <t>84</t>
  </si>
  <si>
    <t>D/I/5e - ebből: költségvetési évben esedékes követelések részesedések megszűnéséhez kapcsolódó bevételekre</t>
  </si>
  <si>
    <t>85</t>
  </si>
  <si>
    <t>D/I/6 Költségvetési évben esedékes követelések működési célú átvett pénzeszközre (&gt;=D/I/6a+D/I/6b+D/I/6c)</t>
  </si>
  <si>
    <t>86</t>
  </si>
  <si>
    <t>D/I/6a - ebből: költségvetési évben esedékes követelések működési célú visszatérítendő támogatások, kölcsönök visszatérülése az Európai Uniótól</t>
  </si>
  <si>
    <t>87</t>
  </si>
  <si>
    <t>D/I/6b - ebből: költségvetési évben esedékes követelések működési célú visszatérítendő támogatások, kölcsönök visszatérülése kormányoktól és más nemzetközi szervezetektől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</si>
  <si>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</si>
  <si>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</si>
  <si>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</si>
  <si>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</si>
  <si>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90</t>
  </si>
  <si>
    <t>D/I/7a - ebből: költségvetési évben esedékes követelések felhalmozási célú visszatérítendő támogatások, kölcsönök visszatérülése az Európai Uniótól</t>
  </si>
  <si>
    <t>91</t>
  </si>
  <si>
    <t>D/I/7b - ebből: költségvetési évben esedékes követelések felhalmozási célú visszatérítendő támogatások, kölcsönök visszatérülése kormányoktól és más nemzetközi szervezetektől</t>
  </si>
  <si>
    <t>92</t>
  </si>
  <si>
    <t>D/I/7c - ebből: költségvetési évben esedékes követelések felhalmozási célú visszatérítendő támogatások, kölcsönök visszatérülésére államháztartáson kívülről</t>
  </si>
  <si>
    <t>93</t>
  </si>
  <si>
    <t>D/I/8 Költségvetési évben esedékes követelések finanszírozási bevételekre (&gt;=D/I/8a+…+D/I/8g)</t>
  </si>
  <si>
    <t>94</t>
  </si>
  <si>
    <t>D/I/8a - ebből: költségvetési évben esedékes követelések forgatási célú belföldi értékpapírok beváltásából, értékesítéséből</t>
  </si>
  <si>
    <t>95</t>
  </si>
  <si>
    <t>D/I/8b - ebből: költségvetési évben esedékes követelések befektetési célú belföldi értékpapírok beváltásából, értékesítéséből</t>
  </si>
  <si>
    <t>96</t>
  </si>
  <si>
    <t>D/I/8c - ebből: költségvetési évben esedékes követelések államháztartáson belüli megelőlegezések törlesztésére</t>
  </si>
  <si>
    <t>97</t>
  </si>
  <si>
    <t>D/I/8d - ebből: költségvetési évben esedékes követelések hosszú lejáratú tulajdonosi kölcsönök bevételeire</t>
  </si>
  <si>
    <t>98</t>
  </si>
  <si>
    <t>D/I/8e - ebből: költségvetési évben esedékes követelések rövid lejáratú tulajdonosi kölcsönök bevételeire</t>
  </si>
  <si>
    <t>99</t>
  </si>
  <si>
    <t>D/I/8f - ebből: költségvetési évben esedékes követelések forgatási célú külföldi értékpapírok beváltásából, értékesítéséből</t>
  </si>
  <si>
    <t>100</t>
  </si>
  <si>
    <t>D/I/8g - ebből: költségvetési évben esedékes követelések befektetési célú külföldi értékpapírok beváltásából, értékesítéséből</t>
  </si>
  <si>
    <t>101</t>
  </si>
  <si>
    <t>D/I Költségvetési évben esedékes követelések (=D/I/1+…+D/I/8)</t>
  </si>
  <si>
    <t>102</t>
  </si>
  <si>
    <t>D/II/1 Költségvetési évet követően esedékes követelések működési célú támogatások bevételeire államháztartáson belülről (&gt;=D/II/1a)</t>
  </si>
  <si>
    <t>103</t>
  </si>
  <si>
    <t>D/II/1a - ebből: költségvetési évet követően esedékes követelések működési célú visszatérítendő támogatások, kölcsönök visszatérülésére államháztartáson belülről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</si>
  <si>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</si>
  <si>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</si>
  <si>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</si>
  <si>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</si>
  <si>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106</t>
  </si>
  <si>
    <t>D/II/3 Költségvetési évet követően esedékes követelések közhatalmi bevételre (=D/II/3a+…+D/II/3f)</t>
  </si>
  <si>
    <t>107</t>
  </si>
  <si>
    <t>D/II/3a - ebből: költségvetési évet követően esedékes követelések jövedelemadókra</t>
  </si>
  <si>
    <t>108</t>
  </si>
  <si>
    <t>D/II/3b - ebből: költségvetési évet követően esedékes követelések szociális hozzájárulási adóra és járulékokra</t>
  </si>
  <si>
    <t>109</t>
  </si>
  <si>
    <t>D/II/3c - ebből: költségvetési évet követően esedékes követelések bérhez és foglalkoztatáshoz kapcsolódó adókra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</si>
  <si>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</si>
  <si>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</si>
  <si>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</si>
  <si>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</si>
  <si>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</si>
  <si>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</si>
  <si>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</si>
  <si>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</si>
  <si>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</si>
  <si>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</si>
  <si>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</si>
  <si>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</si>
  <si>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</si>
  <si>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</si>
  <si>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</si>
  <si>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</si>
  <si>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</si>
  <si>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</si>
  <si>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119</t>
  </si>
  <si>
    <t>D/II/4f - ebből: költségvetési évet követően esedékes követelések kamatbevételekre és más nyereségjellegű bevételekre</t>
  </si>
  <si>
    <t>120</t>
  </si>
  <si>
    <t>D/II/4g - ebből: költségvetési évet követően esedékes követelések egyéb pénzügyi műveletek bevételeire</t>
  </si>
  <si>
    <t>121</t>
  </si>
  <si>
    <t>D/II/4h - ebből: költségvetési évet követően esedékes követelések biztosító által fizetett kártérítésre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</si>
  <si>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</si>
  <si>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</si>
  <si>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</si>
  <si>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</si>
  <si>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124</t>
  </si>
  <si>
    <t>D/II/5a - ebből: költségvetési évet követően esedékes követelések immateriális javak értékesítésére</t>
  </si>
  <si>
    <t>125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</si>
  <si>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</si>
  <si>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</si>
  <si>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</si>
  <si>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</si>
  <si>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</si>
  <si>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</si>
  <si>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</si>
  <si>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</si>
  <si>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</si>
  <si>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</si>
  <si>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</si>
  <si>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</si>
  <si>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</si>
  <si>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</si>
  <si>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</si>
  <si>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</si>
  <si>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</si>
  <si>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</si>
  <si>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</si>
  <si>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</si>
  <si>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</si>
  <si>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</si>
  <si>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</si>
  <si>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137</t>
  </si>
  <si>
    <t>D/II/8 Költségvetési évet követően esedékes követelések finanszírozási bevételekre (=D/II/8a+D/II/8b+D/II/8c+D/II/8d)</t>
  </si>
  <si>
    <t>138</t>
  </si>
  <si>
    <t>D/II8a - ebből: költségvetési évet követően esedékes követelések befektetési célú belföldi értékpapírok beváltásából, értékesítéséből</t>
  </si>
  <si>
    <t>139</t>
  </si>
  <si>
    <t>D/II8b - ebből: költségvetési évet követően esedékes követelések államháztartáson belüli megelőlegezések törlesztésére</t>
  </si>
  <si>
    <t>140</t>
  </si>
  <si>
    <t>D/II8c - ebből: költségvetési évet követően esedékes követelések hosszú lejáratú tulajdonosi kölcsönök bevételeire</t>
  </si>
  <si>
    <t>141</t>
  </si>
  <si>
    <t>D/II8d - ebből: költségvetési évet követően esedékes követelések befektetési célú külföldi értékpapírok beváltásából, értékesítéséből</t>
  </si>
  <si>
    <t>142</t>
  </si>
  <si>
    <t>D/II Költségvetési évet követően esedékes követelések (=D/II/1+…+D/II/8)</t>
  </si>
  <si>
    <t>143</t>
  </si>
  <si>
    <t>D/III/1 Adott előlegek (=D/III/1a+…+D/III/1f)</t>
  </si>
  <si>
    <t>144</t>
  </si>
  <si>
    <t>D/III/1a - ebből: immateriális javakra adott előlegek</t>
  </si>
  <si>
    <t>145</t>
  </si>
  <si>
    <t>D/III/1b - ebből: beruházásokra, felújításokra adott előlegek</t>
  </si>
  <si>
    <t>146</t>
  </si>
  <si>
    <t>D/III/1c - ebből: készletekre adott előlegek</t>
  </si>
  <si>
    <t>147</t>
  </si>
  <si>
    <t>D/III/1d - ebből: igénybe vett szolgáltatásra adott előlegek</t>
  </si>
  <si>
    <t>148</t>
  </si>
  <si>
    <t>D/III/1e - ebből: foglalkoztatottaknak adott előlegek</t>
  </si>
  <si>
    <t>149</t>
  </si>
  <si>
    <t>D/III/1f - ebből: túlfizetések, téves és visszajáró kifizetések</t>
  </si>
  <si>
    <t>150</t>
  </si>
  <si>
    <t>D/III/2 Továbbadási célból folyósított támogatások, ellátások elszámolása</t>
  </si>
  <si>
    <t>151</t>
  </si>
  <si>
    <t>D/III/3 Más által beszedett bevételek elszámolása</t>
  </si>
  <si>
    <t>152</t>
  </si>
  <si>
    <t>D/III/4 Forgótőke elszámolása</t>
  </si>
  <si>
    <t>153</t>
  </si>
  <si>
    <t>D/III/5 Vagyonkezelésbe adott eszközökkel kapcsolatos visszapótlási követelés elszámolása</t>
  </si>
  <si>
    <t>154</t>
  </si>
  <si>
    <t>D/III/6 Nem társadalombiztosítás pénzügyi alapjait terhelő kifizetett ellátások megtérítésének elszámolása</t>
  </si>
  <si>
    <t>155</t>
  </si>
  <si>
    <t>D/III/7 Folyósított, megelőlegezett társadalombiztosítási és családtámogatási ellátások elszámolása</t>
  </si>
  <si>
    <t>156</t>
  </si>
  <si>
    <t>D/III/8 Részesedésszerzés esetén átadott eszközök</t>
  </si>
  <si>
    <t>157</t>
  </si>
  <si>
    <t>D/III/9 Letétre, megőrzésre, fedezetkezelésre átadott pénzeszközök, biztosítékok</t>
  </si>
  <si>
    <t>158</t>
  </si>
  <si>
    <t>D/III Követelés jellegű sajátos elszámolások (=D/III/1+…+D/III/9)</t>
  </si>
  <si>
    <t>159</t>
  </si>
  <si>
    <t>D) KÖVETELÉSEK  (=D/I+D/II+D/III)</t>
  </si>
  <si>
    <t>160</t>
  </si>
  <si>
    <t>E/I/1 Adott előleghez kapcsolódó előzetesen felszámított levonható általános forgalmi adó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</si>
  <si>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</si>
  <si>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</si>
  <si>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</si>
  <si>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</si>
  <si>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</si>
  <si>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</si>
  <si>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</si>
  <si>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</si>
  <si>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165</t>
  </si>
  <si>
    <t>E/II/1 Kapott előleghez kapcsolódó fizetendő általános forgalmi adó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</si>
  <si>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</si>
  <si>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</si>
  <si>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</si>
  <si>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</si>
  <si>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</si>
  <si>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</si>
  <si>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</si>
  <si>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</si>
  <si>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</si>
  <si>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</si>
  <si>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</si>
  <si>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</si>
  <si>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172</t>
  </si>
  <si>
    <t>F/1  Eredményszemléletű bevételek aktív időbeli elhatárolása</t>
  </si>
  <si>
    <t>173</t>
  </si>
  <si>
    <t>F/2 Költségek, ráfordítások aktív időbeli elhatárolása</t>
  </si>
  <si>
    <t>174</t>
  </si>
  <si>
    <t>F/3 Halasztott ráfordítások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</si>
  <si>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</si>
  <si>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</si>
  <si>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</si>
  <si>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</si>
  <si>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</si>
  <si>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</si>
  <si>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</si>
  <si>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</si>
  <si>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</si>
  <si>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</si>
  <si>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</si>
  <si>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</si>
  <si>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181</t>
  </si>
  <si>
    <t>G/V Eszközök értékhelyesbítésének forrása</t>
  </si>
  <si>
    <t>182</t>
  </si>
  <si>
    <t>G/VI Mérleg szerinti eredmény</t>
  </si>
  <si>
    <t>183</t>
  </si>
  <si>
    <t>G/ SAJÁT TŐKE  (= G/I+…+G/VI)</t>
  </si>
  <si>
    <t>184</t>
  </si>
  <si>
    <t>H/I/1 Költségvetési évben esedékes kötelezettségek személyi juttatásokra</t>
  </si>
  <si>
    <t>185</t>
  </si>
  <si>
    <t>H/I/2 Költségvetési évben esedékes kötelezettségek munkaadókat terhelő járulékokra és szociális hozzájárulási adóra</t>
  </si>
  <si>
    <t>186</t>
  </si>
  <si>
    <t>H/I/3 Költségvetési évben esedékes kötelezettségek dologi kiadásokra</t>
  </si>
  <si>
    <t>187</t>
  </si>
  <si>
    <t>H/I/4 Költségvetési évben esedékes kötelezettségek ellátottak pénzbeli juttatásaira</t>
  </si>
  <si>
    <t>188</t>
  </si>
  <si>
    <t>H/I/5 Költségvetési évben esedékes kötelezettségek egyéb működési célú kiadásokra (&gt;=H/I/5a+H/I/5b)</t>
  </si>
  <si>
    <t>189</t>
  </si>
  <si>
    <t>H/I/5a - ebből: költségvetési évben esedékes kötelezettségek működési célú visszatérítendő támogatások, kölcsönök törlesztésére államháztartáson belülre</t>
  </si>
  <si>
    <t>190</t>
  </si>
  <si>
    <t>H/I/5b - ebből: költségvetési évben esedékes kötelezettségek működési célú támogatásokra az Európai Uniónak</t>
  </si>
  <si>
    <t>191</t>
  </si>
  <si>
    <t>H/I/6 Költségvetési évben esedékes kötelezettségek beruházásokra</t>
  </si>
  <si>
    <t>192</t>
  </si>
  <si>
    <t>H/I/7 Költségvetési évben esedékes kötelezettségek felújításokra</t>
  </si>
  <si>
    <t>193</t>
  </si>
  <si>
    <t>H/I/8 Költségvetési évben esedékes kötelezettségek egyéb felhalmozási célú kiadásokra (&gt;=H/I/8a+H/I/8b)</t>
  </si>
  <si>
    <t>194</t>
  </si>
  <si>
    <t>H/I/8a - ebből: költségvetési évben esedékes kötelezettségek felhalmozási célú visszatérítendő támogatások, kölcsönök törlesztésére államháztartáson belülre</t>
  </si>
  <si>
    <t>195</t>
  </si>
  <si>
    <t>H/I/8b - ebből: költségvetési évben esedékes kötelezettségek felhalmozási célú támogatásokra az Európai Uniónak</t>
  </si>
  <si>
    <t>196</t>
  </si>
  <si>
    <t>H/I/9 Költségvetési évben esedékes kötelezettségek finanszírozási kiadásokra (&gt;=H/I/9a+…+H/I/9l)</t>
  </si>
  <si>
    <t>197</t>
  </si>
  <si>
    <t>H/I/9a - ebből: költségvetési évben esedékes kötelezettségek hosszú lejáratú hitelek, kölcsönök törlesztésére pénzügyi vállalkozásnak</t>
  </si>
  <si>
    <t>198</t>
  </si>
  <si>
    <t>H/I/9b - ebből: költségvetési évben esedékes kötelezettségek rövid lejáratú hitelek, kölcsönök törlesztésére pénzügyi vállalkozásnak</t>
  </si>
  <si>
    <t>199</t>
  </si>
  <si>
    <t>H/I/9c - ebből: költségvetési évben esedékes kötelezettségek kincstárjegyek beváltására</t>
  </si>
  <si>
    <t>200</t>
  </si>
  <si>
    <t>H/I/9d - ebből: költségvetési évben esedékes kötelezettségek éven belüli lejáratú belföldi értékpapírok beváltására</t>
  </si>
  <si>
    <t>201</t>
  </si>
  <si>
    <t>H/I/9e - ebből: költségvetési évben esedékes kötelezettségek belföldi kötvények beváltására</t>
  </si>
  <si>
    <t>202</t>
  </si>
  <si>
    <t>H/I/9f - ebből: költségvetési évben esedékes kötelezettségek éven túli lejáratú belföldi értékpapírok beváltására</t>
  </si>
  <si>
    <t>203</t>
  </si>
  <si>
    <t>H/I/9g - ebből: költségvetési évben esedékes kötelezettségek államháztartáson belüli megelőlegezések visszafizetésére</t>
  </si>
  <si>
    <t>204</t>
  </si>
  <si>
    <t>H/I/9h - ebből: költségvetési évben esedékes kötelezettségek pénzügyi lízing kiadásaira</t>
  </si>
  <si>
    <t>205</t>
  </si>
  <si>
    <t>H/I/9i - ebből: költségvetési évben esedékes kötelezettségek külföldi értékpapírok beváltására</t>
  </si>
  <si>
    <t>206</t>
  </si>
  <si>
    <t>H/I/9j - ebből: költségvetési évben esedékes kötelezettségek hitelek, kölcsönök törlesztésére külföldi kormányoknak és nemzetközi szervezeteknek</t>
  </si>
  <si>
    <t>207</t>
  </si>
  <si>
    <t>H/I/9k - ebből: költségvetési évben esedékes kötelezettségek hitelek, kölcsönök törlesztésére külföldi pénzintézeteknek</t>
  </si>
  <si>
    <t>208</t>
  </si>
  <si>
    <t>H/I/9l - ebből: költségvetési évben esedékes kötelezettségek váltókiadásokra</t>
  </si>
  <si>
    <t>209</t>
  </si>
  <si>
    <t>H/I Költségvetési évben esedékes kötelezettségek (=H/I/1+…+H/I/9)</t>
  </si>
  <si>
    <t>210</t>
  </si>
  <si>
    <t>H/II/1 Költségvetési évet követően esedékes kötelezettségek személyi juttatásokra</t>
  </si>
  <si>
    <t>211</t>
  </si>
  <si>
    <t>H/II/2 Költségvetési évet követően esedékes kötelezettségek munkaadókat terhelő járulékokra és szociális hozzájárulási adóra</t>
  </si>
  <si>
    <t>212</t>
  </si>
  <si>
    <t>H/II/3 Költségvetési évet követően esedékes kötelezettségek dologi kiadásokra</t>
  </si>
  <si>
    <t>213</t>
  </si>
  <si>
    <t>H/II/4 Költségvetési évet követően esedékes kötelezettségek ellátottak pénzbeli juttatásaira</t>
  </si>
  <si>
    <t>214</t>
  </si>
  <si>
    <t>H/II/5 Költségvetési évet követően esedékes kötelezettségek egyéb működési célú kiadásokra (&gt;=H/II/5a+H/II/5b)</t>
  </si>
  <si>
    <t>215</t>
  </si>
  <si>
    <t>H/II/5a - ebből: költségvetési évet követően esedékes kötelezettségek működési célú visszatérítendő támogatások, kölcsönök törlesztésére államháztartáson belülre</t>
  </si>
  <si>
    <t>216</t>
  </si>
  <si>
    <t>H/II/5b - ebből: költségvetési évet követően esedékes kötelezettségek működési célú támogatásokra az Európai Uniónak</t>
  </si>
  <si>
    <t>217</t>
  </si>
  <si>
    <t>H/II/6 Költségvetési évet követően esedékes kötelezettségek beruházásokra</t>
  </si>
  <si>
    <t>218</t>
  </si>
  <si>
    <t>H/II/7 Költségvetési évet követően esedékes kötelezettségek felújításokra</t>
  </si>
  <si>
    <t>219</t>
  </si>
  <si>
    <t>H/II/8 Költségvetési évet követően esedékes kötelezettségek egyéb felhalmozási célú kiadásokra (&gt;=H/II/8a+H/II/8b)</t>
  </si>
  <si>
    <t>220</t>
  </si>
  <si>
    <t>H/II/8a - ebből: költségvetési évet követően esedékes kötelezettségek felhalmozási célú visszatérítendő támogatások, kölcsönök törlesztésére államháztartáson belülre</t>
  </si>
  <si>
    <t>221</t>
  </si>
  <si>
    <t>H/II/8b - ebből: költségvetési évet követően esedékes kötelezettségek felhalmozási célú támogatásokra az Európai Uniónak</t>
  </si>
  <si>
    <t>222</t>
  </si>
  <si>
    <t>H/II/9 Költségvetési évet követően esedékes kötelezettségek finanszírozási kiadásokra (&gt;=H/II/9a+…+H/II/9j)</t>
  </si>
  <si>
    <t>223</t>
  </si>
  <si>
    <t>H/II/9a - ebből: költségvetési évet követően esedékes kötelezettségek hosszú lejáratú hitelek, kölcsönök törlesztésére pénzügyi vállalkozásnak</t>
  </si>
  <si>
    <t>224</t>
  </si>
  <si>
    <t>H/II/9b - ebből: költségvetési évet követően esedékes kötelezettségek kincstárjegyek beváltására</t>
  </si>
  <si>
    <t>225</t>
  </si>
  <si>
    <t>H/II/9c - ebből: költségvetési évet követően esedékes kötelezettségek belföldi kötvények beváltására</t>
  </si>
  <si>
    <t>226</t>
  </si>
  <si>
    <t>H/II/9d - ebből: költségvetési évet követően esedékes kötelezettségek éven túli lejáratú belföldi értékpapírok beváltására</t>
  </si>
  <si>
    <t>227</t>
  </si>
  <si>
    <t>H/II/9e - ebből: költségvetési évet követően esedékes kötelezettségek államháztartáson belüli megelőlegezések visszafizetésére</t>
  </si>
  <si>
    <t>228</t>
  </si>
  <si>
    <t>H/II/9f - ebből: költségvetési évet követően esedékes kötelezettségek pénzügyi lízing kiadásaira</t>
  </si>
  <si>
    <t>229</t>
  </si>
  <si>
    <t>H/II/9g - ebből: költségvetési évet követően esedékes kötelezettségek külföldi értékpapírok beváltására</t>
  </si>
  <si>
    <t>230</t>
  </si>
  <si>
    <t>H/II/9h - ebből: költségvetési évet követően esedékes kötelezettségek hitelek, kölcsönök törlesztésére külföldi kormányoknak és nemzetközi szervezeteknek</t>
  </si>
  <si>
    <t>231</t>
  </si>
  <si>
    <t>H/II/9i - ebből: költségvetési évet követően esedékes kötelezettségek külföldi hitelek, kölcsönök törlesztésére külföldi pénzintézeteknek</t>
  </si>
  <si>
    <t>232</t>
  </si>
  <si>
    <t>H/II/9j - ebből: költségvetési évet követően esedékes kötelezettségek váltókiadásokra</t>
  </si>
  <si>
    <t>233</t>
  </si>
  <si>
    <t>H/II Költségvetési évet követően esedékes kötelezettségek (=H/II/1+…+H/II/9)</t>
  </si>
  <si>
    <t>234</t>
  </si>
  <si>
    <t>H/III/1 Kapott előlegek</t>
  </si>
  <si>
    <t>235</t>
  </si>
  <si>
    <t>H/III/2 Továbbadási célból folyósított támogatások, ellátások elszámolása</t>
  </si>
  <si>
    <t>236</t>
  </si>
  <si>
    <t>H/III/3 Más szervezetet megillető bevételek elszámolása</t>
  </si>
  <si>
    <t>237</t>
  </si>
  <si>
    <t>H/III/4 Forgótőke elszámolása (Kincstár)</t>
  </si>
  <si>
    <t>238</t>
  </si>
  <si>
    <t>H/III/5 Nemzeti vagyonba tartozó befektetett eszközökkel kapcsolatos egyes kötelezettség jellegű sajátos elszámolások</t>
  </si>
  <si>
    <t>239</t>
  </si>
  <si>
    <t>H/III/6 Nem társadalombiztosítás pénzügyi alapjait terhelő kifizetett ellátások megtérítésének elszámolása</t>
  </si>
  <si>
    <t>240</t>
  </si>
  <si>
    <t>H/III/8 Letétre, megőrzésre, fedezetkezelésre átvett pénzeszközök, biztosítékok</t>
  </si>
  <si>
    <t>241</t>
  </si>
  <si>
    <t>H/III/9 Nemzetközi támogatási programok pénzeszközei</t>
  </si>
  <si>
    <t>242</t>
  </si>
  <si>
    <t>H/III/10 Államadósság Kezelő Központ Zrt.-nél elhelyezett fedezeti betétek</t>
  </si>
  <si>
    <t>243</t>
  </si>
  <si>
    <t>H/III Kötelezettség jellegű sajátos elszámolások (=H/III/1+…+H/III/10)</t>
  </si>
  <si>
    <t>244</t>
  </si>
  <si>
    <t>H) KÖTELEZETTSÉGEK (=H/I+H/II+H/III)</t>
  </si>
  <si>
    <t>245</t>
  </si>
  <si>
    <t>I) KINCSTÁRI SZÁMLAVEZETÉSSEL KAPCSOLATOS ELSZÁMOLÁSOK</t>
  </si>
  <si>
    <t>246</t>
  </si>
  <si>
    <t>J/1 Eredményszemléletű bevételek passzív időbeli elhatárolása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</si>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</sst>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.%20&#233;vi%20besz&#225;mol&#243;/K&#214;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.%20&#233;vi%20besz&#225;mol&#243;/K&#220;&#201;S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.%20&#233;vi%20besz&#225;mol&#243;/&#211;VO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0.%20&#233;vi%20besz&#225;mol&#243;/&#214;NKORM&#193;NYZ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4"/>
      <sheetName val="05 A"/>
      <sheetName val="06 A"/>
      <sheetName val="07 A"/>
      <sheetName val="08 A"/>
      <sheetName val="09 A"/>
      <sheetName val="12 A"/>
      <sheetName val="13 A"/>
      <sheetName val="15 A"/>
      <sheetName val="16 A"/>
      <sheetName val="17 A1"/>
      <sheetName val="PK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0</v>
          </cell>
          <cell r="E4">
            <v>3818936</v>
          </cell>
        </row>
        <row r="7">
          <cell r="C7">
            <v>32723</v>
          </cell>
          <cell r="E7">
            <v>74043</v>
          </cell>
        </row>
        <row r="10">
          <cell r="C10">
            <v>0</v>
          </cell>
          <cell r="E10">
            <v>81000</v>
          </cell>
        </row>
        <row r="13">
          <cell r="C13">
            <v>120384</v>
          </cell>
        </row>
        <row r="17">
          <cell r="C17">
            <v>57365</v>
          </cell>
          <cell r="E17">
            <v>57365</v>
          </cell>
        </row>
        <row r="18">
          <cell r="C18">
            <v>-5808197</v>
          </cell>
          <cell r="E18">
            <v>-4309893</v>
          </cell>
        </row>
        <row r="19">
          <cell r="C19">
            <v>1498304</v>
          </cell>
          <cell r="E19">
            <v>1613320</v>
          </cell>
        </row>
        <row r="21">
          <cell r="C21">
            <v>23114</v>
          </cell>
          <cell r="E21">
            <v>23114</v>
          </cell>
        </row>
        <row r="23">
          <cell r="E23">
            <v>285053</v>
          </cell>
        </row>
        <row r="26">
          <cell r="C26">
            <v>4382521</v>
          </cell>
          <cell r="E26">
            <v>6305020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4"/>
      <sheetName val="05 A"/>
      <sheetName val="06 A"/>
      <sheetName val="07 A"/>
      <sheetName val="08 A"/>
      <sheetName val="09 A"/>
      <sheetName val="12 A"/>
      <sheetName val="13 A"/>
      <sheetName val="15 A"/>
      <sheetName val="16 A"/>
      <sheetName val="17 A1"/>
      <sheetName val="PK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278181</v>
          </cell>
          <cell r="E4">
            <v>3986429</v>
          </cell>
        </row>
        <row r="7">
          <cell r="C7">
            <v>246054</v>
          </cell>
          <cell r="E7">
            <v>246054</v>
          </cell>
        </row>
        <row r="10">
          <cell r="C10">
            <v>596780</v>
          </cell>
          <cell r="E10">
            <v>1399341</v>
          </cell>
        </row>
        <row r="13">
          <cell r="C13">
            <v>23580038</v>
          </cell>
          <cell r="E13">
            <v>23734918</v>
          </cell>
        </row>
        <row r="14">
          <cell r="C14">
            <v>14817258</v>
          </cell>
          <cell r="E14">
            <v>14817258</v>
          </cell>
        </row>
        <row r="23">
          <cell r="C23">
            <v>150000</v>
          </cell>
          <cell r="E23">
            <v>0</v>
          </cell>
        </row>
        <row r="27">
          <cell r="C27">
            <v>389475</v>
          </cell>
        </row>
        <row r="31">
          <cell r="C31">
            <v>796652</v>
          </cell>
          <cell r="E31">
            <v>796652</v>
          </cell>
        </row>
        <row r="32">
          <cell r="C32">
            <v>5552862</v>
          </cell>
          <cell r="E32">
            <v>5552862</v>
          </cell>
        </row>
        <row r="33">
          <cell r="C33">
            <v>9351519</v>
          </cell>
          <cell r="E33">
            <v>14910227</v>
          </cell>
        </row>
        <row r="34">
          <cell r="C34">
            <v>5558708</v>
          </cell>
          <cell r="E34">
            <v>4747230</v>
          </cell>
        </row>
        <row r="36">
          <cell r="C36">
            <v>310050</v>
          </cell>
          <cell r="E36">
            <v>300650</v>
          </cell>
        </row>
        <row r="38">
          <cell r="E38">
            <v>459509</v>
          </cell>
        </row>
        <row r="41">
          <cell r="C41">
            <v>3670737</v>
          </cell>
          <cell r="E41">
            <v>3964572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4"/>
      <sheetName val="05 A"/>
      <sheetName val="06 A"/>
      <sheetName val="07 A"/>
      <sheetName val="08 A"/>
      <sheetName val="09 A"/>
      <sheetName val="12 A"/>
      <sheetName val="13 A"/>
      <sheetName val="15 A"/>
      <sheetName val="16 A"/>
      <sheetName val="17 A1"/>
      <sheetName val="PK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601967</v>
          </cell>
          <cell r="E4">
            <v>0</v>
          </cell>
        </row>
        <row r="5">
          <cell r="C5">
            <v>0</v>
          </cell>
          <cell r="E5">
            <v>1776823</v>
          </cell>
        </row>
        <row r="8">
          <cell r="C8">
            <v>57070</v>
          </cell>
          <cell r="E8">
            <v>66607</v>
          </cell>
        </row>
        <row r="11">
          <cell r="C11">
            <v>0</v>
          </cell>
          <cell r="E11">
            <v>654233</v>
          </cell>
        </row>
        <row r="14">
          <cell r="C14">
            <v>425117</v>
          </cell>
        </row>
        <row r="18">
          <cell r="C18">
            <v>15012</v>
          </cell>
          <cell r="E18">
            <v>15012</v>
          </cell>
        </row>
        <row r="19">
          <cell r="C19">
            <v>-5208011</v>
          </cell>
          <cell r="E19">
            <v>-4242733</v>
          </cell>
        </row>
        <row r="20">
          <cell r="C20">
            <v>965278</v>
          </cell>
          <cell r="E20">
            <v>-44938</v>
          </cell>
        </row>
        <row r="22">
          <cell r="E22">
            <v>84903</v>
          </cell>
        </row>
        <row r="25">
          <cell r="C25">
            <v>5311875</v>
          </cell>
          <cell r="E25">
            <v>6685419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3"/>
      <sheetName val="04"/>
      <sheetName val="05 A"/>
      <sheetName val="06 A"/>
      <sheetName val="07 A"/>
      <sheetName val="08 A"/>
      <sheetName val="09 A"/>
      <sheetName val="11 A"/>
      <sheetName val="11 B"/>
      <sheetName val="11 C"/>
      <sheetName val="11 E"/>
      <sheetName val="11 H"/>
      <sheetName val="11 I"/>
      <sheetName val="11 J"/>
      <sheetName val="11 K"/>
      <sheetName val="11 L"/>
      <sheetName val="12 A"/>
      <sheetName val="13 A"/>
      <sheetName val="15 A"/>
      <sheetName val="16 A"/>
      <sheetName val="17 A1"/>
      <sheetName val="PK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C4">
            <v>335479</v>
          </cell>
          <cell r="E4">
            <v>5479</v>
          </cell>
        </row>
        <row r="6">
          <cell r="C6">
            <v>960254968</v>
          </cell>
          <cell r="E6">
            <v>993666123</v>
          </cell>
        </row>
        <row r="7">
          <cell r="C7">
            <v>1409739</v>
          </cell>
          <cell r="E7">
            <v>1529107</v>
          </cell>
        </row>
        <row r="8">
          <cell r="C8">
            <v>63036513</v>
          </cell>
          <cell r="E8">
            <v>17739958</v>
          </cell>
        </row>
        <row r="10">
          <cell r="C10">
            <v>1852500</v>
          </cell>
          <cell r="E10">
            <v>1852500</v>
          </cell>
        </row>
        <row r="11">
          <cell r="C11">
            <v>1852500</v>
          </cell>
          <cell r="E11">
            <v>1852500</v>
          </cell>
        </row>
        <row r="14">
          <cell r="C14">
            <v>410100</v>
          </cell>
          <cell r="E14">
            <v>257665</v>
          </cell>
        </row>
        <row r="16">
          <cell r="C16">
            <v>40671250</v>
          </cell>
          <cell r="E16">
            <v>89572350</v>
          </cell>
        </row>
        <row r="23">
          <cell r="C23">
            <v>350000</v>
          </cell>
          <cell r="E23">
            <v>50000</v>
          </cell>
        </row>
        <row r="24">
          <cell r="C24">
            <v>350000</v>
          </cell>
          <cell r="E24">
            <v>50000</v>
          </cell>
        </row>
        <row r="35">
          <cell r="C35">
            <v>3500000</v>
          </cell>
          <cell r="E35">
            <v>3500000</v>
          </cell>
        </row>
        <row r="38">
          <cell r="C38">
            <v>0</v>
          </cell>
          <cell r="E38">
            <v>49812</v>
          </cell>
        </row>
        <row r="41">
          <cell r="C41">
            <v>431831</v>
          </cell>
        </row>
        <row r="45">
          <cell r="C45">
            <v>1311775000</v>
          </cell>
          <cell r="E45">
            <v>1311775000</v>
          </cell>
        </row>
        <row r="46">
          <cell r="C46">
            <v>5470210</v>
          </cell>
          <cell r="E46">
            <v>5470210</v>
          </cell>
        </row>
        <row r="47">
          <cell r="C47">
            <v>-299768700</v>
          </cell>
          <cell r="E47">
            <v>-300745968</v>
          </cell>
        </row>
        <row r="48">
          <cell r="C48">
            <v>-977268</v>
          </cell>
          <cell r="E48">
            <v>-5884535</v>
          </cell>
        </row>
        <row r="50">
          <cell r="C50">
            <v>6063223</v>
          </cell>
          <cell r="E50">
            <v>33128</v>
          </cell>
        </row>
        <row r="53">
          <cell r="E53">
            <v>2692822</v>
          </cell>
        </row>
        <row r="62">
          <cell r="C62">
            <v>2702121</v>
          </cell>
          <cell r="E62">
            <v>2264818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3C7BD-1440-44FB-8A2A-B95835A8C866}">
  <dimension ref="A1:D257"/>
  <sheetViews>
    <sheetView tabSelected="1" workbookViewId="0">
      <selection activeCell="F19" sqref="F19"/>
    </sheetView>
  </sheetViews>
  <sheetFormatPr defaultRowHeight="15" x14ac:dyDescent="0.25"/>
  <cols>
    <col min="1" max="1" width="8.140625" customWidth="1"/>
    <col min="2" max="2" width="41" customWidth="1"/>
    <col min="3" max="3" width="12.7109375" bestFit="1" customWidth="1"/>
    <col min="4" max="4" width="15.85546875" bestFit="1" customWidth="1"/>
    <col min="255" max="255" width="8.140625" customWidth="1"/>
    <col min="256" max="256" width="41" customWidth="1"/>
    <col min="257" max="259" width="32.85546875" customWidth="1"/>
    <col min="511" max="511" width="8.140625" customWidth="1"/>
    <col min="512" max="512" width="41" customWidth="1"/>
    <col min="513" max="515" width="32.85546875" customWidth="1"/>
    <col min="767" max="767" width="8.140625" customWidth="1"/>
    <col min="768" max="768" width="41" customWidth="1"/>
    <col min="769" max="771" width="32.85546875" customWidth="1"/>
    <col min="1023" max="1023" width="8.140625" customWidth="1"/>
    <col min="1024" max="1024" width="41" customWidth="1"/>
    <col min="1025" max="1027" width="32.85546875" customWidth="1"/>
    <col min="1279" max="1279" width="8.140625" customWidth="1"/>
    <col min="1280" max="1280" width="41" customWidth="1"/>
    <col min="1281" max="1283" width="32.85546875" customWidth="1"/>
    <col min="1535" max="1535" width="8.140625" customWidth="1"/>
    <col min="1536" max="1536" width="41" customWidth="1"/>
    <col min="1537" max="1539" width="32.85546875" customWidth="1"/>
    <col min="1791" max="1791" width="8.140625" customWidth="1"/>
    <col min="1792" max="1792" width="41" customWidth="1"/>
    <col min="1793" max="1795" width="32.85546875" customWidth="1"/>
    <col min="2047" max="2047" width="8.140625" customWidth="1"/>
    <col min="2048" max="2048" width="41" customWidth="1"/>
    <col min="2049" max="2051" width="32.85546875" customWidth="1"/>
    <col min="2303" max="2303" width="8.140625" customWidth="1"/>
    <col min="2304" max="2304" width="41" customWidth="1"/>
    <col min="2305" max="2307" width="32.85546875" customWidth="1"/>
    <col min="2559" max="2559" width="8.140625" customWidth="1"/>
    <col min="2560" max="2560" width="41" customWidth="1"/>
    <col min="2561" max="2563" width="32.85546875" customWidth="1"/>
    <col min="2815" max="2815" width="8.140625" customWidth="1"/>
    <col min="2816" max="2816" width="41" customWidth="1"/>
    <col min="2817" max="2819" width="32.85546875" customWidth="1"/>
    <col min="3071" max="3071" width="8.140625" customWidth="1"/>
    <col min="3072" max="3072" width="41" customWidth="1"/>
    <col min="3073" max="3075" width="32.85546875" customWidth="1"/>
    <col min="3327" max="3327" width="8.140625" customWidth="1"/>
    <col min="3328" max="3328" width="41" customWidth="1"/>
    <col min="3329" max="3331" width="32.85546875" customWidth="1"/>
    <col min="3583" max="3583" width="8.140625" customWidth="1"/>
    <col min="3584" max="3584" width="41" customWidth="1"/>
    <col min="3585" max="3587" width="32.85546875" customWidth="1"/>
    <col min="3839" max="3839" width="8.140625" customWidth="1"/>
    <col min="3840" max="3840" width="41" customWidth="1"/>
    <col min="3841" max="3843" width="32.85546875" customWidth="1"/>
    <col min="4095" max="4095" width="8.140625" customWidth="1"/>
    <col min="4096" max="4096" width="41" customWidth="1"/>
    <col min="4097" max="4099" width="32.85546875" customWidth="1"/>
    <col min="4351" max="4351" width="8.140625" customWidth="1"/>
    <col min="4352" max="4352" width="41" customWidth="1"/>
    <col min="4353" max="4355" width="32.85546875" customWidth="1"/>
    <col min="4607" max="4607" width="8.140625" customWidth="1"/>
    <col min="4608" max="4608" width="41" customWidth="1"/>
    <col min="4609" max="4611" width="32.85546875" customWidth="1"/>
    <col min="4863" max="4863" width="8.140625" customWidth="1"/>
    <col min="4864" max="4864" width="41" customWidth="1"/>
    <col min="4865" max="4867" width="32.85546875" customWidth="1"/>
    <col min="5119" max="5119" width="8.140625" customWidth="1"/>
    <col min="5120" max="5120" width="41" customWidth="1"/>
    <col min="5121" max="5123" width="32.85546875" customWidth="1"/>
    <col min="5375" max="5375" width="8.140625" customWidth="1"/>
    <col min="5376" max="5376" width="41" customWidth="1"/>
    <col min="5377" max="5379" width="32.85546875" customWidth="1"/>
    <col min="5631" max="5631" width="8.140625" customWidth="1"/>
    <col min="5632" max="5632" width="41" customWidth="1"/>
    <col min="5633" max="5635" width="32.85546875" customWidth="1"/>
    <col min="5887" max="5887" width="8.140625" customWidth="1"/>
    <col min="5888" max="5888" width="41" customWidth="1"/>
    <col min="5889" max="5891" width="32.85546875" customWidth="1"/>
    <col min="6143" max="6143" width="8.140625" customWidth="1"/>
    <col min="6144" max="6144" width="41" customWidth="1"/>
    <col min="6145" max="6147" width="32.85546875" customWidth="1"/>
    <col min="6399" max="6399" width="8.140625" customWidth="1"/>
    <col min="6400" max="6400" width="41" customWidth="1"/>
    <col min="6401" max="6403" width="32.85546875" customWidth="1"/>
    <col min="6655" max="6655" width="8.140625" customWidth="1"/>
    <col min="6656" max="6656" width="41" customWidth="1"/>
    <col min="6657" max="6659" width="32.85546875" customWidth="1"/>
    <col min="6911" max="6911" width="8.140625" customWidth="1"/>
    <col min="6912" max="6912" width="41" customWidth="1"/>
    <col min="6913" max="6915" width="32.85546875" customWidth="1"/>
    <col min="7167" max="7167" width="8.140625" customWidth="1"/>
    <col min="7168" max="7168" width="41" customWidth="1"/>
    <col min="7169" max="7171" width="32.85546875" customWidth="1"/>
    <col min="7423" max="7423" width="8.140625" customWidth="1"/>
    <col min="7424" max="7424" width="41" customWidth="1"/>
    <col min="7425" max="7427" width="32.85546875" customWidth="1"/>
    <col min="7679" max="7679" width="8.140625" customWidth="1"/>
    <col min="7680" max="7680" width="41" customWidth="1"/>
    <col min="7681" max="7683" width="32.85546875" customWidth="1"/>
    <col min="7935" max="7935" width="8.140625" customWidth="1"/>
    <col min="7936" max="7936" width="41" customWidth="1"/>
    <col min="7937" max="7939" width="32.85546875" customWidth="1"/>
    <col min="8191" max="8191" width="8.140625" customWidth="1"/>
    <col min="8192" max="8192" width="41" customWidth="1"/>
    <col min="8193" max="8195" width="32.85546875" customWidth="1"/>
    <col min="8447" max="8447" width="8.140625" customWidth="1"/>
    <col min="8448" max="8448" width="41" customWidth="1"/>
    <col min="8449" max="8451" width="32.85546875" customWidth="1"/>
    <col min="8703" max="8703" width="8.140625" customWidth="1"/>
    <col min="8704" max="8704" width="41" customWidth="1"/>
    <col min="8705" max="8707" width="32.85546875" customWidth="1"/>
    <col min="8959" max="8959" width="8.140625" customWidth="1"/>
    <col min="8960" max="8960" width="41" customWidth="1"/>
    <col min="8961" max="8963" width="32.85546875" customWidth="1"/>
    <col min="9215" max="9215" width="8.140625" customWidth="1"/>
    <col min="9216" max="9216" width="41" customWidth="1"/>
    <col min="9217" max="9219" width="32.85546875" customWidth="1"/>
    <col min="9471" max="9471" width="8.140625" customWidth="1"/>
    <col min="9472" max="9472" width="41" customWidth="1"/>
    <col min="9473" max="9475" width="32.85546875" customWidth="1"/>
    <col min="9727" max="9727" width="8.140625" customWidth="1"/>
    <col min="9728" max="9728" width="41" customWidth="1"/>
    <col min="9729" max="9731" width="32.85546875" customWidth="1"/>
    <col min="9983" max="9983" width="8.140625" customWidth="1"/>
    <col min="9984" max="9984" width="41" customWidth="1"/>
    <col min="9985" max="9987" width="32.85546875" customWidth="1"/>
    <col min="10239" max="10239" width="8.140625" customWidth="1"/>
    <col min="10240" max="10240" width="41" customWidth="1"/>
    <col min="10241" max="10243" width="32.85546875" customWidth="1"/>
    <col min="10495" max="10495" width="8.140625" customWidth="1"/>
    <col min="10496" max="10496" width="41" customWidth="1"/>
    <col min="10497" max="10499" width="32.85546875" customWidth="1"/>
    <col min="10751" max="10751" width="8.140625" customWidth="1"/>
    <col min="10752" max="10752" width="41" customWidth="1"/>
    <col min="10753" max="10755" width="32.85546875" customWidth="1"/>
    <col min="11007" max="11007" width="8.140625" customWidth="1"/>
    <col min="11008" max="11008" width="41" customWidth="1"/>
    <col min="11009" max="11011" width="32.85546875" customWidth="1"/>
    <col min="11263" max="11263" width="8.140625" customWidth="1"/>
    <col min="11264" max="11264" width="41" customWidth="1"/>
    <col min="11265" max="11267" width="32.85546875" customWidth="1"/>
    <col min="11519" max="11519" width="8.140625" customWidth="1"/>
    <col min="11520" max="11520" width="41" customWidth="1"/>
    <col min="11521" max="11523" width="32.85546875" customWidth="1"/>
    <col min="11775" max="11775" width="8.140625" customWidth="1"/>
    <col min="11776" max="11776" width="41" customWidth="1"/>
    <col min="11777" max="11779" width="32.85546875" customWidth="1"/>
    <col min="12031" max="12031" width="8.140625" customWidth="1"/>
    <col min="12032" max="12032" width="41" customWidth="1"/>
    <col min="12033" max="12035" width="32.85546875" customWidth="1"/>
    <col min="12287" max="12287" width="8.140625" customWidth="1"/>
    <col min="12288" max="12288" width="41" customWidth="1"/>
    <col min="12289" max="12291" width="32.85546875" customWidth="1"/>
    <col min="12543" max="12543" width="8.140625" customWidth="1"/>
    <col min="12544" max="12544" width="41" customWidth="1"/>
    <col min="12545" max="12547" width="32.85546875" customWidth="1"/>
    <col min="12799" max="12799" width="8.140625" customWidth="1"/>
    <col min="12800" max="12800" width="41" customWidth="1"/>
    <col min="12801" max="12803" width="32.85546875" customWidth="1"/>
    <col min="13055" max="13055" width="8.140625" customWidth="1"/>
    <col min="13056" max="13056" width="41" customWidth="1"/>
    <col min="13057" max="13059" width="32.85546875" customWidth="1"/>
    <col min="13311" max="13311" width="8.140625" customWidth="1"/>
    <col min="13312" max="13312" width="41" customWidth="1"/>
    <col min="13313" max="13315" width="32.85546875" customWidth="1"/>
    <col min="13567" max="13567" width="8.140625" customWidth="1"/>
    <col min="13568" max="13568" width="41" customWidth="1"/>
    <col min="13569" max="13571" width="32.85546875" customWidth="1"/>
    <col min="13823" max="13823" width="8.140625" customWidth="1"/>
    <col min="13824" max="13824" width="41" customWidth="1"/>
    <col min="13825" max="13827" width="32.85546875" customWidth="1"/>
    <col min="14079" max="14079" width="8.140625" customWidth="1"/>
    <col min="14080" max="14080" width="41" customWidth="1"/>
    <col min="14081" max="14083" width="32.85546875" customWidth="1"/>
    <col min="14335" max="14335" width="8.140625" customWidth="1"/>
    <col min="14336" max="14336" width="41" customWidth="1"/>
    <col min="14337" max="14339" width="32.85546875" customWidth="1"/>
    <col min="14591" max="14591" width="8.140625" customWidth="1"/>
    <col min="14592" max="14592" width="41" customWidth="1"/>
    <col min="14593" max="14595" width="32.85546875" customWidth="1"/>
    <col min="14847" max="14847" width="8.140625" customWidth="1"/>
    <col min="14848" max="14848" width="41" customWidth="1"/>
    <col min="14849" max="14851" width="32.85546875" customWidth="1"/>
    <col min="15103" max="15103" width="8.140625" customWidth="1"/>
    <col min="15104" max="15104" width="41" customWidth="1"/>
    <col min="15105" max="15107" width="32.85546875" customWidth="1"/>
    <col min="15359" max="15359" width="8.140625" customWidth="1"/>
    <col min="15360" max="15360" width="41" customWidth="1"/>
    <col min="15361" max="15363" width="32.85546875" customWidth="1"/>
    <col min="15615" max="15615" width="8.140625" customWidth="1"/>
    <col min="15616" max="15616" width="41" customWidth="1"/>
    <col min="15617" max="15619" width="32.85546875" customWidth="1"/>
    <col min="15871" max="15871" width="8.140625" customWidth="1"/>
    <col min="15872" max="15872" width="41" customWidth="1"/>
    <col min="15873" max="15875" width="32.85546875" customWidth="1"/>
    <col min="16127" max="16127" width="8.140625" customWidth="1"/>
    <col min="16128" max="16128" width="41" customWidth="1"/>
    <col min="16129" max="16131" width="32.85546875" customWidth="1"/>
  </cols>
  <sheetData>
    <row r="1" spans="1:4" ht="15.75" x14ac:dyDescent="0.25">
      <c r="A1" s="1" t="s">
        <v>0</v>
      </c>
      <c r="B1" s="1"/>
      <c r="C1" s="1"/>
      <c r="D1" s="1"/>
    </row>
    <row r="2" spans="1:4" ht="15.75" x14ac:dyDescent="0.25">
      <c r="A2" s="2"/>
    </row>
    <row r="3" spans="1:4" ht="15.75" x14ac:dyDescent="0.25">
      <c r="A3" s="1" t="s">
        <v>1</v>
      </c>
      <c r="B3" s="1"/>
      <c r="C3" s="1"/>
      <c r="D3" s="1"/>
    </row>
    <row r="5" spans="1:4" ht="30" x14ac:dyDescent="0.25">
      <c r="A5" s="3" t="s">
        <v>2</v>
      </c>
      <c r="B5" s="4" t="s">
        <v>3</v>
      </c>
      <c r="C5" s="4" t="s">
        <v>4</v>
      </c>
      <c r="D5" s="4" t="s">
        <v>5</v>
      </c>
    </row>
    <row r="6" spans="1:4" x14ac:dyDescent="0.25">
      <c r="A6" s="4">
        <v>1</v>
      </c>
      <c r="B6" s="4">
        <v>2</v>
      </c>
      <c r="C6" s="4">
        <v>3</v>
      </c>
      <c r="D6" s="4">
        <v>4</v>
      </c>
    </row>
    <row r="7" spans="1:4" hidden="1" x14ac:dyDescent="0.25">
      <c r="A7" s="5" t="s">
        <v>6</v>
      </c>
      <c r="B7" s="6" t="s">
        <v>7</v>
      </c>
      <c r="C7" s="7">
        <f>'[1]12 A'!C4+'[2]12 A'!C4+'[3]12 A'!C4+'[4]12 A'!C4</f>
        <v>1215627</v>
      </c>
      <c r="D7" s="8">
        <f>'[1]12 A'!E4+'[2]12 A'!E4+'[3]12 A'!E4+'[4]12 A'!E4</f>
        <v>7810844</v>
      </c>
    </row>
    <row r="8" spans="1:4" x14ac:dyDescent="0.25">
      <c r="A8" s="5" t="s">
        <v>8</v>
      </c>
      <c r="B8" s="6" t="s">
        <v>9</v>
      </c>
      <c r="C8" s="8">
        <f>'[4]12 A'!C4</f>
        <v>335479</v>
      </c>
      <c r="D8" s="8">
        <f>'[4]12 A'!E4</f>
        <v>5479</v>
      </c>
    </row>
    <row r="9" spans="1:4" hidden="1" x14ac:dyDescent="0.25">
      <c r="A9" s="5" t="s">
        <v>10</v>
      </c>
      <c r="B9" s="6" t="s">
        <v>11</v>
      </c>
      <c r="C9" s="8"/>
      <c r="D9" s="8"/>
    </row>
    <row r="10" spans="1:4" x14ac:dyDescent="0.25">
      <c r="A10" s="9" t="s">
        <v>12</v>
      </c>
      <c r="B10" s="10" t="s">
        <v>13</v>
      </c>
      <c r="C10" s="11">
        <f>SUM(C8)</f>
        <v>335479</v>
      </c>
      <c r="D10" s="11">
        <f>SUM(D8)</f>
        <v>5479</v>
      </c>
    </row>
    <row r="11" spans="1:4" ht="25.5" x14ac:dyDescent="0.25">
      <c r="A11" s="5" t="s">
        <v>14</v>
      </c>
      <c r="B11" s="6" t="s">
        <v>15</v>
      </c>
      <c r="C11" s="8">
        <f>'[3]12 A'!C4+'[4]12 A'!C6</f>
        <v>960856935</v>
      </c>
      <c r="D11" s="8">
        <f>'[3]12 A'!E4+'[4]12 A'!E6</f>
        <v>993666123</v>
      </c>
    </row>
    <row r="12" spans="1:4" ht="25.5" x14ac:dyDescent="0.25">
      <c r="A12" s="5" t="s">
        <v>16</v>
      </c>
      <c r="B12" s="6" t="s">
        <v>17</v>
      </c>
      <c r="C12" s="8">
        <f>'[1]12 A'!C4+'[2]12 A'!C4+'[3]12 A'!C5+'[4]12 A'!C7</f>
        <v>1687920</v>
      </c>
      <c r="D12" s="8">
        <f>'[1]12 A'!E4+'[2]12 A'!E4+'[3]12 A'!E5+'[4]12 A'!E7</f>
        <v>11111295</v>
      </c>
    </row>
    <row r="13" spans="1:4" hidden="1" x14ac:dyDescent="0.25">
      <c r="A13" s="5" t="s">
        <v>18</v>
      </c>
      <c r="B13" s="6" t="s">
        <v>19</v>
      </c>
      <c r="C13" s="8"/>
      <c r="D13" s="8"/>
    </row>
    <row r="14" spans="1:4" x14ac:dyDescent="0.25">
      <c r="A14" s="5" t="s">
        <v>20</v>
      </c>
      <c r="B14" s="6" t="s">
        <v>21</v>
      </c>
      <c r="C14" s="8">
        <f>'[4]12 A'!$C$8</f>
        <v>63036513</v>
      </c>
      <c r="D14" s="8">
        <f>'[4]12 A'!E8</f>
        <v>17739958</v>
      </c>
    </row>
    <row r="15" spans="1:4" hidden="1" x14ac:dyDescent="0.25">
      <c r="A15" s="5" t="s">
        <v>22</v>
      </c>
      <c r="B15" s="6" t="s">
        <v>23</v>
      </c>
      <c r="C15" s="8"/>
      <c r="D15" s="8"/>
    </row>
    <row r="16" spans="1:4" x14ac:dyDescent="0.25">
      <c r="A16" s="9" t="s">
        <v>24</v>
      </c>
      <c r="B16" s="10" t="s">
        <v>25</v>
      </c>
      <c r="C16" s="11">
        <f>SUM(C11:C14)</f>
        <v>1025581368</v>
      </c>
      <c r="D16" s="11">
        <f>SUM(D11:D14)</f>
        <v>1022517376</v>
      </c>
    </row>
    <row r="17" spans="1:4" ht="25.5" x14ac:dyDescent="0.25">
      <c r="A17" s="5" t="s">
        <v>26</v>
      </c>
      <c r="B17" s="6" t="s">
        <v>27</v>
      </c>
      <c r="C17" s="8">
        <f>'[4]12 A'!C10</f>
        <v>1852500</v>
      </c>
      <c r="D17" s="8">
        <f>'[4]12 A'!E10</f>
        <v>1852500</v>
      </c>
    </row>
    <row r="18" spans="1:4" ht="25.5" hidden="1" x14ac:dyDescent="0.25">
      <c r="A18" s="5" t="s">
        <v>28</v>
      </c>
      <c r="B18" s="6" t="s">
        <v>29</v>
      </c>
      <c r="C18" s="8"/>
      <c r="D18" s="8"/>
    </row>
    <row r="19" spans="1:4" ht="25.5" x14ac:dyDescent="0.25">
      <c r="A19" s="5" t="s">
        <v>30</v>
      </c>
      <c r="B19" s="6" t="s">
        <v>31</v>
      </c>
      <c r="C19" s="8">
        <f>'[4]12 A'!C11</f>
        <v>1852500</v>
      </c>
      <c r="D19" s="8">
        <f>'[4]12 A'!E11</f>
        <v>1852500</v>
      </c>
    </row>
    <row r="20" spans="1:4" ht="25.5" hidden="1" x14ac:dyDescent="0.25">
      <c r="A20" s="5" t="s">
        <v>32</v>
      </c>
      <c r="B20" s="6" t="s">
        <v>33</v>
      </c>
      <c r="C20" s="8"/>
      <c r="D20" s="8"/>
    </row>
    <row r="21" spans="1:4" ht="25.5" hidden="1" x14ac:dyDescent="0.25">
      <c r="A21" s="5" t="s">
        <v>34</v>
      </c>
      <c r="B21" s="6" t="s">
        <v>35</v>
      </c>
      <c r="C21" s="8"/>
      <c r="D21" s="8"/>
    </row>
    <row r="22" spans="1:4" hidden="1" x14ac:dyDescent="0.25">
      <c r="A22" s="5" t="s">
        <v>36</v>
      </c>
      <c r="B22" s="6" t="s">
        <v>37</v>
      </c>
      <c r="C22" s="8"/>
      <c r="D22" s="8"/>
    </row>
    <row r="23" spans="1:4" ht="25.5" hidden="1" x14ac:dyDescent="0.25">
      <c r="A23" s="5" t="s">
        <v>38</v>
      </c>
      <c r="B23" s="6" t="s">
        <v>39</v>
      </c>
      <c r="C23" s="8"/>
      <c r="D23" s="8"/>
    </row>
    <row r="24" spans="1:4" hidden="1" x14ac:dyDescent="0.25">
      <c r="A24" s="5" t="s">
        <v>40</v>
      </c>
      <c r="B24" s="6" t="s">
        <v>41</v>
      </c>
      <c r="C24" s="8"/>
      <c r="D24" s="8"/>
    </row>
    <row r="25" spans="1:4" ht="25.5" hidden="1" x14ac:dyDescent="0.25">
      <c r="A25" s="5" t="s">
        <v>42</v>
      </c>
      <c r="B25" s="6" t="s">
        <v>43</v>
      </c>
      <c r="C25" s="8"/>
      <c r="D25" s="8"/>
    </row>
    <row r="26" spans="1:4" ht="25.5" hidden="1" x14ac:dyDescent="0.25">
      <c r="A26" s="5" t="s">
        <v>44</v>
      </c>
      <c r="B26" s="6" t="s">
        <v>45</v>
      </c>
      <c r="C26" s="8"/>
      <c r="D26" s="8"/>
    </row>
    <row r="27" spans="1:4" ht="25.5" x14ac:dyDescent="0.25">
      <c r="A27" s="9" t="s">
        <v>46</v>
      </c>
      <c r="B27" s="10" t="s">
        <v>47</v>
      </c>
      <c r="C27" s="11">
        <f>C17</f>
        <v>1852500</v>
      </c>
      <c r="D27" s="11">
        <f>D17</f>
        <v>1852500</v>
      </c>
    </row>
    <row r="28" spans="1:4" ht="25.5" hidden="1" x14ac:dyDescent="0.25">
      <c r="A28" s="5" t="s">
        <v>48</v>
      </c>
      <c r="B28" s="6" t="s">
        <v>49</v>
      </c>
      <c r="C28" s="8"/>
      <c r="D28" s="8"/>
    </row>
    <row r="29" spans="1:4" hidden="1" x14ac:dyDescent="0.25">
      <c r="A29" s="5" t="s">
        <v>50</v>
      </c>
      <c r="B29" s="6" t="s">
        <v>51</v>
      </c>
      <c r="C29" s="8"/>
      <c r="D29" s="8"/>
    </row>
    <row r="30" spans="1:4" hidden="1" x14ac:dyDescent="0.25">
      <c r="A30" s="5" t="s">
        <v>52</v>
      </c>
      <c r="B30" s="6" t="s">
        <v>53</v>
      </c>
      <c r="C30" s="8"/>
      <c r="D30" s="8"/>
    </row>
    <row r="31" spans="1:4" ht="25.5" hidden="1" x14ac:dyDescent="0.25">
      <c r="A31" s="5" t="s">
        <v>54</v>
      </c>
      <c r="B31" s="6" t="s">
        <v>55</v>
      </c>
      <c r="C31" s="8"/>
      <c r="D31" s="8"/>
    </row>
    <row r="32" spans="1:4" ht="25.5" hidden="1" x14ac:dyDescent="0.25">
      <c r="A32" s="5" t="s">
        <v>56</v>
      </c>
      <c r="B32" s="6" t="s">
        <v>57</v>
      </c>
      <c r="C32" s="8"/>
      <c r="D32" s="8"/>
    </row>
    <row r="33" spans="1:4" ht="25.5" hidden="1" x14ac:dyDescent="0.25">
      <c r="A33" s="9" t="s">
        <v>58</v>
      </c>
      <c r="B33" s="10" t="s">
        <v>59</v>
      </c>
      <c r="C33" s="8"/>
      <c r="D33" s="8"/>
    </row>
    <row r="34" spans="1:4" ht="38.25" x14ac:dyDescent="0.25">
      <c r="A34" s="9" t="s">
        <v>60</v>
      </c>
      <c r="B34" s="10" t="s">
        <v>61</v>
      </c>
      <c r="C34" s="11">
        <f>C10+C16+C27</f>
        <v>1027769347</v>
      </c>
      <c r="D34" s="11">
        <f>D10+D16+D27</f>
        <v>1024375355</v>
      </c>
    </row>
    <row r="35" spans="1:4" x14ac:dyDescent="0.25">
      <c r="A35" s="5" t="s">
        <v>62</v>
      </c>
      <c r="B35" s="6" t="s">
        <v>63</v>
      </c>
      <c r="C35" s="8">
        <f>'[2]12 A'!C7</f>
        <v>246054</v>
      </c>
      <c r="D35" s="8">
        <f>'[2]12 A'!E7</f>
        <v>246054</v>
      </c>
    </row>
    <row r="36" spans="1:4" ht="25.5" hidden="1" x14ac:dyDescent="0.25">
      <c r="A36" s="5" t="s">
        <v>64</v>
      </c>
      <c r="B36" s="6" t="s">
        <v>65</v>
      </c>
      <c r="C36" s="8"/>
      <c r="D36" s="8"/>
    </row>
    <row r="37" spans="1:4" hidden="1" x14ac:dyDescent="0.25">
      <c r="A37" s="5" t="s">
        <v>66</v>
      </c>
      <c r="B37" s="6" t="s">
        <v>67</v>
      </c>
      <c r="C37" s="8"/>
      <c r="D37" s="8"/>
    </row>
    <row r="38" spans="1:4" ht="25.5" hidden="1" x14ac:dyDescent="0.25">
      <c r="A38" s="5" t="s">
        <v>68</v>
      </c>
      <c r="B38" s="6" t="s">
        <v>69</v>
      </c>
      <c r="C38" s="8"/>
      <c r="D38" s="8"/>
    </row>
    <row r="39" spans="1:4" hidden="1" x14ac:dyDescent="0.25">
      <c r="A39" s="5" t="s">
        <v>70</v>
      </c>
      <c r="B39" s="6" t="s">
        <v>71</v>
      </c>
      <c r="C39" s="8"/>
      <c r="D39" s="8"/>
    </row>
    <row r="40" spans="1:4" x14ac:dyDescent="0.25">
      <c r="A40" s="9" t="s">
        <v>72</v>
      </c>
      <c r="B40" s="10" t="s">
        <v>73</v>
      </c>
      <c r="C40" s="11">
        <f>C35</f>
        <v>246054</v>
      </c>
      <c r="D40" s="11">
        <f>D35</f>
        <v>246054</v>
      </c>
    </row>
    <row r="41" spans="1:4" hidden="1" x14ac:dyDescent="0.25">
      <c r="A41" s="5" t="s">
        <v>74</v>
      </c>
      <c r="B41" s="6" t="s">
        <v>75</v>
      </c>
      <c r="C41" s="11"/>
      <c r="D41" s="11"/>
    </row>
    <row r="42" spans="1:4" ht="25.5" hidden="1" x14ac:dyDescent="0.25">
      <c r="A42" s="5" t="s">
        <v>76</v>
      </c>
      <c r="B42" s="6" t="s">
        <v>77</v>
      </c>
      <c r="C42" s="11"/>
      <c r="D42" s="11"/>
    </row>
    <row r="43" spans="1:4" hidden="1" x14ac:dyDescent="0.25">
      <c r="A43" s="5" t="s">
        <v>78</v>
      </c>
      <c r="B43" s="6" t="s">
        <v>79</v>
      </c>
      <c r="C43" s="11"/>
      <c r="D43" s="11"/>
    </row>
    <row r="44" spans="1:4" hidden="1" x14ac:dyDescent="0.25">
      <c r="A44" s="5" t="s">
        <v>80</v>
      </c>
      <c r="B44" s="6" t="s">
        <v>81</v>
      </c>
      <c r="C44" s="11"/>
      <c r="D44" s="11"/>
    </row>
    <row r="45" spans="1:4" hidden="1" x14ac:dyDescent="0.25">
      <c r="A45" s="5" t="s">
        <v>82</v>
      </c>
      <c r="B45" s="6" t="s">
        <v>83</v>
      </c>
      <c r="C45" s="11"/>
      <c r="D45" s="11"/>
    </row>
    <row r="46" spans="1:4" hidden="1" x14ac:dyDescent="0.25">
      <c r="A46" s="5" t="s">
        <v>84</v>
      </c>
      <c r="B46" s="6" t="s">
        <v>85</v>
      </c>
      <c r="C46" s="11"/>
      <c r="D46" s="11"/>
    </row>
    <row r="47" spans="1:4" hidden="1" x14ac:dyDescent="0.25">
      <c r="A47" s="5" t="s">
        <v>86</v>
      </c>
      <c r="B47" s="6" t="s">
        <v>87</v>
      </c>
      <c r="C47" s="11"/>
      <c r="D47" s="11"/>
    </row>
    <row r="48" spans="1:4" hidden="1" x14ac:dyDescent="0.25">
      <c r="A48" s="9" t="s">
        <v>88</v>
      </c>
      <c r="B48" s="10" t="s">
        <v>89</v>
      </c>
      <c r="C48" s="11"/>
      <c r="D48" s="11"/>
    </row>
    <row r="49" spans="1:4" ht="25.5" x14ac:dyDescent="0.25">
      <c r="A49" s="9" t="s">
        <v>90</v>
      </c>
      <c r="B49" s="10" t="s">
        <v>91</v>
      </c>
      <c r="C49" s="11">
        <f>C40</f>
        <v>246054</v>
      </c>
      <c r="D49" s="11">
        <f>D40</f>
        <v>246054</v>
      </c>
    </row>
    <row r="50" spans="1:4" ht="25.5" hidden="1" x14ac:dyDescent="0.25">
      <c r="A50" s="5" t="s">
        <v>92</v>
      </c>
      <c r="B50" s="6" t="s">
        <v>93</v>
      </c>
      <c r="C50" s="8"/>
      <c r="D50" s="8"/>
    </row>
    <row r="51" spans="1:4" ht="25.5" hidden="1" x14ac:dyDescent="0.25">
      <c r="A51" s="5" t="s">
        <v>94</v>
      </c>
      <c r="B51" s="6" t="s">
        <v>95</v>
      </c>
      <c r="C51" s="8"/>
      <c r="D51" s="8"/>
    </row>
    <row r="52" spans="1:4" hidden="1" x14ac:dyDescent="0.25">
      <c r="A52" s="9" t="s">
        <v>96</v>
      </c>
      <c r="B52" s="10" t="s">
        <v>97</v>
      </c>
      <c r="C52" s="8"/>
      <c r="D52" s="8"/>
    </row>
    <row r="53" spans="1:4" x14ac:dyDescent="0.25">
      <c r="A53" s="5" t="s">
        <v>98</v>
      </c>
      <c r="B53" s="6" t="s">
        <v>99</v>
      </c>
      <c r="C53" s="8">
        <f>'[4]12 A'!C14</f>
        <v>410100</v>
      </c>
      <c r="D53" s="8">
        <f>'[4]12 A'!E14</f>
        <v>257665</v>
      </c>
    </row>
    <row r="54" spans="1:4" hidden="1" x14ac:dyDescent="0.25">
      <c r="A54" s="5" t="s">
        <v>100</v>
      </c>
      <c r="B54" s="6" t="s">
        <v>101</v>
      </c>
      <c r="C54" s="8"/>
      <c r="D54" s="8"/>
    </row>
    <row r="55" spans="1:4" ht="25.5" hidden="1" x14ac:dyDescent="0.25">
      <c r="A55" s="5" t="s">
        <v>102</v>
      </c>
      <c r="B55" s="6" t="s">
        <v>103</v>
      </c>
      <c r="C55" s="8"/>
      <c r="D55" s="8"/>
    </row>
    <row r="56" spans="1:4" ht="25.5" x14ac:dyDescent="0.25">
      <c r="A56" s="9" t="s">
        <v>104</v>
      </c>
      <c r="B56" s="10" t="s">
        <v>105</v>
      </c>
      <c r="C56" s="11">
        <f>C53</f>
        <v>410100</v>
      </c>
      <c r="D56" s="11">
        <f>D53</f>
        <v>257665</v>
      </c>
    </row>
    <row r="57" spans="1:4" x14ac:dyDescent="0.25">
      <c r="A57" s="5" t="s">
        <v>106</v>
      </c>
      <c r="B57" s="6" t="s">
        <v>107</v>
      </c>
      <c r="C57" s="8">
        <f>'[1]12 A'!C7+'[2]12 A'!C10+'[3]12 A'!C8+'[4]12 A'!C16</f>
        <v>41357823</v>
      </c>
      <c r="D57" s="8">
        <f>'[1]12 A'!E7+'[2]12 A'!E10+'[3]12 A'!E8+'[4]12 A'!E16</f>
        <v>91112341</v>
      </c>
    </row>
    <row r="58" spans="1:4" hidden="1" x14ac:dyDescent="0.25">
      <c r="A58" s="5" t="s">
        <v>108</v>
      </c>
      <c r="B58" s="6" t="s">
        <v>109</v>
      </c>
      <c r="C58" s="8"/>
      <c r="D58" s="8"/>
    </row>
    <row r="59" spans="1:4" x14ac:dyDescent="0.25">
      <c r="A59" s="9" t="s">
        <v>110</v>
      </c>
      <c r="B59" s="10" t="s">
        <v>111</v>
      </c>
      <c r="C59" s="11">
        <f>C57</f>
        <v>41357823</v>
      </c>
      <c r="D59" s="11">
        <f>D57</f>
        <v>91112341</v>
      </c>
    </row>
    <row r="60" spans="1:4" hidden="1" x14ac:dyDescent="0.25">
      <c r="A60" s="5" t="s">
        <v>112</v>
      </c>
      <c r="B60" s="6" t="s">
        <v>113</v>
      </c>
      <c r="C60" s="11"/>
      <c r="D60" s="11"/>
    </row>
    <row r="61" spans="1:4" hidden="1" x14ac:dyDescent="0.25">
      <c r="A61" s="5" t="s">
        <v>114</v>
      </c>
      <c r="B61" s="6" t="s">
        <v>115</v>
      </c>
      <c r="C61" s="11"/>
      <c r="D61" s="11"/>
    </row>
    <row r="62" spans="1:4" hidden="1" x14ac:dyDescent="0.25">
      <c r="A62" s="9" t="s">
        <v>116</v>
      </c>
      <c r="B62" s="10" t="s">
        <v>117</v>
      </c>
      <c r="C62" s="11"/>
      <c r="D62" s="11"/>
    </row>
    <row r="63" spans="1:4" x14ac:dyDescent="0.25">
      <c r="A63" s="9" t="s">
        <v>118</v>
      </c>
      <c r="B63" s="10" t="s">
        <v>119</v>
      </c>
      <c r="C63" s="11">
        <f>C56+C59</f>
        <v>41767923</v>
      </c>
      <c r="D63" s="11">
        <f>D56+D59</f>
        <v>91370006</v>
      </c>
    </row>
    <row r="64" spans="1:4" ht="38.25" hidden="1" x14ac:dyDescent="0.25">
      <c r="A64" s="5" t="s">
        <v>120</v>
      </c>
      <c r="B64" s="6" t="s">
        <v>121</v>
      </c>
      <c r="C64" s="8"/>
      <c r="D64" s="8"/>
    </row>
    <row r="65" spans="1:4" ht="51" hidden="1" x14ac:dyDescent="0.25">
      <c r="A65" s="5" t="s">
        <v>122</v>
      </c>
      <c r="B65" s="6" t="s">
        <v>123</v>
      </c>
      <c r="C65" s="8"/>
      <c r="D65" s="8"/>
    </row>
    <row r="66" spans="1:4" ht="38.25" hidden="1" x14ac:dyDescent="0.25">
      <c r="A66" s="5" t="s">
        <v>124</v>
      </c>
      <c r="B66" s="6" t="s">
        <v>125</v>
      </c>
      <c r="C66" s="8"/>
      <c r="D66" s="8"/>
    </row>
    <row r="67" spans="1:4" ht="51" hidden="1" x14ac:dyDescent="0.25">
      <c r="A67" s="5" t="s">
        <v>126</v>
      </c>
      <c r="B67" s="6" t="s">
        <v>127</v>
      </c>
      <c r="C67" s="8"/>
      <c r="D67" s="8"/>
    </row>
    <row r="68" spans="1:4" ht="38.25" x14ac:dyDescent="0.25">
      <c r="A68" s="5" t="s">
        <v>128</v>
      </c>
      <c r="B68" s="6" t="s">
        <v>129</v>
      </c>
      <c r="C68" s="8">
        <v>2463911</v>
      </c>
      <c r="D68" s="8">
        <v>7341367</v>
      </c>
    </row>
    <row r="69" spans="1:4" ht="25.5" hidden="1" x14ac:dyDescent="0.25">
      <c r="A69" s="5" t="s">
        <v>130</v>
      </c>
      <c r="B69" s="6" t="s">
        <v>131</v>
      </c>
      <c r="C69" s="8"/>
      <c r="D69" s="8"/>
    </row>
    <row r="70" spans="1:4" ht="38.25" hidden="1" x14ac:dyDescent="0.25">
      <c r="A70" s="5" t="s">
        <v>132</v>
      </c>
      <c r="B70" s="6" t="s">
        <v>133</v>
      </c>
      <c r="C70" s="8"/>
      <c r="D70" s="8"/>
    </row>
    <row r="71" spans="1:4" ht="38.25" hidden="1" x14ac:dyDescent="0.25">
      <c r="A71" s="5" t="s">
        <v>134</v>
      </c>
      <c r="B71" s="6" t="s">
        <v>135</v>
      </c>
      <c r="C71" s="8"/>
      <c r="D71" s="8"/>
    </row>
    <row r="72" spans="1:4" ht="25.5" x14ac:dyDescent="0.25">
      <c r="A72" s="5" t="s">
        <v>136</v>
      </c>
      <c r="B72" s="6" t="s">
        <v>137</v>
      </c>
      <c r="C72" s="8"/>
      <c r="D72" s="8">
        <v>188311</v>
      </c>
    </row>
    <row r="73" spans="1:4" ht="25.5" x14ac:dyDescent="0.25">
      <c r="A73" s="5" t="s">
        <v>138</v>
      </c>
      <c r="B73" s="6" t="s">
        <v>139</v>
      </c>
      <c r="C73" s="8">
        <v>2041417</v>
      </c>
      <c r="D73" s="8">
        <v>6489946</v>
      </c>
    </row>
    <row r="74" spans="1:4" ht="25.5" x14ac:dyDescent="0.25">
      <c r="A74" s="5" t="s">
        <v>140</v>
      </c>
      <c r="B74" s="6" t="s">
        <v>141</v>
      </c>
      <c r="C74" s="8">
        <v>422494</v>
      </c>
      <c r="D74" s="8">
        <v>663110</v>
      </c>
    </row>
    <row r="75" spans="1:4" ht="38.25" x14ac:dyDescent="0.25">
      <c r="A75" s="5" t="s">
        <v>142</v>
      </c>
      <c r="B75" s="6" t="s">
        <v>143</v>
      </c>
      <c r="C75" s="8">
        <f>'[2]12 A'!C13+'[4]12 A'!C23</f>
        <v>23930038</v>
      </c>
      <c r="D75" s="8">
        <f>'[2]12 A'!E13+'[4]12 A'!E23</f>
        <v>23784918</v>
      </c>
    </row>
    <row r="76" spans="1:4" ht="51" x14ac:dyDescent="0.25">
      <c r="A76" s="5" t="s">
        <v>144</v>
      </c>
      <c r="B76" s="6" t="s">
        <v>145</v>
      </c>
      <c r="C76" s="8">
        <f>'[2]12 A'!C14+'[4]12 A'!C24</f>
        <v>15167258</v>
      </c>
      <c r="D76" s="8">
        <f>'[2]12 A'!E14+'[4]12 A'!E24</f>
        <v>14867258</v>
      </c>
    </row>
    <row r="77" spans="1:4" ht="25.5" hidden="1" x14ac:dyDescent="0.25">
      <c r="A77" s="5" t="s">
        <v>146</v>
      </c>
      <c r="B77" s="6" t="s">
        <v>147</v>
      </c>
      <c r="C77" s="8"/>
      <c r="D77" s="8"/>
    </row>
    <row r="78" spans="1:4" ht="25.5" x14ac:dyDescent="0.25">
      <c r="A78" s="5" t="s">
        <v>148</v>
      </c>
      <c r="B78" s="6" t="s">
        <v>149</v>
      </c>
      <c r="C78" s="8">
        <v>0</v>
      </c>
      <c r="D78" s="8">
        <v>147463</v>
      </c>
    </row>
    <row r="79" spans="1:4" ht="38.25" x14ac:dyDescent="0.25">
      <c r="A79" s="5" t="s">
        <v>150</v>
      </c>
      <c r="B79" s="6" t="s">
        <v>151</v>
      </c>
      <c r="C79" s="8">
        <v>418220</v>
      </c>
      <c r="D79" s="8">
        <v>425637</v>
      </c>
    </row>
    <row r="80" spans="1:4" ht="38.25" x14ac:dyDescent="0.25">
      <c r="A80" s="5" t="s">
        <v>152</v>
      </c>
      <c r="B80" s="6" t="s">
        <v>153</v>
      </c>
      <c r="C80" s="8">
        <v>8344560</v>
      </c>
      <c r="D80" s="8">
        <v>8344560</v>
      </c>
    </row>
    <row r="81" spans="1:4" ht="38.25" hidden="1" x14ac:dyDescent="0.25">
      <c r="A81" s="5" t="s">
        <v>154</v>
      </c>
      <c r="B81" s="6" t="s">
        <v>155</v>
      </c>
      <c r="C81" s="8"/>
      <c r="D81" s="8"/>
    </row>
    <row r="82" spans="1:4" ht="38.25" hidden="1" x14ac:dyDescent="0.25">
      <c r="A82" s="5" t="s">
        <v>156</v>
      </c>
      <c r="B82" s="6" t="s">
        <v>157</v>
      </c>
      <c r="C82" s="8"/>
      <c r="D82" s="8"/>
    </row>
    <row r="83" spans="1:4" ht="25.5" hidden="1" x14ac:dyDescent="0.25">
      <c r="A83" s="5" t="s">
        <v>158</v>
      </c>
      <c r="B83" s="6" t="s">
        <v>159</v>
      </c>
      <c r="C83" s="8"/>
      <c r="D83" s="8"/>
    </row>
    <row r="84" spans="1:4" ht="25.5" hidden="1" x14ac:dyDescent="0.25">
      <c r="A84" s="5" t="s">
        <v>160</v>
      </c>
      <c r="B84" s="6" t="s">
        <v>161</v>
      </c>
      <c r="C84" s="8"/>
      <c r="D84" s="8"/>
    </row>
    <row r="85" spans="1:4" ht="38.25" x14ac:dyDescent="0.25">
      <c r="A85" s="5" t="s">
        <v>162</v>
      </c>
      <c r="B85" s="6" t="s">
        <v>163</v>
      </c>
      <c r="C85" s="8">
        <v>7206905</v>
      </c>
      <c r="D85" s="8">
        <v>11490677</v>
      </c>
    </row>
    <row r="86" spans="1:4" ht="25.5" hidden="1" x14ac:dyDescent="0.25">
      <c r="A86" s="5" t="s">
        <v>164</v>
      </c>
      <c r="B86" s="6" t="s">
        <v>165</v>
      </c>
      <c r="C86" s="8"/>
      <c r="D86" s="8"/>
    </row>
    <row r="87" spans="1:4" ht="25.5" hidden="1" x14ac:dyDescent="0.25">
      <c r="A87" s="5" t="s">
        <v>166</v>
      </c>
      <c r="B87" s="6" t="s">
        <v>167</v>
      </c>
      <c r="C87" s="8"/>
      <c r="D87" s="8"/>
    </row>
    <row r="88" spans="1:4" ht="38.25" x14ac:dyDescent="0.25">
      <c r="A88" s="5" t="s">
        <v>168</v>
      </c>
      <c r="B88" s="6" t="s">
        <v>169</v>
      </c>
      <c r="C88" s="8">
        <v>7206905</v>
      </c>
      <c r="D88" s="8">
        <v>11490677</v>
      </c>
    </row>
    <row r="89" spans="1:4" ht="25.5" hidden="1" x14ac:dyDescent="0.25">
      <c r="A89" s="5" t="s">
        <v>170</v>
      </c>
      <c r="B89" s="6" t="s">
        <v>171</v>
      </c>
      <c r="C89" s="8"/>
      <c r="D89" s="8"/>
    </row>
    <row r="90" spans="1:4" ht="38.25" hidden="1" x14ac:dyDescent="0.25">
      <c r="A90" s="5" t="s">
        <v>172</v>
      </c>
      <c r="B90" s="6" t="s">
        <v>173</v>
      </c>
      <c r="C90" s="8"/>
      <c r="D90" s="8"/>
    </row>
    <row r="91" spans="1:4" ht="38.25" x14ac:dyDescent="0.25">
      <c r="A91" s="5" t="s">
        <v>174</v>
      </c>
      <c r="B91" s="6" t="s">
        <v>175</v>
      </c>
      <c r="C91" s="8">
        <v>1035685</v>
      </c>
      <c r="D91" s="8">
        <v>962355</v>
      </c>
    </row>
    <row r="92" spans="1:4" ht="51" hidden="1" x14ac:dyDescent="0.25">
      <c r="A92" s="5" t="s">
        <v>176</v>
      </c>
      <c r="B92" s="6" t="s">
        <v>177</v>
      </c>
      <c r="C92" s="8"/>
      <c r="D92" s="8"/>
    </row>
    <row r="93" spans="1:4" ht="63.75" hidden="1" x14ac:dyDescent="0.25">
      <c r="A93" s="5" t="s">
        <v>178</v>
      </c>
      <c r="B93" s="6" t="s">
        <v>179</v>
      </c>
      <c r="C93" s="8"/>
      <c r="D93" s="8"/>
    </row>
    <row r="94" spans="1:4" ht="51" x14ac:dyDescent="0.25">
      <c r="A94" s="5" t="s">
        <v>180</v>
      </c>
      <c r="B94" s="6" t="s">
        <v>181</v>
      </c>
      <c r="C94" s="8">
        <v>1035685</v>
      </c>
      <c r="D94" s="8">
        <v>962355</v>
      </c>
    </row>
    <row r="95" spans="1:4" ht="38.25" x14ac:dyDescent="0.25">
      <c r="A95" s="5" t="s">
        <v>182</v>
      </c>
      <c r="B95" s="6" t="s">
        <v>183</v>
      </c>
      <c r="C95" s="8">
        <v>434330</v>
      </c>
      <c r="D95" s="8">
        <v>434330</v>
      </c>
    </row>
    <row r="96" spans="1:4" ht="51" hidden="1" x14ac:dyDescent="0.25">
      <c r="A96" s="5" t="s">
        <v>184</v>
      </c>
      <c r="B96" s="6" t="s">
        <v>185</v>
      </c>
      <c r="C96" s="8"/>
      <c r="D96" s="8"/>
    </row>
    <row r="97" spans="1:4" ht="63.75" hidden="1" x14ac:dyDescent="0.25">
      <c r="A97" s="5" t="s">
        <v>186</v>
      </c>
      <c r="B97" s="6" t="s">
        <v>187</v>
      </c>
      <c r="C97" s="8"/>
      <c r="D97" s="8"/>
    </row>
    <row r="98" spans="1:4" ht="51" x14ac:dyDescent="0.25">
      <c r="A98" s="5" t="s">
        <v>188</v>
      </c>
      <c r="B98" s="6" t="s">
        <v>189</v>
      </c>
      <c r="C98" s="8">
        <v>434330</v>
      </c>
      <c r="D98" s="8">
        <v>434330</v>
      </c>
    </row>
    <row r="99" spans="1:4" ht="38.25" hidden="1" x14ac:dyDescent="0.25">
      <c r="A99" s="5" t="s">
        <v>190</v>
      </c>
      <c r="B99" s="6" t="s">
        <v>191</v>
      </c>
      <c r="C99" s="8"/>
      <c r="D99" s="8"/>
    </row>
    <row r="100" spans="1:4" ht="38.25" hidden="1" x14ac:dyDescent="0.25">
      <c r="A100" s="5" t="s">
        <v>192</v>
      </c>
      <c r="B100" s="6" t="s">
        <v>193</v>
      </c>
      <c r="C100" s="8"/>
      <c r="D100" s="8"/>
    </row>
    <row r="101" spans="1:4" ht="38.25" hidden="1" x14ac:dyDescent="0.25">
      <c r="A101" s="5" t="s">
        <v>194</v>
      </c>
      <c r="B101" s="6" t="s">
        <v>195</v>
      </c>
      <c r="C101" s="8"/>
      <c r="D101" s="8"/>
    </row>
    <row r="102" spans="1:4" ht="38.25" hidden="1" x14ac:dyDescent="0.25">
      <c r="A102" s="5" t="s">
        <v>196</v>
      </c>
      <c r="B102" s="6" t="s">
        <v>197</v>
      </c>
      <c r="C102" s="8"/>
      <c r="D102" s="8"/>
    </row>
    <row r="103" spans="1:4" ht="38.25" hidden="1" x14ac:dyDescent="0.25">
      <c r="A103" s="5" t="s">
        <v>198</v>
      </c>
      <c r="B103" s="6" t="s">
        <v>199</v>
      </c>
      <c r="C103" s="8"/>
      <c r="D103" s="8"/>
    </row>
    <row r="104" spans="1:4" ht="38.25" hidden="1" x14ac:dyDescent="0.25">
      <c r="A104" s="5" t="s">
        <v>200</v>
      </c>
      <c r="B104" s="6" t="s">
        <v>201</v>
      </c>
      <c r="C104" s="8"/>
      <c r="D104" s="8"/>
    </row>
    <row r="105" spans="1:4" ht="38.25" hidden="1" x14ac:dyDescent="0.25">
      <c r="A105" s="5" t="s">
        <v>202</v>
      </c>
      <c r="B105" s="6" t="s">
        <v>203</v>
      </c>
      <c r="C105" s="8"/>
      <c r="D105" s="8"/>
    </row>
    <row r="106" spans="1:4" ht="38.25" hidden="1" x14ac:dyDescent="0.25">
      <c r="A106" s="5" t="s">
        <v>204</v>
      </c>
      <c r="B106" s="6" t="s">
        <v>205</v>
      </c>
      <c r="C106" s="8"/>
      <c r="D106" s="8"/>
    </row>
    <row r="107" spans="1:4" ht="25.5" x14ac:dyDescent="0.25">
      <c r="A107" s="9" t="s">
        <v>206</v>
      </c>
      <c r="B107" s="10" t="s">
        <v>207</v>
      </c>
      <c r="C107" s="11">
        <f>C68+C75+C85+C91+C95</f>
        <v>35070869</v>
      </c>
      <c r="D107" s="11">
        <f>D68+D75+D85+D91+D95</f>
        <v>44013647</v>
      </c>
    </row>
    <row r="108" spans="1:4" ht="51" hidden="1" x14ac:dyDescent="0.25">
      <c r="A108" s="5" t="s">
        <v>208</v>
      </c>
      <c r="B108" s="6" t="s">
        <v>209</v>
      </c>
      <c r="C108" s="8"/>
      <c r="D108" s="8"/>
    </row>
    <row r="109" spans="1:4" ht="51" hidden="1" x14ac:dyDescent="0.25">
      <c r="A109" s="5" t="s">
        <v>210</v>
      </c>
      <c r="B109" s="6" t="s">
        <v>211</v>
      </c>
      <c r="C109" s="8"/>
      <c r="D109" s="8"/>
    </row>
    <row r="110" spans="1:4" ht="51" hidden="1" x14ac:dyDescent="0.25">
      <c r="A110" s="5" t="s">
        <v>212</v>
      </c>
      <c r="B110" s="6" t="s">
        <v>213</v>
      </c>
      <c r="C110" s="8"/>
      <c r="D110" s="8"/>
    </row>
    <row r="111" spans="1:4" ht="51" hidden="1" x14ac:dyDescent="0.25">
      <c r="A111" s="5" t="s">
        <v>214</v>
      </c>
      <c r="B111" s="6" t="s">
        <v>215</v>
      </c>
      <c r="C111" s="8"/>
      <c r="D111" s="8"/>
    </row>
    <row r="112" spans="1:4" ht="38.25" x14ac:dyDescent="0.25">
      <c r="A112" s="5" t="s">
        <v>216</v>
      </c>
      <c r="B112" s="6" t="s">
        <v>217</v>
      </c>
      <c r="C112" s="8">
        <v>0</v>
      </c>
      <c r="D112" s="8">
        <v>20947887</v>
      </c>
    </row>
    <row r="113" spans="1:4" ht="25.5" hidden="1" x14ac:dyDescent="0.25">
      <c r="A113" s="5" t="s">
        <v>218</v>
      </c>
      <c r="B113" s="6" t="s">
        <v>219</v>
      </c>
      <c r="C113" s="8"/>
      <c r="D113" s="8"/>
    </row>
    <row r="114" spans="1:4" ht="38.25" hidden="1" x14ac:dyDescent="0.25">
      <c r="A114" s="5" t="s">
        <v>220</v>
      </c>
      <c r="B114" s="6" t="s">
        <v>221</v>
      </c>
      <c r="C114" s="8"/>
      <c r="D114" s="8"/>
    </row>
    <row r="115" spans="1:4" ht="38.25" hidden="1" x14ac:dyDescent="0.25">
      <c r="A115" s="5" t="s">
        <v>222</v>
      </c>
      <c r="B115" s="6" t="s">
        <v>223</v>
      </c>
      <c r="C115" s="8"/>
      <c r="D115" s="8"/>
    </row>
    <row r="116" spans="1:4" ht="25.5" hidden="1" x14ac:dyDescent="0.25">
      <c r="A116" s="5" t="s">
        <v>224</v>
      </c>
      <c r="B116" s="6" t="s">
        <v>225</v>
      </c>
      <c r="C116" s="8"/>
      <c r="D116" s="8"/>
    </row>
    <row r="117" spans="1:4" ht="38.25" x14ac:dyDescent="0.25">
      <c r="A117" s="5" t="s">
        <v>226</v>
      </c>
      <c r="B117" s="6" t="s">
        <v>227</v>
      </c>
      <c r="C117" s="8">
        <v>0</v>
      </c>
      <c r="D117" s="8">
        <v>20947887</v>
      </c>
    </row>
    <row r="118" spans="1:4" ht="38.25" hidden="1" x14ac:dyDescent="0.25">
      <c r="A118" s="5" t="s">
        <v>228</v>
      </c>
      <c r="B118" s="6" t="s">
        <v>229</v>
      </c>
      <c r="C118" s="8"/>
      <c r="D118" s="8"/>
    </row>
    <row r="119" spans="1:4" ht="38.25" x14ac:dyDescent="0.25">
      <c r="A119" s="5" t="s">
        <v>230</v>
      </c>
      <c r="B119" s="6" t="s">
        <v>231</v>
      </c>
      <c r="C119" s="8">
        <v>0</v>
      </c>
      <c r="D119" s="8">
        <v>1364960</v>
      </c>
    </row>
    <row r="120" spans="1:4" ht="51" hidden="1" x14ac:dyDescent="0.25">
      <c r="A120" s="5" t="s">
        <v>232</v>
      </c>
      <c r="B120" s="6" t="s">
        <v>233</v>
      </c>
      <c r="C120" s="8"/>
      <c r="D120" s="8"/>
    </row>
    <row r="121" spans="1:4" ht="25.5" hidden="1" x14ac:dyDescent="0.25">
      <c r="A121" s="5" t="s">
        <v>234</v>
      </c>
      <c r="B121" s="6" t="s">
        <v>235</v>
      </c>
      <c r="C121" s="8"/>
      <c r="D121" s="8"/>
    </row>
    <row r="122" spans="1:4" ht="25.5" x14ac:dyDescent="0.25">
      <c r="A122" s="5" t="s">
        <v>236</v>
      </c>
      <c r="B122" s="6" t="s">
        <v>237</v>
      </c>
      <c r="C122" s="8">
        <v>0</v>
      </c>
      <c r="D122" s="8">
        <v>1198033</v>
      </c>
    </row>
    <row r="123" spans="1:4" ht="38.25" x14ac:dyDescent="0.25">
      <c r="A123" s="5" t="s">
        <v>238</v>
      </c>
      <c r="B123" s="6" t="s">
        <v>239</v>
      </c>
      <c r="C123" s="8">
        <v>0</v>
      </c>
      <c r="D123" s="8">
        <v>166927</v>
      </c>
    </row>
    <row r="124" spans="1:4" ht="38.25" hidden="1" x14ac:dyDescent="0.25">
      <c r="A124" s="5" t="s">
        <v>240</v>
      </c>
      <c r="B124" s="6" t="s">
        <v>241</v>
      </c>
      <c r="C124" s="8"/>
      <c r="D124" s="8"/>
    </row>
    <row r="125" spans="1:4" ht="38.25" hidden="1" x14ac:dyDescent="0.25">
      <c r="A125" s="5" t="s">
        <v>242</v>
      </c>
      <c r="B125" s="6" t="s">
        <v>243</v>
      </c>
      <c r="C125" s="8"/>
      <c r="D125" s="8"/>
    </row>
    <row r="126" spans="1:4" ht="38.25" hidden="1" x14ac:dyDescent="0.25">
      <c r="A126" s="5" t="s">
        <v>244</v>
      </c>
      <c r="B126" s="6" t="s">
        <v>245</v>
      </c>
      <c r="C126" s="8"/>
      <c r="D126" s="8"/>
    </row>
    <row r="127" spans="1:4" ht="38.25" hidden="1" x14ac:dyDescent="0.25">
      <c r="A127" s="5" t="s">
        <v>246</v>
      </c>
      <c r="B127" s="6" t="s">
        <v>247</v>
      </c>
      <c r="C127" s="8"/>
      <c r="D127" s="8"/>
    </row>
    <row r="128" spans="1:4" ht="38.25" hidden="1" x14ac:dyDescent="0.25">
      <c r="A128" s="5" t="s">
        <v>248</v>
      </c>
      <c r="B128" s="6" t="s">
        <v>249</v>
      </c>
      <c r="C128" s="8"/>
      <c r="D128" s="8"/>
    </row>
    <row r="129" spans="1:4" ht="38.25" hidden="1" x14ac:dyDescent="0.25">
      <c r="A129" s="5" t="s">
        <v>250</v>
      </c>
      <c r="B129" s="6" t="s">
        <v>251</v>
      </c>
      <c r="C129" s="8"/>
      <c r="D129" s="8"/>
    </row>
    <row r="130" spans="1:4" ht="38.25" hidden="1" x14ac:dyDescent="0.25">
      <c r="A130" s="5" t="s">
        <v>252</v>
      </c>
      <c r="B130" s="6" t="s">
        <v>253</v>
      </c>
      <c r="C130" s="8"/>
      <c r="D130" s="8"/>
    </row>
    <row r="131" spans="1:4" ht="38.25" hidden="1" x14ac:dyDescent="0.25">
      <c r="A131" s="5" t="s">
        <v>254</v>
      </c>
      <c r="B131" s="6" t="s">
        <v>255</v>
      </c>
      <c r="C131" s="8"/>
      <c r="D131" s="8"/>
    </row>
    <row r="132" spans="1:4" ht="38.25" hidden="1" x14ac:dyDescent="0.25">
      <c r="A132" s="5" t="s">
        <v>256</v>
      </c>
      <c r="B132" s="6" t="s">
        <v>257</v>
      </c>
      <c r="C132" s="8"/>
      <c r="D132" s="8"/>
    </row>
    <row r="133" spans="1:4" ht="38.25" hidden="1" x14ac:dyDescent="0.25">
      <c r="A133" s="5" t="s">
        <v>258</v>
      </c>
      <c r="B133" s="6" t="s">
        <v>259</v>
      </c>
      <c r="C133" s="8"/>
      <c r="D133" s="8"/>
    </row>
    <row r="134" spans="1:4" ht="38.25" hidden="1" x14ac:dyDescent="0.25">
      <c r="A134" s="5" t="s">
        <v>260</v>
      </c>
      <c r="B134" s="6" t="s">
        <v>261</v>
      </c>
      <c r="C134" s="8"/>
      <c r="D134" s="8"/>
    </row>
    <row r="135" spans="1:4" ht="38.25" hidden="1" x14ac:dyDescent="0.25">
      <c r="A135" s="5" t="s">
        <v>262</v>
      </c>
      <c r="B135" s="6" t="s">
        <v>263</v>
      </c>
      <c r="C135" s="8"/>
      <c r="D135" s="8"/>
    </row>
    <row r="136" spans="1:4" ht="51" hidden="1" x14ac:dyDescent="0.25">
      <c r="A136" s="5" t="s">
        <v>264</v>
      </c>
      <c r="B136" s="6" t="s">
        <v>265</v>
      </c>
      <c r="C136" s="8"/>
      <c r="D136" s="8"/>
    </row>
    <row r="137" spans="1:4" ht="63.75" hidden="1" x14ac:dyDescent="0.25">
      <c r="A137" s="5" t="s">
        <v>266</v>
      </c>
      <c r="B137" s="6" t="s">
        <v>267</v>
      </c>
      <c r="C137" s="8"/>
      <c r="D137" s="8"/>
    </row>
    <row r="138" spans="1:4" ht="51" hidden="1" x14ac:dyDescent="0.25">
      <c r="A138" s="5" t="s">
        <v>268</v>
      </c>
      <c r="B138" s="6" t="s">
        <v>269</v>
      </c>
      <c r="C138" s="8"/>
      <c r="D138" s="8"/>
    </row>
    <row r="139" spans="1:4" ht="38.25" hidden="1" x14ac:dyDescent="0.25">
      <c r="A139" s="5" t="s">
        <v>270</v>
      </c>
      <c r="B139" s="6" t="s">
        <v>271</v>
      </c>
      <c r="C139" s="8"/>
      <c r="D139" s="8"/>
    </row>
    <row r="140" spans="1:4" ht="51" hidden="1" x14ac:dyDescent="0.25">
      <c r="A140" s="5" t="s">
        <v>272</v>
      </c>
      <c r="B140" s="6" t="s">
        <v>273</v>
      </c>
      <c r="C140" s="8"/>
      <c r="D140" s="8"/>
    </row>
    <row r="141" spans="1:4" ht="63.75" hidden="1" x14ac:dyDescent="0.25">
      <c r="A141" s="5" t="s">
        <v>274</v>
      </c>
      <c r="B141" s="6" t="s">
        <v>275</v>
      </c>
      <c r="C141" s="8"/>
      <c r="D141" s="8"/>
    </row>
    <row r="142" spans="1:4" ht="51" hidden="1" x14ac:dyDescent="0.25">
      <c r="A142" s="5" t="s">
        <v>276</v>
      </c>
      <c r="B142" s="6" t="s">
        <v>277</v>
      </c>
      <c r="C142" s="8"/>
      <c r="D142" s="8"/>
    </row>
    <row r="143" spans="1:4" ht="38.25" hidden="1" x14ac:dyDescent="0.25">
      <c r="A143" s="5" t="s">
        <v>278</v>
      </c>
      <c r="B143" s="6" t="s">
        <v>279</v>
      </c>
      <c r="C143" s="8"/>
      <c r="D143" s="8"/>
    </row>
    <row r="144" spans="1:4" ht="38.25" hidden="1" x14ac:dyDescent="0.25">
      <c r="A144" s="5" t="s">
        <v>280</v>
      </c>
      <c r="B144" s="6" t="s">
        <v>281</v>
      </c>
      <c r="C144" s="8"/>
      <c r="D144" s="8"/>
    </row>
    <row r="145" spans="1:4" ht="38.25" hidden="1" x14ac:dyDescent="0.25">
      <c r="A145" s="5" t="s">
        <v>282</v>
      </c>
      <c r="B145" s="6" t="s">
        <v>283</v>
      </c>
      <c r="C145" s="8"/>
      <c r="D145" s="8"/>
    </row>
    <row r="146" spans="1:4" ht="38.25" hidden="1" x14ac:dyDescent="0.25">
      <c r="A146" s="5" t="s">
        <v>284</v>
      </c>
      <c r="B146" s="6" t="s">
        <v>285</v>
      </c>
      <c r="C146" s="8"/>
      <c r="D146" s="8"/>
    </row>
    <row r="147" spans="1:4" ht="38.25" hidden="1" x14ac:dyDescent="0.25">
      <c r="A147" s="5" t="s">
        <v>286</v>
      </c>
      <c r="B147" s="6" t="s">
        <v>287</v>
      </c>
      <c r="C147" s="8"/>
      <c r="D147" s="8"/>
    </row>
    <row r="148" spans="1:4" ht="25.5" x14ac:dyDescent="0.25">
      <c r="A148" s="9" t="s">
        <v>288</v>
      </c>
      <c r="B148" s="10" t="s">
        <v>289</v>
      </c>
      <c r="C148" s="11">
        <f>C112+C119</f>
        <v>0</v>
      </c>
      <c r="D148" s="11">
        <f>D112+D119</f>
        <v>22312847</v>
      </c>
    </row>
    <row r="149" spans="1:4" x14ac:dyDescent="0.25">
      <c r="A149" s="5" t="s">
        <v>290</v>
      </c>
      <c r="B149" s="6" t="s">
        <v>291</v>
      </c>
      <c r="C149" s="8">
        <f>'[2]12 A'!C23+'[4]12 A'!C35</f>
        <v>3650000</v>
      </c>
      <c r="D149" s="8">
        <f>'[2]12 A'!E23+'[4]12 A'!E35</f>
        <v>3500000</v>
      </c>
    </row>
    <row r="150" spans="1:4" ht="25.5" x14ac:dyDescent="0.25">
      <c r="A150" s="5" t="s">
        <v>292</v>
      </c>
      <c r="B150" s="6" t="s">
        <v>293</v>
      </c>
      <c r="C150" s="8">
        <v>3500000</v>
      </c>
      <c r="D150" s="8">
        <v>3500000</v>
      </c>
    </row>
    <row r="151" spans="1:4" ht="25.5" hidden="1" x14ac:dyDescent="0.25">
      <c r="A151" s="5" t="s">
        <v>294</v>
      </c>
      <c r="B151" s="6" t="s">
        <v>295</v>
      </c>
      <c r="C151" s="8"/>
      <c r="D151" s="8"/>
    </row>
    <row r="152" spans="1:4" x14ac:dyDescent="0.25">
      <c r="A152" s="5" t="s">
        <v>296</v>
      </c>
      <c r="B152" s="6" t="s">
        <v>297</v>
      </c>
      <c r="C152" s="8">
        <v>150000</v>
      </c>
      <c r="D152" s="8">
        <v>0</v>
      </c>
    </row>
    <row r="153" spans="1:4" ht="25.5" hidden="1" x14ac:dyDescent="0.25">
      <c r="A153" s="5" t="s">
        <v>298</v>
      </c>
      <c r="B153" s="6" t="s">
        <v>299</v>
      </c>
      <c r="C153" s="8"/>
      <c r="D153" s="8"/>
    </row>
    <row r="154" spans="1:4" ht="25.5" hidden="1" x14ac:dyDescent="0.25">
      <c r="A154" s="5" t="s">
        <v>300</v>
      </c>
      <c r="B154" s="6" t="s">
        <v>301</v>
      </c>
      <c r="C154" s="8"/>
      <c r="D154" s="8"/>
    </row>
    <row r="155" spans="1:4" ht="25.5" hidden="1" x14ac:dyDescent="0.25">
      <c r="A155" s="5" t="s">
        <v>302</v>
      </c>
      <c r="B155" s="6" t="s">
        <v>303</v>
      </c>
      <c r="C155" s="8"/>
      <c r="D155" s="8"/>
    </row>
    <row r="156" spans="1:4" ht="25.5" hidden="1" x14ac:dyDescent="0.25">
      <c r="A156" s="5" t="s">
        <v>304</v>
      </c>
      <c r="B156" s="6" t="s">
        <v>305</v>
      </c>
      <c r="C156" s="8"/>
      <c r="D156" s="8"/>
    </row>
    <row r="157" spans="1:4" ht="25.5" hidden="1" x14ac:dyDescent="0.25">
      <c r="A157" s="5" t="s">
        <v>306</v>
      </c>
      <c r="B157" s="6" t="s">
        <v>307</v>
      </c>
      <c r="C157" s="8"/>
      <c r="D157" s="8"/>
    </row>
    <row r="158" spans="1:4" x14ac:dyDescent="0.25">
      <c r="A158" s="5" t="s">
        <v>308</v>
      </c>
      <c r="B158" s="6" t="s">
        <v>309</v>
      </c>
      <c r="C158" s="8">
        <v>120000</v>
      </c>
      <c r="D158" s="8">
        <v>40000</v>
      </c>
    </row>
    <row r="159" spans="1:4" ht="38.25" hidden="1" x14ac:dyDescent="0.25">
      <c r="A159" s="5" t="s">
        <v>310</v>
      </c>
      <c r="B159" s="6" t="s">
        <v>311</v>
      </c>
      <c r="C159" s="8"/>
      <c r="D159" s="8"/>
    </row>
    <row r="160" spans="1:4" ht="38.25" hidden="1" x14ac:dyDescent="0.25">
      <c r="A160" s="5" t="s">
        <v>312</v>
      </c>
      <c r="B160" s="6" t="s">
        <v>313</v>
      </c>
      <c r="C160" s="8"/>
      <c r="D160" s="8"/>
    </row>
    <row r="161" spans="1:4" ht="38.25" x14ac:dyDescent="0.25">
      <c r="A161" s="5" t="s">
        <v>314</v>
      </c>
      <c r="B161" s="6" t="s">
        <v>315</v>
      </c>
      <c r="C161" s="8">
        <f>'[1]12 A'!$C$10+'[3]12 A'!$C$11+'[4]12 A'!$C$38</f>
        <v>0</v>
      </c>
      <c r="D161" s="8">
        <f>'[1]12 A'!E10+'[3]12 A'!E11+'[4]12 A'!E38</f>
        <v>785045</v>
      </c>
    </row>
    <row r="162" spans="1:4" ht="25.5" hidden="1" x14ac:dyDescent="0.25">
      <c r="A162" s="5" t="s">
        <v>316</v>
      </c>
      <c r="B162" s="6" t="s">
        <v>317</v>
      </c>
      <c r="C162" s="8"/>
      <c r="D162" s="8"/>
    </row>
    <row r="163" spans="1:4" ht="25.5" hidden="1" x14ac:dyDescent="0.25">
      <c r="A163" s="5" t="s">
        <v>318</v>
      </c>
      <c r="B163" s="6" t="s">
        <v>319</v>
      </c>
      <c r="C163" s="8"/>
      <c r="D163" s="8"/>
    </row>
    <row r="164" spans="1:4" ht="25.5" x14ac:dyDescent="0.25">
      <c r="A164" s="9" t="s">
        <v>320</v>
      </c>
      <c r="B164" s="10" t="s">
        <v>321</v>
      </c>
      <c r="C164" s="11">
        <f>C149+C158+C161</f>
        <v>3770000</v>
      </c>
      <c r="D164" s="11">
        <f>D149+D158+D161</f>
        <v>4325045</v>
      </c>
    </row>
    <row r="165" spans="1:4" x14ac:dyDescent="0.25">
      <c r="A165" s="9" t="s">
        <v>322</v>
      </c>
      <c r="B165" s="10" t="s">
        <v>323</v>
      </c>
      <c r="C165" s="11">
        <f>C107+C148+C164</f>
        <v>38840869</v>
      </c>
      <c r="D165" s="11">
        <f>D107+D148+D164</f>
        <v>70651539</v>
      </c>
    </row>
    <row r="166" spans="1:4" ht="25.5" hidden="1" x14ac:dyDescent="0.25">
      <c r="A166" s="5" t="s">
        <v>324</v>
      </c>
      <c r="B166" s="6" t="s">
        <v>325</v>
      </c>
      <c r="C166" s="8"/>
      <c r="D166" s="8"/>
    </row>
    <row r="167" spans="1:4" ht="25.5" hidden="1" x14ac:dyDescent="0.25">
      <c r="A167" s="5" t="s">
        <v>326</v>
      </c>
      <c r="B167" s="6" t="s">
        <v>327</v>
      </c>
      <c r="C167" s="8"/>
      <c r="D167" s="8"/>
    </row>
    <row r="168" spans="1:4" ht="38.25" hidden="1" x14ac:dyDescent="0.25">
      <c r="A168" s="5" t="s">
        <v>328</v>
      </c>
      <c r="B168" s="6" t="s">
        <v>329</v>
      </c>
      <c r="C168" s="8"/>
      <c r="D168" s="8"/>
    </row>
    <row r="169" spans="1:4" ht="25.5" hidden="1" x14ac:dyDescent="0.25">
      <c r="A169" s="5" t="s">
        <v>330</v>
      </c>
      <c r="B169" s="6" t="s">
        <v>331</v>
      </c>
      <c r="C169" s="8"/>
      <c r="D169" s="8"/>
    </row>
    <row r="170" spans="1:4" ht="25.5" hidden="1" x14ac:dyDescent="0.25">
      <c r="A170" s="9" t="s">
        <v>332</v>
      </c>
      <c r="B170" s="10" t="s">
        <v>333</v>
      </c>
      <c r="C170" s="8"/>
      <c r="D170" s="8"/>
    </row>
    <row r="171" spans="1:4" ht="25.5" hidden="1" x14ac:dyDescent="0.25">
      <c r="A171" s="5" t="s">
        <v>334</v>
      </c>
      <c r="B171" s="6" t="s">
        <v>335</v>
      </c>
      <c r="C171" s="8"/>
      <c r="D171" s="8"/>
    </row>
    <row r="172" spans="1:4" hidden="1" x14ac:dyDescent="0.25">
      <c r="A172" s="5" t="s">
        <v>336</v>
      </c>
      <c r="B172" s="6" t="s">
        <v>337</v>
      </c>
      <c r="C172" s="8"/>
      <c r="D172" s="8"/>
    </row>
    <row r="173" spans="1:4" ht="25.5" hidden="1" x14ac:dyDescent="0.25">
      <c r="A173" s="9" t="s">
        <v>338</v>
      </c>
      <c r="B173" s="10" t="s">
        <v>339</v>
      </c>
      <c r="C173" s="8"/>
      <c r="D173" s="8"/>
    </row>
    <row r="174" spans="1:4" ht="25.5" x14ac:dyDescent="0.25">
      <c r="A174" s="5" t="s">
        <v>340</v>
      </c>
      <c r="B174" s="6" t="s">
        <v>341</v>
      </c>
      <c r="C174" s="8">
        <f>'[1]12 A'!$C$13+'[2]12 A'!$C$27+'[3]12 A'!$C$14+'[4]12 A'!$C$41</f>
        <v>1366807</v>
      </c>
      <c r="D174" s="8"/>
    </row>
    <row r="175" spans="1:4" ht="38.25" hidden="1" x14ac:dyDescent="0.25">
      <c r="A175" s="5" t="s">
        <v>342</v>
      </c>
      <c r="B175" s="6" t="s">
        <v>343</v>
      </c>
      <c r="C175" s="8"/>
      <c r="D175" s="8"/>
    </row>
    <row r="176" spans="1:4" ht="25.5" x14ac:dyDescent="0.25">
      <c r="A176" s="9" t="s">
        <v>344</v>
      </c>
      <c r="B176" s="10" t="s">
        <v>345</v>
      </c>
      <c r="C176" s="11">
        <f>C174</f>
        <v>1366807</v>
      </c>
      <c r="D176" s="11">
        <f>D174</f>
        <v>0</v>
      </c>
    </row>
    <row r="177" spans="1:4" ht="25.5" x14ac:dyDescent="0.25">
      <c r="A177" s="9" t="s">
        <v>346</v>
      </c>
      <c r="B177" s="10" t="s">
        <v>347</v>
      </c>
      <c r="C177" s="11">
        <f>C176</f>
        <v>1366807</v>
      </c>
      <c r="D177" s="11">
        <f>D176</f>
        <v>0</v>
      </c>
    </row>
    <row r="178" spans="1:4" ht="25.5" hidden="1" x14ac:dyDescent="0.25">
      <c r="A178" s="5" t="s">
        <v>348</v>
      </c>
      <c r="B178" s="6" t="s">
        <v>349</v>
      </c>
      <c r="C178" s="11"/>
      <c r="D178" s="11"/>
    </row>
    <row r="179" spans="1:4" ht="25.5" hidden="1" x14ac:dyDescent="0.25">
      <c r="A179" s="5" t="s">
        <v>350</v>
      </c>
      <c r="B179" s="6" t="s">
        <v>351</v>
      </c>
      <c r="C179" s="11"/>
      <c r="D179" s="11"/>
    </row>
    <row r="180" spans="1:4" hidden="1" x14ac:dyDescent="0.25">
      <c r="A180" s="5" t="s">
        <v>352</v>
      </c>
      <c r="B180" s="6" t="s">
        <v>353</v>
      </c>
      <c r="C180" s="11"/>
      <c r="D180" s="11"/>
    </row>
    <row r="181" spans="1:4" ht="25.5" hidden="1" x14ac:dyDescent="0.25">
      <c r="A181" s="9" t="s">
        <v>354</v>
      </c>
      <c r="B181" s="10" t="s">
        <v>355</v>
      </c>
      <c r="C181" s="11"/>
      <c r="D181" s="11"/>
    </row>
    <row r="182" spans="1:4" x14ac:dyDescent="0.25">
      <c r="A182" s="9" t="s">
        <v>356</v>
      </c>
      <c r="B182" s="10" t="s">
        <v>357</v>
      </c>
      <c r="C182" s="11">
        <f>C34+C49+C63+C165+C177</f>
        <v>1109991000</v>
      </c>
      <c r="D182" s="11">
        <f>D34+D49+D63+D165+D177</f>
        <v>1186642954</v>
      </c>
    </row>
    <row r="183" spans="1:4" x14ac:dyDescent="0.25">
      <c r="A183" s="5" t="s">
        <v>358</v>
      </c>
      <c r="B183" s="6" t="s">
        <v>359</v>
      </c>
      <c r="C183" s="8">
        <f>'[2]12 A'!C31+'[4]12 A'!C45</f>
        <v>1312571652</v>
      </c>
      <c r="D183" s="8">
        <f>'[2]12 A'!E31+'[4]12 A'!E45</f>
        <v>1312571652</v>
      </c>
    </row>
    <row r="184" spans="1:4" hidden="1" x14ac:dyDescent="0.25">
      <c r="A184" s="5" t="s">
        <v>360</v>
      </c>
      <c r="B184" s="6" t="s">
        <v>361</v>
      </c>
      <c r="C184" s="8"/>
      <c r="D184" s="8"/>
    </row>
    <row r="185" spans="1:4" ht="25.5" x14ac:dyDescent="0.25">
      <c r="A185" s="5" t="s">
        <v>362</v>
      </c>
      <c r="B185" s="6" t="s">
        <v>363</v>
      </c>
      <c r="C185" s="8">
        <f>'[1]12 A'!C17+'[2]12 A'!C32+'[4]12 A'!C46+'[3]12 A'!C18</f>
        <v>11095449</v>
      </c>
      <c r="D185" s="8">
        <f>'[1]12 A'!E17+'[2]12 A'!E32+'[4]12 A'!E46+'[3]12 A'!E18</f>
        <v>11095449</v>
      </c>
    </row>
    <row r="186" spans="1:4" x14ac:dyDescent="0.25">
      <c r="A186" s="5" t="s">
        <v>364</v>
      </c>
      <c r="B186" s="6" t="s">
        <v>365</v>
      </c>
      <c r="C186" s="8">
        <f>'[1]12 A'!C18+'[2]12 A'!C33+'[3]12 A'!C19+'[4]12 A'!C47</f>
        <v>-301433389</v>
      </c>
      <c r="D186" s="8">
        <f>'[1]12 A'!E18+'[2]12 A'!E33+'[3]12 A'!E19+'[4]12 A'!E47</f>
        <v>-294388367</v>
      </c>
    </row>
    <row r="187" spans="1:4" hidden="1" x14ac:dyDescent="0.25">
      <c r="A187" s="5" t="s">
        <v>366</v>
      </c>
      <c r="B187" s="6" t="s">
        <v>367</v>
      </c>
      <c r="C187" s="8"/>
      <c r="D187" s="8"/>
    </row>
    <row r="188" spans="1:4" x14ac:dyDescent="0.25">
      <c r="A188" s="5" t="s">
        <v>368</v>
      </c>
      <c r="B188" s="6" t="s">
        <v>369</v>
      </c>
      <c r="C188" s="8">
        <f>'[1]12 A'!C19+'[2]12 A'!C34+'[3]12 A'!C20+'[4]12 A'!C48</f>
        <v>7045022</v>
      </c>
      <c r="D188" s="8">
        <f>'[1]12 A'!E19+'[2]12 A'!E34+'[3]12 A'!E20+'[4]12 A'!E48</f>
        <v>431077</v>
      </c>
    </row>
    <row r="189" spans="1:4" x14ac:dyDescent="0.25">
      <c r="A189" s="9" t="s">
        <v>370</v>
      </c>
      <c r="B189" s="10" t="s">
        <v>371</v>
      </c>
      <c r="C189" s="11">
        <f>SUM(C183:C188)</f>
        <v>1029278734</v>
      </c>
      <c r="D189" s="11">
        <f>SUM(D183:D188)</f>
        <v>1029709811</v>
      </c>
    </row>
    <row r="190" spans="1:4" ht="25.5" hidden="1" x14ac:dyDescent="0.25">
      <c r="A190" s="5" t="s">
        <v>372</v>
      </c>
      <c r="B190" s="6" t="s">
        <v>373</v>
      </c>
      <c r="C190" s="8"/>
      <c r="D190" s="8"/>
    </row>
    <row r="191" spans="1:4" ht="38.25" hidden="1" x14ac:dyDescent="0.25">
      <c r="A191" s="5" t="s">
        <v>374</v>
      </c>
      <c r="B191" s="6" t="s">
        <v>375</v>
      </c>
      <c r="C191" s="8"/>
      <c r="D191" s="8"/>
    </row>
    <row r="192" spans="1:4" ht="25.5" x14ac:dyDescent="0.25">
      <c r="A192" s="5" t="s">
        <v>376</v>
      </c>
      <c r="B192" s="6" t="s">
        <v>377</v>
      </c>
      <c r="C192" s="8">
        <f>'[2]12 A'!C36+'[4]12 A'!C50+'[1]12 A'!C21</f>
        <v>6396387</v>
      </c>
      <c r="D192" s="8">
        <f>'[2]12 A'!E36+'[4]12 A'!E50+'[1]12 A'!E21</f>
        <v>356892</v>
      </c>
    </row>
    <row r="193" spans="1:4" ht="25.5" hidden="1" x14ac:dyDescent="0.25">
      <c r="A193" s="5" t="s">
        <v>378</v>
      </c>
      <c r="B193" s="6" t="s">
        <v>379</v>
      </c>
      <c r="C193" s="8"/>
      <c r="D193" s="8"/>
    </row>
    <row r="194" spans="1:4" ht="38.25" hidden="1" x14ac:dyDescent="0.25">
      <c r="A194" s="5" t="s">
        <v>380</v>
      </c>
      <c r="B194" s="6" t="s">
        <v>381</v>
      </c>
      <c r="C194" s="8"/>
      <c r="D194" s="8"/>
    </row>
    <row r="195" spans="1:4" ht="51" hidden="1" x14ac:dyDescent="0.25">
      <c r="A195" s="5" t="s">
        <v>382</v>
      </c>
      <c r="B195" s="6" t="s">
        <v>383</v>
      </c>
      <c r="C195" s="8"/>
      <c r="D195" s="8"/>
    </row>
    <row r="196" spans="1:4" ht="38.25" hidden="1" x14ac:dyDescent="0.25">
      <c r="A196" s="5" t="s">
        <v>384</v>
      </c>
      <c r="B196" s="6" t="s">
        <v>385</v>
      </c>
      <c r="C196" s="8"/>
      <c r="D196" s="8"/>
    </row>
    <row r="197" spans="1:4" ht="25.5" hidden="1" x14ac:dyDescent="0.25">
      <c r="A197" s="5" t="s">
        <v>386</v>
      </c>
      <c r="B197" s="6" t="s">
        <v>387</v>
      </c>
      <c r="C197" s="8"/>
      <c r="D197" s="8"/>
    </row>
    <row r="198" spans="1:4" ht="25.5" x14ac:dyDescent="0.25">
      <c r="A198" s="5" t="s">
        <v>388</v>
      </c>
      <c r="B198" s="6" t="s">
        <v>389</v>
      </c>
      <c r="C198" s="8">
        <v>7196548</v>
      </c>
      <c r="D198" s="8">
        <v>7196548</v>
      </c>
    </row>
    <row r="199" spans="1:4" ht="38.25" hidden="1" x14ac:dyDescent="0.25">
      <c r="A199" s="5" t="s">
        <v>390</v>
      </c>
      <c r="B199" s="6" t="s">
        <v>391</v>
      </c>
      <c r="C199" s="8"/>
      <c r="D199" s="8"/>
    </row>
    <row r="200" spans="1:4" ht="51" hidden="1" x14ac:dyDescent="0.25">
      <c r="A200" s="5" t="s">
        <v>392</v>
      </c>
      <c r="B200" s="6" t="s">
        <v>393</v>
      </c>
      <c r="C200" s="8"/>
      <c r="D200" s="8"/>
    </row>
    <row r="201" spans="1:4" ht="38.25" hidden="1" x14ac:dyDescent="0.25">
      <c r="A201" s="5" t="s">
        <v>394</v>
      </c>
      <c r="B201" s="6" t="s">
        <v>395</v>
      </c>
      <c r="C201" s="8"/>
      <c r="D201" s="8"/>
    </row>
    <row r="202" spans="1:4" ht="38.25" hidden="1" x14ac:dyDescent="0.25">
      <c r="A202" s="5" t="s">
        <v>396</v>
      </c>
      <c r="B202" s="6" t="s">
        <v>397</v>
      </c>
      <c r="C202" s="8"/>
      <c r="D202" s="8"/>
    </row>
    <row r="203" spans="1:4" ht="51" hidden="1" x14ac:dyDescent="0.25">
      <c r="A203" s="5" t="s">
        <v>398</v>
      </c>
      <c r="B203" s="6" t="s">
        <v>399</v>
      </c>
      <c r="C203" s="8"/>
      <c r="D203" s="8"/>
    </row>
    <row r="204" spans="1:4" ht="51" hidden="1" x14ac:dyDescent="0.25">
      <c r="A204" s="5" t="s">
        <v>400</v>
      </c>
      <c r="B204" s="6" t="s">
        <v>401</v>
      </c>
      <c r="C204" s="8"/>
      <c r="D204" s="8"/>
    </row>
    <row r="205" spans="1:4" ht="25.5" hidden="1" x14ac:dyDescent="0.25">
      <c r="A205" s="5" t="s">
        <v>402</v>
      </c>
      <c r="B205" s="6" t="s">
        <v>403</v>
      </c>
      <c r="C205" s="8"/>
      <c r="D205" s="8"/>
    </row>
    <row r="206" spans="1:4" ht="38.25" hidden="1" x14ac:dyDescent="0.25">
      <c r="A206" s="5" t="s">
        <v>404</v>
      </c>
      <c r="B206" s="6" t="s">
        <v>405</v>
      </c>
      <c r="C206" s="8"/>
      <c r="D206" s="8"/>
    </row>
    <row r="207" spans="1:4" ht="25.5" hidden="1" x14ac:dyDescent="0.25">
      <c r="A207" s="5" t="s">
        <v>406</v>
      </c>
      <c r="B207" s="6" t="s">
        <v>407</v>
      </c>
      <c r="C207" s="8"/>
      <c r="D207" s="8"/>
    </row>
    <row r="208" spans="1:4" ht="38.25" hidden="1" x14ac:dyDescent="0.25">
      <c r="A208" s="5" t="s">
        <v>408</v>
      </c>
      <c r="B208" s="6" t="s">
        <v>409</v>
      </c>
      <c r="C208" s="8"/>
      <c r="D208" s="8"/>
    </row>
    <row r="209" spans="1:4" ht="38.25" hidden="1" x14ac:dyDescent="0.25">
      <c r="A209" s="5" t="s">
        <v>410</v>
      </c>
      <c r="B209" s="6" t="s">
        <v>411</v>
      </c>
      <c r="C209" s="8"/>
      <c r="D209" s="8"/>
    </row>
    <row r="210" spans="1:4" ht="25.5" hidden="1" x14ac:dyDescent="0.25">
      <c r="A210" s="5" t="s">
        <v>412</v>
      </c>
      <c r="B210" s="6" t="s">
        <v>413</v>
      </c>
      <c r="C210" s="8"/>
      <c r="D210" s="8"/>
    </row>
    <row r="211" spans="1:4" ht="38.25" hidden="1" x14ac:dyDescent="0.25">
      <c r="A211" s="5" t="s">
        <v>414</v>
      </c>
      <c r="B211" s="6" t="s">
        <v>415</v>
      </c>
      <c r="C211" s="8"/>
      <c r="D211" s="8"/>
    </row>
    <row r="212" spans="1:4" ht="51" hidden="1" x14ac:dyDescent="0.25">
      <c r="A212" s="5" t="s">
        <v>416</v>
      </c>
      <c r="B212" s="6" t="s">
        <v>417</v>
      </c>
      <c r="C212" s="8"/>
      <c r="D212" s="8"/>
    </row>
    <row r="213" spans="1:4" ht="38.25" hidden="1" x14ac:dyDescent="0.25">
      <c r="A213" s="5" t="s">
        <v>418</v>
      </c>
      <c r="B213" s="6" t="s">
        <v>419</v>
      </c>
      <c r="C213" s="8"/>
      <c r="D213" s="8"/>
    </row>
    <row r="214" spans="1:4" ht="25.5" hidden="1" x14ac:dyDescent="0.25">
      <c r="A214" s="5" t="s">
        <v>420</v>
      </c>
      <c r="B214" s="6" t="s">
        <v>421</v>
      </c>
      <c r="C214" s="8"/>
      <c r="D214" s="8"/>
    </row>
    <row r="215" spans="1:4" ht="25.5" x14ac:dyDescent="0.25">
      <c r="A215" s="9" t="s">
        <v>422</v>
      </c>
      <c r="B215" s="10" t="s">
        <v>423</v>
      </c>
      <c r="C215" s="11">
        <f>SUM(C192:C198)</f>
        <v>13592935</v>
      </c>
      <c r="D215" s="11">
        <f>SUM(D192:D198)</f>
        <v>7553440</v>
      </c>
    </row>
    <row r="216" spans="1:4" ht="25.5" hidden="1" x14ac:dyDescent="0.25">
      <c r="A216" s="5" t="s">
        <v>424</v>
      </c>
      <c r="B216" s="6" t="s">
        <v>425</v>
      </c>
      <c r="C216" s="8"/>
      <c r="D216" s="8"/>
    </row>
    <row r="217" spans="1:4" ht="38.25" hidden="1" x14ac:dyDescent="0.25">
      <c r="A217" s="5" t="s">
        <v>426</v>
      </c>
      <c r="B217" s="6" t="s">
        <v>427</v>
      </c>
      <c r="C217" s="8"/>
      <c r="D217" s="8"/>
    </row>
    <row r="218" spans="1:4" ht="25.5" x14ac:dyDescent="0.25">
      <c r="A218" s="5" t="s">
        <v>428</v>
      </c>
      <c r="B218" s="6" t="s">
        <v>429</v>
      </c>
      <c r="C218" s="8">
        <v>0</v>
      </c>
      <c r="D218" s="8">
        <f>'[1]12 A'!$E$23+'[2]12 A'!$E$38+'[3]12 A'!$E$22+'[4]12 A'!$E$53</f>
        <v>3522287</v>
      </c>
    </row>
    <row r="219" spans="1:4" ht="25.5" hidden="1" x14ac:dyDescent="0.25">
      <c r="A219" s="5" t="s">
        <v>430</v>
      </c>
      <c r="B219" s="6" t="s">
        <v>431</v>
      </c>
      <c r="C219" s="8"/>
      <c r="D219" s="8"/>
    </row>
    <row r="220" spans="1:4" ht="38.25" hidden="1" x14ac:dyDescent="0.25">
      <c r="A220" s="5" t="s">
        <v>432</v>
      </c>
      <c r="B220" s="6" t="s">
        <v>433</v>
      </c>
      <c r="C220" s="8"/>
      <c r="D220" s="8"/>
    </row>
    <row r="221" spans="1:4" ht="51" hidden="1" x14ac:dyDescent="0.25">
      <c r="A221" s="5" t="s">
        <v>434</v>
      </c>
      <c r="B221" s="6" t="s">
        <v>435</v>
      </c>
      <c r="C221" s="8"/>
      <c r="D221" s="8"/>
    </row>
    <row r="222" spans="1:4" ht="38.25" hidden="1" x14ac:dyDescent="0.25">
      <c r="A222" s="5" t="s">
        <v>436</v>
      </c>
      <c r="B222" s="6" t="s">
        <v>437</v>
      </c>
      <c r="C222" s="8"/>
      <c r="D222" s="8"/>
    </row>
    <row r="223" spans="1:4" ht="25.5" hidden="1" x14ac:dyDescent="0.25">
      <c r="A223" s="5" t="s">
        <v>438</v>
      </c>
      <c r="B223" s="6" t="s">
        <v>439</v>
      </c>
      <c r="C223" s="8"/>
      <c r="D223" s="8"/>
    </row>
    <row r="224" spans="1:4" ht="25.5" hidden="1" x14ac:dyDescent="0.25">
      <c r="A224" s="5" t="s">
        <v>440</v>
      </c>
      <c r="B224" s="6" t="s">
        <v>441</v>
      </c>
      <c r="C224" s="8"/>
      <c r="D224" s="8"/>
    </row>
    <row r="225" spans="1:4" ht="38.25" hidden="1" x14ac:dyDescent="0.25">
      <c r="A225" s="5" t="s">
        <v>442</v>
      </c>
      <c r="B225" s="6" t="s">
        <v>443</v>
      </c>
      <c r="C225" s="8"/>
      <c r="D225" s="8"/>
    </row>
    <row r="226" spans="1:4" ht="51" hidden="1" x14ac:dyDescent="0.25">
      <c r="A226" s="5" t="s">
        <v>444</v>
      </c>
      <c r="B226" s="6" t="s">
        <v>445</v>
      </c>
      <c r="C226" s="8"/>
      <c r="D226" s="8"/>
    </row>
    <row r="227" spans="1:4" ht="38.25" hidden="1" x14ac:dyDescent="0.25">
      <c r="A227" s="5" t="s">
        <v>446</v>
      </c>
      <c r="B227" s="6" t="s">
        <v>447</v>
      </c>
      <c r="C227" s="8"/>
      <c r="D227" s="8"/>
    </row>
    <row r="228" spans="1:4" ht="38.25" x14ac:dyDescent="0.25">
      <c r="A228" s="5" t="s">
        <v>448</v>
      </c>
      <c r="B228" s="6" t="s">
        <v>449</v>
      </c>
      <c r="C228" s="8">
        <v>32236891</v>
      </c>
      <c r="D228" s="8">
        <v>31862530</v>
      </c>
    </row>
    <row r="229" spans="1:4" ht="51" x14ac:dyDescent="0.25">
      <c r="A229" s="5" t="s">
        <v>450</v>
      </c>
      <c r="B229" s="6" t="s">
        <v>451</v>
      </c>
      <c r="C229" s="8">
        <v>23577025</v>
      </c>
      <c r="D229" s="8">
        <v>20577025</v>
      </c>
    </row>
    <row r="230" spans="1:4" ht="38.25" hidden="1" x14ac:dyDescent="0.25">
      <c r="A230" s="5" t="s">
        <v>452</v>
      </c>
      <c r="B230" s="6" t="s">
        <v>453</v>
      </c>
      <c r="C230" s="8"/>
      <c r="D230" s="8"/>
    </row>
    <row r="231" spans="1:4" ht="38.25" hidden="1" x14ac:dyDescent="0.25">
      <c r="A231" s="5" t="s">
        <v>454</v>
      </c>
      <c r="B231" s="6" t="s">
        <v>455</v>
      </c>
      <c r="C231" s="8"/>
      <c r="D231" s="8"/>
    </row>
    <row r="232" spans="1:4" ht="38.25" hidden="1" x14ac:dyDescent="0.25">
      <c r="A232" s="5" t="s">
        <v>456</v>
      </c>
      <c r="B232" s="6" t="s">
        <v>457</v>
      </c>
      <c r="C232" s="8"/>
      <c r="D232" s="8"/>
    </row>
    <row r="233" spans="1:4" ht="38.25" x14ac:dyDescent="0.25">
      <c r="A233" s="5" t="s">
        <v>458</v>
      </c>
      <c r="B233" s="6" t="s">
        <v>459</v>
      </c>
      <c r="C233" s="8">
        <v>8659866</v>
      </c>
      <c r="D233" s="8">
        <v>11285505</v>
      </c>
    </row>
    <row r="234" spans="1:4" ht="38.25" hidden="1" x14ac:dyDescent="0.25">
      <c r="A234" s="5" t="s">
        <v>460</v>
      </c>
      <c r="B234" s="6" t="s">
        <v>461</v>
      </c>
      <c r="C234" s="8"/>
      <c r="D234" s="8"/>
    </row>
    <row r="235" spans="1:4" ht="38.25" hidden="1" x14ac:dyDescent="0.25">
      <c r="A235" s="5" t="s">
        <v>462</v>
      </c>
      <c r="B235" s="6" t="s">
        <v>463</v>
      </c>
      <c r="C235" s="8"/>
      <c r="D235" s="8"/>
    </row>
    <row r="236" spans="1:4" ht="51" hidden="1" x14ac:dyDescent="0.25">
      <c r="A236" s="5" t="s">
        <v>464</v>
      </c>
      <c r="B236" s="6" t="s">
        <v>465</v>
      </c>
      <c r="C236" s="8"/>
      <c r="D236" s="8"/>
    </row>
    <row r="237" spans="1:4" ht="51" hidden="1" x14ac:dyDescent="0.25">
      <c r="A237" s="5" t="s">
        <v>466</v>
      </c>
      <c r="B237" s="6" t="s">
        <v>467</v>
      </c>
      <c r="C237" s="8"/>
      <c r="D237" s="8"/>
    </row>
    <row r="238" spans="1:4" ht="25.5" hidden="1" x14ac:dyDescent="0.25">
      <c r="A238" s="5" t="s">
        <v>468</v>
      </c>
      <c r="B238" s="6" t="s">
        <v>469</v>
      </c>
      <c r="C238" s="8"/>
      <c r="D238" s="8"/>
    </row>
    <row r="239" spans="1:4" ht="25.5" x14ac:dyDescent="0.25">
      <c r="A239" s="9" t="s">
        <v>470</v>
      </c>
      <c r="B239" s="10" t="s">
        <v>471</v>
      </c>
      <c r="C239" s="11">
        <f>C218+C228</f>
        <v>32236891</v>
      </c>
      <c r="D239" s="11">
        <f>D218+D228</f>
        <v>35384817</v>
      </c>
    </row>
    <row r="240" spans="1:4" x14ac:dyDescent="0.25">
      <c r="A240" s="5" t="s">
        <v>472</v>
      </c>
      <c r="B240" s="6" t="s">
        <v>473</v>
      </c>
      <c r="C240" s="8">
        <v>1500205</v>
      </c>
      <c r="D240" s="8">
        <v>4831688</v>
      </c>
    </row>
    <row r="241" spans="1:4" ht="25.5" hidden="1" x14ac:dyDescent="0.25">
      <c r="A241" s="5" t="s">
        <v>474</v>
      </c>
      <c r="B241" s="6" t="s">
        <v>475</v>
      </c>
      <c r="C241" s="8"/>
      <c r="D241" s="8"/>
    </row>
    <row r="242" spans="1:4" ht="25.5" x14ac:dyDescent="0.25">
      <c r="A242" s="5" t="s">
        <v>476</v>
      </c>
      <c r="B242" s="6" t="s">
        <v>477</v>
      </c>
      <c r="C242" s="8">
        <v>2806986</v>
      </c>
      <c r="D242" s="8">
        <v>555411</v>
      </c>
    </row>
    <row r="243" spans="1:4" hidden="1" x14ac:dyDescent="0.25">
      <c r="A243" s="5" t="s">
        <v>478</v>
      </c>
      <c r="B243" s="6" t="s">
        <v>479</v>
      </c>
      <c r="C243" s="8"/>
      <c r="D243" s="8"/>
    </row>
    <row r="244" spans="1:4" ht="38.25" hidden="1" x14ac:dyDescent="0.25">
      <c r="A244" s="5" t="s">
        <v>480</v>
      </c>
      <c r="B244" s="6" t="s">
        <v>481</v>
      </c>
      <c r="C244" s="8"/>
      <c r="D244" s="8"/>
    </row>
    <row r="245" spans="1:4" ht="38.25" hidden="1" x14ac:dyDescent="0.25">
      <c r="A245" s="5" t="s">
        <v>482</v>
      </c>
      <c r="B245" s="6" t="s">
        <v>483</v>
      </c>
      <c r="C245" s="8"/>
      <c r="D245" s="8"/>
    </row>
    <row r="246" spans="1:4" ht="25.5" hidden="1" x14ac:dyDescent="0.25">
      <c r="A246" s="5" t="s">
        <v>484</v>
      </c>
      <c r="B246" s="6" t="s">
        <v>485</v>
      </c>
      <c r="C246" s="8"/>
      <c r="D246" s="8"/>
    </row>
    <row r="247" spans="1:4" ht="25.5" hidden="1" x14ac:dyDescent="0.25">
      <c r="A247" s="5" t="s">
        <v>486</v>
      </c>
      <c r="B247" s="6" t="s">
        <v>487</v>
      </c>
      <c r="C247" s="8"/>
      <c r="D247" s="8"/>
    </row>
    <row r="248" spans="1:4" ht="25.5" hidden="1" x14ac:dyDescent="0.25">
      <c r="A248" s="5" t="s">
        <v>488</v>
      </c>
      <c r="B248" s="6" t="s">
        <v>489</v>
      </c>
      <c r="C248" s="8"/>
      <c r="D248" s="8"/>
    </row>
    <row r="249" spans="1:4" ht="25.5" x14ac:dyDescent="0.25">
      <c r="A249" s="9" t="s">
        <v>490</v>
      </c>
      <c r="B249" s="10" t="s">
        <v>491</v>
      </c>
      <c r="C249" s="11">
        <f>SUM(C240:C242)</f>
        <v>4307191</v>
      </c>
      <c r="D249" s="11">
        <f>SUM(D240:D242)</f>
        <v>5387099</v>
      </c>
    </row>
    <row r="250" spans="1:4" x14ac:dyDescent="0.25">
      <c r="A250" s="9" t="s">
        <v>492</v>
      </c>
      <c r="B250" s="10" t="s">
        <v>493</v>
      </c>
      <c r="C250" s="11">
        <f>C215+C239+C249</f>
        <v>50137017</v>
      </c>
      <c r="D250" s="11">
        <f>D215+D239+D249</f>
        <v>48325356</v>
      </c>
    </row>
    <row r="251" spans="1:4" ht="25.5" hidden="1" x14ac:dyDescent="0.25">
      <c r="A251" s="9" t="s">
        <v>494</v>
      </c>
      <c r="B251" s="10" t="s">
        <v>495</v>
      </c>
      <c r="C251" s="8"/>
      <c r="D251" s="8"/>
    </row>
    <row r="252" spans="1:4" ht="25.5" hidden="1" x14ac:dyDescent="0.25">
      <c r="A252" s="5" t="s">
        <v>496</v>
      </c>
      <c r="B252" s="6" t="s">
        <v>497</v>
      </c>
      <c r="C252" s="8"/>
      <c r="D252" s="8"/>
    </row>
    <row r="253" spans="1:4" ht="25.5" x14ac:dyDescent="0.25">
      <c r="A253" s="5" t="s">
        <v>498</v>
      </c>
      <c r="B253" s="6" t="s">
        <v>499</v>
      </c>
      <c r="C253" s="8">
        <f>'[1]12 A'!C26+'[2]12 A'!C41+'[3]12 A'!C25+'[4]12 A'!C62</f>
        <v>16067254</v>
      </c>
      <c r="D253" s="8">
        <f>'[1]12 A'!E26+'[2]12 A'!E41+'[3]12 A'!E25+'[4]12 A'!E62</f>
        <v>19219829</v>
      </c>
    </row>
    <row r="254" spans="1:4" x14ac:dyDescent="0.25">
      <c r="A254" s="5" t="s">
        <v>500</v>
      </c>
      <c r="B254" s="6" t="s">
        <v>501</v>
      </c>
      <c r="C254" s="8">
        <v>14507995</v>
      </c>
      <c r="D254" s="8">
        <v>89387958</v>
      </c>
    </row>
    <row r="255" spans="1:4" ht="25.5" x14ac:dyDescent="0.25">
      <c r="A255" s="9" t="s">
        <v>502</v>
      </c>
      <c r="B255" s="10" t="s">
        <v>503</v>
      </c>
      <c r="C255" s="11">
        <f>C253+C254</f>
        <v>30575249</v>
      </c>
      <c r="D255" s="11">
        <f>D253+D254</f>
        <v>108607787</v>
      </c>
    </row>
    <row r="256" spans="1:4" x14ac:dyDescent="0.25">
      <c r="A256" s="9" t="s">
        <v>504</v>
      </c>
      <c r="B256" s="10" t="s">
        <v>505</v>
      </c>
      <c r="C256" s="11">
        <f>C189+C250+C255</f>
        <v>1109991000</v>
      </c>
      <c r="D256" s="11">
        <f>D189+D250+D255</f>
        <v>1186642954</v>
      </c>
    </row>
    <row r="257" spans="3:4" x14ac:dyDescent="0.25">
      <c r="C257" s="12"/>
      <c r="D257" s="12"/>
    </row>
  </sheetData>
  <mergeCells count="2">
    <mergeCell ref="A1:D1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2021-05-19T13:11:28Z</dcterms:created>
  <dcterms:modified xsi:type="dcterms:W3CDTF">2021-05-19T13:13:45Z</dcterms:modified>
</cp:coreProperties>
</file>