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1\Documents\Asztali anyagok\Vanda\"/>
    </mc:Choice>
  </mc:AlternateContent>
  <bookViews>
    <workbookView xWindow="0" yWindow="0" windowWidth="24000" windowHeight="9630" tabRatio="801"/>
  </bookViews>
  <sheets>
    <sheet name="1." sheetId="1" r:id="rId1"/>
    <sheet name="kiadások önk" sheetId="2" state="hidden" r:id="rId2"/>
    <sheet name="2." sheetId="37" r:id="rId3"/>
    <sheet name="kiadások összesen" sheetId="38" state="hidden" r:id="rId4"/>
    <sheet name="kiadások egyszerűsített önkorm" sheetId="15" state="hidden" r:id="rId5"/>
    <sheet name="kiadások egyszerűsített kv szer" sheetId="40" state="hidden" r:id="rId6"/>
    <sheet name="kiadások egyszerűsített össz" sheetId="39" state="hidden" r:id="rId7"/>
    <sheet name="kiadások funkciócsoportra" sheetId="5" state="hidden" r:id="rId8"/>
    <sheet name="bevételek önk" sheetId="10" state="hidden" r:id="rId9"/>
    <sheet name="3." sheetId="41" r:id="rId10"/>
    <sheet name="bevételek összesen" sheetId="42" state="hidden" r:id="rId11"/>
    <sheet name="bevételek egyszerűsített önk" sheetId="43" state="hidden" r:id="rId12"/>
    <sheet name="bevétel egyszerűsített kvszerv" sheetId="44" state="hidden" r:id="rId13"/>
    <sheet name="bevétel egyszerűsített összes" sheetId="45" state="hidden" r:id="rId14"/>
    <sheet name="bevételek funkciócsoportra" sheetId="6" state="hidden" r:id="rId15"/>
    <sheet name="4." sheetId="11" r:id="rId16"/>
    <sheet name="5." sheetId="58" r:id="rId17"/>
    <sheet name="6." sheetId="59" r:id="rId18"/>
    <sheet name="7." sheetId="78" r:id="rId19"/>
    <sheet name="8." sheetId="12" r:id="rId20"/>
    <sheet name="stabilitási 1" sheetId="13" state="hidden" r:id="rId21"/>
    <sheet name="stabilitási 2" sheetId="14" state="hidden" r:id="rId22"/>
    <sheet name="EU projektek" sheetId="18" state="hidden" r:id="rId23"/>
    <sheet name="hitelek" sheetId="28" state="hidden" r:id="rId24"/>
    <sheet name="finanszírozás" sheetId="27" state="hidden" r:id="rId25"/>
    <sheet name="szociális kiadások" sheetId="29" state="hidden" r:id="rId26"/>
    <sheet name="9." sheetId="55" r:id="rId27"/>
    <sheet name="10." sheetId="66" r:id="rId28"/>
    <sheet name="11." sheetId="69" r:id="rId29"/>
    <sheet name="12." sheetId="64" r:id="rId30"/>
    <sheet name="13." sheetId="65" r:id="rId31"/>
    <sheet name="14." sheetId="67" r:id="rId32"/>
    <sheet name="15." sheetId="68" r:id="rId33"/>
    <sheet name="16." sheetId="71" r:id="rId34"/>
    <sheet name="17." sheetId="70" r:id="rId35"/>
    <sheet name="18." sheetId="72" r:id="rId36"/>
    <sheet name="19." sheetId="82" r:id="rId37"/>
    <sheet name="helyi adók" sheetId="32" state="hidden" r:id="rId38"/>
    <sheet name="eredménykimutatás önkorm" sheetId="49" state="hidden" r:id="rId39"/>
    <sheet name="vagyonmérleg önkorm" sheetId="50" state="hidden" r:id="rId40"/>
    <sheet name="MÉRLEG (2)" sheetId="25" state="hidden" r:id="rId41"/>
    <sheet name="MÉRLEG (3)" sheetId="26" state="hidden" r:id="rId42"/>
    <sheet name="TÖBB ÉVES" sheetId="21" state="hidden" r:id="rId43"/>
    <sheet name="KÖZVETETT" sheetId="22" state="hidden" r:id="rId44"/>
    <sheet name="GÖRDÜLŐ" sheetId="36" state="hidden" r:id="rId45"/>
  </sheets>
  <definedNames>
    <definedName name="_xlnm._FilterDatabase" localSheetId="2" hidden="1">'2.'!$A$6:$AH$84</definedName>
    <definedName name="_xlnm._FilterDatabase" localSheetId="9" hidden="1">'3.'!$A$7:$N$87</definedName>
    <definedName name="_pr232" localSheetId="44">GÖRDÜLŐ!#REF!</definedName>
    <definedName name="_pr232" localSheetId="43">KÖZVETETT!$A$11</definedName>
    <definedName name="_pr232" localSheetId="40">'MÉRLEG (2)'!$A$17</definedName>
    <definedName name="_pr232" localSheetId="41">'MÉRLEG (3)'!$A$17</definedName>
    <definedName name="_pr232" localSheetId="42">'TÖBB ÉVES'!$A$17</definedName>
    <definedName name="_pr233" localSheetId="44">GÖRDÜLŐ!#REF!</definedName>
    <definedName name="_pr233" localSheetId="43">KÖZVETETT!$A$16</definedName>
    <definedName name="_pr233" localSheetId="40">'MÉRLEG (2)'!$A$18</definedName>
    <definedName name="_pr233" localSheetId="41">'MÉRLEG (3)'!$A$18</definedName>
    <definedName name="_pr233" localSheetId="42">'TÖBB ÉVES'!$A$18</definedName>
    <definedName name="_pr234" localSheetId="44">GÖRDÜLŐ!#REF!</definedName>
    <definedName name="_pr234" localSheetId="43">KÖZVETETT!$A$35</definedName>
    <definedName name="_pr234" localSheetId="40">'MÉRLEG (2)'!$A$19</definedName>
    <definedName name="_pr234" localSheetId="41">'MÉRLEG (3)'!$A$19</definedName>
    <definedName name="_pr234" localSheetId="42">'TÖBB ÉVES'!$A$19</definedName>
    <definedName name="_pr235" localSheetId="44">GÖRDÜLŐ!#REF!</definedName>
    <definedName name="_pr235" localSheetId="43">KÖZVETETT!$A$40</definedName>
    <definedName name="_pr235" localSheetId="40">'MÉRLEG (2)'!$A$20</definedName>
    <definedName name="_pr235" localSheetId="41">'MÉRLEG (3)'!$A$20</definedName>
    <definedName name="_pr235" localSheetId="42">'TÖBB ÉVES'!$A$20</definedName>
    <definedName name="_pr236" localSheetId="44">GÖRDÜLŐ!#REF!</definedName>
    <definedName name="_pr236" localSheetId="43">KÖZVETETT!$A$45</definedName>
    <definedName name="_pr236" localSheetId="40">'MÉRLEG (2)'!$A$21</definedName>
    <definedName name="_pr236" localSheetId="41">'MÉRLEG (3)'!$A$21</definedName>
    <definedName name="_pr236" localSheetId="42">'TÖBB ÉVES'!$A$21</definedName>
    <definedName name="_pr312" localSheetId="44">GÖRDÜLŐ!#REF!</definedName>
    <definedName name="_pr312" localSheetId="43">KÖZVETETT!#REF!</definedName>
    <definedName name="_pr312" localSheetId="40">'MÉRLEG (2)'!$A$8</definedName>
    <definedName name="_pr312" localSheetId="41">'MÉRLEG (3)'!$A$8</definedName>
    <definedName name="_pr312" localSheetId="42">'TÖBB ÉVES'!$A$8</definedName>
    <definedName name="_pr313" localSheetId="44">GÖRDÜLŐ!#REF!</definedName>
    <definedName name="_pr313" localSheetId="43">KÖZVETETT!#REF!</definedName>
    <definedName name="_pr313" localSheetId="40">'MÉRLEG (2)'!$A$9</definedName>
    <definedName name="_pr313" localSheetId="41">'MÉRLEG (3)'!$A$9</definedName>
    <definedName name="_pr313" localSheetId="42">'TÖBB ÉVES'!$A$3</definedName>
    <definedName name="_pr314" localSheetId="44">GÖRDÜLŐ!#REF!</definedName>
    <definedName name="_pr314" localSheetId="43">KÖZVETETT!$A$3</definedName>
    <definedName name="_pr314" localSheetId="40">'MÉRLEG (2)'!$A$10</definedName>
    <definedName name="_pr314" localSheetId="41">'MÉRLEG (3)'!$A$10</definedName>
    <definedName name="_pr314" localSheetId="42">'TÖBB ÉVES'!$A$10</definedName>
    <definedName name="_pr315" localSheetId="44">GÖRDÜLŐ!#REF!</definedName>
    <definedName name="_pr315" localSheetId="43">KÖZVETETT!#REF!</definedName>
    <definedName name="_pr315" localSheetId="40">'MÉRLEG (2)'!$A$11</definedName>
    <definedName name="_pr315" localSheetId="41">'MÉRLEG (3)'!$A$11</definedName>
    <definedName name="_pr315" localSheetId="42">'TÖBB ÉVES'!$A$11</definedName>
    <definedName name="foot_4_place" localSheetId="21">'stabilitási 2'!$A$18</definedName>
    <definedName name="foot_5_place" localSheetId="21">'stabilitási 2'!#REF!</definedName>
    <definedName name="foot_53_place" localSheetId="21">'stabilitási 2'!$A$63</definedName>
    <definedName name="_xlnm.Print_Area" localSheetId="0">'1.'!$A$1:$D$28</definedName>
    <definedName name="_xlnm.Print_Area" localSheetId="27">'10.'!$A$1:$E$27</definedName>
    <definedName name="_xlnm.Print_Area" localSheetId="28">'11.'!$A$1:$E$28</definedName>
    <definedName name="_xlnm.Print_Area" localSheetId="35">'18.'!$A$1:$B$26</definedName>
    <definedName name="_xlnm.Print_Area" localSheetId="2">'2.'!$A$1:$Q$85</definedName>
    <definedName name="_xlnm.Print_Area" localSheetId="9">'3.'!$A$2:$N$89</definedName>
    <definedName name="_xlnm.Print_Area" localSheetId="15">'4.'!$A$1:$E$21</definedName>
    <definedName name="_xlnm.Print_Area" localSheetId="19">'8.'!$A$1:$D$17</definedName>
    <definedName name="_xlnm.Print_Area" localSheetId="26">'9.'!$A$1:$O$28</definedName>
    <definedName name="_xlnm.Print_Area" localSheetId="12">'bevétel egyszerűsített kvszerv'!$A$1:$E$97</definedName>
    <definedName name="_xlnm.Print_Area" localSheetId="13">'bevétel egyszerűsített összes'!$A$1:$E$97</definedName>
    <definedName name="_xlnm.Print_Area" localSheetId="11">'bevételek egyszerűsített önk'!$A$1:$E$97</definedName>
    <definedName name="_xlnm.Print_Area" localSheetId="14">'bevételek funkciócsoportra'!$A$1:$O$269</definedName>
    <definedName name="_xlnm.Print_Area" localSheetId="8">'bevételek önk'!$A$1:$N$98</definedName>
    <definedName name="_xlnm.Print_Area" localSheetId="10">'bevételek összesen'!$A$1:$N$97</definedName>
    <definedName name="_xlnm.Print_Area" localSheetId="38">'eredménykimutatás önkorm'!$A$1:$D$47</definedName>
    <definedName name="_xlnm.Print_Area" localSheetId="22">'EU projektek'!$A$1:$D$43</definedName>
    <definedName name="_xlnm.Print_Area" localSheetId="24">finanszírozás!$A$1:$E$31</definedName>
    <definedName name="_xlnm.Print_Area" localSheetId="44">GÖRDÜLŐ!$A$2:$I$56</definedName>
    <definedName name="_xlnm.Print_Area" localSheetId="37">'helyi adók'!$A$1:$E$33</definedName>
    <definedName name="_xlnm.Print_Area" localSheetId="23">hitelek!$A$1:$H$70</definedName>
    <definedName name="_xlnm.Print_Area" localSheetId="5">'kiadások egyszerűsített kv szer'!$A$1:$E$123</definedName>
    <definedName name="_xlnm.Print_Area" localSheetId="4">'kiadások egyszerűsített önkorm'!$A$1:$E$123</definedName>
    <definedName name="_xlnm.Print_Area" localSheetId="6">'kiadások egyszerűsített össz'!$A$1:$E$123</definedName>
    <definedName name="_xlnm.Print_Area" localSheetId="7">'kiadások funkciócsoportra'!$A$1:$P$301</definedName>
    <definedName name="_xlnm.Print_Area" localSheetId="1">'kiadások önk'!$A$1:$N$124</definedName>
    <definedName name="_xlnm.Print_Area" localSheetId="3">'kiadások összesen'!$A$1:$N$124</definedName>
    <definedName name="_xlnm.Print_Area" localSheetId="43">KÖZVETETT!$A$2:$E$46</definedName>
    <definedName name="_xlnm.Print_Area" localSheetId="40">'MÉRLEG (2)'!$A$1:$E$154</definedName>
    <definedName name="_xlnm.Print_Area" localSheetId="41">'MÉRLEG (3)'!$A$2:$F$153</definedName>
    <definedName name="_xlnm.Print_Area" localSheetId="20">'stabilitási 1'!$A$1:$M$49</definedName>
    <definedName name="_xlnm.Print_Area" localSheetId="21">'stabilitási 2'!$A$1:$H$38</definedName>
    <definedName name="_xlnm.Print_Area" localSheetId="25">'szociális kiadások'!$A$1:$E$39</definedName>
    <definedName name="_xlnm.Print_Area" localSheetId="42">'TÖBB ÉVES'!$A$2:$K$32</definedName>
    <definedName name="_xlnm.Print_Area" localSheetId="39">'vagyonmérleg önkorm'!$A$1:$D$128</definedName>
  </definedNames>
  <calcPr calcId="181029"/>
</workbook>
</file>

<file path=xl/calcChain.xml><?xml version="1.0" encoding="utf-8"?>
<calcChain xmlns="http://schemas.openxmlformats.org/spreadsheetml/2006/main">
  <c r="L46" i="41" l="1"/>
  <c r="L45" i="41"/>
  <c r="O24" i="55"/>
  <c r="N24" i="55"/>
  <c r="N20" i="55"/>
  <c r="M20" i="55"/>
  <c r="O21" i="55"/>
  <c r="I13" i="67"/>
  <c r="D11" i="67"/>
  <c r="E11" i="67"/>
  <c r="F11" i="67"/>
  <c r="G11" i="67"/>
  <c r="H11" i="67"/>
  <c r="H21" i="67"/>
  <c r="I15" i="71"/>
  <c r="I13" i="71"/>
  <c r="C12" i="65"/>
  <c r="C9" i="64"/>
  <c r="C8" i="69"/>
  <c r="C18" i="69"/>
  <c r="C14" i="69"/>
  <c r="F24" i="55"/>
  <c r="G24" i="55"/>
  <c r="H24" i="55"/>
  <c r="L24" i="55"/>
  <c r="M24" i="55"/>
  <c r="Q17" i="55"/>
  <c r="P25" i="55"/>
  <c r="N25" i="55"/>
  <c r="O25" i="55"/>
  <c r="D25" i="78"/>
  <c r="D23" i="78"/>
  <c r="D14" i="78"/>
  <c r="D11" i="78"/>
  <c r="C28" i="37"/>
  <c r="K28" i="37"/>
  <c r="M28" i="37"/>
  <c r="C15" i="41"/>
  <c r="C21" i="41"/>
  <c r="F15" i="41"/>
  <c r="F21" i="41"/>
  <c r="I15" i="41"/>
  <c r="C7" i="11"/>
  <c r="C41" i="37"/>
  <c r="C48" i="41"/>
  <c r="C53" i="41"/>
  <c r="I71" i="41"/>
  <c r="D71" i="41"/>
  <c r="E71" i="41"/>
  <c r="F71" i="41"/>
  <c r="G71" i="41"/>
  <c r="H71" i="41"/>
  <c r="J71" i="41"/>
  <c r="K71" i="41"/>
  <c r="E20" i="82"/>
  <c r="D20" i="82"/>
  <c r="O80" i="37"/>
  <c r="C70" i="37"/>
  <c r="E70" i="37"/>
  <c r="E21" i="11"/>
  <c r="C9" i="11"/>
  <c r="C11" i="11"/>
  <c r="L70" i="41"/>
  <c r="C71" i="41"/>
  <c r="D15" i="41"/>
  <c r="D21" i="41"/>
  <c r="E15" i="41"/>
  <c r="D83" i="37"/>
  <c r="F83" i="37"/>
  <c r="G83" i="37"/>
  <c r="H83" i="37"/>
  <c r="J83" i="37"/>
  <c r="K83" i="37"/>
  <c r="M83" i="37"/>
  <c r="C83" i="37"/>
  <c r="C75" i="37"/>
  <c r="C78" i="37"/>
  <c r="C34" i="65"/>
  <c r="C17" i="65"/>
  <c r="C11" i="65"/>
  <c r="C23" i="65"/>
  <c r="O81" i="37"/>
  <c r="C8" i="64"/>
  <c r="O82" i="37"/>
  <c r="I82" i="37"/>
  <c r="I83" i="37"/>
  <c r="I81" i="37"/>
  <c r="E81" i="37"/>
  <c r="E82" i="37"/>
  <c r="N11" i="41"/>
  <c r="M11" i="41"/>
  <c r="L11" i="41"/>
  <c r="G24" i="37"/>
  <c r="G25" i="37"/>
  <c r="G62" i="37"/>
  <c r="A2" i="72"/>
  <c r="A3" i="65"/>
  <c r="A3" i="64"/>
  <c r="A1" i="69"/>
  <c r="A1" i="66"/>
  <c r="B1" i="55"/>
  <c r="A1" i="12"/>
  <c r="A1" i="11"/>
  <c r="A2" i="41"/>
  <c r="A1" i="37"/>
  <c r="G14" i="70"/>
  <c r="G15" i="70"/>
  <c r="G16" i="70"/>
  <c r="C17" i="70"/>
  <c r="D17" i="70"/>
  <c r="E17" i="70"/>
  <c r="F17" i="70"/>
  <c r="C32" i="68"/>
  <c r="B32" i="68"/>
  <c r="I20" i="67"/>
  <c r="H19" i="67"/>
  <c r="G19" i="67"/>
  <c r="F19" i="67"/>
  <c r="E19" i="67"/>
  <c r="I19" i="67"/>
  <c r="D19" i="67"/>
  <c r="I18" i="67"/>
  <c r="H17" i="67"/>
  <c r="G17" i="67"/>
  <c r="F17" i="67"/>
  <c r="E17" i="67"/>
  <c r="D17" i="67"/>
  <c r="I16" i="67"/>
  <c r="H15" i="67"/>
  <c r="G15" i="67"/>
  <c r="F15" i="67"/>
  <c r="E15" i="67"/>
  <c r="I15" i="67"/>
  <c r="D15" i="67"/>
  <c r="I14" i="67"/>
  <c r="I12" i="67"/>
  <c r="I11" i="67"/>
  <c r="I10" i="67"/>
  <c r="I9" i="67"/>
  <c r="H8" i="67"/>
  <c r="G8" i="67"/>
  <c r="G21" i="67"/>
  <c r="F8" i="67"/>
  <c r="E8" i="67"/>
  <c r="D8" i="67"/>
  <c r="I8" i="67"/>
  <c r="L75" i="37"/>
  <c r="L70" i="37"/>
  <c r="L61" i="37"/>
  <c r="L44" i="37"/>
  <c r="L41" i="37"/>
  <c r="L33" i="37"/>
  <c r="M33" i="37"/>
  <c r="L30" i="37"/>
  <c r="L24" i="37"/>
  <c r="L20" i="37"/>
  <c r="H75" i="37"/>
  <c r="H70" i="37"/>
  <c r="H61" i="37"/>
  <c r="H44" i="37"/>
  <c r="H41" i="37"/>
  <c r="H33" i="37"/>
  <c r="I33" i="37"/>
  <c r="H30" i="37"/>
  <c r="H24" i="37"/>
  <c r="H20" i="37"/>
  <c r="D75" i="37"/>
  <c r="D70" i="37"/>
  <c r="D61" i="37"/>
  <c r="E61" i="37"/>
  <c r="D44" i="37"/>
  <c r="D41" i="37"/>
  <c r="E41" i="37"/>
  <c r="D33" i="37"/>
  <c r="D30" i="37"/>
  <c r="D24" i="37"/>
  <c r="D20" i="37"/>
  <c r="E20" i="37"/>
  <c r="J77" i="41"/>
  <c r="J83" i="41"/>
  <c r="J86" i="41"/>
  <c r="J87" i="41"/>
  <c r="J89" i="41"/>
  <c r="J65" i="41"/>
  <c r="J48" i="41"/>
  <c r="J33" i="41"/>
  <c r="J35" i="41"/>
  <c r="J73" i="41"/>
  <c r="J15" i="41"/>
  <c r="J21" i="41"/>
  <c r="G77" i="41"/>
  <c r="G65" i="41"/>
  <c r="G48" i="41"/>
  <c r="G33" i="41"/>
  <c r="G35" i="41"/>
  <c r="G15" i="41"/>
  <c r="G21" i="41"/>
  <c r="G53" i="41"/>
  <c r="D77" i="41"/>
  <c r="D65" i="41"/>
  <c r="M65" i="41"/>
  <c r="D48" i="41"/>
  <c r="D33" i="41"/>
  <c r="D35" i="41"/>
  <c r="C33" i="66"/>
  <c r="D23" i="65"/>
  <c r="D34" i="65"/>
  <c r="D10" i="64"/>
  <c r="E7" i="37"/>
  <c r="E8" i="37"/>
  <c r="E9" i="37"/>
  <c r="E10" i="37"/>
  <c r="E11" i="37"/>
  <c r="E12" i="37"/>
  <c r="E13" i="37"/>
  <c r="E14" i="37"/>
  <c r="E15" i="37"/>
  <c r="E16" i="37"/>
  <c r="E17" i="37"/>
  <c r="E18" i="37"/>
  <c r="E19" i="37"/>
  <c r="E21" i="37"/>
  <c r="E22" i="37"/>
  <c r="E26" i="37"/>
  <c r="E43" i="37"/>
  <c r="E46" i="37"/>
  <c r="E47" i="37"/>
  <c r="E48" i="37"/>
  <c r="E52" i="37"/>
  <c r="E53" i="37"/>
  <c r="E54" i="37"/>
  <c r="E55" i="37"/>
  <c r="E56" i="37"/>
  <c r="E57" i="37"/>
  <c r="E63" i="37"/>
  <c r="E64" i="37"/>
  <c r="E65" i="37"/>
  <c r="E66" i="37"/>
  <c r="E67" i="37"/>
  <c r="E68" i="37"/>
  <c r="E69" i="37"/>
  <c r="E71" i="37"/>
  <c r="E72" i="37"/>
  <c r="E73" i="37"/>
  <c r="E74" i="37"/>
  <c r="E76" i="37"/>
  <c r="E77" i="37"/>
  <c r="M37" i="37"/>
  <c r="M78" i="37"/>
  <c r="M77" i="37"/>
  <c r="M76" i="37"/>
  <c r="M74" i="37"/>
  <c r="M73" i="37"/>
  <c r="M72" i="37"/>
  <c r="M71" i="37"/>
  <c r="M69" i="37"/>
  <c r="M68" i="37"/>
  <c r="M67" i="37"/>
  <c r="M66" i="37"/>
  <c r="M65" i="37"/>
  <c r="M64" i="37"/>
  <c r="M63" i="37"/>
  <c r="M60" i="37"/>
  <c r="M59" i="37"/>
  <c r="M58" i="37"/>
  <c r="M57" i="37"/>
  <c r="M56" i="37"/>
  <c r="M55" i="37"/>
  <c r="M54" i="37"/>
  <c r="M53" i="37"/>
  <c r="M52" i="37"/>
  <c r="M49" i="37"/>
  <c r="M48" i="37"/>
  <c r="M47" i="37"/>
  <c r="M46" i="37"/>
  <c r="M43" i="37"/>
  <c r="M42" i="37"/>
  <c r="M40" i="37"/>
  <c r="M39" i="37"/>
  <c r="M38" i="37"/>
  <c r="M36" i="37"/>
  <c r="M35" i="37"/>
  <c r="M34" i="37"/>
  <c r="M32" i="37"/>
  <c r="M31" i="37"/>
  <c r="M29" i="37"/>
  <c r="M27" i="37"/>
  <c r="M26" i="37"/>
  <c r="M23" i="37"/>
  <c r="M22" i="37"/>
  <c r="M21" i="37"/>
  <c r="M19" i="37"/>
  <c r="M18" i="37"/>
  <c r="M17" i="37"/>
  <c r="M16" i="37"/>
  <c r="M15" i="37"/>
  <c r="M14" i="37"/>
  <c r="M13" i="37"/>
  <c r="M12" i="37"/>
  <c r="M11" i="37"/>
  <c r="M10" i="37"/>
  <c r="M9" i="37"/>
  <c r="M8" i="37"/>
  <c r="M7" i="37"/>
  <c r="I76" i="37"/>
  <c r="I74" i="37"/>
  <c r="I73" i="37"/>
  <c r="I72" i="37"/>
  <c r="I71" i="37"/>
  <c r="I69" i="37"/>
  <c r="I68" i="37"/>
  <c r="I67" i="37"/>
  <c r="I66" i="37"/>
  <c r="I65" i="37"/>
  <c r="I64" i="37"/>
  <c r="I63" i="37"/>
  <c r="I57" i="37"/>
  <c r="I56" i="37"/>
  <c r="I55" i="37"/>
  <c r="I54" i="37"/>
  <c r="I53" i="37"/>
  <c r="I52" i="37"/>
  <c r="I48" i="37"/>
  <c r="I47" i="37"/>
  <c r="I46" i="37"/>
  <c r="I43" i="37"/>
  <c r="I26" i="37"/>
  <c r="I22" i="37"/>
  <c r="I21" i="37"/>
  <c r="I19" i="37"/>
  <c r="I18" i="37"/>
  <c r="I17" i="37"/>
  <c r="I16" i="37"/>
  <c r="I15" i="37"/>
  <c r="I14" i="37"/>
  <c r="I13" i="37"/>
  <c r="I12" i="37"/>
  <c r="I11" i="37"/>
  <c r="I10" i="37"/>
  <c r="I9" i="37"/>
  <c r="I8" i="37"/>
  <c r="I7" i="37"/>
  <c r="P60" i="37"/>
  <c r="E33" i="41"/>
  <c r="F33" i="41"/>
  <c r="F35" i="41"/>
  <c r="H33" i="41"/>
  <c r="H35" i="41"/>
  <c r="I33" i="41"/>
  <c r="K33" i="41"/>
  <c r="K35" i="41"/>
  <c r="C33" i="41"/>
  <c r="C35" i="41"/>
  <c r="M59" i="41"/>
  <c r="C19" i="1"/>
  <c r="C59" i="41"/>
  <c r="L59" i="41"/>
  <c r="C9" i="59"/>
  <c r="N8" i="41"/>
  <c r="N9" i="41"/>
  <c r="N10" i="41"/>
  <c r="N12" i="41"/>
  <c r="N13" i="41"/>
  <c r="N14" i="41"/>
  <c r="N16" i="41"/>
  <c r="N17" i="41"/>
  <c r="N18" i="41"/>
  <c r="N19" i="41"/>
  <c r="N20" i="41"/>
  <c r="N22" i="41"/>
  <c r="N23" i="41"/>
  <c r="N24" i="41"/>
  <c r="N25" i="41"/>
  <c r="N26" i="41"/>
  <c r="N27" i="41"/>
  <c r="N28" i="41"/>
  <c r="N29" i="41"/>
  <c r="N30" i="41"/>
  <c r="N31" i="41"/>
  <c r="N32" i="41"/>
  <c r="N34" i="41"/>
  <c r="N36" i="41"/>
  <c r="N37" i="41"/>
  <c r="N38" i="41"/>
  <c r="N39" i="41"/>
  <c r="N40" i="41"/>
  <c r="N41" i="41"/>
  <c r="N42" i="41"/>
  <c r="N43" i="41"/>
  <c r="N44" i="41"/>
  <c r="N47" i="41"/>
  <c r="N49" i="41"/>
  <c r="N50" i="41"/>
  <c r="N51" i="41"/>
  <c r="N52" i="41"/>
  <c r="N54" i="41"/>
  <c r="N55" i="41"/>
  <c r="N56" i="41"/>
  <c r="N57" i="41"/>
  <c r="N58" i="41"/>
  <c r="N59" i="41"/>
  <c r="N60" i="41"/>
  <c r="N61" i="41"/>
  <c r="N62" i="41"/>
  <c r="N63" i="41"/>
  <c r="N64" i="41"/>
  <c r="N66" i="41"/>
  <c r="N67" i="41"/>
  <c r="N68" i="41"/>
  <c r="N69" i="41"/>
  <c r="N72" i="41"/>
  <c r="N74" i="41"/>
  <c r="N75" i="41"/>
  <c r="N76" i="41"/>
  <c r="N78" i="41"/>
  <c r="N79" i="41"/>
  <c r="N80" i="41"/>
  <c r="N81" i="41"/>
  <c r="N82" i="41"/>
  <c r="N84" i="41"/>
  <c r="N85" i="41"/>
  <c r="M8" i="41"/>
  <c r="M9" i="41"/>
  <c r="M10" i="41"/>
  <c r="M12" i="41"/>
  <c r="M13" i="41"/>
  <c r="M14" i="41"/>
  <c r="M16" i="41"/>
  <c r="M17" i="41"/>
  <c r="M18" i="41"/>
  <c r="M19" i="41"/>
  <c r="M20" i="41"/>
  <c r="P13" i="55"/>
  <c r="M22" i="41"/>
  <c r="M23" i="41"/>
  <c r="M24" i="41"/>
  <c r="M25" i="41"/>
  <c r="M26" i="41"/>
  <c r="M27" i="41"/>
  <c r="M28" i="41"/>
  <c r="M29" i="41"/>
  <c r="M30" i="41"/>
  <c r="M31" i="41"/>
  <c r="M32" i="41"/>
  <c r="M34" i="41"/>
  <c r="M36" i="41"/>
  <c r="M37" i="41"/>
  <c r="M38" i="41"/>
  <c r="M39" i="41"/>
  <c r="M40" i="41"/>
  <c r="M41" i="41"/>
  <c r="M42" i="41"/>
  <c r="M43" i="41"/>
  <c r="M44" i="41"/>
  <c r="M47" i="41"/>
  <c r="M49" i="41"/>
  <c r="M50" i="41"/>
  <c r="M51" i="41"/>
  <c r="M52" i="41"/>
  <c r="C23" i="1"/>
  <c r="M54" i="41"/>
  <c r="P9" i="55"/>
  <c r="M55" i="41"/>
  <c r="M56" i="41"/>
  <c r="M57" i="41"/>
  <c r="M58" i="41"/>
  <c r="M60" i="41"/>
  <c r="M61" i="41"/>
  <c r="M62" i="41"/>
  <c r="M63" i="41"/>
  <c r="M64" i="41"/>
  <c r="M66" i="41"/>
  <c r="M67" i="41"/>
  <c r="M68" i="41"/>
  <c r="M69" i="41"/>
  <c r="M72" i="41"/>
  <c r="M74" i="41"/>
  <c r="M75" i="41"/>
  <c r="M76" i="41"/>
  <c r="M78" i="41"/>
  <c r="M79" i="41"/>
  <c r="M80" i="41"/>
  <c r="M81" i="41"/>
  <c r="M82" i="41"/>
  <c r="M84" i="41"/>
  <c r="M85" i="41"/>
  <c r="J75" i="37"/>
  <c r="K75" i="37"/>
  <c r="N75" i="37"/>
  <c r="F75" i="37"/>
  <c r="N70" i="37"/>
  <c r="K70" i="37"/>
  <c r="J70" i="37"/>
  <c r="G70" i="37"/>
  <c r="I70" i="37"/>
  <c r="F70" i="37"/>
  <c r="N50" i="37"/>
  <c r="J50" i="37"/>
  <c r="J61" i="37"/>
  <c r="F61" i="37"/>
  <c r="N61" i="37"/>
  <c r="K61" i="37"/>
  <c r="P7" i="37"/>
  <c r="P8" i="37"/>
  <c r="P9" i="37"/>
  <c r="P10" i="37"/>
  <c r="P11" i="37"/>
  <c r="P12" i="37"/>
  <c r="P13" i="37"/>
  <c r="P14" i="37"/>
  <c r="P15" i="37"/>
  <c r="P16" i="37"/>
  <c r="P17" i="37"/>
  <c r="P18" i="37"/>
  <c r="P19" i="37"/>
  <c r="P21" i="37"/>
  <c r="P22" i="37"/>
  <c r="P23" i="37"/>
  <c r="P26" i="37"/>
  <c r="C7" i="1"/>
  <c r="P27" i="37"/>
  <c r="P28" i="37"/>
  <c r="P29" i="37"/>
  <c r="P31" i="37"/>
  <c r="P32" i="37"/>
  <c r="P34" i="37"/>
  <c r="P35" i="37"/>
  <c r="P36" i="37"/>
  <c r="P38" i="37"/>
  <c r="P39" i="37"/>
  <c r="P40" i="37"/>
  <c r="P42" i="37"/>
  <c r="P43" i="37"/>
  <c r="P46" i="37"/>
  <c r="P47" i="37"/>
  <c r="P48" i="37"/>
  <c r="P49" i="37"/>
  <c r="P52" i="37"/>
  <c r="C9" i="1"/>
  <c r="P53" i="37"/>
  <c r="P54" i="37"/>
  <c r="P55" i="37"/>
  <c r="P56" i="37"/>
  <c r="P57" i="37"/>
  <c r="P58" i="37"/>
  <c r="P59" i="37"/>
  <c r="P63" i="37"/>
  <c r="P64" i="37"/>
  <c r="P65" i="37"/>
  <c r="P66" i="37"/>
  <c r="D11" i="11"/>
  <c r="P67" i="37"/>
  <c r="P68" i="37"/>
  <c r="P69" i="37"/>
  <c r="D15" i="11"/>
  <c r="P71" i="37"/>
  <c r="D17" i="11"/>
  <c r="P72" i="37"/>
  <c r="P73" i="37"/>
  <c r="P74" i="37"/>
  <c r="D19" i="11"/>
  <c r="P76" i="37"/>
  <c r="F20" i="37"/>
  <c r="G20" i="37"/>
  <c r="O20" i="37"/>
  <c r="J20" i="37"/>
  <c r="K20" i="37"/>
  <c r="N20" i="37"/>
  <c r="E26" i="59"/>
  <c r="C20" i="59"/>
  <c r="E24" i="58"/>
  <c r="C21" i="58"/>
  <c r="C24" i="58"/>
  <c r="K77" i="41"/>
  <c r="K83" i="41"/>
  <c r="K86" i="41"/>
  <c r="I77" i="41"/>
  <c r="I83" i="41"/>
  <c r="I86" i="41"/>
  <c r="H77" i="41"/>
  <c r="H83" i="41"/>
  <c r="H86" i="41"/>
  <c r="F77" i="41"/>
  <c r="F83" i="41"/>
  <c r="F86" i="41"/>
  <c r="E77" i="41"/>
  <c r="E83" i="41"/>
  <c r="K65" i="41"/>
  <c r="I65" i="41"/>
  <c r="H65" i="41"/>
  <c r="N65" i="41"/>
  <c r="F65" i="41"/>
  <c r="E65" i="41"/>
  <c r="K48" i="41"/>
  <c r="I48" i="41"/>
  <c r="H48" i="41"/>
  <c r="F48" i="41"/>
  <c r="E48" i="41"/>
  <c r="K15" i="41"/>
  <c r="K21" i="41"/>
  <c r="H15" i="41"/>
  <c r="N15" i="41"/>
  <c r="L85" i="41"/>
  <c r="L84" i="41"/>
  <c r="L82" i="41"/>
  <c r="L81" i="41"/>
  <c r="L80" i="41"/>
  <c r="L79" i="41"/>
  <c r="L78" i="41"/>
  <c r="L76" i="41"/>
  <c r="L75" i="41"/>
  <c r="L74" i="41"/>
  <c r="L72" i="41"/>
  <c r="L69" i="41"/>
  <c r="L68" i="41"/>
  <c r="L67" i="41"/>
  <c r="L66" i="41"/>
  <c r="L64" i="41"/>
  <c r="L63" i="41"/>
  <c r="L62" i="41"/>
  <c r="L61" i="41"/>
  <c r="L60" i="41"/>
  <c r="L58" i="41"/>
  <c r="L57" i="41"/>
  <c r="L56" i="41"/>
  <c r="L55" i="41"/>
  <c r="L54" i="41"/>
  <c r="L52" i="41"/>
  <c r="B23" i="1"/>
  <c r="L51" i="41"/>
  <c r="L50" i="41"/>
  <c r="L49" i="41"/>
  <c r="L44" i="41"/>
  <c r="L43" i="41"/>
  <c r="L42" i="41"/>
  <c r="L41" i="41"/>
  <c r="L40" i="41"/>
  <c r="L39" i="41"/>
  <c r="B22" i="1"/>
  <c r="L38" i="41"/>
  <c r="L37" i="41"/>
  <c r="L36" i="41"/>
  <c r="L34" i="41"/>
  <c r="L32" i="41"/>
  <c r="L31" i="41"/>
  <c r="L30" i="41"/>
  <c r="L29" i="41"/>
  <c r="L28" i="41"/>
  <c r="L27" i="41"/>
  <c r="L26" i="41"/>
  <c r="L25" i="41"/>
  <c r="L24" i="41"/>
  <c r="L23" i="41"/>
  <c r="L22" i="41"/>
  <c r="L20" i="41"/>
  <c r="C7" i="58"/>
  <c r="L19" i="41"/>
  <c r="L18" i="41"/>
  <c r="L17" i="41"/>
  <c r="L16" i="41"/>
  <c r="L14" i="41"/>
  <c r="L13" i="41"/>
  <c r="L12" i="41"/>
  <c r="L10" i="41"/>
  <c r="L9" i="41"/>
  <c r="L8" i="41"/>
  <c r="C77" i="41"/>
  <c r="C83" i="41"/>
  <c r="C65" i="41"/>
  <c r="L65" i="41"/>
  <c r="G77" i="37"/>
  <c r="O77" i="37"/>
  <c r="I77" i="37"/>
  <c r="G75" i="37"/>
  <c r="G78" i="37"/>
  <c r="K50" i="37"/>
  <c r="N44" i="37"/>
  <c r="K44" i="37"/>
  <c r="J44" i="37"/>
  <c r="G44" i="37"/>
  <c r="F44" i="37"/>
  <c r="F51" i="37"/>
  <c r="F50" i="37"/>
  <c r="C44" i="37"/>
  <c r="N41" i="37"/>
  <c r="K41" i="37"/>
  <c r="M41" i="37"/>
  <c r="J41" i="37"/>
  <c r="G41" i="37"/>
  <c r="I41" i="37"/>
  <c r="F41" i="37"/>
  <c r="N33" i="37"/>
  <c r="K33" i="37"/>
  <c r="J33" i="37"/>
  <c r="G33" i="37"/>
  <c r="F33" i="37"/>
  <c r="C33" i="37"/>
  <c r="O33" i="37"/>
  <c r="N30" i="37"/>
  <c r="J30" i="37"/>
  <c r="J51" i="37"/>
  <c r="G30" i="37"/>
  <c r="I30" i="37"/>
  <c r="F30" i="37"/>
  <c r="N24" i="37"/>
  <c r="K24" i="37"/>
  <c r="J24" i="37"/>
  <c r="F24" i="37"/>
  <c r="O76" i="37"/>
  <c r="O74" i="37"/>
  <c r="C19" i="11"/>
  <c r="O73" i="37"/>
  <c r="O72" i="37"/>
  <c r="O71" i="37"/>
  <c r="C17" i="11"/>
  <c r="O68" i="37"/>
  <c r="O67" i="37"/>
  <c r="O66" i="37"/>
  <c r="O65" i="37"/>
  <c r="O64" i="37"/>
  <c r="C8" i="11"/>
  <c r="O63" i="37"/>
  <c r="O60" i="37"/>
  <c r="B11" i="1"/>
  <c r="O59" i="37"/>
  <c r="C21" i="66"/>
  <c r="O58" i="37"/>
  <c r="C15" i="66"/>
  <c r="O57" i="37"/>
  <c r="O56" i="37"/>
  <c r="O55" i="37"/>
  <c r="O54" i="37"/>
  <c r="O53" i="37"/>
  <c r="O52" i="37"/>
  <c r="E9" i="58"/>
  <c r="O49" i="37"/>
  <c r="O48" i="37"/>
  <c r="O47" i="37"/>
  <c r="O46" i="37"/>
  <c r="O45" i="37"/>
  <c r="O43" i="37"/>
  <c r="O42" i="37"/>
  <c r="O40" i="37"/>
  <c r="O39" i="37"/>
  <c r="O38" i="37"/>
  <c r="O37" i="37"/>
  <c r="O36" i="37"/>
  <c r="O35" i="37"/>
  <c r="O34" i="37"/>
  <c r="O32" i="37"/>
  <c r="O31" i="37"/>
  <c r="O29" i="37"/>
  <c r="O27" i="37"/>
  <c r="O26" i="37"/>
  <c r="P19" i="55"/>
  <c r="B7" i="1"/>
  <c r="O23" i="37"/>
  <c r="O22" i="37"/>
  <c r="O21" i="37"/>
  <c r="O19" i="37"/>
  <c r="O18" i="37"/>
  <c r="O17" i="37"/>
  <c r="O16" i="37"/>
  <c r="O15" i="37"/>
  <c r="O14" i="37"/>
  <c r="O13" i="37"/>
  <c r="O12" i="37"/>
  <c r="O11" i="37"/>
  <c r="O10" i="37"/>
  <c r="O9" i="37"/>
  <c r="O8" i="37"/>
  <c r="O7" i="37"/>
  <c r="G50" i="37"/>
  <c r="G51" i="37"/>
  <c r="G61" i="37"/>
  <c r="O61" i="37"/>
  <c r="B10" i="1"/>
  <c r="C61" i="37"/>
  <c r="C50" i="37"/>
  <c r="C24" i="37"/>
  <c r="C25" i="37"/>
  <c r="C20" i="37"/>
  <c r="E29" i="27"/>
  <c r="D29" i="27"/>
  <c r="E28" i="27"/>
  <c r="D28" i="27"/>
  <c r="C29" i="27"/>
  <c r="C28" i="27"/>
  <c r="P37" i="37"/>
  <c r="P77" i="37"/>
  <c r="E10" i="59"/>
  <c r="P78" i="37"/>
  <c r="C22" i="1"/>
  <c r="Q25" i="55"/>
  <c r="B9" i="1"/>
  <c r="E21" i="41"/>
  <c r="C26" i="59"/>
  <c r="M71" i="41"/>
  <c r="L47" i="41"/>
  <c r="M15" i="41"/>
  <c r="N48" i="41"/>
  <c r="I21" i="41"/>
  <c r="E33" i="37"/>
  <c r="B14" i="1"/>
  <c r="E83" i="37"/>
  <c r="C14" i="1"/>
  <c r="E75" i="37"/>
  <c r="M75" i="37"/>
  <c r="D50" i="37"/>
  <c r="O69" i="37"/>
  <c r="L25" i="37"/>
  <c r="M25" i="37"/>
  <c r="P41" i="37"/>
  <c r="C30" i="37"/>
  <c r="C15" i="11"/>
  <c r="L15" i="41"/>
  <c r="P7" i="55"/>
  <c r="H50" i="37"/>
  <c r="H51" i="37"/>
  <c r="I50" i="37"/>
  <c r="K30" i="37"/>
  <c r="O28" i="37"/>
  <c r="M20" i="37"/>
  <c r="B19" i="1"/>
  <c r="P12" i="55"/>
  <c r="C12" i="55"/>
  <c r="L77" i="41"/>
  <c r="O41" i="37"/>
  <c r="F21" i="67"/>
  <c r="E50" i="37"/>
  <c r="N13" i="55"/>
  <c r="O13" i="55"/>
  <c r="Q13" i="55"/>
  <c r="G73" i="41"/>
  <c r="C16" i="11"/>
  <c r="I35" i="41"/>
  <c r="I53" i="41"/>
  <c r="N71" i="41"/>
  <c r="M24" i="37"/>
  <c r="K25" i="37"/>
  <c r="P8" i="55"/>
  <c r="H21" i="41"/>
  <c r="H53" i="41"/>
  <c r="D83" i="41"/>
  <c r="D86" i="41"/>
  <c r="M61" i="37"/>
  <c r="I73" i="41"/>
  <c r="I87" i="41"/>
  <c r="P21" i="55"/>
  <c r="N21" i="55"/>
  <c r="Q21" i="55"/>
  <c r="P61" i="37"/>
  <c r="I20" i="37"/>
  <c r="P20" i="37"/>
  <c r="I75" i="37"/>
  <c r="P75" i="37"/>
  <c r="C13" i="1"/>
  <c r="O24" i="37"/>
  <c r="L71" i="41"/>
  <c r="H25" i="37"/>
  <c r="I44" i="37"/>
  <c r="I51" i="37"/>
  <c r="J25" i="37"/>
  <c r="J62" i="37"/>
  <c r="I61" i="37"/>
  <c r="E7" i="58"/>
  <c r="G17" i="70"/>
  <c r="P22" i="55"/>
  <c r="H73" i="41"/>
  <c r="H87" i="41"/>
  <c r="L33" i="41"/>
  <c r="L35" i="41"/>
  <c r="L48" i="41"/>
  <c r="C73" i="41"/>
  <c r="P10" i="55"/>
  <c r="B20" i="1"/>
  <c r="C9" i="58"/>
  <c r="B24" i="1"/>
  <c r="P14" i="55"/>
  <c r="C8" i="59"/>
  <c r="C13" i="59"/>
  <c r="J79" i="37"/>
  <c r="J84" i="37"/>
  <c r="K51" i="37"/>
  <c r="M30" i="37"/>
  <c r="O30" i="37"/>
  <c r="F25" i="37"/>
  <c r="F62" i="37"/>
  <c r="F79" i="37"/>
  <c r="F84" i="37"/>
  <c r="G83" i="41"/>
  <c r="M77" i="41"/>
  <c r="E78" i="37"/>
  <c r="O78" i="37"/>
  <c r="H62" i="37"/>
  <c r="H79" i="37"/>
  <c r="C10" i="1"/>
  <c r="D51" i="37"/>
  <c r="E30" i="37"/>
  <c r="E51" i="37"/>
  <c r="P30" i="37"/>
  <c r="N19" i="55"/>
  <c r="O19" i="55"/>
  <c r="Q19" i="55"/>
  <c r="I24" i="55"/>
  <c r="J24" i="55"/>
  <c r="P11" i="55"/>
  <c r="B21" i="1"/>
  <c r="M33" i="41"/>
  <c r="M35" i="41"/>
  <c r="C20" i="1"/>
  <c r="N12" i="55"/>
  <c r="O12" i="55"/>
  <c r="Q12" i="55"/>
  <c r="O83" i="37"/>
  <c r="K62" i="37"/>
  <c r="C20" i="11"/>
  <c r="C21" i="11"/>
  <c r="F73" i="41"/>
  <c r="L73" i="41"/>
  <c r="N83" i="41"/>
  <c r="E86" i="41"/>
  <c r="N9" i="55"/>
  <c r="O9" i="55"/>
  <c r="Q9" i="55"/>
  <c r="D11" i="12"/>
  <c r="C11" i="1"/>
  <c r="L45" i="37"/>
  <c r="M44" i="37"/>
  <c r="I25" i="37"/>
  <c r="I62" i="37"/>
  <c r="D21" i="67"/>
  <c r="E24" i="37"/>
  <c r="O44" i="37"/>
  <c r="E44" i="37"/>
  <c r="G79" i="37"/>
  <c r="G84" i="37"/>
  <c r="I78" i="37"/>
  <c r="D20" i="11"/>
  <c r="O70" i="37"/>
  <c r="M70" i="37"/>
  <c r="M48" i="41"/>
  <c r="C21" i="1"/>
  <c r="D73" i="41"/>
  <c r="D53" i="41"/>
  <c r="M53" i="41"/>
  <c r="E21" i="67"/>
  <c r="I17" i="67"/>
  <c r="I21" i="67"/>
  <c r="P83" i="37"/>
  <c r="C16" i="1"/>
  <c r="E11" i="58"/>
  <c r="N77" i="41"/>
  <c r="P44" i="37"/>
  <c r="O25" i="37"/>
  <c r="N25" i="37"/>
  <c r="C86" i="41"/>
  <c r="L83" i="41"/>
  <c r="C12" i="58"/>
  <c r="K73" i="41"/>
  <c r="K87" i="41"/>
  <c r="K79" i="37"/>
  <c r="K84" i="37"/>
  <c r="D25" i="37"/>
  <c r="P24" i="37"/>
  <c r="O75" i="37"/>
  <c r="F53" i="41"/>
  <c r="L53" i="41"/>
  <c r="D26" i="78"/>
  <c r="O50" i="37"/>
  <c r="D16" i="11"/>
  <c r="D21" i="11"/>
  <c r="N51" i="37"/>
  <c r="N79" i="37"/>
  <c r="N84" i="37"/>
  <c r="E35" i="41"/>
  <c r="N33" i="41"/>
  <c r="N35" i="41"/>
  <c r="P33" i="37"/>
  <c r="I24" i="37"/>
  <c r="M21" i="41"/>
  <c r="C18" i="1"/>
  <c r="C10" i="64"/>
  <c r="N21" i="41"/>
  <c r="C51" i="37"/>
  <c r="O51" i="37"/>
  <c r="P70" i="37"/>
  <c r="C12" i="1"/>
  <c r="L21" i="41"/>
  <c r="L86" i="41"/>
  <c r="C87" i="41"/>
  <c r="C25" i="1"/>
  <c r="F87" i="41"/>
  <c r="N62" i="37"/>
  <c r="L50" i="37"/>
  <c r="P45" i="37"/>
  <c r="M45" i="37"/>
  <c r="P26" i="55"/>
  <c r="B16" i="1"/>
  <c r="E10" i="58"/>
  <c r="C79" i="37"/>
  <c r="G86" i="41"/>
  <c r="M83" i="41"/>
  <c r="C27" i="59"/>
  <c r="Q10" i="55"/>
  <c r="N10" i="55"/>
  <c r="O10" i="55"/>
  <c r="D62" i="37"/>
  <c r="E25" i="37"/>
  <c r="E62" i="37"/>
  <c r="P25" i="37"/>
  <c r="C6" i="1"/>
  <c r="M73" i="41"/>
  <c r="D87" i="41"/>
  <c r="E8" i="58"/>
  <c r="B8" i="1"/>
  <c r="P20" i="55"/>
  <c r="C6" i="58"/>
  <c r="C15" i="58"/>
  <c r="B18" i="1"/>
  <c r="B25" i="1"/>
  <c r="E73" i="41"/>
  <c r="N73" i="41"/>
  <c r="E53" i="41"/>
  <c r="N53" i="41"/>
  <c r="E8" i="59"/>
  <c r="P24" i="55"/>
  <c r="B13" i="1"/>
  <c r="O62" i="37"/>
  <c r="P18" i="55"/>
  <c r="B6" i="1"/>
  <c r="B15" i="1"/>
  <c r="B17" i="1"/>
  <c r="E6" i="58"/>
  <c r="N86" i="41"/>
  <c r="D79" i="37"/>
  <c r="C62" i="37"/>
  <c r="E6" i="59"/>
  <c r="B12" i="1"/>
  <c r="P23" i="55"/>
  <c r="I79" i="37"/>
  <c r="H84" i="37"/>
  <c r="N22" i="55"/>
  <c r="O22" i="55"/>
  <c r="Q22" i="55"/>
  <c r="I84" i="37"/>
  <c r="H86" i="37"/>
  <c r="E13" i="59"/>
  <c r="C25" i="58"/>
  <c r="E27" i="58"/>
  <c r="C27" i="58"/>
  <c r="D89" i="41"/>
  <c r="M87" i="41"/>
  <c r="M86" i="41"/>
  <c r="C26" i="1"/>
  <c r="G87" i="41"/>
  <c r="G89" i="41"/>
  <c r="C27" i="1"/>
  <c r="Q24" i="55"/>
  <c r="D14" i="55"/>
  <c r="P27" i="55"/>
  <c r="D11" i="55"/>
  <c r="N23" i="55"/>
  <c r="O23" i="55"/>
  <c r="Q23" i="55"/>
  <c r="D84" i="37"/>
  <c r="E79" i="37"/>
  <c r="E87" i="41"/>
  <c r="N87" i="41"/>
  <c r="O79" i="37"/>
  <c r="C84" i="37"/>
  <c r="O84" i="37"/>
  <c r="L51" i="37"/>
  <c r="M50" i="37"/>
  <c r="P50" i="37"/>
  <c r="L87" i="41"/>
  <c r="E15" i="58"/>
  <c r="E25" i="58"/>
  <c r="Q26" i="55"/>
  <c r="N26" i="55"/>
  <c r="O26" i="55"/>
  <c r="P15" i="55"/>
  <c r="B26" i="1"/>
  <c r="B27" i="1"/>
  <c r="E11" i="55"/>
  <c r="F11" i="55"/>
  <c r="G11" i="55"/>
  <c r="H11" i="55"/>
  <c r="I11" i="55"/>
  <c r="J11" i="55"/>
  <c r="K11" i="55"/>
  <c r="L11" i="55"/>
  <c r="M11" i="55"/>
  <c r="N11" i="55"/>
  <c r="P16" i="55"/>
  <c r="D20" i="55"/>
  <c r="E14" i="55"/>
  <c r="M89" i="41"/>
  <c r="E26" i="58"/>
  <c r="M51" i="37"/>
  <c r="M62" i="37"/>
  <c r="L62" i="37"/>
  <c r="P62" i="37"/>
  <c r="L79" i="37"/>
  <c r="P51" i="37"/>
  <c r="C8" i="1"/>
  <c r="C15" i="1"/>
  <c r="C17" i="1"/>
  <c r="E84" i="37"/>
  <c r="D86" i="37"/>
  <c r="O11" i="55"/>
  <c r="Q11" i="55"/>
  <c r="C27" i="55"/>
  <c r="C26" i="58"/>
  <c r="E27" i="59"/>
  <c r="C29" i="59"/>
  <c r="C28" i="59"/>
  <c r="F14" i="55"/>
  <c r="G14" i="55"/>
  <c r="H14" i="55"/>
  <c r="I14" i="55"/>
  <c r="J14" i="55"/>
  <c r="K14" i="55"/>
  <c r="L14" i="55"/>
  <c r="M14" i="55"/>
  <c r="E20" i="55"/>
  <c r="F20" i="55"/>
  <c r="G20" i="55"/>
  <c r="H20" i="55"/>
  <c r="I20" i="55"/>
  <c r="J20" i="55"/>
  <c r="K20" i="55"/>
  <c r="L20" i="55"/>
  <c r="D15" i="55"/>
  <c r="C16" i="55"/>
  <c r="C28" i="55"/>
  <c r="M79" i="37"/>
  <c r="L84" i="37"/>
  <c r="P79" i="37"/>
  <c r="D27" i="55"/>
  <c r="N14" i="55"/>
  <c r="O14" i="55"/>
  <c r="Q14" i="55"/>
  <c r="P28" i="55"/>
  <c r="E27" i="55"/>
  <c r="M84" i="37"/>
  <c r="L86" i="37"/>
  <c r="P84" i="37"/>
  <c r="P87" i="37"/>
  <c r="E15" i="55"/>
  <c r="D16" i="55"/>
  <c r="D28" i="55"/>
  <c r="O20" i="55"/>
  <c r="Q20" i="55"/>
  <c r="N7" i="55"/>
  <c r="F15" i="55"/>
  <c r="E16" i="55"/>
  <c r="E28" i="55"/>
  <c r="F27" i="55"/>
  <c r="G27" i="55"/>
  <c r="G15" i="55"/>
  <c r="F16" i="55"/>
  <c r="F28" i="55"/>
  <c r="O7" i="55"/>
  <c r="Q7" i="55"/>
  <c r="H15" i="55"/>
  <c r="G16" i="55"/>
  <c r="G28" i="55"/>
  <c r="H27" i="55"/>
  <c r="I15" i="55"/>
  <c r="H16" i="55"/>
  <c r="H28" i="55"/>
  <c r="I27" i="55"/>
  <c r="J27" i="55"/>
  <c r="J15" i="55"/>
  <c r="I16" i="55"/>
  <c r="I28" i="55"/>
  <c r="K15" i="55"/>
  <c r="J16" i="55"/>
  <c r="J28" i="55"/>
  <c r="K27" i="55"/>
  <c r="N8" i="55"/>
  <c r="O8" i="55"/>
  <c r="M27" i="55"/>
  <c r="L27" i="55"/>
  <c r="L15" i="55"/>
  <c r="K16" i="55"/>
  <c r="K28" i="55"/>
  <c r="M15" i="55"/>
  <c r="M16" i="55"/>
  <c r="M28" i="55"/>
  <c r="L16" i="55"/>
  <c r="L28" i="55"/>
  <c r="N15" i="55"/>
  <c r="Q8" i="55"/>
  <c r="N18" i="55"/>
  <c r="O15" i="55"/>
  <c r="N16" i="55"/>
  <c r="N27" i="55"/>
  <c r="O18" i="55"/>
  <c r="O27" i="55"/>
  <c r="Q27" i="55"/>
  <c r="Q18" i="55"/>
  <c r="N28" i="55"/>
  <c r="Q15" i="55"/>
  <c r="O16" i="55"/>
  <c r="O28" i="55"/>
  <c r="Q28" i="55"/>
  <c r="Q16" i="55"/>
</calcChain>
</file>

<file path=xl/sharedStrings.xml><?xml version="1.0" encoding="utf-8"?>
<sst xmlns="http://schemas.openxmlformats.org/spreadsheetml/2006/main" count="5796" uniqueCount="1291">
  <si>
    <t>Az európai uniós forrásból finanszírozott támogatással megvalósuló programok, projektek kiadásai, bevételei, valamint a helyi önkormányzat ilyen projektekhez történő hozzájárulásai (E Ft)</t>
  </si>
  <si>
    <t>eredeti ei. Működési célú</t>
  </si>
  <si>
    <t>eredeti ei. Felhalmozási célú</t>
  </si>
  <si>
    <t>Egyéb felhalmozási célú támogatások államháztartáson kívülre</t>
  </si>
  <si>
    <t xml:space="preserve">Intézményi ellátottak pénzbeli juttatásai </t>
  </si>
  <si>
    <t xml:space="preserve">Lakhatással kapcsolatos ellátások </t>
  </si>
  <si>
    <t xml:space="preserve">Foglalkoztatással, munkanélküliséggel kapcsolatos ellátások </t>
  </si>
  <si>
    <t xml:space="preserve">Betegséggel kapcsolatos (nem társadalombiztosítási) ellátások </t>
  </si>
  <si>
    <t>Helyi adó és egyéb közhatalmi bevételek (E Ft)</t>
  </si>
  <si>
    <t>A költségvetési hiány külső finanszírozására vagy a költségvetési többlet felhasználására szolgáló finanszírozási bevételek és kiadások működési és felhalmozási cél szerinti tagolásban (E Ft)</t>
  </si>
  <si>
    <t>Rovat-
szám</t>
  </si>
  <si>
    <t>Lakosságnak juttatott támogatások, szociális, rászorultsági jellegű ellátások (E Ft)</t>
  </si>
  <si>
    <t>Kötelezettségek megnevezése</t>
  </si>
  <si>
    <t>Köt.vállalás éve</t>
  </si>
  <si>
    <t>Tárgyév előtti kifizetés</t>
  </si>
  <si>
    <t>2015. évi kifizetés</t>
  </si>
  <si>
    <t>Összesen</t>
  </si>
  <si>
    <t>Működési célú hiteltörlesztések összesen:</t>
  </si>
  <si>
    <t>Felhalmozási célú hiteltörlesztések</t>
  </si>
  <si>
    <t>Beruházások összesen:</t>
  </si>
  <si>
    <t>Felújítások összesen:</t>
  </si>
  <si>
    <t>MINDÖSSZESEN:</t>
  </si>
  <si>
    <t>Tárgyévi kifizetés (2014. évi ei.)</t>
  </si>
  <si>
    <t>2016. évi kifizetés</t>
  </si>
  <si>
    <t>2017. évi kifizetés</t>
  </si>
  <si>
    <t>2018. év utáni kifizetések</t>
  </si>
  <si>
    <t>2014. évi eredeti ei.</t>
  </si>
  <si>
    <t>353/2011. (XII. 30.) Korm. rendelet</t>
  </si>
  <si>
    <r>
      <t>2. §</t>
    </r>
    <r>
      <rPr>
        <sz val="12"/>
        <color indexed="8"/>
        <rFont val="Times New Roman"/>
        <family val="1"/>
        <charset val="238"/>
      </rPr>
      <t xml:space="preserve"> (1) Az önkormányzat saját bevételének minősül</t>
    </r>
  </si>
  <si>
    <t>1. a helyi adóból származó bevétel,</t>
  </si>
  <si>
    <t>2. az önkormányzati vagyon és az önkormányzatot megillető vagyoni értékű jog értékesítéséből és hasznosításából származó bevétel,</t>
  </si>
  <si>
    <t>3. az osztalék, a koncessziós díj és a hozambevétel,</t>
  </si>
  <si>
    <t>4. a tárgyi eszköz és az immateriális jószág, részvény, részesedés, vállalat értékesítéséből vagy privatizációból származó bevétel,</t>
  </si>
  <si>
    <t>5. bírság-, pótlék- és díjbevétel, valamint</t>
  </si>
  <si>
    <t>6. a kezességvállalással kapcsolatos megtérülés.</t>
  </si>
  <si>
    <t>353/2011. (XII. 30.) Korm. Rendelet értelmében az önkormányzat saját bevételének minősül</t>
  </si>
  <si>
    <t>saját bevételek 2017.</t>
  </si>
  <si>
    <t>2015. évi eredeti ei.</t>
  </si>
  <si>
    <t>2016. évi eredeti ei.</t>
  </si>
  <si>
    <t>2017. évi eredeti ei.</t>
  </si>
  <si>
    <t>módosított ei.</t>
  </si>
  <si>
    <t>teljesítés</t>
  </si>
  <si>
    <t>Önkormányzat 2014. évi zárszámadása</t>
  </si>
  <si>
    <t>nem kötelező</t>
  </si>
  <si>
    <t>A/I/1        Vagyoni értékű jogok</t>
  </si>
  <si>
    <t>A/I/2        Szellemi termékek</t>
  </si>
  <si>
    <t>A/I/3        Immateriális javak értékhelyesbítése</t>
  </si>
  <si>
    <t>A/II/1        Ingatlanok és a kapcsolódó vagyoni értékű jogok</t>
  </si>
  <si>
    <t>A/II/2        Gépek, berendezések, felszerelések, járművek</t>
  </si>
  <si>
    <t>A/II/3        Tenyészállatok</t>
  </si>
  <si>
    <t>A/II/4        Beruházások, felújítások</t>
  </si>
  <si>
    <t>A/II/5        Tárgyi eszközök értékhelyesbítése</t>
  </si>
  <si>
    <t>A/III/3        Befektetett pénzügyi eszközök értékhelyesbítése</t>
  </si>
  <si>
    <t>A/IV/1        Koncesszióba, vagyonkezelésbe adott eszközök</t>
  </si>
  <si>
    <t>A/IV/2        Koncesszióba, vagyonkezelésbe adott eszközök értékhelyesbítése</t>
  </si>
  <si>
    <t>B/I/1        Vásárolt készletek</t>
  </si>
  <si>
    <t>B/I/2        Átsorolt, követelés fejében átvett készletek</t>
  </si>
  <si>
    <t>B/I/3        Egyéb készletek</t>
  </si>
  <si>
    <t>B/I/4        Befejezetlen termelés, félkész termékek, késztermékek</t>
  </si>
  <si>
    <t>B/I/5        Növendék-, hízó és egyéb állatok</t>
  </si>
  <si>
    <t>B/II/1        Nem tartós részesedések</t>
  </si>
  <si>
    <t>B/II/2a        - ebből: kárpótlási jegyek</t>
  </si>
  <si>
    <t>B/II/2b        - ebből: kincstárjegyek</t>
  </si>
  <si>
    <t>B/II/2c        - ebből: államkötvények</t>
  </si>
  <si>
    <t>B/II/2d        - ebből: helyi önkormányzatok kötvényei</t>
  </si>
  <si>
    <t>B/II/2e        - ebből: befektetési jegyek</t>
  </si>
  <si>
    <t>C/I        Hosszú lejáratú betétek</t>
  </si>
  <si>
    <t>C/II        Pénztárak, csekkek, betétkönyvek</t>
  </si>
  <si>
    <t>C/III        Forintszámlák</t>
  </si>
  <si>
    <t>C/IV        Devizaszámlák</t>
  </si>
  <si>
    <t>C/V        Idegen pénzeszközök</t>
  </si>
  <si>
    <t>D/I/3        Költségvetési évben esedékes követelések közhatalmi bevételre</t>
  </si>
  <si>
    <t>D/I/4        Költségvetési évben esedékes követelések működési bevételre</t>
  </si>
  <si>
    <t>D/I/5        Költségvetési évben esedékes követelések felhalmozási bevételre</t>
  </si>
  <si>
    <t>D/II/3        Költségvetési évet követően esedékes követelések közhatalmi bevételre</t>
  </si>
  <si>
    <t>D/II/4        Költségvetési évet követően esedékes követelések működési bevételre</t>
  </si>
  <si>
    <t>D/II/5        Költségvetési évet követően esedékes követelések felhalmozási bevételre</t>
  </si>
  <si>
    <t>D/III/1a        - ebből: immateriális javakra adott előlegek</t>
  </si>
  <si>
    <t>D/III/1b        - ebből: beruházásokra adott előlegek</t>
  </si>
  <si>
    <t>D/III/1c        - ebből: készletekre adott előlegek</t>
  </si>
  <si>
    <t>D/III/1d        - ebből: foglalkoztatottaknak adott előlegek</t>
  </si>
  <si>
    <t>D/III/1e        - ebből: egyéb adott előlegek</t>
  </si>
  <si>
    <t>D/III/2        Továbbadási célból folyósított támogatások, ellátások elszámolása</t>
  </si>
  <si>
    <t>D/III/3        Más által beszedett bevételek elszámolása</t>
  </si>
  <si>
    <t>D/III/4        Forgótőke elszámolása</t>
  </si>
  <si>
    <t>D/III/5        Vagyonkezelésbe adott eszközökkel kapcsolatos visszapótlási követelés elszámolása</t>
  </si>
  <si>
    <t>D/III/6        Nem társadalombiztosítás pénzügyi alapjait terhelő kifizetett ellátások megtérítésének elszámolása</t>
  </si>
  <si>
    <t>D/III/7        Folyósított, megelőlegezett társadalombiztosítási és családtámogatási ellátások elszámolása</t>
  </si>
  <si>
    <t>E)        EGYÉB SAJÁTOS ESZKÖZOLDALI ELSZÁMOLÁSOK</t>
  </si>
  <si>
    <t>F/1        Eredményszemléletű bevételek aktív időbeli elhatárolása</t>
  </si>
  <si>
    <t>F/2        Költségek, ráfordítások aktív időbeli elhatárolása</t>
  </si>
  <si>
    <t>F/3        Halasztott ráfordítások</t>
  </si>
  <si>
    <t>FORRÁSOK</t>
  </si>
  <si>
    <t>G/I        Nemzeti vagyon induláskori értéke</t>
  </si>
  <si>
    <t>G/II        Nemzeti vagyon változásai</t>
  </si>
  <si>
    <t>G/III        Egyéb eszközök induláskori értéke és változásai</t>
  </si>
  <si>
    <t>G/IV        Felhalmozott eredmény</t>
  </si>
  <si>
    <t>G/V        Eszközök értékhelyesbítésének forrása</t>
  </si>
  <si>
    <t>G/VI        Mérleg szerinti eredmény</t>
  </si>
  <si>
    <t>H/I/1        Költségvetési évben esedékes kötelezettségek személyi juttatásokra</t>
  </si>
  <si>
    <t>H/I/2        Költségvetési évben esedékes kötelezettségek munkaadókat terhelő járulékokra és szociális hozzájárulási adóra</t>
  </si>
  <si>
    <t>H/I/3        Költségvetési évben esedékes kötelezettségek dologi kiadásokra</t>
  </si>
  <si>
    <t>H/I/4        Költségvetési évben esedékes kötelezettségek ellátottak pénzbeli juttatásaira</t>
  </si>
  <si>
    <t>H/I/6        Költségvetési évben esedékes kötelezettségek beruházásokra</t>
  </si>
  <si>
    <t>H/I/7        Költségvetési évben esedékes kötelezettségek felújításokra</t>
  </si>
  <si>
    <t>H/II/1        Költségvetési évet követően esedékes kötelezettségek személyi juttatásokra</t>
  </si>
  <si>
    <t>H/II/2        Költségvetési évet követően esedékes kötelezettségek munkaadókat terhelő járulékokra és szociális hozzájárulási adóra</t>
  </si>
  <si>
    <t>H/II/3        Költségvetési évet követően esedékes kötelezettségek dologi kiadásokra</t>
  </si>
  <si>
    <t>H/II/4        Költségvetési évet követően esedékes kötelezettségek ellátottak pénzbeli juttatásaira</t>
  </si>
  <si>
    <t>H/II/6        Költségvetési évet követően esedékes kötelezettségek beruházásokra</t>
  </si>
  <si>
    <t>H/II/7        Költségvetési évet követően esedékes kötelezettségek felújításokra</t>
  </si>
  <si>
    <t>H/III/1        Kapott előlegek</t>
  </si>
  <si>
    <t>H/III/2        Továbbadási célból folyósított támogatások, ellátások elszámolása</t>
  </si>
  <si>
    <t>H/III/3        Más szervezetet megillető bevételek elszámolása</t>
  </si>
  <si>
    <t>H/III/4        Forgótőke elszámolása (Kincstár)</t>
  </si>
  <si>
    <t>H/III/5        Vagyonkezelésbe vett eszközökkel kapcsolatos visszapótlási kötelezettség elszámolása</t>
  </si>
  <si>
    <t>H/III/6        Nem társadalombiztosítás pénzügyi alapjait terhelő kifizetett ellátások megtérítésének elszámolása</t>
  </si>
  <si>
    <t>H/III/7        Munkáltató által korengedményes nyugdíjhoz megfizetett hozzájárulás elszámolása</t>
  </si>
  <si>
    <t>I)        EGYÉB SAJÁTOS FORRÁSOLDALI ELSZÁMOLÁSOK</t>
  </si>
  <si>
    <t>J)        KINCSTÁRI SZÁMLAVEZETÉSSEL KAPCSOLATOS ELSZÁMOLÁSOK</t>
  </si>
  <si>
    <t>K/1        Eredményszemléletű bevételek passzív időbeli elhatárolása</t>
  </si>
  <si>
    <t>K/2        Költségek, ráfordítások passzív időbeli elhatárolása</t>
  </si>
  <si>
    <t>K/3        Halasztott eredményszemléletű bevételek</t>
  </si>
  <si>
    <t xml:space="preserve">A/III/1        Tartós részesedések </t>
  </si>
  <si>
    <t xml:space="preserve">A/III/2        Tartós hitelviszonyt megtestesítő értékpapírok </t>
  </si>
  <si>
    <t xml:space="preserve">A/III        Befektetett pénzügyi eszközök </t>
  </si>
  <si>
    <t xml:space="preserve">A/I        Immateriális javak </t>
  </si>
  <si>
    <t xml:space="preserve">A/II        Tárgyi eszközök </t>
  </si>
  <si>
    <t xml:space="preserve">A)        NEMZETI VAGYONBA TARTOZÓ BEFEKTETETT ESZKÖZÖK </t>
  </si>
  <si>
    <t xml:space="preserve">B/II/2        Forgatási célú hitelviszonyt megtestesítő értékpapírok </t>
  </si>
  <si>
    <t xml:space="preserve">B/II        Értékpapírok </t>
  </si>
  <si>
    <t xml:space="preserve">C)        PÉNZESZKÖZÖK </t>
  </si>
  <si>
    <t xml:space="preserve">D/II        Költségvetési évet követően esedékes követelések </t>
  </si>
  <si>
    <t xml:space="preserve">D/III/1        Adott előlegek </t>
  </si>
  <si>
    <t xml:space="preserve">D/III        Követelés jellegű sajátos elszámolások </t>
  </si>
  <si>
    <t xml:space="preserve">ESZKÖZÖK ÖSSZESEN </t>
  </si>
  <si>
    <t xml:space="preserve">H/I        Költségvetési évben esedékes kötelezettségek </t>
  </si>
  <si>
    <t xml:space="preserve">H/II        Költségvetési évet követően esedékes kötelezettségek </t>
  </si>
  <si>
    <t xml:space="preserve">H)        KÖTELEZETTSÉGEK </t>
  </si>
  <si>
    <t xml:space="preserve">kiadási módosított  előirányzat </t>
  </si>
  <si>
    <t xml:space="preserve">teljesített kiadás </t>
  </si>
  <si>
    <t>ebből teljesített kiadás fedezete-saját forrás</t>
  </si>
  <si>
    <t>ebből teljesített kiadás fedezete-adósságot keletkeztető ügylet</t>
  </si>
  <si>
    <t>bel- vagy külföldi irányú kötelezettség</t>
  </si>
  <si>
    <t>A zárszámadási rendelettervezet előterjesztésekor a képviselő-testület részére tájékoztatásul az előterjesztlésben kell bemutatni-nem a rendelet része</t>
  </si>
  <si>
    <t>2013. évi tény  (teljesítés)</t>
  </si>
  <si>
    <t>2014. évi módosított ei.</t>
  </si>
  <si>
    <t>2014. évi tény (teljesítés)</t>
  </si>
  <si>
    <t>A költségvetési évet követő három év tervezett bevételi előirányzatainak és kiadási előirányzatainak keretszámai (E Ft)</t>
  </si>
  <si>
    <t>A költségvetési év azon fejlesztései, amelyek megvalósításához a Gst. 3. § (1) bekezdése szerinti adósságot keletkeztető ügylet megkötése vált szükségessé (E Ft)</t>
  </si>
  <si>
    <t>A Gst. 3. § (1) bekezdése szerinti adósságot keletkeztető ügyletekből és kezességvállalásokból fennálló kötelezettségek az adósságot keletkeztető ügyletek futamidejének végéig, illetve a kezesség érvényesíthetőségéig, és a Gst. 45. § (1) bekezdés a) pontja felhatalmazása alapján kiadott jogszabályban meghatározottak szerinti saját bevételek (E Ft)</t>
  </si>
  <si>
    <t>módosított ei. Működési célú</t>
  </si>
  <si>
    <t>módosított ei. Felhalmozási célú</t>
  </si>
  <si>
    <t>Teljesítés Működési célú</t>
  </si>
  <si>
    <t>Teljesítés Felhalmozási célú</t>
  </si>
  <si>
    <t>KÉPLETEZVE</t>
  </si>
  <si>
    <t>Tárgyévi kifizetés (2014. évi teljesítés)</t>
  </si>
  <si>
    <t>Tárgyévi kifizetés (2014. évi mód. ei.)</t>
  </si>
  <si>
    <t>ebből adóelengedés</t>
  </si>
  <si>
    <t>ebből adókedvezmény</t>
  </si>
  <si>
    <t>teljesített bevétel</t>
  </si>
  <si>
    <t>elvárt bevétel</t>
  </si>
  <si>
    <t>ESZKÖZÖK</t>
  </si>
  <si>
    <t>Módosítások</t>
  </si>
  <si>
    <t>Előző időszak (2013. év)</t>
  </si>
  <si>
    <t>Tárgyi időszak (2014. év)</t>
  </si>
  <si>
    <t>A helyi önkormányzat mérlege (E Ft)</t>
  </si>
  <si>
    <t>A/IV        Koncesszióba, vagyonkezelésbe adott eszközök</t>
  </si>
  <si>
    <t>B/I        Készletek</t>
  </si>
  <si>
    <t>B)        NEMZETI VAGYONBA TARTOZÓ FORGÓESZKÖZÖK</t>
  </si>
  <si>
    <t xml:space="preserve">D/I/1        Költségvetési évben esedékes követelések működési célú támogatások bevételeire államháztartáson belülről </t>
  </si>
  <si>
    <t xml:space="preserve">D/I/2        Költségvetési évben esedékes követelések felhalmozási célú támogatások bevételeire államháztartáson belülről </t>
  </si>
  <si>
    <t xml:space="preserve">D/I/6        Költségvetési évben esedékes követelések működési célú átvett pénzeszközre </t>
  </si>
  <si>
    <t xml:space="preserve">D/I/7        Költségvetési évben esedékes követelések felhalmozási célú átvett pénzeszközre </t>
  </si>
  <si>
    <t xml:space="preserve">D/I/8        Költségvetési évben esedékes követelések finanszírozási bevételekre </t>
  </si>
  <si>
    <t xml:space="preserve">D/I        Költségvetési évben esedékes követelések </t>
  </si>
  <si>
    <t xml:space="preserve">D/II/1        Költségvetési évet követően esedékes követelések működési célú támogatások bevételeire államháztartáson belülről </t>
  </si>
  <si>
    <t xml:space="preserve">D/II/8        Költségvetési évet követően esedékes követelések finanszírozási bevételekre </t>
  </si>
  <si>
    <t xml:space="preserve">D/II/7        Költségvetési évet követően esedékes követelések felhalmozási célú átvett pénzeszközre </t>
  </si>
  <si>
    <t xml:space="preserve">D/II/6        Költségvetési évet követően esedékes követelések működési célú átvett pénzeszközre </t>
  </si>
  <si>
    <t xml:space="preserve">D/II/2        Költségvetési évet követően esedékes követelések felhalmozási célú támogatások bevételeire államháztartáson belülről </t>
  </si>
  <si>
    <t>F)        AKTÍV IDŐBELI ELHATÁROLÁSOK</t>
  </si>
  <si>
    <t xml:space="preserve">D)        KÖVETELÉSEK </t>
  </si>
  <si>
    <t xml:space="preserve">G)        SAJÁT TŐKE </t>
  </si>
  <si>
    <t xml:space="preserve">H/I/5        Költségvetési évben esedékes kötelezettségek egyéb működési célú kiadásokra </t>
  </si>
  <si>
    <t xml:space="preserve">H/I/8        Költségvetési évben esedékes kötelezettségek egyéb felhalmozási célú kiadásokra </t>
  </si>
  <si>
    <t xml:space="preserve">H/I/9        Költségvetési évben esedékes kötelezettségek finanszírozási kiadásokra </t>
  </si>
  <si>
    <t xml:space="preserve">H/II/5        Költségvetési évet követően esedékes kötelezettségek egyéb működési célú kiadásokra </t>
  </si>
  <si>
    <t xml:space="preserve">H/II/8        Költségvetési évet követően esedékes kötelezettségek egyéb felhalmozási célú kiadásokra </t>
  </si>
  <si>
    <t xml:space="preserve">H/II/9        Költségvetési évet követően esedékes kötelezettségek finanszírozási kiadásokra </t>
  </si>
  <si>
    <t xml:space="preserve">H/III        Kötelezettség jellegű sajátos elszámolások </t>
  </si>
  <si>
    <t>K)        PASSZÍV IDŐBELI ELHATÁROLÁSOK</t>
  </si>
  <si>
    <t xml:space="preserve">FORRÁSOK ÖSSZESEN </t>
  </si>
  <si>
    <t>ÖNKORMÁNYZAT</t>
  </si>
  <si>
    <t>01        Közhatalmi eredményszemléletű bevételek</t>
  </si>
  <si>
    <t>02        Eszközök és szolgáltatások értékesítése nettó eredményszemléletű bevételei</t>
  </si>
  <si>
    <t>03        Tevékenység egyéb nettó eredményszemléletű bevételei</t>
  </si>
  <si>
    <t>I        Tevékenység nettó eredményszemléletű bevétele (=01+02+03) (04=01+02+03)</t>
  </si>
  <si>
    <t>04        Saját termelésű készletek állományváltozása</t>
  </si>
  <si>
    <t>05        Saját előállítású eszközök aktivált értéke</t>
  </si>
  <si>
    <t>II        Aktivált saját teljesítmények értéke (=±04+05) (07=±05+06)</t>
  </si>
  <si>
    <t>06        Központi működési célú támogatások eredményszemléletű bevételei</t>
  </si>
  <si>
    <t>07        Egyéb működési célú támogatások eredményszemléletű bevételei</t>
  </si>
  <si>
    <t>08        Különféle egyéb eredményszemléletű bevételek</t>
  </si>
  <si>
    <t>III        Egyéb eredményszemléletű bevételek (=06+07+08) (11=08+09+10)</t>
  </si>
  <si>
    <t>09        Anyagköltség</t>
  </si>
  <si>
    <t>10        Igénybe vett szolgáltatások értéke</t>
  </si>
  <si>
    <t>11        Eladott áruk beszerzési értéke</t>
  </si>
  <si>
    <t>12        Eladott (közvetített) szolgáltatások értéke</t>
  </si>
  <si>
    <t>IV        Anyagjellegű ráfordítások (=09+10+11+12) (16=12+...+15)</t>
  </si>
  <si>
    <t>13        Bérköltség</t>
  </si>
  <si>
    <t>14        Személyi jellegű egyéb kifizetések</t>
  </si>
  <si>
    <t>15        Bérjárulékok</t>
  </si>
  <si>
    <t>V        Személyi jellegű ráfordítások (=13+14+15) (20=17+...+19)</t>
  </si>
  <si>
    <t>VI        Értékcsökkenési leírás</t>
  </si>
  <si>
    <t>VII        Egyéb ráfordítások</t>
  </si>
  <si>
    <t>A) TEVÉKENYSÉGEK EREDMÉNYE (=I±II+III-IV-V-VI-VII) (23=04±07+11-(16+20+21+22))</t>
  </si>
  <si>
    <t>16        Kapott (járó) osztalék és részesedés</t>
  </si>
  <si>
    <t>17        Kapott (járó) kamatok és kamatjellegű eredményszemléletű bevételek</t>
  </si>
  <si>
    <t>18        Pénzügyi műveletek egyéb eredményszemléletű bevételei (&gt;=18a) (26&gt;=27)</t>
  </si>
  <si>
    <t>18a        - ebből: árfolyamnyereség</t>
  </si>
  <si>
    <t>VIII        Pénzügyi műveletek eredményszemléletű bevételei (=16+17+18) (28=24+...+26)</t>
  </si>
  <si>
    <t>19        Fizetendő kamatok és kamatjellegű ráfordítások</t>
  </si>
  <si>
    <t>20        Részesedések, értékpapírok, pénzeszközök értékvesztése</t>
  </si>
  <si>
    <t>21        Pénzügyi műveletek egyéb ráfordításai (&gt;=21a) (31&gt;=32)</t>
  </si>
  <si>
    <t>21a        - ebből: árfolyamveszteség</t>
  </si>
  <si>
    <t>IX        Pénzügyi műveletek ráfordításai (=19+20+21) (33=29+...+31)</t>
  </si>
  <si>
    <t>B)        PÉNZÜGYI MŰVELETEK EREDMÉNYE (=VIII-IX) (34=28-33)</t>
  </si>
  <si>
    <t>C)        SZOKÁSOS EREDMÉNY (=±A±B) (35=±23±34)</t>
  </si>
  <si>
    <t>22        Felhalmozási célú támogatások eredményszemléletű bevételei</t>
  </si>
  <si>
    <t>23        Különféle rendkívüli eredményszemléletű bevételek</t>
  </si>
  <si>
    <t>X        Rendkívüli eredményszemléletű bevételek (=22+23) (=36+37)</t>
  </si>
  <si>
    <t>XI        Rendkívüli ráfordítások</t>
  </si>
  <si>
    <t>D)        RENDKÍVÜLI EREDMÉNY(=X-XI) (40=38-39)</t>
  </si>
  <si>
    <t>E)        MÉRLEG SZERINTI EREDMÉNY (=±C±D) (41=±35±40)</t>
  </si>
  <si>
    <t>A helyi önkormányzat eredménykimutatása (E Ft)</t>
  </si>
  <si>
    <t>K1-8. Költségvetési kiadások</t>
  </si>
  <si>
    <t>K1. Személyi juttatások</t>
  </si>
  <si>
    <t>K2. Munkaadókat terhelő járulékok és szociális hozzájárulási adó</t>
  </si>
  <si>
    <t>K3. Dologi kiadások</t>
  </si>
  <si>
    <t>K4. Ellátottak pénzbeli juttatásai</t>
  </si>
  <si>
    <t>K5. Egyéb működési célú kiadások</t>
  </si>
  <si>
    <t>K6. Beruházási kiadások</t>
  </si>
  <si>
    <t>K7. Felújítások</t>
  </si>
  <si>
    <t>K8. Egyéb felhalmozási célú kiadások</t>
  </si>
  <si>
    <t>K9. Finanszírozási kiadások</t>
  </si>
  <si>
    <t>B1-7. Költségvetési bevételek</t>
  </si>
  <si>
    <t>B1. Működési célú támogatások államháztartáson belülről</t>
  </si>
  <si>
    <t>B2. Felhalmozási célú támogatások államháztartáson belülről</t>
  </si>
  <si>
    <t>B3. Közhatalmi bevételek</t>
  </si>
  <si>
    <t>B4. Működési bevételek</t>
  </si>
  <si>
    <t>B5. Felhalmozási bevételek</t>
  </si>
  <si>
    <t>B6. Működési célú átvett pénzeszközök</t>
  </si>
  <si>
    <t>B7. Felhalmozási célú átvett pénzeszközök</t>
  </si>
  <si>
    <t>B8. Finanszírozási bevételek</t>
  </si>
  <si>
    <t>Rovat megnevezése</t>
  </si>
  <si>
    <t>Rovat-szám</t>
  </si>
  <si>
    <t>Törvény szerinti illetmények, munkabérek</t>
  </si>
  <si>
    <t>K1101</t>
  </si>
  <si>
    <t>Normatív jutalmak</t>
  </si>
  <si>
    <t>K1102</t>
  </si>
  <si>
    <t>Céljuttatás, projektprémium</t>
  </si>
  <si>
    <t>K1103</t>
  </si>
  <si>
    <t>Készenléti, ügyeleti, helyettesítési díj, túlóra, túlszolgálat</t>
  </si>
  <si>
    <t>K1104</t>
  </si>
  <si>
    <t>Végkielégítés</t>
  </si>
  <si>
    <t>K1105</t>
  </si>
  <si>
    <t>Jubileumi jutalom</t>
  </si>
  <si>
    <t>K1106</t>
  </si>
  <si>
    <t>Béren kívüli juttatások</t>
  </si>
  <si>
    <t>K1107</t>
  </si>
  <si>
    <t>Ruházati költségtérítés</t>
  </si>
  <si>
    <t>K1108</t>
  </si>
  <si>
    <t>Közlekedési költségtérítés</t>
  </si>
  <si>
    <t>K1109</t>
  </si>
  <si>
    <t>Egyéb költségtérítések</t>
  </si>
  <si>
    <t>K1110</t>
  </si>
  <si>
    <t>Lakhatási támogatások</t>
  </si>
  <si>
    <t>K1111</t>
  </si>
  <si>
    <t>Szociális támogatások</t>
  </si>
  <si>
    <t>K1112</t>
  </si>
  <si>
    <t>K1113</t>
  </si>
  <si>
    <t>ebből:biztosítási díjak</t>
  </si>
  <si>
    <t>K11</t>
  </si>
  <si>
    <t>Választott tisztségviselők juttatásai</t>
  </si>
  <si>
    <t>K121</t>
  </si>
  <si>
    <t>Munkavégzésre irányuló egyéb jogviszonyban nem saját foglalkoztatottnak fizetett juttatások</t>
  </si>
  <si>
    <t>K122</t>
  </si>
  <si>
    <t>Egyéb külső személyi juttatások</t>
  </si>
  <si>
    <t>K123</t>
  </si>
  <si>
    <t>K12</t>
  </si>
  <si>
    <t>K1</t>
  </si>
  <si>
    <t>K2</t>
  </si>
  <si>
    <t>Szakmai anyagok beszerzése</t>
  </si>
  <si>
    <t>K311</t>
  </si>
  <si>
    <t>Üzemeltetési anyagok beszerzése</t>
  </si>
  <si>
    <t>K312</t>
  </si>
  <si>
    <t>Árubeszerzés</t>
  </si>
  <si>
    <t>K313</t>
  </si>
  <si>
    <t>K31</t>
  </si>
  <si>
    <t>Informatikai szolgáltatások igénybevétele</t>
  </si>
  <si>
    <t>K321</t>
  </si>
  <si>
    <t>Egyéb kommunikációs szolgáltatások</t>
  </si>
  <si>
    <t>K322</t>
  </si>
  <si>
    <t>K32</t>
  </si>
  <si>
    <t>Közüzemi díjak</t>
  </si>
  <si>
    <t>K331</t>
  </si>
  <si>
    <t>Vásárolt élelmezés</t>
  </si>
  <si>
    <t>K332</t>
  </si>
  <si>
    <t>K333</t>
  </si>
  <si>
    <t>ebből: a közszféra és a magánszféra együttműködésén (PPP) alapuló szerződéses konstrukció</t>
  </si>
  <si>
    <t>Karbantartási, kisjavítási szolgáltatások</t>
  </si>
  <si>
    <t>K334</t>
  </si>
  <si>
    <t>K335</t>
  </si>
  <si>
    <t>ebből: államháztartáson belül</t>
  </si>
  <si>
    <t xml:space="preserve">Szakmai tevékenységet segítő szolgáltatások </t>
  </si>
  <si>
    <t>K336</t>
  </si>
  <si>
    <t>K337</t>
  </si>
  <si>
    <t>ebből: biztosítási díjak</t>
  </si>
  <si>
    <t>K33</t>
  </si>
  <si>
    <t>Kiküldetések kiadásai</t>
  </si>
  <si>
    <t>K341</t>
  </si>
  <si>
    <t>Reklám- és propagandakiadások</t>
  </si>
  <si>
    <t>K342</t>
  </si>
  <si>
    <t>K34</t>
  </si>
  <si>
    <t>Működési célú előzetesen felszámított általános forgalmi adó</t>
  </si>
  <si>
    <t>K351</t>
  </si>
  <si>
    <t xml:space="preserve">Fizetendő általános forgalmi adó </t>
  </si>
  <si>
    <t>K352</t>
  </si>
  <si>
    <t>K353</t>
  </si>
  <si>
    <t>ebből: fedezeti ügyletek kamatkiadásai</t>
  </si>
  <si>
    <t>K354</t>
  </si>
  <si>
    <t>ebből: valuta, deviza eszközök realizált árfolyamvesztesége</t>
  </si>
  <si>
    <t>ebből: hitelviszonyt megtestesítő értékpapírok árfolyamkülönbözete</t>
  </si>
  <si>
    <t>ebből: deviza kötelezettségek realizált árfolyamvesztesége</t>
  </si>
  <si>
    <t>Egyéb dologi kiadások</t>
  </si>
  <si>
    <t>K355</t>
  </si>
  <si>
    <t>K35</t>
  </si>
  <si>
    <t>K3</t>
  </si>
  <si>
    <t>Társadalombiztosítási ellátások</t>
  </si>
  <si>
    <t>K41</t>
  </si>
  <si>
    <t>K42</t>
  </si>
  <si>
    <t>K43</t>
  </si>
  <si>
    <t>K44</t>
  </si>
  <si>
    <t>K45</t>
  </si>
  <si>
    <t>K46</t>
  </si>
  <si>
    <t>K47</t>
  </si>
  <si>
    <t>K48</t>
  </si>
  <si>
    <t>K4</t>
  </si>
  <si>
    <t>K501</t>
  </si>
  <si>
    <t>ebből: Európai Unió</t>
  </si>
  <si>
    <t>Elvonások és befizetések</t>
  </si>
  <si>
    <t>K502</t>
  </si>
  <si>
    <t>Működési célú garancia- és kezességvállalásból származó kifizetés államháztartáson belülre</t>
  </si>
  <si>
    <t>K503</t>
  </si>
  <si>
    <t>K504</t>
  </si>
  <si>
    <t>K505</t>
  </si>
  <si>
    <t>K506</t>
  </si>
  <si>
    <t>K507</t>
  </si>
  <si>
    <t>ebből: állami vagy önkormányzati tulajdonban lévő gazdasági társaságok tartozásai miatti kifizetések</t>
  </si>
  <si>
    <t>K508</t>
  </si>
  <si>
    <t>Árkiegészítések, ártámogatások</t>
  </si>
  <si>
    <t>K509</t>
  </si>
  <si>
    <t>Kamattámogatások</t>
  </si>
  <si>
    <t>K510</t>
  </si>
  <si>
    <t>K511</t>
  </si>
  <si>
    <t>K512</t>
  </si>
  <si>
    <t>K5</t>
  </si>
  <si>
    <t>Immateriális javak beszerzése, létesítése</t>
  </si>
  <si>
    <t>K61</t>
  </si>
  <si>
    <t>K62</t>
  </si>
  <si>
    <t>ebből: termőföld-vásárlás kiadásai</t>
  </si>
  <si>
    <t>Informatikai eszközök beszerzése, létesítése</t>
  </si>
  <si>
    <t>K63</t>
  </si>
  <si>
    <t>Egyéb tárgyi eszközök beszerzése, létesítése</t>
  </si>
  <si>
    <t>K64</t>
  </si>
  <si>
    <t>Részesedések beszerzése</t>
  </si>
  <si>
    <t>K65</t>
  </si>
  <si>
    <t>Meglévő részesedések növeléséhez kapcsolódó kiadások</t>
  </si>
  <si>
    <t>K66</t>
  </si>
  <si>
    <t>Beruházási célú előzetesen felszámított általános forgalmi adó</t>
  </si>
  <si>
    <t>K67</t>
  </si>
  <si>
    <t>K6</t>
  </si>
  <si>
    <t>Ingatlanok felújítása</t>
  </si>
  <si>
    <t>K71</t>
  </si>
  <si>
    <t>Informatikai eszközök felújítása</t>
  </si>
  <si>
    <t>K72</t>
  </si>
  <si>
    <t xml:space="preserve">Egyéb tárgyi eszközök felújítása </t>
  </si>
  <si>
    <t>K73</t>
  </si>
  <si>
    <t>Felújítási célú előzetesen felszámított általános forgalmi adó</t>
  </si>
  <si>
    <t>K74</t>
  </si>
  <si>
    <t>K7</t>
  </si>
  <si>
    <t>Felhalmozási célú garancia- és kezességvállalásból származó kifizetés államháztartáson belülre</t>
  </si>
  <si>
    <t>K81</t>
  </si>
  <si>
    <t>K82</t>
  </si>
  <si>
    <t>K83</t>
  </si>
  <si>
    <t>K84</t>
  </si>
  <si>
    <t>K85</t>
  </si>
  <si>
    <t>K86</t>
  </si>
  <si>
    <t>Lakástámogatás</t>
  </si>
  <si>
    <t>K87</t>
  </si>
  <si>
    <t>K88</t>
  </si>
  <si>
    <t>K8</t>
  </si>
  <si>
    <t>K1-K8</t>
  </si>
  <si>
    <t>K9111</t>
  </si>
  <si>
    <t>ebből: pénzügyi vállalkozás</t>
  </si>
  <si>
    <t>ebből: fedezeti ügyletek nettó kiadásai</t>
  </si>
  <si>
    <t>Likviditási célú hitelek, kölcsönök törlesztése pénzügyi vállalkozásnak</t>
  </si>
  <si>
    <t>K9112</t>
  </si>
  <si>
    <t>K9113</t>
  </si>
  <si>
    <t xml:space="preserve"> K9113</t>
  </si>
  <si>
    <t>K911</t>
  </si>
  <si>
    <t>K9121</t>
  </si>
  <si>
    <t>ebből: befektetési jegyek</t>
  </si>
  <si>
    <t>ebből: kárpótlási jegyek</t>
  </si>
  <si>
    <t>K9122</t>
  </si>
  <si>
    <t>Befektetési célú belföldi értékpapírok vásárlása</t>
  </si>
  <si>
    <t>K9123</t>
  </si>
  <si>
    <t>K9124</t>
  </si>
  <si>
    <t>K912</t>
  </si>
  <si>
    <t>Államháztartáson belüli megelőlegezések folyósítása</t>
  </si>
  <si>
    <t>K913</t>
  </si>
  <si>
    <t>Államháztartáson belüli megelőlegezések visszafizetése</t>
  </si>
  <si>
    <t>K914</t>
  </si>
  <si>
    <t>Központi, irányító szervi támogatások folyósítása</t>
  </si>
  <si>
    <t>K915</t>
  </si>
  <si>
    <t>Pénzeszközök betétként elhelyezése</t>
  </si>
  <si>
    <t>K916</t>
  </si>
  <si>
    <t>Pénzügyi lízing kiadásai</t>
  </si>
  <si>
    <t>K917</t>
  </si>
  <si>
    <t>Központi költségvetés sajátos finanszírozási kiadásai</t>
  </si>
  <si>
    <t>K918</t>
  </si>
  <si>
    <t>K91</t>
  </si>
  <si>
    <t>Forgatási célú külföldi értékpapírok vásárlása</t>
  </si>
  <si>
    <t>K921</t>
  </si>
  <si>
    <t>Befektetési célú külföldi értékpapírok vásárlása</t>
  </si>
  <si>
    <t>K922</t>
  </si>
  <si>
    <t>K923</t>
  </si>
  <si>
    <t>K924</t>
  </si>
  <si>
    <t>ebből: nemzetközi fejlesztési szervezetek</t>
  </si>
  <si>
    <t>ebből: más kormányok</t>
  </si>
  <si>
    <t>ebből: külföldi pénzintézetek</t>
  </si>
  <si>
    <t>K92</t>
  </si>
  <si>
    <t>Adóssághoz nem kapcsolódó származékos ügyletek kiadásai</t>
  </si>
  <si>
    <t>K93</t>
  </si>
  <si>
    <t>K9</t>
  </si>
  <si>
    <t>Helyi önkormányzatok működésének általános támogatása</t>
  </si>
  <si>
    <t>B111</t>
  </si>
  <si>
    <t>Települési önkormányzatok egyes köznevelési feladatainak támogatása</t>
  </si>
  <si>
    <t>B112</t>
  </si>
  <si>
    <t>Települési önkormányzatok szociális és gyermekjóléti  feladatainak támogatása</t>
  </si>
  <si>
    <t>B113</t>
  </si>
  <si>
    <t>Települési önkormányzatok kulturális feladatainak támogatása</t>
  </si>
  <si>
    <t>B114</t>
  </si>
  <si>
    <t>Működési célú központosított előirányzatok</t>
  </si>
  <si>
    <t>B115</t>
  </si>
  <si>
    <t>Helyi önkormányzatok kiegészítő támogatásai</t>
  </si>
  <si>
    <t>B116</t>
  </si>
  <si>
    <t>B11</t>
  </si>
  <si>
    <t>Elvonások és befizetések bevételei</t>
  </si>
  <si>
    <t>B12</t>
  </si>
  <si>
    <t>Működési célú garancia- és kezességvállalásból származó megtérülések államháztartáson belülről</t>
  </si>
  <si>
    <t>B13</t>
  </si>
  <si>
    <t>B14</t>
  </si>
  <si>
    <t>B15</t>
  </si>
  <si>
    <t>B16</t>
  </si>
  <si>
    <t>B1</t>
  </si>
  <si>
    <t>Felhalmozási célú önkormányzati támogatások</t>
  </si>
  <si>
    <t>B21</t>
  </si>
  <si>
    <t>Felhalmozási célú garancia- és kezességvállalásból származó megtérülések államháztartáson belülről</t>
  </si>
  <si>
    <t>B22</t>
  </si>
  <si>
    <t>B23</t>
  </si>
  <si>
    <t>B24</t>
  </si>
  <si>
    <t>B25</t>
  </si>
  <si>
    <t>B2</t>
  </si>
  <si>
    <t>B311</t>
  </si>
  <si>
    <t>ebből: személyi jövedelemadó</t>
  </si>
  <si>
    <t>ebből: magánszemély jogviszonyának megszűnéséhez kapcsolódó egyes jövedelmek különadója</t>
  </si>
  <si>
    <t>ebből: termőföld bérbeadásából származó jövedelem utáni személyi jövedelemadó</t>
  </si>
  <si>
    <t>B312</t>
  </si>
  <si>
    <t>B31</t>
  </si>
  <si>
    <t>B32</t>
  </si>
  <si>
    <t>B33</t>
  </si>
  <si>
    <t>B34</t>
  </si>
  <si>
    <t>B351</t>
  </si>
  <si>
    <t>ebből: állandó jeleggel végzett iparűzési tevékenység után fizetett helyi iparűzési adó</t>
  </si>
  <si>
    <t>ebből: ideiglenes jeleggel végzett tevékenység után fizetett helyi iparűzési adó</t>
  </si>
  <si>
    <t>B352</t>
  </si>
  <si>
    <t xml:space="preserve">Pénzügyi monopóliumok nyereségét terhelő adók </t>
  </si>
  <si>
    <t>B353</t>
  </si>
  <si>
    <t>B354</t>
  </si>
  <si>
    <t>ebből: belföldi gépjárművek adójának a központi költségvetést megillető része</t>
  </si>
  <si>
    <t>ebből: belföldi gépjárművek adójának a helyi önkormányzatot megillető része</t>
  </si>
  <si>
    <t>ebből: külföldi gépjárművek adója</t>
  </si>
  <si>
    <t>ebből: gépjármű túlsúlydíj</t>
  </si>
  <si>
    <t>B355</t>
  </si>
  <si>
    <t>ebből: kulturális adó</t>
  </si>
  <si>
    <t>ebből: baleseti adó</t>
  </si>
  <si>
    <t>ebből: nukleáris létesítmények Központi Nukleáris Pénzügyi Alapba történő kötelező befizetései</t>
  </si>
  <si>
    <t>ebből: környezetterhelési díj</t>
  </si>
  <si>
    <t>ebből: környezetvédelmi termékdíj</t>
  </si>
  <si>
    <t>ebből: bérfőzési szeszadó</t>
  </si>
  <si>
    <t>ebből: szerencsjáték szervezési díj</t>
  </si>
  <si>
    <t xml:space="preserve">ebből: tartózkodás után fizetett idegenforgalmi adó </t>
  </si>
  <si>
    <t>ebből: talajterhelési díj</t>
  </si>
  <si>
    <t>ebből: vizkészletjárulék</t>
  </si>
  <si>
    <t>ebből: állami vadászjegyek díja</t>
  </si>
  <si>
    <t>ebből: erdővédelmi járulék</t>
  </si>
  <si>
    <t>ebből: földvédelmi járulék</t>
  </si>
  <si>
    <t>ebből: halászati haszonbérleti díj</t>
  </si>
  <si>
    <t>ebből: korábbi évek megszünt adónemei áthúzódó fizetéseiből befolyt bevételek</t>
  </si>
  <si>
    <t>B35</t>
  </si>
  <si>
    <t>B36</t>
  </si>
  <si>
    <t>B3</t>
  </si>
  <si>
    <t>Áru- és készletértékesítés ellenértéke</t>
  </si>
  <si>
    <t>B401</t>
  </si>
  <si>
    <t>B402</t>
  </si>
  <si>
    <t>ebből:tárgyi eszközök bérbeadásából származó bevétel</t>
  </si>
  <si>
    <t>ebből: utak használata ellenében beszedett használati díj, pótdíj, elektronikus útdíj</t>
  </si>
  <si>
    <t>B403</t>
  </si>
  <si>
    <t>B404</t>
  </si>
  <si>
    <t>ebből: vadászati jog bérbeadásból származó bevétel</t>
  </si>
  <si>
    <t>ebből: önkormányzati vagyon üzemeltetéséből, koncesszióból származó bevétel</t>
  </si>
  <si>
    <t>ebből: önkormányzati vagyon vagyonkezelésbe adásából származó bevétel</t>
  </si>
  <si>
    <t>ebből: állami többségi tulajdonú vállalkozástól kapott osztalék</t>
  </si>
  <si>
    <t>ebből:  önkormányzati többségi tulajdonú vállalkozástól kapott osztalék</t>
  </si>
  <si>
    <t>ebből: egyéb részesedések után kapott osztalék</t>
  </si>
  <si>
    <t>Ellátási díjak</t>
  </si>
  <si>
    <t>B405</t>
  </si>
  <si>
    <t>Kiszámlázott általános forgalmi adó</t>
  </si>
  <si>
    <t>B406</t>
  </si>
  <si>
    <t>Általános forgalmi adó visszatérítése</t>
  </si>
  <si>
    <t>B407</t>
  </si>
  <si>
    <t>B408</t>
  </si>
  <si>
    <t>ebből: befektetési jegyek kamatbevételei</t>
  </si>
  <si>
    <t>B409</t>
  </si>
  <si>
    <t>ebből: részesedések értékesítéséhez kapcsolódó realizált nyereség</t>
  </si>
  <si>
    <t>ebből: hitelviszonyt megtestesítő értékpapírok értékesítési nyeresége</t>
  </si>
  <si>
    <t>ebből: hitelviszonyt megtestesítő értékpapírok kibocsátási nyeresége</t>
  </si>
  <si>
    <t>ebből: valuta és deviza eszközök realizált árfolyamnyeresége</t>
  </si>
  <si>
    <t>B410</t>
  </si>
  <si>
    <t>ebből: biztosító által fizetett kártérítés</t>
  </si>
  <si>
    <t>ebből: szerződésben vállalt kötelezettségek elmulasztásához kapcsolódó bevételek, káreseményekkel kapcsolatosan kapott bevételek, biztosítási bevételek, visszakapott óvadék (kaució), bánatpénz</t>
  </si>
  <si>
    <t>ebből: költségek visszatérítései</t>
  </si>
  <si>
    <t>B4</t>
  </si>
  <si>
    <t>B51</t>
  </si>
  <si>
    <t>ebből: kiotói egységek és kibocsátási egységek eladásából befolyt eladási ár</t>
  </si>
  <si>
    <t>B52</t>
  </si>
  <si>
    <t>ebből: termőföld-eladás bevételei</t>
  </si>
  <si>
    <t>Egyéb tárgyi eszközök értékesítése</t>
  </si>
  <si>
    <t>B53</t>
  </si>
  <si>
    <t>B54</t>
  </si>
  <si>
    <t>ebből: privatizációból származó bevétel</t>
  </si>
  <si>
    <t>Részesedések megszűnéséhez kapcsolódó bevételek</t>
  </si>
  <si>
    <t>B55</t>
  </si>
  <si>
    <t>B5</t>
  </si>
  <si>
    <t>Működési célú garancia- és kezességvállalásból származó megtérülések államháztartáson kívülről</t>
  </si>
  <si>
    <t>B61</t>
  </si>
  <si>
    <t>B62</t>
  </si>
  <si>
    <t>B63</t>
  </si>
  <si>
    <t>B6</t>
  </si>
  <si>
    <t>Felhalmozási célú garancia- és kezességvállalásból származó megtérülések államháztartáson kívülről</t>
  </si>
  <si>
    <t>B71</t>
  </si>
  <si>
    <t>B72</t>
  </si>
  <si>
    <t>B73</t>
  </si>
  <si>
    <t>B7</t>
  </si>
  <si>
    <t>B1-B7</t>
  </si>
  <si>
    <t>B8111</t>
  </si>
  <si>
    <t>Likviditási célú hitelek, kölcsönök felvétele pénzügyi vállalkozástól</t>
  </si>
  <si>
    <t>B8112</t>
  </si>
  <si>
    <t>B8113</t>
  </si>
  <si>
    <t>B811</t>
  </si>
  <si>
    <t>B8121</t>
  </si>
  <si>
    <t>Forgatási célú belföldi értékpapírok kibocsátása</t>
  </si>
  <si>
    <t>B8122</t>
  </si>
  <si>
    <t>B8123</t>
  </si>
  <si>
    <t>Befektetési célú belföldi értékpapírok kibocsátása</t>
  </si>
  <si>
    <t>B8124</t>
  </si>
  <si>
    <t>B812</t>
  </si>
  <si>
    <t>B8131</t>
  </si>
  <si>
    <t>B8132</t>
  </si>
  <si>
    <t>B813</t>
  </si>
  <si>
    <t>Államháztartáson belüli megelőlegezések</t>
  </si>
  <si>
    <t>B814</t>
  </si>
  <si>
    <t>Államháztartáson belüli megelőlegezések törlesztése</t>
  </si>
  <si>
    <t>B815</t>
  </si>
  <si>
    <t>Központi, irányító szervi támogatás</t>
  </si>
  <si>
    <t>B816</t>
  </si>
  <si>
    <t>Betétek megszüntetése</t>
  </si>
  <si>
    <t>B817</t>
  </si>
  <si>
    <t>B818</t>
  </si>
  <si>
    <t>ebből: tulajdonosi kölcsönök visszatérülése</t>
  </si>
  <si>
    <t>B81</t>
  </si>
  <si>
    <t>Forgatási célú külföldi értékpapírok beváltása,  értékesítése</t>
  </si>
  <si>
    <t>B821</t>
  </si>
  <si>
    <t>Befektetési célú külföldi értékpapírok beváltása, értékesítése</t>
  </si>
  <si>
    <t>B822</t>
  </si>
  <si>
    <t>Külföldi értékpapírok kibocsátása</t>
  </si>
  <si>
    <t>B823</t>
  </si>
  <si>
    <t>B824</t>
  </si>
  <si>
    <t>B82</t>
  </si>
  <si>
    <t>Adóssághoz nem kapcsolódó származékos ügyletek bevételei</t>
  </si>
  <si>
    <t>B83</t>
  </si>
  <si>
    <t>B8</t>
  </si>
  <si>
    <t>Foglalkoztatottak egyéb személyi juttatása</t>
  </si>
  <si>
    <t xml:space="preserve">Foglalkoztatottak személyi juttatásai </t>
  </si>
  <si>
    <t xml:space="preserve">Külső személyi juttatások </t>
  </si>
  <si>
    <t>Személyi juttatások összesen</t>
  </si>
  <si>
    <t>szociális hozzájárulási adó</t>
  </si>
  <si>
    <t>rehabilitációs hozzájárulás</t>
  </si>
  <si>
    <t>korkedvezmény-biztosítási járulék</t>
  </si>
  <si>
    <t>egészségügyi hozzájárulás</t>
  </si>
  <si>
    <t>táppénz hozzájárulás</t>
  </si>
  <si>
    <t>munkaadót a foglalkoztatottak részére történő kifizetésekkel kapcsolatban terhelő más járulék jellegű kötelezettségek</t>
  </si>
  <si>
    <t>munkáltatót terhelő személyi jövedelemadó</t>
  </si>
  <si>
    <t xml:space="preserve">Munkaadókat terhelő járulékok és szociális hozzájárulási adó                                                                        </t>
  </si>
  <si>
    <t xml:space="preserve">Készletbeszerzés </t>
  </si>
  <si>
    <t>Kommunikációs szolgáltatások</t>
  </si>
  <si>
    <t xml:space="preserve">Bérleti és lízing díjak </t>
  </si>
  <si>
    <t xml:space="preserve">Közvetített szolgáltatások  </t>
  </si>
  <si>
    <t xml:space="preserve">Egyéb szolgáltatások </t>
  </si>
  <si>
    <t xml:space="preserve">Szolgáltatási kiadások </t>
  </si>
  <si>
    <t xml:space="preserve">Kiküldetések, reklám- és propagandakiadások </t>
  </si>
  <si>
    <t xml:space="preserve">Kamatkiadások   </t>
  </si>
  <si>
    <t xml:space="preserve">Egyéb pénzügyi műveletek kiadásai  </t>
  </si>
  <si>
    <t xml:space="preserve">Különféle befizetések és egyéb dologi kiadások </t>
  </si>
  <si>
    <t xml:space="preserve">Dologi kiadások </t>
  </si>
  <si>
    <t>családi pótlék</t>
  </si>
  <si>
    <t>anyasági támogatás</t>
  </si>
  <si>
    <t>gyermekgondozási segély</t>
  </si>
  <si>
    <t>gyermeknevelési támogatás</t>
  </si>
  <si>
    <t>gyermekek születésével kapcsolatos szabadság megtérítése</t>
  </si>
  <si>
    <t>életkezdési támogatás</t>
  </si>
  <si>
    <t>otthonteremtési támogatás</t>
  </si>
  <si>
    <t>pénzbeli és természetbeni gyermekvédelmi támogatások</t>
  </si>
  <si>
    <t>gyermektartásdíj megelőlegezése</t>
  </si>
  <si>
    <t>GYES-en és GYED-en lévők hallgatói hitelének célzott támogatása</t>
  </si>
  <si>
    <t xml:space="preserve">endszeres gyermekvédelmi kedvezményben részesülők pénzbeli támogatása [Gyvt. 20/A.§] </t>
  </si>
  <si>
    <t>kiegészítő gyermekvédelmi támogatás és a kiegészítő gyermekvédelmi támogatás pótléka [Gyvt. 20/B.´§]</t>
  </si>
  <si>
    <t>óvodáztatási támogatás [Gyvt. 20/C. §]</t>
  </si>
  <si>
    <t xml:space="preserve">helyi megállapítású rendkívüli gyermekvédelmi támogatás [Gyvt. 21.§] </t>
  </si>
  <si>
    <t>rendkívüli gyermekvédelmi támogatás [Gyvt. 18. § (5) bek.]</t>
  </si>
  <si>
    <t>természetben nyújtott gyermekvédelmi támogatás [Gyvt. 20/C.§ (4) bek.]</t>
  </si>
  <si>
    <t>Családi támogatások</t>
  </si>
  <si>
    <t>életüktől és szabadságuktól politikai okokból jogtalanul megfosztottak pénzbeli kárpótlása</t>
  </si>
  <si>
    <t>az 1947-es Párizsi Békeszerződésből eredő kárpótlás</t>
  </si>
  <si>
    <t>kárpótlási életjáradék</t>
  </si>
  <si>
    <t xml:space="preserve">Pénzbeli kárpótlások, kártérítések </t>
  </si>
  <si>
    <t>mozgáskorlátozottak közlekedési támogatása</t>
  </si>
  <si>
    <t>mozgáskorlátozottak szerzési és átalakítási támogatása</t>
  </si>
  <si>
    <t>megváltozott munkaképességűek illetve egészségkárosodottak keresetkiegészítése</t>
  </si>
  <si>
    <t>cukorbetegek támogatása</t>
  </si>
  <si>
    <t xml:space="preserve">helyi megállapítású ápolási díj  [Szoctv. 43/B. §]  </t>
  </si>
  <si>
    <t xml:space="preserve">helyi megállapítású közgyógyellátás [Szoctv.50.§ (3) bek.] </t>
  </si>
  <si>
    <t>foglalkoztatást helyettesítő támogatás [Szoctv. 35. § (1) bek.]</t>
  </si>
  <si>
    <t>hozzájárulás a lakossági energiaköltségekhez</t>
  </si>
  <si>
    <t>lakbértámogatás</t>
  </si>
  <si>
    <t xml:space="preserve">lakásfenntartási támogatás [Szoctv. 38. § (1) bek. a) és b) pontok] </t>
  </si>
  <si>
    <t>adósságcsökkentési támogatás [Szoctv. 55/A. § 1. bek. b) pont]</t>
  </si>
  <si>
    <t>természetben nyújtott lakásfenntartási támogatás [Szoctv. 47.§ (1) bek. b) pont]</t>
  </si>
  <si>
    <t>adósságkezelési szolgáltatás keretében gáz-vagy áram fogyasztást mérő készülék biztosítása [Szoctv. 55/A. § (3) bek.]</t>
  </si>
  <si>
    <t>állami gondozottak pénzbeli juttatásai</t>
  </si>
  <si>
    <t>oktatásban résztvevők pénzbeli juttatásai</t>
  </si>
  <si>
    <t>időskorúak járadéka [Szoctv. 32/B. § (1) bek.]</t>
  </si>
  <si>
    <t>rendszeres szociális segély [Szoctv. 37. § (1) bek. a) - d) pontok]</t>
  </si>
  <si>
    <t>átmeneti segély [Szoctv. 45.§]</t>
  </si>
  <si>
    <t>temetési segély [Szoctv. 46.§]</t>
  </si>
  <si>
    <t>egyéb, az önkormányzat rendeletében megállapított juttatás</t>
  </si>
  <si>
    <t>természetben nyújtott rendszeres szociális segély [Szoctv. 47.§ (1) bek. a) pont]</t>
  </si>
  <si>
    <t>átmeneti segély [Szoctv. 47.§ (1) bek. c) pont]</t>
  </si>
  <si>
    <t>temetési segély [Szoctv. 47.§ (1) bek. d) pont}</t>
  </si>
  <si>
    <t>köztemetés [Szoctv. 48.§]</t>
  </si>
  <si>
    <t>rászorultságtól függõ normatív kedvezmények [Gyvt. 151. § (5) bek.]</t>
  </si>
  <si>
    <t>önkormányzat által saját hatáskörben (nem szociális és gyermekvédelmi előírások alapján) adott pénzügyi ellátás</t>
  </si>
  <si>
    <t>önkormányzat által saját hatáskörben (nem szociális és gyermekvédelmi előírások alapján) adott természetbeni ellátás</t>
  </si>
  <si>
    <t xml:space="preserve">Egyéb nem intézményi ellátások </t>
  </si>
  <si>
    <t xml:space="preserve">Ellátottak pénzbeli juttatásai </t>
  </si>
  <si>
    <t xml:space="preserve">Nemzetközi kötelezettségek </t>
  </si>
  <si>
    <t>Működési célú visszatérítendő támogatások, kölcsönök nyújtása államháztartáson belülre</t>
  </si>
  <si>
    <t xml:space="preserve">Működési célú visszatérítendő támogatások, kölcsönök törlesztése államháztartáson belülre </t>
  </si>
  <si>
    <t>Egyéb működési célú támogatások államháztartáson belülre</t>
  </si>
  <si>
    <t xml:space="preserve">Működési célú garancia- és kezességvállalásból származó kifizetés államháztartáson kívülre </t>
  </si>
  <si>
    <t xml:space="preserve">Működési célú visszatérítendő támogatások, kölcsönök nyújtása államháztartáson kívülre </t>
  </si>
  <si>
    <t xml:space="preserve">Egyéb működési célú támogatások államháztartáson kívülre </t>
  </si>
  <si>
    <t xml:space="preserve">Egyéb működési célú kiadások </t>
  </si>
  <si>
    <t xml:space="preserve">Ingatlanok beszerzése, létesítése </t>
  </si>
  <si>
    <t xml:space="preserve">Beruházások </t>
  </si>
  <si>
    <t xml:space="preserve">Felújítások </t>
  </si>
  <si>
    <t xml:space="preserve">Egyéb felhalmozási célú kiadások </t>
  </si>
  <si>
    <t>Költségvetési kiadások</t>
  </si>
  <si>
    <t xml:space="preserve">Felhalmozási célú visszatérítendő támogatások, kölcsönök nyújtása államháztartáson kívülre </t>
  </si>
  <si>
    <t xml:space="preserve">Felhalmozási célú garancia- és kezességvállalásból származó kifizetés államháztartáson kívülre </t>
  </si>
  <si>
    <t xml:space="preserve">Egyéb felhalmozási célú támogatások államháztartáson belülre </t>
  </si>
  <si>
    <t xml:space="preserve">Felhalmozási célú visszatérítendő támogatások, kölcsönök törlesztése államháztartáson belülre </t>
  </si>
  <si>
    <t xml:space="preserve">Felhalmozási célú visszatérítendő támogatások, kölcsönök nyújtása államháztartáson belülre </t>
  </si>
  <si>
    <t xml:space="preserve">Hitel-, kölcsöntörlesztés államháztartáson kívülre </t>
  </si>
  <si>
    <t xml:space="preserve">Rövid lejáratú hitelek, kölcsönök törlesztése  </t>
  </si>
  <si>
    <t xml:space="preserve">Hosszú lejáratú hitelek, kölcsönök törlesztése  </t>
  </si>
  <si>
    <t xml:space="preserve">Belföldi értékpapírok kiadásai </t>
  </si>
  <si>
    <t xml:space="preserve">Belföldi finanszírozás kiadásai </t>
  </si>
  <si>
    <t xml:space="preserve">Forgatási célú belföldi értékpapírok vásárlása </t>
  </si>
  <si>
    <t>Forgatási célú belföldi értékpapírok beváltása</t>
  </si>
  <si>
    <t xml:space="preserve">Befektetési célú belföldi értékpapírok beváltása </t>
  </si>
  <si>
    <t xml:space="preserve">Külföldi értékpapírok beváltása </t>
  </si>
  <si>
    <t>Külföldi hitelek, kölcsönök törlesztése</t>
  </si>
  <si>
    <t xml:space="preserve">Külföldi finanszírozás kiadásai </t>
  </si>
  <si>
    <t>Finanszírozási kiadások</t>
  </si>
  <si>
    <t>Foglalkoztatottak egyéb személyi juttatásai</t>
  </si>
  <si>
    <t xml:space="preserve">Munkaadókat terhelő járulékok és szociális hozzájárulási adó                                                                            </t>
  </si>
  <si>
    <t>Bérleti és lízing díjak</t>
  </si>
  <si>
    <t>Közvetített szolgáltatások</t>
  </si>
  <si>
    <t>Egyéb szolgáltatások</t>
  </si>
  <si>
    <t xml:space="preserve">Kamatkiadások </t>
  </si>
  <si>
    <t>Egyéb pénzügyi műveletek kiadásai</t>
  </si>
  <si>
    <t>Pénzbeli kárpótlások, kártérítések</t>
  </si>
  <si>
    <t>Betegséggel kapcsolatos (nem társadalombiztosítási) ellátások</t>
  </si>
  <si>
    <t>Foglalkoztatással, munkanélküliséggel kapcsolatos ellátások</t>
  </si>
  <si>
    <t>Lakhatással kapcsolatos ellátások</t>
  </si>
  <si>
    <t>Intézményi ellátottak pénzbeli juttatásai</t>
  </si>
  <si>
    <t>Egyéb nem intézményi ellátások</t>
  </si>
  <si>
    <t>Nemzetközi kötelezettségek</t>
  </si>
  <si>
    <t>Működési célú visszatérítendő támogatások, kölcsönök törlesztése államháztartáson belülre</t>
  </si>
  <si>
    <t>Működési célú garancia- és kezességvállalásból származó kifizetés államháztartáson kívülre</t>
  </si>
  <si>
    <t>Működési célú visszatérítendő támogatások, kölcsönök nyújtása államháztartáson kívülre</t>
  </si>
  <si>
    <t>Egyéb működési célú támogatások államháztartáson kívülre</t>
  </si>
  <si>
    <t>Ingatlanok beszerzése, létesítése</t>
  </si>
  <si>
    <t>Felhalmozási célú visszatérítendő támogatások, kölcsönök nyújtása államháztartáson belülre</t>
  </si>
  <si>
    <t>Felhalmozási célú visszatérítendő támogatások, kölcsönök törlesztése államháztartáson belülre</t>
  </si>
  <si>
    <t>Egyéb felhalmozási célú támogatások államháztartáson belülre</t>
  </si>
  <si>
    <t>Felhalmozási célú garancia- és kezességvállalásból származó kifizetés államháztartáson kívülre</t>
  </si>
  <si>
    <t>Felhalmozási célú visszatérítendő támogatások, kölcsönök nyújtása államháztartáson kívülre</t>
  </si>
  <si>
    <t xml:space="preserve">Egyéb felhalmozási célú támogatások államháztartáson kívülre </t>
  </si>
  <si>
    <t xml:space="preserve">Hosszú lejáratú hitelek, kölcsönök törlesztése </t>
  </si>
  <si>
    <t xml:space="preserve">Rövid lejáratú hitelek, kölcsönök törlesztése </t>
  </si>
  <si>
    <t>Forgatási célú belföldi értékpapírok vásárlása</t>
  </si>
  <si>
    <t>Befektetési célú belföldi értékpapírok beváltása</t>
  </si>
  <si>
    <t>Külföldi értékpapírok beváltása</t>
  </si>
  <si>
    <t xml:space="preserve">Személyi juttatások </t>
  </si>
  <si>
    <t xml:space="preserve">Kommunikációs szolgáltatások </t>
  </si>
  <si>
    <t xml:space="preserve">Költségvetési kiadások </t>
  </si>
  <si>
    <t xml:space="preserve">Finanszírozási kiadások </t>
  </si>
  <si>
    <t>Működési célú visszatérítendő támogatások, kölcsönök visszatérülése államháztartáson belülről</t>
  </si>
  <si>
    <t>Működési célú visszatérítendő támogatások, kölcsönök igénybevétele államháztartáson belülről</t>
  </si>
  <si>
    <t>Egyéb működési célú támogatások bevételei államháztartáson belülről</t>
  </si>
  <si>
    <t>Felhalmozási célú visszatérítendő támogatások, kölcsönök visszatérülése államháztartáson belülről</t>
  </si>
  <si>
    <t>Felhalmozási célú visszatérítendő támogatások, kölcsönök igénybevétele államháztartáson belülről</t>
  </si>
  <si>
    <t>Egyéb felhalmozási célú támogatások bevételei államháztartáson belülről</t>
  </si>
  <si>
    <t>Magánszemélyek jövedelemadói</t>
  </si>
  <si>
    <t xml:space="preserve">Társaságok jövedelemadói </t>
  </si>
  <si>
    <t>Szociális hozzájárulási adó és járulékok</t>
  </si>
  <si>
    <t>Bérhez és foglalkoztatáshoz kapcsolódó adók</t>
  </si>
  <si>
    <t xml:space="preserve">Vagyoni tipusú adók </t>
  </si>
  <si>
    <t xml:space="preserve">Értékesítési és forgalmi adók </t>
  </si>
  <si>
    <t xml:space="preserve">Fogyasztási adók </t>
  </si>
  <si>
    <t>Gépjárműadók</t>
  </si>
  <si>
    <t xml:space="preserve">Egyéb áruhasználati és szolgáltatási adók </t>
  </si>
  <si>
    <t xml:space="preserve">Egyéb közhatalmi bevételek </t>
  </si>
  <si>
    <t>Szolgáltatások ellenértéke</t>
  </si>
  <si>
    <t>Közvetített szolgáltatások értéke</t>
  </si>
  <si>
    <t>Tulajdonosi bevételek</t>
  </si>
  <si>
    <t>Kamatbevételek</t>
  </si>
  <si>
    <t>Egyéb pénzügyi műveletek bevételei</t>
  </si>
  <si>
    <t>Egyéb működési bevételek</t>
  </si>
  <si>
    <t>Immateriális javak értékesítése</t>
  </si>
  <si>
    <t>Ingatlanok értékesítése</t>
  </si>
  <si>
    <t>Részesedések értékesítése</t>
  </si>
  <si>
    <t>Működési célú visszatérítendő támogatások, kölcsönök visszatérülése államháztartáson kívülről</t>
  </si>
  <si>
    <t>Egyéb működési célú átvett pénzeszközök</t>
  </si>
  <si>
    <t>Felhalmozási célú visszatérítendő támogatások, kölcsönök visszatérülése államháztartáson kívülről</t>
  </si>
  <si>
    <t>Egyéb felhalmozási célú átvett pénzeszközök</t>
  </si>
  <si>
    <t xml:space="preserve">Hosszú lejáratú hitelek, kölcsönök felvétele </t>
  </si>
  <si>
    <t xml:space="preserve">Rövid lejáratú hitelek, kölcsönök felvétele  </t>
  </si>
  <si>
    <t>Forgatási célú belföldi értékpapírok beváltása, értékesítése</t>
  </si>
  <si>
    <t>Befektetési célú belföldi értékpapírok beváltása,  értékesítése</t>
  </si>
  <si>
    <t>Központi költségvetés sajátos finanszírozási bevételei</t>
  </si>
  <si>
    <t xml:space="preserve">Külföldi hitelek, kölcsönök felvétele </t>
  </si>
  <si>
    <t>KIADÁSOK ÖSSZESEN (K1-9)</t>
  </si>
  <si>
    <t>BEVÉTELEK ÖSSZESEN (B1-8)</t>
  </si>
  <si>
    <t>Az egységes rovatrend szerint a kiemelt kiadási és bevételi jogcímek</t>
  </si>
  <si>
    <t xml:space="preserve">Önkormányzatok működési támogatásai </t>
  </si>
  <si>
    <t>Működési célú támogatások államháztartáson belülről</t>
  </si>
  <si>
    <t xml:space="preserve">Felhalmozási célú támogatások államháztartáson belülről </t>
  </si>
  <si>
    <t xml:space="preserve">Jövedelemadók </t>
  </si>
  <si>
    <t xml:space="preserve">Termékek és szolgáltatások adói </t>
  </si>
  <si>
    <t xml:space="preserve">Közhatalmi bevételek </t>
  </si>
  <si>
    <t xml:space="preserve">Működési bevételek </t>
  </si>
  <si>
    <t xml:space="preserve">Felhalmozási bevételek </t>
  </si>
  <si>
    <t xml:space="preserve">Működési célú átvett pénzeszközök </t>
  </si>
  <si>
    <t xml:space="preserve">Költségvetési bevételek </t>
  </si>
  <si>
    <t xml:space="preserve">Felhalmozási célú átvett pénzeszközök </t>
  </si>
  <si>
    <t xml:space="preserve">Hitel-, kölcsönfelvétel államháztartáson kívülről </t>
  </si>
  <si>
    <t xml:space="preserve">Belföldi értékpapírok bevételei </t>
  </si>
  <si>
    <t xml:space="preserve">Maradvány igénybevétele </t>
  </si>
  <si>
    <t xml:space="preserve">Belföldi finanszírozás bevételei </t>
  </si>
  <si>
    <t xml:space="preserve">Külföldi finanszírozás bevételei </t>
  </si>
  <si>
    <t xml:space="preserve">Finanszírozási bevételek </t>
  </si>
  <si>
    <t xml:space="preserve">Felhalmozási célú visszatérítendő támogatások, kölcsönök visszatérülése államháztartáson belülről </t>
  </si>
  <si>
    <t xml:space="preserve">Működési célú támogatások államháztartáson belülről </t>
  </si>
  <si>
    <t xml:space="preserve">Egyéb működési célú támogatások bevételei államháztartáson belülről </t>
  </si>
  <si>
    <t xml:space="preserve">Működési célú visszatérítendő támogatások, kölcsönök igénybevétele államháztartáson belülről </t>
  </si>
  <si>
    <t xml:space="preserve">Felhalmozási célú visszatérítendő támogatások, kölcsönök igénybevétele államháztartáson belülről </t>
  </si>
  <si>
    <t xml:space="preserve">Magánszemélyek jövedelemadói </t>
  </si>
  <si>
    <t xml:space="preserve">Bérhez és foglalkoztatáshoz kapcsolódó adók </t>
  </si>
  <si>
    <t xml:space="preserve">építményadó </t>
  </si>
  <si>
    <t xml:space="preserve">épület után fizetett idegenforgalmi adó </t>
  </si>
  <si>
    <t>magánszemélyek kommunális adója</t>
  </si>
  <si>
    <t>telekadó</t>
  </si>
  <si>
    <t>luxusadó</t>
  </si>
  <si>
    <t>cégautóadó</t>
  </si>
  <si>
    <t>közművezetékek adója</t>
  </si>
  <si>
    <t>öröklési és ajándékozási illeték</t>
  </si>
  <si>
    <t xml:space="preserve">Egyéb áruhasználati és szolgáltatási adók  </t>
  </si>
  <si>
    <t>eljárási illetékek</t>
  </si>
  <si>
    <t>cégnyílvántartás bevételei</t>
  </si>
  <si>
    <t>igazgatási szolgáltatási díjak</t>
  </si>
  <si>
    <t>felügyeleti díjak</t>
  </si>
  <si>
    <t>ebrendészeti hozzájárulás</t>
  </si>
  <si>
    <t>mezőgazdasági termelést érintő időjárási és más természeti kockázatok kezeléséről szóló törvény szerinti kárenyhítési hozzájárulás</t>
  </si>
  <si>
    <t>környezetvédelmi bírság</t>
  </si>
  <si>
    <t>természetvédelmi bírság</t>
  </si>
  <si>
    <t>műemlékvédelmi bírság</t>
  </si>
  <si>
    <t>építésügyi bírság</t>
  </si>
  <si>
    <t>szabálysértési pénz- és helyszíni mbírság és a közlekedési szabályszegések után kiszabott közigazgatási bírság helyi önkormányzatot megillető része</t>
  </si>
  <si>
    <t>egyéb bírság</t>
  </si>
  <si>
    <t xml:space="preserve">Tulajdonosi bevételek </t>
  </si>
  <si>
    <t xml:space="preserve">Kamatbevételek </t>
  </si>
  <si>
    <t>ebből: fedezeti ügyletek kamatbevételei</t>
  </si>
  <si>
    <t xml:space="preserve">Egyéb pénzügyi műveletek bevételei </t>
  </si>
  <si>
    <t xml:space="preserve">Egyéb működési bevételek </t>
  </si>
  <si>
    <t>Működési bevételek</t>
  </si>
  <si>
    <t xml:space="preserve">Immateriális javak értékesítése </t>
  </si>
  <si>
    <t xml:space="preserve">Ingatlanok értékesítése </t>
  </si>
  <si>
    <t xml:space="preserve">Részesedések értékesítése </t>
  </si>
  <si>
    <t xml:space="preserve">Működési célú visszatérítendő támogatások, kölcsönök visszatérülése államháztartáson kívülről </t>
  </si>
  <si>
    <t xml:space="preserve">Egyéb működési célú átvett pénzeszközök </t>
  </si>
  <si>
    <t xml:space="preserve">Felhalmozási célú visszatérítendő támogatások, kölcsönök visszatérülése államháztartáson kívülről </t>
  </si>
  <si>
    <t xml:space="preserve">Egyéb felhalmozási célú átvett pénzeszközök </t>
  </si>
  <si>
    <t>Rövid lejáratú hitelek, kölcsönök felvétele</t>
  </si>
  <si>
    <t xml:space="preserve">Forgatási célú belföldi értékpapírok beváltása, értékesítése </t>
  </si>
  <si>
    <t xml:space="preserve">Befektetési célú belföldi értékpapírok beváltása, értékesítése </t>
  </si>
  <si>
    <t xml:space="preserve">BEVÉTELEK ÖSSZESEN </t>
  </si>
  <si>
    <t>Bevételek (E Ft)</t>
  </si>
  <si>
    <t>Kiadások (E Ft)</t>
  </si>
  <si>
    <t>Kiadások kormányzati funkciónként (E Ft)</t>
  </si>
  <si>
    <t>Bevételek kormányzati funkciónként (E Ft)</t>
  </si>
  <si>
    <t xml:space="preserve">Felhalmozási költségvetés előirányzat csoport </t>
  </si>
  <si>
    <t>Működési költségvetés előirányzat csoport</t>
  </si>
  <si>
    <t>kötelező feladatok</t>
  </si>
  <si>
    <t>önként vállalt feladatok</t>
  </si>
  <si>
    <t xml:space="preserve">állami (államigazgatási) feladatok </t>
  </si>
  <si>
    <t>központi költségvetési szervek részére</t>
  </si>
  <si>
    <t>központi kezelésű előirányzatok részére</t>
  </si>
  <si>
    <t>fejezeti kezelésű előirányzatok EU-s programokra és azok hazai társfinanszírozása részére</t>
  </si>
  <si>
    <t>egyéb fejezeti kezelésű előirányzatok részére</t>
  </si>
  <si>
    <t>társadalombiztosítás pénzügyi alapjai részére</t>
  </si>
  <si>
    <t>elkülönített állami pénzalapok részére</t>
  </si>
  <si>
    <t>helyi önkormányzatok és költségvetési szerveik részére</t>
  </si>
  <si>
    <t>társulások és költségvetési szerveik részére</t>
  </si>
  <si>
    <t>nemzetiségi önkormányzatok és költségvetési szerveik részére</t>
  </si>
  <si>
    <t>térségi fejlesztési tanácsok és költségvetési szerveik részére</t>
  </si>
  <si>
    <t>egyházi jogi személyek részére</t>
  </si>
  <si>
    <t>egyéb civil szervezetek részére</t>
  </si>
  <si>
    <t>háztartások részére</t>
  </si>
  <si>
    <t>pénzügyi vállalkozások részére</t>
  </si>
  <si>
    <t>állami többségi tulajdonú nem pénzügyi vállalkozások részére</t>
  </si>
  <si>
    <t>önkormányzati többségi tulajdonú nem pénzügyi vállalkozások részére</t>
  </si>
  <si>
    <t>egyéb vállalkozások részére</t>
  </si>
  <si>
    <t>Európai Unió részére</t>
  </si>
  <si>
    <t>kormányok és nemzetközi szervezetek részére</t>
  </si>
  <si>
    <t>egyéb külföldiek részére</t>
  </si>
  <si>
    <t>Európai Unió  részére</t>
  </si>
  <si>
    <t>központi költségvetési szervektől</t>
  </si>
  <si>
    <t>helyi önkormányzatok és költségvetési szerveiktől</t>
  </si>
  <si>
    <t>társulások és költségvetési szerveiktől</t>
  </si>
  <si>
    <t>nemzetiségi önkormányzatok és költségvetési szerveiktől</t>
  </si>
  <si>
    <t>térségi fejlesztési tanácsok és költségvetési szerveiktől</t>
  </si>
  <si>
    <t xml:space="preserve"> központi költségvetési szervektől</t>
  </si>
  <si>
    <t>elkülönített állami pénzalapoktól</t>
  </si>
  <si>
    <t>társadalombiztosítás pénzügyi alapjaitól</t>
  </si>
  <si>
    <t>egyéb fejezeti kezelésű előirányzatoktól</t>
  </si>
  <si>
    <t>központi kezelésű előirányzatoktól</t>
  </si>
  <si>
    <t>fejezeti kezelésű előirányzatok EU-s programokra és azok hazai társfinanszírozásától</t>
  </si>
  <si>
    <t>egyházi jogi személyektől</t>
  </si>
  <si>
    <t>egyéb civil szervezetektől</t>
  </si>
  <si>
    <t>kormányok és nemzetközi szervezetektől</t>
  </si>
  <si>
    <t>egyéb külföldiektől</t>
  </si>
  <si>
    <t>Európai Uniótól</t>
  </si>
  <si>
    <t>egyéb vállalkozásoktól</t>
  </si>
  <si>
    <t>önkormányzati többségi tulajdonú nem pénzügyi vállalkozásoktól</t>
  </si>
  <si>
    <t>állami többségi tulajdonú nem pénzügyi vállalkozásoktól</t>
  </si>
  <si>
    <t>pénzügyi vállalkozásoktól</t>
  </si>
  <si>
    <t>háztartásoktól</t>
  </si>
  <si>
    <t xml:space="preserve">Európai Uniótól </t>
  </si>
  <si>
    <t>Előző év vállalkozási maradványának igénybevétele MŰKÖDÉSRE</t>
  </si>
  <si>
    <t>Előző év vállalkozási maradványának igénybevétele FELHALMOZÁSRA</t>
  </si>
  <si>
    <t>Előző év költségvetési maradványának igénybevétele MŰKÖDÉSRE</t>
  </si>
  <si>
    <t>Előző év költségvetési maradványának igénybevétele FELHALMOZÁSRA</t>
  </si>
  <si>
    <t>költségvetési egyenleg  MŰKÖDÉSI</t>
  </si>
  <si>
    <t>költségvetési egyenleg FELHALMOZÁSI</t>
  </si>
  <si>
    <t>Tartalékok-általános</t>
  </si>
  <si>
    <t>Tartalékok-cél</t>
  </si>
  <si>
    <t>Megnevezés</t>
  </si>
  <si>
    <t xml:space="preserve">kiadási eredeti előirányzat </t>
  </si>
  <si>
    <t>adósságot keletkeztető ügylet kezdő időpontja</t>
  </si>
  <si>
    <t>adósságot keletkeztető ügylet lejárati időpontja</t>
  </si>
  <si>
    <t>adósságot keletkeztető ügylet fajtája</t>
  </si>
  <si>
    <t>adósságot keletkeztető ügylet- várható visszatérítendő összege (kamattal) leáratig mindösszesen</t>
  </si>
  <si>
    <t xml:space="preserve">adósságot keletkeztető ügyletekből és kezességvállalásokból fennálló kötelezettségek </t>
  </si>
  <si>
    <t>saját bevételek 2014.</t>
  </si>
  <si>
    <t>saját bevételek 2015.</t>
  </si>
  <si>
    <t>saját bevételek 2016.</t>
  </si>
  <si>
    <t>a)4 hitel, kölcsön felvétele, átvállalása a folyósítás, átvállalás napjától a végtörlesztés napjáig, és annak aktuális tőketartozása,</t>
  </si>
  <si>
    <t>g)5 hitelintézetek által, származékos műveletek különbözeteként az Államadósság Kezelő Központ Zrt.-nél (a továbbiakban: ÁKK Zrt.) elhelyezett fedezeti betétek, és azok összege.</t>
  </si>
  <si>
    <t>adósságot keletkeztető ügylet rovatszáma (B8)</t>
  </si>
  <si>
    <t>hitel/lízing/kölcsön/értékpapír</t>
  </si>
  <si>
    <r>
      <t>b)</t>
    </r>
    <r>
      <rPr>
        <sz val="12"/>
        <color indexed="8"/>
        <rFont val="Bookman Old Style"/>
        <family val="1"/>
        <charset val="238"/>
      </rPr>
      <t xml:space="preserve"> a számvitelről szóló törvény (a továbbiakban: Szt.) szerinti hitelviszonyt megtestesítő értékpapír forgalomba hozatala a forgalomba hozatal napjától a beváltás napjáig, kamatozó értékpapír esetén annak névértéke, egyéb értékpapír esetén annak vételára,</t>
    </r>
  </si>
  <si>
    <r>
      <t>c)</t>
    </r>
    <r>
      <rPr>
        <sz val="12"/>
        <color indexed="8"/>
        <rFont val="Bookman Old Style"/>
        <family val="1"/>
        <charset val="238"/>
      </rPr>
      <t xml:space="preserve"> váltó kibocsátása a kibocsátás napjától a beváltás napjáig, és annak a váltóval kiváltott kötelezettséggel megegyező, kamatot nem tartalmazó értéke,</t>
    </r>
  </si>
  <si>
    <r>
      <t>d)</t>
    </r>
    <r>
      <rPr>
        <sz val="12"/>
        <color indexed="8"/>
        <rFont val="Bookman Old Style"/>
        <family val="1"/>
        <charset val="238"/>
      </rPr>
      <t xml:space="preserve"> az Szt. szerint pénzügyi lízing lízingbevevői félként történő megkötése a lízing futamideje alatt, és a lízingszerződésben kikötött tőkerész hátralévő összege,</t>
    </r>
  </si>
  <si>
    <r>
      <t>e)</t>
    </r>
    <r>
      <rPr>
        <sz val="12"/>
        <color indexed="8"/>
        <rFont val="Bookman Old Style"/>
        <family val="1"/>
        <charset val="238"/>
      </rPr>
      <t xml:space="preserve"> a visszavásárlási kötelezettség kikötésével megkötött adásvételi szerződés eladói félként történő megkötése – ideértve az Szt. szerinti valódi penziós és óvadéki repóügyleteket is – a visszavásárlásig, és a kikötött visszavásárlási ár,</t>
    </r>
  </si>
  <si>
    <r>
      <t>f)</t>
    </r>
    <r>
      <rPr>
        <sz val="12"/>
        <color indexed="8"/>
        <rFont val="Bookman Old Style"/>
        <family val="1"/>
        <charset val="238"/>
      </rPr>
      <t xml:space="preserve"> a szerződésben kapott, legalább háromszázhatvanöt nap időtartamú halasztott fizetés, részletfizetés, és a még ki nem fizetett ellenérték,</t>
    </r>
  </si>
  <si>
    <t>Stabilitási tv.10. § (3):  Az önkormányzat 3. § (1) bekezdése szerinti adósságot keletkeztető ügyletből származó tárgyévi összes fizetési kötelezettsége az adósságot keletkeztető ügylet futamidejének végéig egyik évben sem haladja meg az önkormányzat adott évi saját bevételeinek 50%-át.</t>
  </si>
  <si>
    <t>d)53 törvény alapján az önkormányzatot megillető illeték, bírság, díj;</t>
  </si>
  <si>
    <r>
      <t>Mötv. 106. §</t>
    </r>
    <r>
      <rPr>
        <sz val="12"/>
        <color indexed="8"/>
        <rFont val="Bookman Old Style"/>
        <family val="1"/>
        <charset val="238"/>
      </rPr>
      <t xml:space="preserve"> (1) E törvény alkalmazásában saját bevétel:</t>
    </r>
  </si>
  <si>
    <r>
      <t>a)</t>
    </r>
    <r>
      <rPr>
        <sz val="12"/>
        <color indexed="8"/>
        <rFont val="Bookman Old Style"/>
        <family val="1"/>
        <charset val="238"/>
      </rPr>
      <t xml:space="preserve"> a helyi adók;</t>
    </r>
  </si>
  <si>
    <r>
      <t>b)</t>
    </r>
    <r>
      <rPr>
        <sz val="12"/>
        <color indexed="8"/>
        <rFont val="Bookman Old Style"/>
        <family val="1"/>
        <charset val="238"/>
      </rPr>
      <t xml:space="preserve"> saját tevékenységből, vállalkozásból és az önkormányzati vagyon hasznosításából származó bevétel, nyereség, osztalék, kamat és bérleti díj;</t>
    </r>
  </si>
  <si>
    <r>
      <t>c)</t>
    </r>
    <r>
      <rPr>
        <sz val="12"/>
        <color indexed="8"/>
        <rFont val="Bookman Old Style"/>
        <family val="1"/>
        <charset val="238"/>
      </rPr>
      <t xml:space="preserve"> átvett pénzeszközök;</t>
    </r>
  </si>
  <si>
    <r>
      <t>e)</t>
    </r>
    <r>
      <rPr>
        <sz val="12"/>
        <color indexed="8"/>
        <rFont val="Bookman Old Style"/>
        <family val="1"/>
        <charset val="238"/>
      </rPr>
      <t xml:space="preserve"> az önkormányzat és intézményei egyéb sajátos bevételei.</t>
    </r>
  </si>
  <si>
    <t xml:space="preserve">Központi költségvetés sajátos finanszírozási bevételei </t>
  </si>
  <si>
    <t>ÖNKORMÁNYZATI ELŐIRÁNYZATOK</t>
  </si>
  <si>
    <t>MINDÖSSZESEN</t>
  </si>
  <si>
    <t>KÖLTSÉGVETÉSI SZERV ELŐIRÁNYZATAI</t>
  </si>
  <si>
    <t>ÖNKORMÁNYZAT ÉS KÖLTSÉGVETÉSI SZERVEI ELŐIRÁNYZATA MINDÖSSZESEN</t>
  </si>
  <si>
    <t>Projekt megnevezése</t>
  </si>
  <si>
    <t>B16 Működési célú támogatások fejezeti kezelésű előirányzatok EU-s programokra és azok hazai társfinanszírozásától</t>
  </si>
  <si>
    <t>B25 Felhalmozási célú támogatásokfejezeti kezelésű előirányzatok EU-s programokra és azok hazai társfinanszírozásától</t>
  </si>
  <si>
    <t>B63 Működési célú átvett pénzeszközök Európai Uniótól</t>
  </si>
  <si>
    <t>B73 Felhalmozási célú átvett pénzeszközök Európai Uniótól</t>
  </si>
  <si>
    <t xml:space="preserve">B1-B7 Költségvetési bevételek </t>
  </si>
  <si>
    <t>B1-7 A helyi önkormányzat projekthez történő hozzájárulása</t>
  </si>
  <si>
    <t>B8 Finanszírozási bevételek- önkormányzat projekthez történő hozzájárulása</t>
  </si>
  <si>
    <t>K1-K8. Költségvetési kiadások ÖSSZESEN</t>
  </si>
  <si>
    <t>az ellátottak térítési díjának, kártérítésének méltányossági alapon történő elengedésének összege</t>
  </si>
  <si>
    <t>a lakosság részére lakásépítéshez, lakásfelújításhoz nyújtott kölcsönök elengedésének összege</t>
  </si>
  <si>
    <t>a helyi adónál, gépjárműadónál biztosított kedvezmény, mentesség összege adónemenként</t>
  </si>
  <si>
    <t>a helyiségek, eszközök hasznosításából származó bevételből nyújtott kedvezmény, mentesség összege</t>
  </si>
  <si>
    <t>az egyéb nyújtott kedvezmény vagy kölcsön elengedésének összege</t>
  </si>
  <si>
    <t>B3, B7</t>
  </si>
  <si>
    <t>B4, B5</t>
  </si>
  <si>
    <t>közvetett támogatás</t>
  </si>
  <si>
    <t>A helyi önkormányzat költségvetési mérlege közgazdasági tagolásban (E Ft)</t>
  </si>
  <si>
    <t>A többéves kihatással járó döntések számszerűsítése évenkénti bontásban és összesítve (E Ft)</t>
  </si>
  <si>
    <t>A közvetett támogatások (E Ft)</t>
  </si>
  <si>
    <t>011130 Önkormányzatok és önkormányzati hivatalok jogalkotó és általános igazgatási tevékenysége</t>
  </si>
  <si>
    <t>011220 Adó-, vám- és jövedéki igazgatás</t>
  </si>
  <si>
    <t>013350 Az önkormányzati vagyonnal való gazdálkodással kapcsolatos feladatok</t>
  </si>
  <si>
    <t>016010 Országgyűlési, önkormányzati és európai parlamenti képviselőválasztásokhoz kapcsolódó tevékenységek</t>
  </si>
  <si>
    <t>016080 Kiemelt állami és önkormányzati rendezvények</t>
  </si>
  <si>
    <t>018010 Önkormányzatok elszámolásai a központi költségvetéssel</t>
  </si>
  <si>
    <t>018030 Támogatási célú finanszírozási műveletek</t>
  </si>
  <si>
    <t>061030 Lakáshoz jutást segítő támogatások</t>
  </si>
  <si>
    <t>082044 Könyvtári szolgáltatások</t>
  </si>
  <si>
    <t>084040 Egyházak közösségi és hitéleti tevékenységének támogatása</t>
  </si>
  <si>
    <t>106020 Lakásfenntartással, lakhatással összefüggő ellátások</t>
  </si>
  <si>
    <t>Stb.</t>
  </si>
  <si>
    <t>Központi, irányító szervi támogatások folyósítása működési célra</t>
  </si>
  <si>
    <t>Központi, irányító szervi támogatások folyósítása felhalmozási célra</t>
  </si>
  <si>
    <t>Költségvetési szerv</t>
  </si>
  <si>
    <t>ÖSSZESEN</t>
  </si>
  <si>
    <t>Irányító szervi támogatások folyósítása (E Ft)</t>
  </si>
  <si>
    <t>ÖSSZESEN:</t>
  </si>
  <si>
    <t>eredeti ei.</t>
  </si>
  <si>
    <t>Megnevezések</t>
  </si>
  <si>
    <t>Teljesítés</t>
  </si>
  <si>
    <t>Tartalékok</t>
  </si>
  <si>
    <t xml:space="preserve">Előző év költségvetési maradványának igénybevétele </t>
  </si>
  <si>
    <t>Kisértékű informatikai eszköz beszerzése</t>
  </si>
  <si>
    <t>Kisértékű tárgyi eszköz beszerzése</t>
  </si>
  <si>
    <t>B411</t>
  </si>
  <si>
    <t>Felhalmozási célú visszatérítendő támogatások, kölcsönök visszatérülése az Európai Uniótól</t>
  </si>
  <si>
    <t xml:space="preserve">Felh.i ccélú visszatér.ő tám., kölcsönök v.térülése korm.tól és más nemz.i szerv.től </t>
  </si>
  <si>
    <t>B74</t>
  </si>
  <si>
    <t>Felh.i ccélú visszatér.ő tám., kölcsönök v.térülése áll.-n kívülről</t>
  </si>
  <si>
    <t>Hitel-, kölcsönfelvétel pénzügyi váll.tól</t>
  </si>
  <si>
    <t>Lekötött bankbetétek megszüntetése</t>
  </si>
  <si>
    <t>K89</t>
  </si>
  <si>
    <t>K513</t>
  </si>
  <si>
    <t>Kiadások ( Ft)</t>
  </si>
  <si>
    <t>Egyéb működési célú támogatások államháztartáson kivülre</t>
  </si>
  <si>
    <t>Működési célú  támogatások államháztartáson belülre</t>
  </si>
  <si>
    <t xml:space="preserve"> Ft-ban</t>
  </si>
  <si>
    <t>Bevételek ( Ft)</t>
  </si>
  <si>
    <t>Tartalékok (Ft)</t>
  </si>
  <si>
    <t>Sor-szám</t>
  </si>
  <si>
    <t>Január</t>
  </si>
  <si>
    <t>Február</t>
  </si>
  <si>
    <t>Március</t>
  </si>
  <si>
    <t>Április</t>
  </si>
  <si>
    <t>Május</t>
  </si>
  <si>
    <t>Június</t>
  </si>
  <si>
    <t>Július</t>
  </si>
  <si>
    <t>Auguszt.</t>
  </si>
  <si>
    <t>Szept.</t>
  </si>
  <si>
    <t>Okt.</t>
  </si>
  <si>
    <t>Nov.</t>
  </si>
  <si>
    <t>Dec.</t>
  </si>
  <si>
    <t>Összesen:</t>
  </si>
  <si>
    <t>1.</t>
  </si>
  <si>
    <t>Bevételek</t>
  </si>
  <si>
    <t>2.</t>
  </si>
  <si>
    <t>Önkormányzatok működési támogatásai</t>
  </si>
  <si>
    <t>3.</t>
  </si>
  <si>
    <t>Működési célú támogatások ÁH-on belül</t>
  </si>
  <si>
    <t>4.</t>
  </si>
  <si>
    <t>Felhalmozási célú támogatások ÁH-on belül</t>
  </si>
  <si>
    <t>5.</t>
  </si>
  <si>
    <t>Közhatalmi bevételek</t>
  </si>
  <si>
    <t>6.</t>
  </si>
  <si>
    <t>7.</t>
  </si>
  <si>
    <t>Felhalmozási bevételek</t>
  </si>
  <si>
    <t>8.</t>
  </si>
  <si>
    <t>Működési célú átvett pénzeszközök</t>
  </si>
  <si>
    <t>9.</t>
  </si>
  <si>
    <t>Felhalmozási célú átvett pénzeszközök</t>
  </si>
  <si>
    <t>10.</t>
  </si>
  <si>
    <t>Finanszírozási bevételek</t>
  </si>
  <si>
    <t>11.</t>
  </si>
  <si>
    <t>Bevételek összesen:</t>
  </si>
  <si>
    <t>12.</t>
  </si>
  <si>
    <t>Kiadások</t>
  </si>
  <si>
    <t>13.</t>
  </si>
  <si>
    <t>Személyi juttatások</t>
  </si>
  <si>
    <t>14.</t>
  </si>
  <si>
    <t>Munkaadókat terhelő járulékok és szociális hozzájárulási adó</t>
  </si>
  <si>
    <t>15.</t>
  </si>
  <si>
    <t>Dologi  kiadások</t>
  </si>
  <si>
    <t>16.</t>
  </si>
  <si>
    <t>Ellátottak pénzbeli juttatásai</t>
  </si>
  <si>
    <t>17.</t>
  </si>
  <si>
    <t xml:space="preserve"> Egyéb működési célú kiadások</t>
  </si>
  <si>
    <t>18.</t>
  </si>
  <si>
    <t>Beruházások</t>
  </si>
  <si>
    <t>19.</t>
  </si>
  <si>
    <t>Felújítások</t>
  </si>
  <si>
    <t>20.</t>
  </si>
  <si>
    <t>Egyéb felhalmozási kiadások</t>
  </si>
  <si>
    <t>21.</t>
  </si>
  <si>
    <t>22.</t>
  </si>
  <si>
    <t>Kiadások összesen:</t>
  </si>
  <si>
    <t>23.</t>
  </si>
  <si>
    <t>Egyenleg</t>
  </si>
  <si>
    <t xml:space="preserve"> Ezer forintban !</t>
  </si>
  <si>
    <t>Sor-
szám</t>
  </si>
  <si>
    <t>2.-ból EU-s támogatás</t>
  </si>
  <si>
    <t>Egyéb működési célú kiadások</t>
  </si>
  <si>
    <t>4.-ből EU-s támogatás</t>
  </si>
  <si>
    <t>Költségvetési bevételek összesen (1.+2.+4.+5.+7.+…+9.)</t>
  </si>
  <si>
    <t>Költségvetési kiadások összesen (1.+...+9.)</t>
  </si>
  <si>
    <t>Hiány belső finanszírozásának bevételei (15.+…+18. )</t>
  </si>
  <si>
    <t>Értékpapír vásárlása, visszavásárlása</t>
  </si>
  <si>
    <t xml:space="preserve">   Költségvetési maradvány igénybevétele </t>
  </si>
  <si>
    <t>Likviditási célú hitelek törlesztése</t>
  </si>
  <si>
    <t xml:space="preserve">   Vállalkozási maradvány igénybevétele </t>
  </si>
  <si>
    <t>Rövid lejáratú hitelek törlesztése</t>
  </si>
  <si>
    <t xml:space="preserve">   Betét visszavonásából származó bevétel </t>
  </si>
  <si>
    <t>Hosszú lejáratú hitelek törlesztése</t>
  </si>
  <si>
    <t xml:space="preserve">   Egyéb belső finanszírozási bevételek</t>
  </si>
  <si>
    <t>Kölcsön törlesztése</t>
  </si>
  <si>
    <t xml:space="preserve">Hiány külső finanszírozásának bevételei (20.+…+21.) </t>
  </si>
  <si>
    <t>Forgatási célú belföldi, külföldi értékpapírok vásárlása</t>
  </si>
  <si>
    <t xml:space="preserve">   Likviditási célú hitelek, kölcsönök felvétele</t>
  </si>
  <si>
    <t>Betét elhelyezése</t>
  </si>
  <si>
    <t xml:space="preserve">   Értékpapírok bevételei</t>
  </si>
  <si>
    <t>Működési célú finanszírozási bevételek összesen (14.+19.)</t>
  </si>
  <si>
    <t>Működési célú finanszírozási kiadások összesen (14.+...+21.)</t>
  </si>
  <si>
    <t>BEVÉTEL ÖSSZESEN (13.+22.)</t>
  </si>
  <si>
    <t>KIADÁSOK ÖSSZESEN (13.+22.)</t>
  </si>
  <si>
    <t>Költségvetési hiány:</t>
  </si>
  <si>
    <t>Költségvetési többlet:</t>
  </si>
  <si>
    <t>Tárgyévi  hiány:</t>
  </si>
  <si>
    <t>Tárgyévi  többlet:</t>
  </si>
  <si>
    <t>Felhalmozási célú támogatások államháztartáson belülről</t>
  </si>
  <si>
    <t>1.-ből EU-s támogatás</t>
  </si>
  <si>
    <t>1.-ből EU-s forrásból megvalósuló beruházás</t>
  </si>
  <si>
    <t>Felhalmozási célú átvett pénzeszközök átvétele</t>
  </si>
  <si>
    <t>3.-ból EU-s forrásból megvalósuló felújítás</t>
  </si>
  <si>
    <t>4.-ből EU-s támogatás (közvetlen)</t>
  </si>
  <si>
    <t>Egyéb felhalmozási célú bevételek</t>
  </si>
  <si>
    <t>Költségvetési bevételek összesen: (1.+3.+4.+6.+…+7.)</t>
  </si>
  <si>
    <t>Költségvetési kiadások összesen: (1.+3.+5.+...+11.)</t>
  </si>
  <si>
    <t>Hiány belső finanszírozás bevételei ( 14+…+18)</t>
  </si>
  <si>
    <t>Költségvetési maradvány igénybevétele</t>
  </si>
  <si>
    <t>Hitelek törlesztése</t>
  </si>
  <si>
    <t xml:space="preserve">Vállalkozási maradvány igénybevétele </t>
  </si>
  <si>
    <t xml:space="preserve">Betét visszavonásából származó bevétel </t>
  </si>
  <si>
    <t>Értékpapír értékesítése</t>
  </si>
  <si>
    <t>Egyéb belső finanszírozási bevételek</t>
  </si>
  <si>
    <t>Befektetési célú belföldi, külföldi értékpapírok vásárlása</t>
  </si>
  <si>
    <t>Hiány külső finanszírozásának bevételei (20+…+24 )</t>
  </si>
  <si>
    <t>Hosszú lejáratú hitelek, kölcsönök felvétele</t>
  </si>
  <si>
    <t>Likviditási célú hitelek, kölcsönök felvétele</t>
  </si>
  <si>
    <t>Értékpapírok kibocsátása</t>
  </si>
  <si>
    <t>Egyéb külső finanszírozási bevételek</t>
  </si>
  <si>
    <t>Felhalmozási célú finanszírozási bevételek összesen (13.+19.)</t>
  </si>
  <si>
    <t>Felhalmozási célú finanszírozási kiadások összesen
(13.+...+24.)</t>
  </si>
  <si>
    <t>BEVÉTEL ÖSSZESEN (12+25)</t>
  </si>
  <si>
    <t>KIADÁSOK ÖSSZESEN (12+25)</t>
  </si>
  <si>
    <t>24.</t>
  </si>
  <si>
    <t>Működési célú költségvetési támogatások és kiegészítő támogatások</t>
  </si>
  <si>
    <t>Elszámolásból származó bevételek</t>
  </si>
  <si>
    <t>Beruházások és felújítások (Ft)</t>
  </si>
  <si>
    <t>Eredeti előirányzat</t>
  </si>
  <si>
    <t>Módosított előirányzat</t>
  </si>
  <si>
    <t>eredeti előirányzat</t>
  </si>
  <si>
    <t>módosított előirányzat</t>
  </si>
  <si>
    <t>Támogatások, kölcsönök nyújtása és törlesztése ( Ft)</t>
  </si>
  <si>
    <t>Működési célú támogatások az Európai Uniónak</t>
  </si>
  <si>
    <t>K 512    Összesen.</t>
  </si>
  <si>
    <t>Többéves kihatással járó döntések számszerűsítése évenkénti bontásban és összesítve célok szerint</t>
  </si>
  <si>
    <t>Kötelezettség jogcíme</t>
  </si>
  <si>
    <t>Köt. váll.
 éve</t>
  </si>
  <si>
    <t>Kiadás vonzata évenként</t>
  </si>
  <si>
    <t>9=(4+5+6+7+8)</t>
  </si>
  <si>
    <t>Működési célú finanszírozási kiadások
(hiteltörlesztés, értékpapír vásárlás, stb.)</t>
  </si>
  <si>
    <t>............................</t>
  </si>
  <si>
    <t>Felhalmozási célú finanszírozási kiadások
(hiteltörlesztés, értékpapír vásárlás, stb.)</t>
  </si>
  <si>
    <t>Beruházási kiadások beruházásonként</t>
  </si>
  <si>
    <t>Felújítási kiadások felújításonként</t>
  </si>
  <si>
    <t>Egyéb (Pl.: garancia és kezességvállalás, stb.)</t>
  </si>
  <si>
    <t>Összesen (1+4+7+9+11)</t>
  </si>
  <si>
    <t>Az önkormányzat által adott közvetett támogatások
(kedvezmények)</t>
  </si>
  <si>
    <t>Bevételi jogcím</t>
  </si>
  <si>
    <t>Kedvezmény nélkül elérhető bevétel</t>
  </si>
  <si>
    <t>Kedvezmények összege</t>
  </si>
  <si>
    <t>Ellátottak térítési díjának méltányosságból történő elengedése</t>
  </si>
  <si>
    <t>Ellátottak kártérítésének méltányosságból történő elengedése</t>
  </si>
  <si>
    <t>Lakosság részére lakásépítéshez nyújtott kölcsön elengedése</t>
  </si>
  <si>
    <t>Lakosság részére lakásfelújításhoz nyújtott kölcsön elengedése</t>
  </si>
  <si>
    <t>Helyi adóból biztosított kedvezmény, mentesség összesen</t>
  </si>
  <si>
    <t xml:space="preserve">-ebből:            Építményadó </t>
  </si>
  <si>
    <t xml:space="preserve">Telekadó </t>
  </si>
  <si>
    <t xml:space="preserve">Magánszemélyek kommunális adója </t>
  </si>
  <si>
    <t xml:space="preserve">Idegenforgalmi adó tartózkodás után </t>
  </si>
  <si>
    <t xml:space="preserve">Idegenforgalmi adó épület után </t>
  </si>
  <si>
    <t xml:space="preserve">Iparűzési adó állandó jelleggel végzett iparűzési tevékenység után </t>
  </si>
  <si>
    <t>Gépjárműadóból biztosított kedvezmény, mentesség</t>
  </si>
  <si>
    <t>Helyiségek hasznosítása utáni kedvezmény, mentesség</t>
  </si>
  <si>
    <t>Eszközök hasznosítása utáni kedvezmény, mentesség</t>
  </si>
  <si>
    <t>Egyéb kedvezmény</t>
  </si>
  <si>
    <t>Egyéb kölcsön elengedése</t>
  </si>
  <si>
    <t>B64</t>
  </si>
  <si>
    <t>B65</t>
  </si>
  <si>
    <t>B75</t>
  </si>
  <si>
    <t>Egyéb tartozásállomány</t>
  </si>
  <si>
    <t>Tartozásállomány önkormányzatok és intézmények felé</t>
  </si>
  <si>
    <t>TB alapokkal szembeni tartozás</t>
  </si>
  <si>
    <t>Elkülönített állami pénzalapokkal szembeni tartozás</t>
  </si>
  <si>
    <t>Központi költségvetéssel szemben fennálló tartozás</t>
  </si>
  <si>
    <t>Állammal szembeni tartozások</t>
  </si>
  <si>
    <t>Át-ütemezett</t>
  </si>
  <si>
    <t>60 napon 
túli 
állomány</t>
  </si>
  <si>
    <t>30-60 nap 
közötti 
állomány</t>
  </si>
  <si>
    <t>30 nap 
alatti
állomány</t>
  </si>
  <si>
    <t xml:space="preserve">Tartozásállomány megnevezése </t>
  </si>
  <si>
    <t>30 napon túli elismert tartozásállomány összesen:  0  Ft</t>
  </si>
  <si>
    <t>Költségvetési szerv számlaszáma:</t>
  </si>
  <si>
    <t>Költségvetési szerv neve:</t>
  </si>
  <si>
    <t>Adatszolgáltatás 
az elismert tartozásállományról</t>
  </si>
  <si>
    <t>a lakosságnak juttatott támogatások, szociális, rászorultsági</t>
  </si>
  <si>
    <t>jellegű ellátások</t>
  </si>
  <si>
    <t>Előirányzat</t>
  </si>
  <si>
    <t>Ft-ban</t>
  </si>
  <si>
    <t>ebből: egyéb, az önkormányzat rendeletében megállapított juttatás</t>
  </si>
  <si>
    <t>ebből: köztemetés</t>
  </si>
  <si>
    <t xml:space="preserve">ebből: települési támogatás </t>
  </si>
  <si>
    <t xml:space="preserve">ebből: önkormányzat által saját hatáskörben (nem szociális és </t>
  </si>
  <si>
    <t xml:space="preserve">gyermekvédelmi előírások alapján) adott más ellátás </t>
  </si>
  <si>
    <t>ebből: időskorúak járadéka</t>
  </si>
  <si>
    <t>ebből: szépkorúak jubileumi juttatása</t>
  </si>
  <si>
    <t>Eredeti ei.</t>
  </si>
  <si>
    <t>Módosított ei.</t>
  </si>
  <si>
    <t>B1131</t>
  </si>
  <si>
    <t>B1132</t>
  </si>
  <si>
    <t>Települési önkormányzatok szociális   feladatainak támogatása</t>
  </si>
  <si>
    <t>Települési önkormányzatok gyermekétkeztetési  feladatainak támogatása</t>
  </si>
  <si>
    <t>2020. évi előirányzat</t>
  </si>
  <si>
    <t xml:space="preserve">Államháztartáson belüli megelőlegezések visszafizetése </t>
  </si>
  <si>
    <t>Központi irányítószervi támogatások folyósítása</t>
  </si>
  <si>
    <t>Rovatszám</t>
  </si>
  <si>
    <t>késedelmi pótlék</t>
  </si>
  <si>
    <t>Rovat szám</t>
  </si>
  <si>
    <t xml:space="preserve">Éves eredeti kiadási előirányzat: </t>
  </si>
  <si>
    <t>Hosszú lejáratú hitel törlesztése</t>
  </si>
  <si>
    <t>Beruházások és felújítások összesen</t>
  </si>
  <si>
    <t>K6+K7</t>
  </si>
  <si>
    <t>Ják Község Önkormányzata</t>
  </si>
  <si>
    <t>72100237-10140004</t>
  </si>
  <si>
    <t>Központi, irányító szervi támogatások folyósítása működédési célra</t>
  </si>
  <si>
    <t>K 512    Civil szervezetek</t>
  </si>
  <si>
    <t>K 506   Szombathelyi Kistérség Többcélú Társulása</t>
  </si>
  <si>
    <t>Felhalmozási cálú önkormányzati támogatások</t>
  </si>
  <si>
    <t>Ják Község önkormányzata által</t>
  </si>
  <si>
    <t>2017</t>
  </si>
  <si>
    <t>2018</t>
  </si>
  <si>
    <t>Szakfeladat</t>
  </si>
  <si>
    <t>011130</t>
  </si>
  <si>
    <t>Önk. Ig. tev.</t>
  </si>
  <si>
    <t>Építményüzemeltetés</t>
  </si>
  <si>
    <t>074031</t>
  </si>
  <si>
    <t>Önkormányzat összesen:</t>
  </si>
  <si>
    <t>Önk. ig. tevékenység</t>
  </si>
  <si>
    <t>104042</t>
  </si>
  <si>
    <t>KÖH összesen:</t>
  </si>
  <si>
    <t>045160</t>
  </si>
  <si>
    <t>Közutak fenntart.</t>
  </si>
  <si>
    <t>Gyermekétkeztetés</t>
  </si>
  <si>
    <t>Községgazdálkodás</t>
  </si>
  <si>
    <t xml:space="preserve">Szociális étk. </t>
  </si>
  <si>
    <t>066010</t>
  </si>
  <si>
    <t>Zöldterületek fenntart.</t>
  </si>
  <si>
    <t>Közműv. tev. t.</t>
  </si>
  <si>
    <t>013320</t>
  </si>
  <si>
    <t>KÜÉSZ összesen:</t>
  </si>
  <si>
    <t>Óvodai nev. ellátás</t>
  </si>
  <si>
    <t>Működés összesen</t>
  </si>
  <si>
    <t>Ják, Kossuth Lajos u. 14.</t>
  </si>
  <si>
    <t>Létszám (fő)</t>
  </si>
  <si>
    <t>Cs. nő eü. gondozás</t>
  </si>
  <si>
    <t>Család- és gyermekjóléti szolgáltatások</t>
  </si>
  <si>
    <t>Élelmezési tev.</t>
  </si>
  <si>
    <t>Közétkeztetés</t>
  </si>
  <si>
    <t>Temető fenntart.</t>
  </si>
  <si>
    <t>091110</t>
  </si>
  <si>
    <t>Óvoda összesen:</t>
  </si>
  <si>
    <t xml:space="preserve">Általános költségek felosztása </t>
  </si>
  <si>
    <t>Élelm. tev.       62212 (%)</t>
  </si>
  <si>
    <t>Közétkezt.      62213 (%)</t>
  </si>
  <si>
    <t>Munkah. étk.</t>
  </si>
  <si>
    <t>Versenysport</t>
  </si>
  <si>
    <t>K 512     Sporttevékenységek támogatása</t>
  </si>
  <si>
    <t>COFOG</t>
  </si>
  <si>
    <t>066020</t>
  </si>
  <si>
    <t>Községgazd.</t>
  </si>
  <si>
    <t>62</t>
  </si>
  <si>
    <t>63</t>
  </si>
  <si>
    <t>013350</t>
  </si>
  <si>
    <t>082092</t>
  </si>
  <si>
    <t>Működési  tartalékok</t>
  </si>
  <si>
    <t>Felhalmozási tartalék</t>
  </si>
  <si>
    <t>Ják Község  Önkormányzata 2021. évi költségvetése</t>
  </si>
  <si>
    <t>2021. évi létszám</t>
  </si>
  <si>
    <t>K 506   JKÖH továbbszámlázás</t>
  </si>
  <si>
    <t xml:space="preserve">Helyi adó és egyéb közhatalmi bevételek </t>
  </si>
  <si>
    <t xml:space="preserve">Irányító szervi támogatások folyósítása </t>
  </si>
  <si>
    <t xml:space="preserve">                                Támogatások, kölcsönök bevételei </t>
  </si>
  <si>
    <t>2021. évi</t>
  </si>
  <si>
    <t>2021.</t>
  </si>
  <si>
    <t>096015</t>
  </si>
  <si>
    <t>562912, 562913</t>
  </si>
  <si>
    <t>096025</t>
  </si>
  <si>
    <t>107051</t>
  </si>
  <si>
    <t>081041</t>
  </si>
  <si>
    <t>2016</t>
  </si>
  <si>
    <t>2020-ig kifizetés</t>
  </si>
  <si>
    <t>2016.</t>
  </si>
  <si>
    <t>2017.</t>
  </si>
  <si>
    <t>2018.</t>
  </si>
  <si>
    <t>2026-ban jár le évi 1 millió utolsó évben 577 025 Ft</t>
  </si>
  <si>
    <t>2027-ben jár le évi 1 millió</t>
  </si>
  <si>
    <t>2028-ban jár le évi 1 millió</t>
  </si>
  <si>
    <t>I. Működési célú bevételek és kiadások mérlege                               
(Önkormányzati szinten)</t>
  </si>
  <si>
    <t xml:space="preserve"> II. Felhalmozási célú bevételek és kiadások   mérlege                               
(Önkormányzati szinten)</t>
  </si>
  <si>
    <t xml:space="preserve">2021. évi költségvetés előirányzat-felhasználási terve                                                      </t>
  </si>
  <si>
    <t>1. melléklet a 4/2021. (II.25.) önkormányzati rendelethez</t>
  </si>
  <si>
    <t>2. melléklet a 4/2021. (II.25.) önkormányzati rendelethez</t>
  </si>
  <si>
    <t>3. melléklet a 4/2021. (II.25.) önkormányzati rendelethez</t>
  </si>
  <si>
    <t>4. melléklet a 4/2021. (II.25.) önkormányzati rendelethez</t>
  </si>
  <si>
    <t>5. melléklet a 4/2021. (II.25.) önkormányzati rendelethez</t>
  </si>
  <si>
    <t>6. melléklet a 4/2021. (II.25.) önkormányzati rendelethez</t>
  </si>
  <si>
    <t>7. melléklet a 4/2021. (II.25.) önkormányzati rendelethez</t>
  </si>
  <si>
    <t>8. melléklet a 4/2021. (II.25.) önkormányzati rendelethez</t>
  </si>
  <si>
    <t>9. melléklet a 4/2021. (II.25.) önkormányzati rendelethez</t>
  </si>
  <si>
    <t>10. melléklet a 4/2021. (II.25.) önkormányzati rendelethez</t>
  </si>
  <si>
    <t>11. melléklet a 4/2021. (II.25.) önkormányzati rendelethez</t>
  </si>
  <si>
    <t>12. melléklet a 4/2021. (II.25.) önkormányzati rendelethez</t>
  </si>
  <si>
    <t>13. melléklet a 4/2021. (II.25.) önkormányzati rendelethez</t>
  </si>
  <si>
    <t>14. melléklet a 4/2021. (II.25.) önkormányzati rendelethez</t>
  </si>
  <si>
    <t>15. melléklet a 4/2021. (II.25.) önkormányzati rendelethez</t>
  </si>
  <si>
    <t>16. melléklet a 4/2021. (II.25.) önkormányzati rendelethez</t>
  </si>
  <si>
    <t>17. melléklet a 4/2021. (II.25.) önkormányzati rendelethez</t>
  </si>
  <si>
    <t>18. melléklet a 4/2021. (II.25.) önkormányzati rendelethez</t>
  </si>
  <si>
    <t>19. melléklet a 4/2021. (II.25.)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</si>
</sst>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* #,##0.00\ &quot;Ft&quot;_-;\-* #,##0.00\ &quot;Ft&quot;_-;_-* &quot;-&quot;??\ &quot;Ft&quot;_-;_-@_-"/>
    <numFmt numFmtId="164" formatCode="0__"/>
    <numFmt numFmtId="165" formatCode="\ ##########"/>
    <numFmt numFmtId="166" formatCode="#,###"/>
    <numFmt numFmtId="167" formatCode="0.0"/>
    <numFmt numFmtId="168" formatCode="0.000"/>
  </numFmts>
  <fonts count="111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b/>
      <sz val="12"/>
      <color indexed="8"/>
      <name val="Bookman Old Style"/>
      <family val="1"/>
      <charset val="238"/>
    </font>
    <font>
      <b/>
      <sz val="10"/>
      <name val="Bookman Old Style"/>
      <family val="1"/>
      <charset val="238"/>
    </font>
    <font>
      <sz val="10"/>
      <name val="Bookman Old Style"/>
      <family val="1"/>
      <charset val="238"/>
    </font>
    <font>
      <b/>
      <sz val="12"/>
      <name val="Bookman Old Style"/>
      <family val="1"/>
      <charset val="238"/>
    </font>
    <font>
      <b/>
      <sz val="14"/>
      <name val="Bookman Old Style"/>
      <family val="1"/>
      <charset val="238"/>
    </font>
    <font>
      <b/>
      <sz val="11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sz val="12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sz val="10"/>
      <name val="Arial CE"/>
      <charset val="238"/>
    </font>
    <font>
      <sz val="11"/>
      <name val="Bookman Old Style"/>
      <family val="1"/>
      <charset val="238"/>
    </font>
    <font>
      <sz val="11"/>
      <color indexed="8"/>
      <name val="Bookman Old Style"/>
      <family val="1"/>
      <charset val="238"/>
    </font>
    <font>
      <b/>
      <i/>
      <sz val="14"/>
      <name val="Bookman Old Style"/>
      <family val="1"/>
      <charset val="238"/>
    </font>
    <font>
      <b/>
      <i/>
      <sz val="12"/>
      <name val="Bookman Old Style"/>
      <family val="1"/>
      <charset val="238"/>
    </font>
    <font>
      <b/>
      <i/>
      <sz val="10"/>
      <name val="Bookman Old Style"/>
      <family val="1"/>
      <charset val="238"/>
    </font>
    <font>
      <b/>
      <i/>
      <sz val="9"/>
      <name val="Bookman Old Style"/>
      <family val="1"/>
      <charset val="238"/>
    </font>
    <font>
      <b/>
      <i/>
      <sz val="11"/>
      <name val="Bookman Old Style"/>
      <family val="1"/>
      <charset val="238"/>
    </font>
    <font>
      <sz val="12"/>
      <color indexed="8"/>
      <name val="Times New Roman"/>
      <family val="1"/>
      <charset val="238"/>
    </font>
    <font>
      <i/>
      <sz val="11"/>
      <color indexed="8"/>
      <name val="Bookman Old Style"/>
      <family val="1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Bookman Old Style"/>
      <family val="1"/>
      <charset val="238"/>
    </font>
    <font>
      <i/>
      <sz val="10"/>
      <color indexed="30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b/>
      <sz val="14"/>
      <color indexed="8"/>
      <name val="Bookman Old Style"/>
      <family val="1"/>
      <charset val="238"/>
    </font>
    <font>
      <b/>
      <sz val="12"/>
      <color indexed="8"/>
      <name val="Bookman Old Style"/>
      <family val="1"/>
      <charset val="238"/>
    </font>
    <font>
      <sz val="12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i/>
      <sz val="10"/>
      <color indexed="40"/>
      <name val="Bookman Old Style"/>
      <family val="1"/>
      <charset val="238"/>
    </font>
    <font>
      <b/>
      <sz val="10"/>
      <color indexed="40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sz val="9"/>
      <color indexed="8"/>
      <name val="Bookman Old Style"/>
      <family val="1"/>
      <charset val="238"/>
    </font>
    <font>
      <u/>
      <sz val="11"/>
      <color indexed="12"/>
      <name val="Bookman Old Style"/>
      <family val="1"/>
      <charset val="238"/>
    </font>
    <font>
      <i/>
      <sz val="12"/>
      <color indexed="8"/>
      <name val="Bookman Old Style"/>
      <family val="1"/>
      <charset val="238"/>
    </font>
    <font>
      <b/>
      <i/>
      <sz val="12"/>
      <color indexed="8"/>
      <name val="Bookman Old Style"/>
      <family val="1"/>
      <charset val="238"/>
    </font>
    <font>
      <b/>
      <sz val="10"/>
      <color indexed="8"/>
      <name val="Bookman Old Style"/>
      <family val="1"/>
      <charset val="238"/>
    </font>
    <font>
      <b/>
      <i/>
      <sz val="11"/>
      <color indexed="8"/>
      <name val="Bookman Old Style"/>
      <family val="1"/>
      <charset val="238"/>
    </font>
    <font>
      <i/>
      <sz val="11"/>
      <color indexed="8"/>
      <name val="Bookman Old Style"/>
      <family val="1"/>
      <charset val="238"/>
    </font>
    <font>
      <sz val="8"/>
      <color indexed="8"/>
      <name val="Bookman Old Style"/>
      <family val="1"/>
      <charset val="238"/>
    </font>
    <font>
      <b/>
      <sz val="12"/>
      <color indexed="10"/>
      <name val="Bookman Old Style"/>
      <family val="1"/>
      <charset val="238"/>
    </font>
    <font>
      <b/>
      <sz val="11"/>
      <color indexed="10"/>
      <name val="Bookman Old Style"/>
      <family val="1"/>
      <charset val="238"/>
    </font>
    <font>
      <i/>
      <sz val="14"/>
      <color indexed="8"/>
      <name val="Calibri"/>
      <family val="2"/>
      <charset val="238"/>
    </font>
    <font>
      <b/>
      <sz val="12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9"/>
      <color indexed="63"/>
      <name val="Bookman Old Style"/>
      <family val="1"/>
      <charset val="238"/>
    </font>
    <font>
      <b/>
      <sz val="10"/>
      <color indexed="10"/>
      <name val="Tahoma"/>
      <family val="2"/>
      <charset val="238"/>
    </font>
    <font>
      <b/>
      <i/>
      <sz val="14"/>
      <color indexed="63"/>
      <name val="Bookman Old Style"/>
      <family val="1"/>
      <charset val="238"/>
    </font>
    <font>
      <b/>
      <i/>
      <u/>
      <sz val="12"/>
      <color indexed="8"/>
      <name val="Bookman Old Style"/>
      <family val="1"/>
      <charset val="238"/>
    </font>
    <font>
      <sz val="12"/>
      <name val="Times New Roman CE"/>
      <charset val="238"/>
    </font>
    <font>
      <b/>
      <sz val="14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i/>
      <sz val="14"/>
      <color indexed="8"/>
      <name val="Calibri"/>
      <family val="2"/>
      <charset val="238"/>
    </font>
    <font>
      <sz val="10"/>
      <name val="Calibri"/>
      <family val="2"/>
      <charset val="238"/>
    </font>
    <font>
      <b/>
      <i/>
      <u/>
      <sz val="12"/>
      <color indexed="8"/>
      <name val="Calibri"/>
      <family val="2"/>
      <charset val="238"/>
    </font>
    <font>
      <b/>
      <sz val="12"/>
      <name val="Calibri"/>
      <family val="2"/>
      <charset val="238"/>
    </font>
    <font>
      <b/>
      <sz val="10"/>
      <name val="Calibri"/>
      <family val="2"/>
      <charset val="238"/>
    </font>
    <font>
      <sz val="12"/>
      <color indexed="8"/>
      <name val="Calibri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0"/>
      <name val="Arial"/>
      <family val="2"/>
    </font>
    <font>
      <b/>
      <sz val="9"/>
      <name val="Arial"/>
      <family val="2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b/>
      <sz val="12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sz val="12"/>
      <color theme="1"/>
      <name val="Calibri"/>
      <family val="2"/>
      <charset val="238"/>
    </font>
    <font>
      <sz val="14"/>
      <color theme="1"/>
      <name val="Calibri"/>
      <family val="2"/>
      <charset val="238"/>
    </font>
    <font>
      <b/>
      <i/>
      <u/>
      <sz val="12"/>
      <color indexed="8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sz val="12"/>
      <color indexed="8"/>
      <name val="Calibri"/>
      <family val="2"/>
      <charset val="238"/>
      <scheme val="minor"/>
    </font>
    <font>
      <b/>
      <i/>
      <sz val="14"/>
      <color indexed="8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i/>
      <sz val="14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4"/>
      <color indexed="8"/>
      <name val="Calibri"/>
      <family val="2"/>
      <charset val="238"/>
      <scheme val="minor"/>
    </font>
    <font>
      <b/>
      <i/>
      <sz val="9"/>
      <name val="Calibri"/>
      <family val="2"/>
      <charset val="238"/>
      <scheme val="minor"/>
    </font>
  </fonts>
  <fills count="1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lightHorizontal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6">
    <xf numFmtId="0" fontId="0" fillId="0" borderId="0"/>
    <xf numFmtId="0" fontId="70" fillId="0" borderId="0" applyNumberFormat="0" applyFill="0" applyBorder="0" applyAlignment="0" applyProtection="0">
      <alignment vertical="top"/>
      <protection locked="0"/>
    </xf>
    <xf numFmtId="0" fontId="69" fillId="0" borderId="0"/>
    <xf numFmtId="0" fontId="15" fillId="0" borderId="0"/>
    <xf numFmtId="0" fontId="53" fillId="0" borderId="0"/>
    <xf numFmtId="44" fontId="1" fillId="0" borderId="0" applyFont="0" applyFill="0" applyBorder="0" applyAlignment="0" applyProtection="0"/>
  </cellStyleXfs>
  <cellXfs count="673">
    <xf numFmtId="0" fontId="0" fillId="0" borderId="0" xfId="0"/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26" fillId="0" borderId="0" xfId="0" applyFont="1"/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164" fontId="27" fillId="0" borderId="1" xfId="0" applyNumberFormat="1" applyFont="1" applyFill="1" applyBorder="1" applyAlignment="1">
      <alignment horizontal="left" vertical="center" wrapText="1"/>
    </xf>
    <xf numFmtId="0" fontId="27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/>
    </xf>
    <xf numFmtId="164" fontId="5" fillId="0" borderId="1" xfId="0" applyNumberFormat="1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vertical="center" wrapText="1"/>
    </xf>
    <xf numFmtId="0" fontId="27" fillId="0" borderId="1" xfId="0" applyFont="1" applyFill="1" applyBorder="1" applyAlignment="1">
      <alignment vertical="center" wrapText="1"/>
    </xf>
    <xf numFmtId="0" fontId="27" fillId="0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4" borderId="1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0" fillId="0" borderId="0" xfId="0" applyBorder="1"/>
    <xf numFmtId="0" fontId="3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0" fillId="0" borderId="1" xfId="0" applyBorder="1"/>
    <xf numFmtId="0" fontId="5" fillId="0" borderId="1" xfId="0" applyFont="1" applyFill="1" applyBorder="1" applyAlignment="1">
      <alignment vertical="center"/>
    </xf>
    <xf numFmtId="0" fontId="5" fillId="0" borderId="1" xfId="0" applyNumberFormat="1" applyFont="1" applyFill="1" applyBorder="1" applyAlignment="1">
      <alignment vertical="center"/>
    </xf>
    <xf numFmtId="165" fontId="5" fillId="0" borderId="1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165" fontId="4" fillId="0" borderId="1" xfId="0" applyNumberFormat="1" applyFont="1" applyFill="1" applyBorder="1" applyAlignment="1">
      <alignment vertical="center"/>
    </xf>
    <xf numFmtId="164" fontId="5" fillId="0" borderId="1" xfId="0" applyNumberFormat="1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26" fillId="0" borderId="1" xfId="0" applyFont="1" applyBorder="1"/>
    <xf numFmtId="0" fontId="28" fillId="0" borderId="1" xfId="0" applyFont="1" applyBorder="1"/>
    <xf numFmtId="0" fontId="29" fillId="0" borderId="1" xfId="0" applyFont="1" applyBorder="1"/>
    <xf numFmtId="0" fontId="30" fillId="5" borderId="1" xfId="0" applyFont="1" applyFill="1" applyBorder="1"/>
    <xf numFmtId="0" fontId="31" fillId="5" borderId="1" xfId="0" applyFont="1" applyFill="1" applyBorder="1"/>
    <xf numFmtId="0" fontId="9" fillId="4" borderId="1" xfId="0" applyFont="1" applyFill="1" applyBorder="1" applyAlignment="1">
      <alignment vertical="center"/>
    </xf>
    <xf numFmtId="0" fontId="11" fillId="2" borderId="1" xfId="0" applyFont="1" applyFill="1" applyBorder="1" applyAlignment="1">
      <alignment vertical="center"/>
    </xf>
    <xf numFmtId="0" fontId="12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32" fillId="0" borderId="0" xfId="0" applyFont="1"/>
    <xf numFmtId="0" fontId="11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vertical="center" wrapText="1"/>
    </xf>
    <xf numFmtId="165" fontId="12" fillId="0" borderId="1" xfId="0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horizontal="left" vertical="center" wrapText="1"/>
    </xf>
    <xf numFmtId="0" fontId="33" fillId="0" borderId="1" xfId="0" applyFont="1" applyFill="1" applyBorder="1" applyAlignment="1">
      <alignment horizontal="left" vertical="center" wrapText="1"/>
    </xf>
    <xf numFmtId="0" fontId="33" fillId="3" borderId="1" xfId="0" applyFont="1" applyFill="1" applyBorder="1" applyAlignment="1">
      <alignment horizontal="left" vertical="center" wrapText="1"/>
    </xf>
    <xf numFmtId="0" fontId="33" fillId="0" borderId="1" xfId="0" applyFont="1" applyFill="1" applyBorder="1" applyAlignment="1">
      <alignment horizontal="left" vertical="center"/>
    </xf>
    <xf numFmtId="0" fontId="33" fillId="3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vertical="center" wrapText="1"/>
    </xf>
    <xf numFmtId="0" fontId="34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vertical="center"/>
    </xf>
    <xf numFmtId="0" fontId="30" fillId="0" borderId="0" xfId="0" applyFont="1"/>
    <xf numFmtId="0" fontId="35" fillId="0" borderId="1" xfId="0" applyFont="1" applyBorder="1" applyAlignment="1">
      <alignment wrapText="1"/>
    </xf>
    <xf numFmtId="0" fontId="35" fillId="0" borderId="1" xfId="0" applyFont="1" applyBorder="1" applyAlignment="1">
      <alignment horizontal="center" wrapText="1"/>
    </xf>
    <xf numFmtId="0" fontId="6" fillId="6" borderId="1" xfId="0" applyFont="1" applyFill="1" applyBorder="1" applyAlignment="1">
      <alignment horizontal="left" vertical="center"/>
    </xf>
    <xf numFmtId="0" fontId="30" fillId="6" borderId="1" xfId="0" applyFont="1" applyFill="1" applyBorder="1"/>
    <xf numFmtId="0" fontId="36" fillId="0" borderId="1" xfId="0" applyFont="1" applyBorder="1"/>
    <xf numFmtId="0" fontId="36" fillId="0" borderId="1" xfId="0" applyFont="1" applyBorder="1" applyAlignment="1">
      <alignment wrapText="1"/>
    </xf>
    <xf numFmtId="0" fontId="37" fillId="0" borderId="0" xfId="1" applyFont="1" applyAlignment="1" applyProtection="1"/>
    <xf numFmtId="0" fontId="38" fillId="0" borderId="0" xfId="0" applyFont="1"/>
    <xf numFmtId="0" fontId="39" fillId="0" borderId="0" xfId="0" applyFont="1" applyAlignment="1">
      <alignment horizontal="center" wrapText="1"/>
    </xf>
    <xf numFmtId="0" fontId="30" fillId="0" borderId="0" xfId="0" applyFont="1" applyAlignment="1">
      <alignment horizontal="center" wrapText="1"/>
    </xf>
    <xf numFmtId="0" fontId="32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40" fillId="0" borderId="1" xfId="0" applyFont="1" applyBorder="1" applyAlignment="1">
      <alignment wrapText="1"/>
    </xf>
    <xf numFmtId="0" fontId="32" fillId="0" borderId="0" xfId="0" applyFont="1" applyAlignment="1">
      <alignment horizontal="center"/>
    </xf>
    <xf numFmtId="0" fontId="26" fillId="0" borderId="1" xfId="0" applyFont="1" applyBorder="1" applyAlignment="1">
      <alignment wrapText="1"/>
    </xf>
    <xf numFmtId="0" fontId="16" fillId="0" borderId="1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vertical="center" wrapText="1"/>
    </xf>
    <xf numFmtId="0" fontId="32" fillId="0" borderId="0" xfId="0" applyFont="1" applyAlignment="1">
      <alignment horizontal="justify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41" fillId="0" borderId="1" xfId="0" applyFont="1" applyBorder="1" applyAlignment="1">
      <alignment horizontal="justify"/>
    </xf>
    <xf numFmtId="0" fontId="28" fillId="0" borderId="1" xfId="0" applyFont="1" applyBorder="1" applyAlignment="1">
      <alignment horizontal="justify"/>
    </xf>
    <xf numFmtId="0" fontId="42" fillId="0" borderId="1" xfId="0" applyFont="1" applyBorder="1" applyAlignment="1">
      <alignment horizontal="justify"/>
    </xf>
    <xf numFmtId="0" fontId="17" fillId="0" borderId="1" xfId="0" applyFont="1" applyFill="1" applyBorder="1" applyAlignment="1">
      <alignment horizontal="left" vertical="center"/>
    </xf>
    <xf numFmtId="0" fontId="43" fillId="0" borderId="1" xfId="0" applyFont="1" applyBorder="1" applyAlignment="1">
      <alignment wrapText="1"/>
    </xf>
    <xf numFmtId="0" fontId="44" fillId="0" borderId="0" xfId="0" applyFont="1"/>
    <xf numFmtId="0" fontId="40" fillId="0" borderId="1" xfId="0" applyFont="1" applyBorder="1"/>
    <xf numFmtId="0" fontId="29" fillId="0" borderId="0" xfId="0" applyFont="1"/>
    <xf numFmtId="0" fontId="18" fillId="0" borderId="0" xfId="0" applyFont="1" applyFill="1" applyBorder="1" applyAlignment="1">
      <alignment horizontal="center" vertical="center" wrapText="1"/>
    </xf>
    <xf numFmtId="0" fontId="45" fillId="0" borderId="0" xfId="0" applyFont="1"/>
    <xf numFmtId="0" fontId="46" fillId="0" borderId="0" xfId="0" applyFont="1" applyAlignment="1">
      <alignment horizontal="center" wrapText="1"/>
    </xf>
    <xf numFmtId="0" fontId="20" fillId="0" borderId="1" xfId="0" applyFont="1" applyFill="1" applyBorder="1" applyAlignment="1">
      <alignment wrapText="1"/>
    </xf>
    <xf numFmtId="0" fontId="21" fillId="0" borderId="1" xfId="0" applyFont="1" applyFill="1" applyBorder="1" applyAlignment="1">
      <alignment wrapText="1"/>
    </xf>
    <xf numFmtId="0" fontId="8" fillId="0" borderId="1" xfId="0" applyFont="1" applyFill="1" applyBorder="1"/>
    <xf numFmtId="3" fontId="8" fillId="0" borderId="1" xfId="0" applyNumberFormat="1" applyFont="1" applyFill="1" applyBorder="1"/>
    <xf numFmtId="0" fontId="20" fillId="0" borderId="1" xfId="0" applyFont="1" applyFill="1" applyBorder="1"/>
    <xf numFmtId="3" fontId="20" fillId="0" borderId="1" xfId="0" applyNumberFormat="1" applyFont="1" applyFill="1" applyBorder="1"/>
    <xf numFmtId="0" fontId="19" fillId="0" borderId="1" xfId="0" applyFont="1" applyFill="1" applyBorder="1"/>
    <xf numFmtId="3" fontId="19" fillId="0" borderId="1" xfId="0" applyNumberFormat="1" applyFont="1" applyFill="1" applyBorder="1"/>
    <xf numFmtId="0" fontId="22" fillId="0" borderId="1" xfId="0" applyFont="1" applyFill="1" applyBorder="1" applyAlignment="1">
      <alignment wrapText="1"/>
    </xf>
    <xf numFmtId="0" fontId="0" fillId="0" borderId="0" xfId="0" applyFill="1"/>
    <xf numFmtId="0" fontId="47" fillId="0" borderId="0" xfId="0" applyFont="1"/>
    <xf numFmtId="0" fontId="48" fillId="0" borderId="0" xfId="0" applyFont="1"/>
    <xf numFmtId="0" fontId="11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left" vertical="center" wrapText="1"/>
    </xf>
    <xf numFmtId="0" fontId="47" fillId="0" borderId="1" xfId="0" applyFont="1" applyBorder="1" applyAlignment="1">
      <alignment wrapText="1"/>
    </xf>
    <xf numFmtId="0" fontId="48" fillId="0" borderId="1" xfId="0" applyFont="1" applyBorder="1" applyAlignment="1">
      <alignment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0" fillId="0" borderId="0" xfId="0" applyAlignment="1">
      <alignment wrapText="1"/>
    </xf>
    <xf numFmtId="0" fontId="40" fillId="0" borderId="1" xfId="0" applyFont="1" applyBorder="1" applyAlignment="1">
      <alignment horizontal="center" wrapText="1"/>
    </xf>
    <xf numFmtId="0" fontId="28" fillId="0" borderId="0" xfId="0" applyFont="1"/>
    <xf numFmtId="0" fontId="4" fillId="7" borderId="1" xfId="0" applyFont="1" applyFill="1" applyBorder="1" applyAlignment="1">
      <alignment horizontal="left" vertical="center"/>
    </xf>
    <xf numFmtId="0" fontId="0" fillId="7" borderId="1" xfId="0" applyFill="1" applyBorder="1"/>
    <xf numFmtId="0" fontId="8" fillId="0" borderId="1" xfId="0" applyFont="1" applyBorder="1" applyAlignment="1">
      <alignment horizontal="left" vertical="top" wrapText="1"/>
    </xf>
    <xf numFmtId="3" fontId="8" fillId="0" borderId="1" xfId="0" applyNumberFormat="1" applyFont="1" applyBorder="1" applyAlignment="1">
      <alignment horizontal="right" vertical="top" wrapText="1"/>
    </xf>
    <xf numFmtId="0" fontId="7" fillId="0" borderId="1" xfId="0" applyFont="1" applyBorder="1" applyAlignment="1">
      <alignment horizontal="left" vertical="top" wrapText="1"/>
    </xf>
    <xf numFmtId="3" fontId="7" fillId="0" borderId="1" xfId="0" applyNumberFormat="1" applyFont="1" applyBorder="1" applyAlignment="1">
      <alignment horizontal="right" vertical="top" wrapText="1"/>
    </xf>
    <xf numFmtId="3" fontId="7" fillId="7" borderId="1" xfId="0" applyNumberFormat="1" applyFont="1" applyFill="1" applyBorder="1" applyAlignment="1">
      <alignment horizontal="right" vertical="top" wrapText="1"/>
    </xf>
    <xf numFmtId="0" fontId="30" fillId="0" borderId="1" xfId="0" applyFont="1" applyBorder="1"/>
    <xf numFmtId="0" fontId="9" fillId="7" borderId="1" xfId="0" applyFont="1" applyFill="1" applyBorder="1" applyAlignment="1">
      <alignment horizontal="left" vertical="center" wrapText="1"/>
    </xf>
    <xf numFmtId="0" fontId="26" fillId="7" borderId="1" xfId="0" applyFont="1" applyFill="1" applyBorder="1"/>
    <xf numFmtId="0" fontId="49" fillId="0" borderId="0" xfId="0" applyFont="1" applyAlignment="1">
      <alignment wrapText="1"/>
    </xf>
    <xf numFmtId="0" fontId="50" fillId="0" borderId="0" xfId="0" applyFont="1" applyFill="1"/>
    <xf numFmtId="0" fontId="52" fillId="8" borderId="1" xfId="0" applyFont="1" applyFill="1" applyBorder="1"/>
    <xf numFmtId="165" fontId="12" fillId="8" borderId="1" xfId="0" applyNumberFormat="1" applyFont="1" applyFill="1" applyBorder="1" applyAlignment="1">
      <alignment vertical="center"/>
    </xf>
    <xf numFmtId="0" fontId="26" fillId="8" borderId="1" xfId="0" applyFont="1" applyFill="1" applyBorder="1"/>
    <xf numFmtId="0" fontId="12" fillId="8" borderId="1" xfId="0" applyFont="1" applyFill="1" applyBorder="1" applyAlignment="1">
      <alignment horizontal="left" vertical="center"/>
    </xf>
    <xf numFmtId="0" fontId="0" fillId="8" borderId="1" xfId="0" applyFill="1" applyBorder="1"/>
    <xf numFmtId="0" fontId="6" fillId="9" borderId="1" xfId="0" applyFont="1" applyFill="1" applyBorder="1" applyAlignment="1">
      <alignment horizontal="left" vertical="center"/>
    </xf>
    <xf numFmtId="165" fontId="6" fillId="9" borderId="1" xfId="0" applyNumberFormat="1" applyFont="1" applyFill="1" applyBorder="1" applyAlignment="1">
      <alignment vertical="center"/>
    </xf>
    <xf numFmtId="0" fontId="26" fillId="9" borderId="1" xfId="0" applyFont="1" applyFill="1" applyBorder="1"/>
    <xf numFmtId="0" fontId="9" fillId="9" borderId="1" xfId="0" applyFont="1" applyFill="1" applyBorder="1" applyAlignment="1">
      <alignment horizontal="left" vertical="center"/>
    </xf>
    <xf numFmtId="0" fontId="6" fillId="9" borderId="1" xfId="0" applyFont="1" applyFill="1" applyBorder="1" applyAlignment="1">
      <alignment horizontal="left" vertical="center" wrapText="1"/>
    </xf>
    <xf numFmtId="0" fontId="7" fillId="9" borderId="1" xfId="0" applyFont="1" applyFill="1" applyBorder="1" applyAlignment="1">
      <alignment horizontal="left" vertical="center"/>
    </xf>
    <xf numFmtId="0" fontId="9" fillId="9" borderId="1" xfId="0" applyFont="1" applyFill="1" applyBorder="1" applyAlignment="1">
      <alignment horizontal="left" vertical="center" wrapText="1"/>
    </xf>
    <xf numFmtId="0" fontId="0" fillId="9" borderId="1" xfId="0" applyFill="1" applyBorder="1"/>
    <xf numFmtId="0" fontId="30" fillId="10" borderId="1" xfId="0" applyFont="1" applyFill="1" applyBorder="1"/>
    <xf numFmtId="0" fontId="31" fillId="10" borderId="1" xfId="0" applyFont="1" applyFill="1" applyBorder="1"/>
    <xf numFmtId="0" fontId="0" fillId="10" borderId="1" xfId="0" applyFill="1" applyBorder="1"/>
    <xf numFmtId="0" fontId="26" fillId="10" borderId="1" xfId="0" applyFont="1" applyFill="1" applyBorder="1"/>
    <xf numFmtId="0" fontId="30" fillId="11" borderId="1" xfId="0" applyFont="1" applyFill="1" applyBorder="1"/>
    <xf numFmtId="0" fontId="6" fillId="11" borderId="1" xfId="0" applyFont="1" applyFill="1" applyBorder="1" applyAlignment="1">
      <alignment horizontal="left" vertical="center"/>
    </xf>
    <xf numFmtId="0" fontId="0" fillId="11" borderId="1" xfId="0" applyFill="1" applyBorder="1"/>
    <xf numFmtId="0" fontId="30" fillId="7" borderId="1" xfId="0" applyFont="1" applyFill="1" applyBorder="1"/>
    <xf numFmtId="0" fontId="30" fillId="12" borderId="1" xfId="0" applyFont="1" applyFill="1" applyBorder="1"/>
    <xf numFmtId="0" fontId="6" fillId="12" borderId="1" xfId="0" applyFont="1" applyFill="1" applyBorder="1" applyAlignment="1">
      <alignment horizontal="left" vertical="center"/>
    </xf>
    <xf numFmtId="0" fontId="0" fillId="12" borderId="1" xfId="0" applyFill="1" applyBorder="1"/>
    <xf numFmtId="0" fontId="52" fillId="7" borderId="1" xfId="0" applyFont="1" applyFill="1" applyBorder="1"/>
    <xf numFmtId="165" fontId="12" fillId="7" borderId="1" xfId="0" applyNumberFormat="1" applyFont="1" applyFill="1" applyBorder="1" applyAlignment="1">
      <alignment vertical="center"/>
    </xf>
    <xf numFmtId="0" fontId="52" fillId="12" borderId="1" xfId="0" applyFont="1" applyFill="1" applyBorder="1"/>
    <xf numFmtId="165" fontId="12" fillId="12" borderId="1" xfId="0" applyNumberFormat="1" applyFont="1" applyFill="1" applyBorder="1" applyAlignment="1">
      <alignment vertical="center"/>
    </xf>
    <xf numFmtId="0" fontId="26" fillId="12" borderId="1" xfId="0" applyFont="1" applyFill="1" applyBorder="1"/>
    <xf numFmtId="0" fontId="30" fillId="9" borderId="1" xfId="0" applyFont="1" applyFill="1" applyBorder="1"/>
    <xf numFmtId="0" fontId="31" fillId="9" borderId="1" xfId="0" applyFont="1" applyFill="1" applyBorder="1"/>
    <xf numFmtId="0" fontId="31" fillId="7" borderId="1" xfId="0" applyFont="1" applyFill="1" applyBorder="1"/>
    <xf numFmtId="0" fontId="12" fillId="7" borderId="1" xfId="0" applyFont="1" applyFill="1" applyBorder="1" applyAlignment="1">
      <alignment horizontal="left" vertical="center"/>
    </xf>
    <xf numFmtId="0" fontId="31" fillId="12" borderId="1" xfId="0" applyFont="1" applyFill="1" applyBorder="1"/>
    <xf numFmtId="0" fontId="3" fillId="9" borderId="1" xfId="0" applyFont="1" applyFill="1" applyBorder="1" applyAlignment="1">
      <alignment horizontal="left" vertical="center"/>
    </xf>
    <xf numFmtId="0" fontId="52" fillId="13" borderId="1" xfId="0" applyFont="1" applyFill="1" applyBorder="1"/>
    <xf numFmtId="0" fontId="12" fillId="13" borderId="1" xfId="0" applyFont="1" applyFill="1" applyBorder="1" applyAlignment="1">
      <alignment horizontal="left" vertical="center"/>
    </xf>
    <xf numFmtId="0" fontId="0" fillId="13" borderId="1" xfId="0" applyFill="1" applyBorder="1"/>
    <xf numFmtId="0" fontId="28" fillId="0" borderId="1" xfId="0" applyFont="1" applyBorder="1" applyAlignment="1">
      <alignment horizontal="center" wrapText="1"/>
    </xf>
    <xf numFmtId="0" fontId="28" fillId="9" borderId="1" xfId="0" applyFont="1" applyFill="1" applyBorder="1"/>
    <xf numFmtId="0" fontId="11" fillId="7" borderId="1" xfId="0" applyFont="1" applyFill="1" applyBorder="1" applyAlignment="1">
      <alignment vertical="center"/>
    </xf>
    <xf numFmtId="0" fontId="12" fillId="7" borderId="1" xfId="0" applyFont="1" applyFill="1" applyBorder="1" applyAlignment="1">
      <alignment horizontal="left" vertical="center" wrapText="1"/>
    </xf>
    <xf numFmtId="0" fontId="11" fillId="12" borderId="1" xfId="0" applyFont="1" applyFill="1" applyBorder="1" applyAlignment="1">
      <alignment vertical="center" wrapText="1"/>
    </xf>
    <xf numFmtId="0" fontId="12" fillId="12" borderId="1" xfId="0" applyFont="1" applyFill="1" applyBorder="1" applyAlignment="1">
      <alignment horizontal="left" vertical="center" wrapText="1"/>
    </xf>
    <xf numFmtId="0" fontId="11" fillId="12" borderId="1" xfId="0" applyFont="1" applyFill="1" applyBorder="1" applyAlignment="1">
      <alignment vertical="center"/>
    </xf>
    <xf numFmtId="0" fontId="9" fillId="12" borderId="1" xfId="0" applyFont="1" applyFill="1" applyBorder="1" applyAlignment="1">
      <alignment vertical="center" wrapText="1"/>
    </xf>
    <xf numFmtId="0" fontId="4" fillId="12" borderId="1" xfId="0" applyFont="1" applyFill="1" applyBorder="1" applyAlignment="1">
      <alignment horizontal="left" vertical="center"/>
    </xf>
    <xf numFmtId="0" fontId="24" fillId="0" borderId="1" xfId="0" applyFont="1" applyFill="1" applyBorder="1" applyAlignment="1">
      <alignment horizontal="left" vertical="center" wrapText="1"/>
    </xf>
    <xf numFmtId="0" fontId="7" fillId="7" borderId="1" xfId="0" applyFont="1" applyFill="1" applyBorder="1" applyAlignment="1">
      <alignment horizontal="left" vertical="top" wrapText="1"/>
    </xf>
    <xf numFmtId="0" fontId="0" fillId="0" borderId="0" xfId="0" applyFont="1" applyFill="1" applyAlignment="1">
      <alignment horizontal="center" wrapText="1"/>
    </xf>
    <xf numFmtId="0" fontId="7" fillId="0" borderId="1" xfId="0" applyFont="1" applyFill="1" applyBorder="1" applyAlignment="1">
      <alignment horizontal="center" vertical="top" wrapText="1"/>
    </xf>
    <xf numFmtId="0" fontId="26" fillId="0" borderId="0" xfId="0" applyFont="1" applyAlignment="1">
      <alignment horizontal="center" wrapText="1"/>
    </xf>
    <xf numFmtId="0" fontId="72" fillId="0" borderId="1" xfId="0" applyFont="1" applyBorder="1" applyAlignment="1">
      <alignment wrapText="1"/>
    </xf>
    <xf numFmtId="0" fontId="71" fillId="0" borderId="0" xfId="0" applyFont="1"/>
    <xf numFmtId="0" fontId="73" fillId="0" borderId="0" xfId="0" applyFont="1"/>
    <xf numFmtId="0" fontId="74" fillId="0" borderId="0" xfId="0" applyFont="1"/>
    <xf numFmtId="3" fontId="71" fillId="0" borderId="0" xfId="0" applyNumberFormat="1" applyFont="1"/>
    <xf numFmtId="0" fontId="75" fillId="0" borderId="0" xfId="0" applyFont="1"/>
    <xf numFmtId="0" fontId="58" fillId="0" borderId="0" xfId="0" applyFont="1"/>
    <xf numFmtId="0" fontId="76" fillId="0" borderId="0" xfId="0" applyFont="1"/>
    <xf numFmtId="0" fontId="77" fillId="0" borderId="0" xfId="0" applyFont="1"/>
    <xf numFmtId="0" fontId="25" fillId="0" borderId="0" xfId="0" applyFont="1"/>
    <xf numFmtId="0" fontId="78" fillId="0" borderId="0" xfId="0" applyFont="1"/>
    <xf numFmtId="0" fontId="55" fillId="0" borderId="1" xfId="0" applyFont="1" applyFill="1" applyBorder="1" applyAlignment="1">
      <alignment vertical="center" wrapText="1"/>
    </xf>
    <xf numFmtId="0" fontId="55" fillId="0" borderId="1" xfId="0" applyNumberFormat="1" applyFont="1" applyFill="1" applyBorder="1" applyAlignment="1">
      <alignment vertical="center"/>
    </xf>
    <xf numFmtId="165" fontId="55" fillId="0" borderId="1" xfId="0" applyNumberFormat="1" applyFont="1" applyFill="1" applyBorder="1" applyAlignment="1">
      <alignment vertical="center"/>
    </xf>
    <xf numFmtId="0" fontId="55" fillId="0" borderId="1" xfId="0" applyFont="1" applyFill="1" applyBorder="1" applyAlignment="1">
      <alignment horizontal="left" vertical="center" wrapText="1"/>
    </xf>
    <xf numFmtId="0" fontId="56" fillId="0" borderId="1" xfId="0" applyFont="1" applyFill="1" applyBorder="1" applyAlignment="1">
      <alignment vertical="center" wrapText="1"/>
    </xf>
    <xf numFmtId="165" fontId="56" fillId="0" borderId="1" xfId="0" applyNumberFormat="1" applyFont="1" applyFill="1" applyBorder="1" applyAlignment="1">
      <alignment vertical="center"/>
    </xf>
    <xf numFmtId="0" fontId="56" fillId="0" borderId="1" xfId="0" applyFont="1" applyFill="1" applyBorder="1" applyAlignment="1">
      <alignment horizontal="left" vertical="center" wrapText="1"/>
    </xf>
    <xf numFmtId="165" fontId="25" fillId="0" borderId="1" xfId="0" applyNumberFormat="1" applyFont="1" applyFill="1" applyBorder="1" applyAlignment="1">
      <alignment vertical="center"/>
    </xf>
    <xf numFmtId="0" fontId="55" fillId="3" borderId="1" xfId="0" applyFont="1" applyFill="1" applyBorder="1" applyAlignment="1">
      <alignment horizontal="left" vertical="center" wrapText="1"/>
    </xf>
    <xf numFmtId="0" fontId="59" fillId="0" borderId="1" xfId="0" applyFont="1" applyFill="1" applyBorder="1" applyAlignment="1">
      <alignment vertical="center" wrapText="1"/>
    </xf>
    <xf numFmtId="0" fontId="60" fillId="0" borderId="1" xfId="0" applyFont="1" applyFill="1" applyBorder="1" applyAlignment="1">
      <alignment wrapText="1"/>
    </xf>
    <xf numFmtId="164" fontId="55" fillId="0" borderId="1" xfId="0" applyNumberFormat="1" applyFont="1" applyFill="1" applyBorder="1" applyAlignment="1">
      <alignment horizontal="left" vertical="center" wrapText="1"/>
    </xf>
    <xf numFmtId="0" fontId="59" fillId="0" borderId="1" xfId="0" applyFont="1" applyFill="1" applyBorder="1" applyAlignment="1">
      <alignment horizontal="left" vertical="center" wrapText="1"/>
    </xf>
    <xf numFmtId="0" fontId="57" fillId="0" borderId="1" xfId="0" applyFont="1" applyFill="1" applyBorder="1" applyAlignment="1">
      <alignment horizontal="left" vertical="center" wrapText="1"/>
    </xf>
    <xf numFmtId="165" fontId="57" fillId="0" borderId="1" xfId="0" applyNumberFormat="1" applyFont="1" applyFill="1" applyBorder="1" applyAlignment="1">
      <alignment vertical="center"/>
    </xf>
    <xf numFmtId="0" fontId="61" fillId="0" borderId="1" xfId="0" applyFont="1" applyFill="1" applyBorder="1" applyAlignment="1">
      <alignment horizontal="left" vertical="center" wrapText="1"/>
    </xf>
    <xf numFmtId="0" fontId="62" fillId="0" borderId="0" xfId="0" applyFont="1" applyFill="1" applyBorder="1" applyAlignment="1">
      <alignment horizontal="left" vertical="center"/>
    </xf>
    <xf numFmtId="0" fontId="75" fillId="0" borderId="0" xfId="0" applyFont="1" applyBorder="1"/>
    <xf numFmtId="0" fontId="76" fillId="0" borderId="0" xfId="0" applyFont="1" applyBorder="1"/>
    <xf numFmtId="0" fontId="57" fillId="0" borderId="1" xfId="0" applyFont="1" applyFill="1" applyBorder="1" applyAlignment="1">
      <alignment vertical="center" wrapText="1"/>
    </xf>
    <xf numFmtId="0" fontId="79" fillId="0" borderId="0" xfId="0" applyFont="1"/>
    <xf numFmtId="0" fontId="54" fillId="0" borderId="1" xfId="0" applyFont="1" applyFill="1" applyBorder="1" applyAlignment="1">
      <alignment wrapText="1"/>
    </xf>
    <xf numFmtId="0" fontId="54" fillId="0" borderId="1" xfId="0" applyFont="1" applyFill="1" applyBorder="1"/>
    <xf numFmtId="0" fontId="80" fillId="0" borderId="0" xfId="0" applyFont="1" applyBorder="1"/>
    <xf numFmtId="0" fontId="80" fillId="0" borderId="0" xfId="0" applyFont="1"/>
    <xf numFmtId="0" fontId="0" fillId="0" borderId="0" xfId="0" applyFont="1"/>
    <xf numFmtId="0" fontId="81" fillId="16" borderId="1" xfId="0" applyFont="1" applyFill="1" applyBorder="1" applyAlignment="1">
      <alignment wrapText="1"/>
    </xf>
    <xf numFmtId="0" fontId="82" fillId="16" borderId="1" xfId="0" applyFont="1" applyFill="1" applyBorder="1" applyAlignment="1">
      <alignment horizontal="left" vertical="center"/>
    </xf>
    <xf numFmtId="0" fontId="83" fillId="16" borderId="1" xfId="0" applyFont="1" applyFill="1" applyBorder="1" applyAlignment="1">
      <alignment horizontal="left" vertical="center" wrapText="1"/>
    </xf>
    <xf numFmtId="0" fontId="84" fillId="16" borderId="1" xfId="0" applyFont="1" applyFill="1" applyBorder="1" applyAlignment="1">
      <alignment horizontal="left" vertical="center"/>
    </xf>
    <xf numFmtId="0" fontId="84" fillId="16" borderId="1" xfId="0" applyFont="1" applyFill="1" applyBorder="1" applyAlignment="1">
      <alignment horizontal="left" vertical="center" wrapText="1"/>
    </xf>
    <xf numFmtId="0" fontId="84" fillId="16" borderId="1" xfId="0" applyFont="1" applyFill="1" applyBorder="1" applyAlignment="1">
      <alignment wrapText="1"/>
    </xf>
    <xf numFmtId="0" fontId="85" fillId="16" borderId="1" xfId="0" applyFont="1" applyFill="1" applyBorder="1"/>
    <xf numFmtId="0" fontId="56" fillId="16" borderId="1" xfId="0" applyFont="1" applyFill="1" applyBorder="1" applyAlignment="1">
      <alignment horizontal="center" vertical="center" wrapText="1"/>
    </xf>
    <xf numFmtId="3" fontId="55" fillId="16" borderId="1" xfId="0" applyNumberFormat="1" applyFont="1" applyFill="1" applyBorder="1" applyAlignment="1">
      <alignment vertical="center"/>
    </xf>
    <xf numFmtId="3" fontId="1" fillId="16" borderId="1" xfId="0" applyNumberFormat="1" applyFont="1" applyFill="1" applyBorder="1" applyAlignment="1"/>
    <xf numFmtId="3" fontId="55" fillId="16" borderId="1" xfId="0" applyNumberFormat="1" applyFont="1" applyFill="1" applyBorder="1" applyAlignment="1"/>
    <xf numFmtId="3" fontId="78" fillId="16" borderId="1" xfId="0" applyNumberFormat="1" applyFont="1" applyFill="1" applyBorder="1" applyAlignment="1"/>
    <xf numFmtId="3" fontId="56" fillId="16" borderId="1" xfId="0" applyNumberFormat="1" applyFont="1" applyFill="1" applyBorder="1" applyAlignment="1">
      <alignment vertical="center"/>
    </xf>
    <xf numFmtId="3" fontId="25" fillId="16" borderId="1" xfId="0" applyNumberFormat="1" applyFont="1" applyFill="1" applyBorder="1" applyAlignment="1"/>
    <xf numFmtId="3" fontId="56" fillId="16" borderId="1" xfId="0" applyNumberFormat="1" applyFont="1" applyFill="1" applyBorder="1" applyAlignment="1"/>
    <xf numFmtId="3" fontId="57" fillId="16" borderId="1" xfId="0" applyNumberFormat="1" applyFont="1" applyFill="1" applyBorder="1" applyAlignment="1">
      <alignment vertical="center"/>
    </xf>
    <xf numFmtId="3" fontId="57" fillId="16" borderId="1" xfId="0" applyNumberFormat="1" applyFont="1" applyFill="1" applyBorder="1" applyAlignment="1"/>
    <xf numFmtId="3" fontId="77" fillId="16" borderId="1" xfId="0" applyNumberFormat="1" applyFont="1" applyFill="1" applyBorder="1" applyAlignment="1"/>
    <xf numFmtId="3" fontId="57" fillId="16" borderId="1" xfId="0" applyNumberFormat="1" applyFont="1" applyFill="1" applyBorder="1" applyAlignment="1">
      <alignment vertical="center" wrapText="1"/>
    </xf>
    <xf numFmtId="3" fontId="62" fillId="16" borderId="1" xfId="0" applyNumberFormat="1" applyFont="1" applyFill="1" applyBorder="1" applyAlignment="1">
      <alignment vertical="center"/>
    </xf>
    <xf numFmtId="3" fontId="54" fillId="16" borderId="1" xfId="0" applyNumberFormat="1" applyFont="1" applyFill="1" applyBorder="1" applyAlignment="1"/>
    <xf numFmtId="0" fontId="0" fillId="16" borderId="0" xfId="0" applyFont="1" applyFill="1"/>
    <xf numFmtId="0" fontId="86" fillId="16" borderId="0" xfId="0" applyFont="1" applyFill="1"/>
    <xf numFmtId="0" fontId="82" fillId="16" borderId="0" xfId="0" applyFont="1" applyFill="1"/>
    <xf numFmtId="0" fontId="71" fillId="16" borderId="0" xfId="0" applyFont="1" applyFill="1"/>
    <xf numFmtId="0" fontId="73" fillId="16" borderId="0" xfId="0" applyFont="1" applyFill="1"/>
    <xf numFmtId="0" fontId="74" fillId="16" borderId="0" xfId="0" applyFont="1" applyFill="1"/>
    <xf numFmtId="0" fontId="87" fillId="16" borderId="1" xfId="0" applyFont="1" applyFill="1" applyBorder="1" applyAlignment="1">
      <alignment horizontal="center" vertical="center" wrapText="1"/>
    </xf>
    <xf numFmtId="0" fontId="88" fillId="16" borderId="1" xfId="0" applyFont="1" applyFill="1" applyBorder="1" applyAlignment="1">
      <alignment vertical="center" wrapText="1"/>
    </xf>
    <xf numFmtId="0" fontId="88" fillId="16" borderId="1" xfId="0" applyFont="1" applyFill="1" applyBorder="1" applyAlignment="1">
      <alignment horizontal="left" vertical="center"/>
    </xf>
    <xf numFmtId="3" fontId="89" fillId="16" borderId="1" xfId="0" applyNumberFormat="1" applyFont="1" applyFill="1" applyBorder="1" applyAlignment="1">
      <alignment horizontal="right"/>
    </xf>
    <xf numFmtId="0" fontId="88" fillId="16" borderId="1" xfId="0" applyFont="1" applyFill="1" applyBorder="1" applyAlignment="1">
      <alignment horizontal="left" vertical="center" wrapText="1"/>
    </xf>
    <xf numFmtId="0" fontId="87" fillId="16" borderId="1" xfId="0" applyFont="1" applyFill="1" applyBorder="1" applyAlignment="1">
      <alignment horizontal="left" vertical="center" wrapText="1"/>
    </xf>
    <xf numFmtId="0" fontId="87" fillId="16" borderId="1" xfId="0" applyFont="1" applyFill="1" applyBorder="1" applyAlignment="1">
      <alignment horizontal="left" vertical="center"/>
    </xf>
    <xf numFmtId="0" fontId="82" fillId="16" borderId="1" xfId="0" applyFont="1" applyFill="1" applyBorder="1" applyAlignment="1">
      <alignment horizontal="left" vertical="center" wrapText="1"/>
    </xf>
    <xf numFmtId="3" fontId="90" fillId="16" borderId="1" xfId="0" applyNumberFormat="1" applyFont="1" applyFill="1" applyBorder="1" applyAlignment="1">
      <alignment horizontal="right"/>
    </xf>
    <xf numFmtId="0" fontId="91" fillId="16" borderId="1" xfId="0" applyFont="1" applyFill="1" applyBorder="1" applyAlignment="1">
      <alignment horizontal="left" vertical="center" wrapText="1"/>
    </xf>
    <xf numFmtId="0" fontId="92" fillId="16" borderId="1" xfId="0" applyFont="1" applyFill="1" applyBorder="1" applyAlignment="1">
      <alignment horizontal="left" vertical="center" wrapText="1"/>
    </xf>
    <xf numFmtId="3" fontId="73" fillId="16" borderId="1" xfId="0" applyNumberFormat="1" applyFont="1" applyFill="1" applyBorder="1" applyAlignment="1">
      <alignment horizontal="right"/>
    </xf>
    <xf numFmtId="166" fontId="0" fillId="0" borderId="0" xfId="0" applyNumberFormat="1" applyFont="1" applyFill="1" applyAlignment="1" applyProtection="1">
      <alignment vertical="center" wrapText="1"/>
    </xf>
    <xf numFmtId="166" fontId="0" fillId="0" borderId="0" xfId="0" applyNumberFormat="1" applyFont="1" applyFill="1" applyAlignment="1" applyProtection="1">
      <alignment horizontal="center" vertical="center" wrapText="1"/>
    </xf>
    <xf numFmtId="166" fontId="0" fillId="0" borderId="2" xfId="0" applyNumberFormat="1" applyFont="1" applyFill="1" applyBorder="1" applyAlignment="1" applyProtection="1">
      <alignment horizontal="left" vertical="center" wrapText="1" indent="1"/>
    </xf>
    <xf numFmtId="166" fontId="0" fillId="0" borderId="3" xfId="0" applyNumberFormat="1" applyFont="1" applyFill="1" applyBorder="1" applyAlignment="1" applyProtection="1">
      <alignment horizontal="left" vertical="center" wrapText="1" indent="1"/>
    </xf>
    <xf numFmtId="166" fontId="93" fillId="0" borderId="0" xfId="0" applyNumberFormat="1" applyFont="1" applyFill="1" applyAlignment="1" applyProtection="1">
      <alignment horizontal="right" vertical="center"/>
    </xf>
    <xf numFmtId="166" fontId="94" fillId="0" borderId="4" xfId="0" applyNumberFormat="1" applyFont="1" applyFill="1" applyBorder="1" applyAlignment="1" applyProtection="1">
      <alignment horizontal="centerContinuous" vertical="center" wrapText="1"/>
    </xf>
    <xf numFmtId="166" fontId="94" fillId="0" borderId="5" xfId="0" applyNumberFormat="1" applyFont="1" applyFill="1" applyBorder="1" applyAlignment="1" applyProtection="1">
      <alignment horizontal="centerContinuous" vertical="center" wrapText="1"/>
    </xf>
    <xf numFmtId="166" fontId="94" fillId="0" borderId="6" xfId="0" applyNumberFormat="1" applyFont="1" applyFill="1" applyBorder="1" applyAlignment="1" applyProtection="1">
      <alignment horizontal="centerContinuous" vertical="center" wrapText="1"/>
    </xf>
    <xf numFmtId="166" fontId="94" fillId="0" borderId="4" xfId="0" applyNumberFormat="1" applyFont="1" applyFill="1" applyBorder="1" applyAlignment="1" applyProtection="1">
      <alignment horizontal="center" vertical="center" wrapText="1"/>
    </xf>
    <xf numFmtId="166" fontId="94" fillId="0" borderId="5" xfId="0" applyNumberFormat="1" applyFont="1" applyFill="1" applyBorder="1" applyAlignment="1" applyProtection="1">
      <alignment horizontal="center" vertical="center" wrapText="1"/>
    </xf>
    <xf numFmtId="166" fontId="94" fillId="0" borderId="6" xfId="0" applyNumberFormat="1" applyFont="1" applyFill="1" applyBorder="1" applyAlignment="1" applyProtection="1">
      <alignment horizontal="center" vertical="center" wrapText="1"/>
    </xf>
    <xf numFmtId="166" fontId="94" fillId="0" borderId="7" xfId="0" applyNumberFormat="1" applyFont="1" applyFill="1" applyBorder="1" applyAlignment="1" applyProtection="1">
      <alignment horizontal="center" vertical="center" wrapText="1"/>
    </xf>
    <xf numFmtId="166" fontId="95" fillId="0" borderId="8" xfId="0" applyNumberFormat="1" applyFont="1" applyFill="1" applyBorder="1" applyAlignment="1" applyProtection="1">
      <alignment horizontal="left" vertical="center" wrapText="1" indent="1"/>
    </xf>
    <xf numFmtId="166" fontId="95" fillId="0" borderId="9" xfId="0" applyNumberFormat="1" applyFont="1" applyFill="1" applyBorder="1" applyAlignment="1" applyProtection="1">
      <alignment horizontal="right" vertical="center" wrapText="1" indent="1"/>
      <protection locked="0"/>
    </xf>
    <xf numFmtId="166" fontId="95" fillId="0" borderId="10" xfId="0" applyNumberFormat="1" applyFont="1" applyFill="1" applyBorder="1" applyAlignment="1" applyProtection="1">
      <alignment horizontal="right" vertical="center" wrapText="1" indent="1"/>
      <protection locked="0"/>
    </xf>
    <xf numFmtId="166" fontId="95" fillId="0" borderId="11" xfId="0" applyNumberFormat="1" applyFont="1" applyFill="1" applyBorder="1" applyAlignment="1" applyProtection="1">
      <alignment horizontal="left" vertical="center" wrapText="1" indent="1"/>
    </xf>
    <xf numFmtId="166" fontId="95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166" fontId="95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166" fontId="95" fillId="0" borderId="13" xfId="0" applyNumberFormat="1" applyFont="1" applyFill="1" applyBorder="1" applyAlignment="1" applyProtection="1">
      <alignment horizontal="left" vertical="center" wrapText="1" indent="1"/>
    </xf>
    <xf numFmtId="166" fontId="95" fillId="0" borderId="14" xfId="0" applyNumberFormat="1" applyFont="1" applyFill="1" applyBorder="1" applyAlignment="1" applyProtection="1">
      <alignment horizontal="right" vertical="center" wrapText="1" indent="1"/>
      <protection locked="0"/>
    </xf>
    <xf numFmtId="166" fontId="95" fillId="0" borderId="11" xfId="0" applyNumberFormat="1" applyFont="1" applyFill="1" applyBorder="1" applyAlignment="1" applyProtection="1">
      <alignment horizontal="left" vertical="center" wrapText="1" indent="1"/>
      <protection locked="0"/>
    </xf>
    <xf numFmtId="166" fontId="95" fillId="0" borderId="15" xfId="0" applyNumberFormat="1" applyFont="1" applyFill="1" applyBorder="1" applyAlignment="1" applyProtection="1">
      <alignment horizontal="left" vertical="center" wrapText="1" indent="1"/>
      <protection locked="0"/>
    </xf>
    <xf numFmtId="166" fontId="95" fillId="0" borderId="16" xfId="0" applyNumberFormat="1" applyFont="1" applyFill="1" applyBorder="1" applyAlignment="1" applyProtection="1">
      <alignment horizontal="right" vertical="center" wrapText="1" indent="1"/>
      <protection locked="0"/>
    </xf>
    <xf numFmtId="166" fontId="95" fillId="0" borderId="17" xfId="0" applyNumberFormat="1" applyFont="1" applyFill="1" applyBorder="1" applyAlignment="1" applyProtection="1">
      <alignment horizontal="right" vertical="center" wrapText="1" indent="1"/>
      <protection locked="0"/>
    </xf>
    <xf numFmtId="166" fontId="94" fillId="0" borderId="7" xfId="0" applyNumberFormat="1" applyFont="1" applyFill="1" applyBorder="1" applyAlignment="1" applyProtection="1">
      <alignment horizontal="left" vertical="center" wrapText="1" indent="1"/>
    </xf>
    <xf numFmtId="166" fontId="94" fillId="0" borderId="4" xfId="0" applyNumberFormat="1" applyFont="1" applyFill="1" applyBorder="1" applyAlignment="1" applyProtection="1">
      <alignment horizontal="left" vertical="center" wrapText="1" indent="1"/>
    </xf>
    <xf numFmtId="166" fontId="94" fillId="0" borderId="5" xfId="0" applyNumberFormat="1" applyFont="1" applyFill="1" applyBorder="1" applyAlignment="1" applyProtection="1">
      <alignment horizontal="right" vertical="center" wrapText="1" indent="1"/>
    </xf>
    <xf numFmtId="166" fontId="94" fillId="0" borderId="6" xfId="0" applyNumberFormat="1" applyFont="1" applyFill="1" applyBorder="1" applyAlignment="1" applyProtection="1">
      <alignment horizontal="right" vertical="center" wrapText="1" indent="1"/>
    </xf>
    <xf numFmtId="166" fontId="95" fillId="0" borderId="18" xfId="0" applyNumberFormat="1" applyFont="1" applyFill="1" applyBorder="1" applyAlignment="1" applyProtection="1">
      <alignment horizontal="left" vertical="center" wrapText="1" indent="1"/>
    </xf>
    <xf numFmtId="166" fontId="95" fillId="0" borderId="19" xfId="0" applyNumberFormat="1" applyFont="1" applyFill="1" applyBorder="1" applyAlignment="1" applyProtection="1">
      <alignment horizontal="left" vertical="center" wrapText="1" indent="1"/>
    </xf>
    <xf numFmtId="166" fontId="95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166" fontId="95" fillId="0" borderId="3" xfId="0" applyNumberFormat="1" applyFont="1" applyFill="1" applyBorder="1" applyAlignment="1" applyProtection="1">
      <alignment horizontal="left" vertical="center" wrapText="1" indent="1"/>
    </xf>
    <xf numFmtId="166" fontId="96" fillId="0" borderId="1" xfId="0" applyNumberFormat="1" applyFont="1" applyFill="1" applyBorder="1" applyAlignment="1" applyProtection="1">
      <alignment horizontal="right" vertical="center" wrapText="1" indent="1"/>
    </xf>
    <xf numFmtId="166" fontId="95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166" fontId="94" fillId="0" borderId="22" xfId="0" applyNumberFormat="1" applyFont="1" applyFill="1" applyBorder="1" applyAlignment="1" applyProtection="1">
      <alignment horizontal="right" vertical="center" wrapText="1" indent="1"/>
    </xf>
    <xf numFmtId="166" fontId="0" fillId="0" borderId="18" xfId="0" applyNumberFormat="1" applyFont="1" applyFill="1" applyBorder="1" applyAlignment="1" applyProtection="1">
      <alignment horizontal="left" vertical="center" wrapText="1" indent="1"/>
    </xf>
    <xf numFmtId="166" fontId="95" fillId="0" borderId="19" xfId="0" applyNumberFormat="1" applyFont="1" applyFill="1" applyBorder="1" applyAlignment="1" applyProtection="1">
      <alignment horizontal="left" vertical="center" wrapText="1" indent="1"/>
      <protection locked="0"/>
    </xf>
    <xf numFmtId="166" fontId="95" fillId="0" borderId="23" xfId="0" applyNumberFormat="1" applyFont="1" applyFill="1" applyBorder="1" applyAlignment="1" applyProtection="1">
      <alignment horizontal="right" vertical="center" wrapText="1" indent="1"/>
      <protection locked="0"/>
    </xf>
    <xf numFmtId="166" fontId="96" fillId="0" borderId="19" xfId="0" applyNumberFormat="1" applyFont="1" applyFill="1" applyBorder="1" applyAlignment="1" applyProtection="1">
      <alignment horizontal="left" vertical="center" wrapText="1" indent="1"/>
    </xf>
    <xf numFmtId="166" fontId="96" fillId="0" borderId="9" xfId="0" applyNumberFormat="1" applyFont="1" applyFill="1" applyBorder="1" applyAlignment="1" applyProtection="1">
      <alignment horizontal="right" vertical="center" wrapText="1" indent="1"/>
    </xf>
    <xf numFmtId="166" fontId="95" fillId="0" borderId="11" xfId="0" applyNumberFormat="1" applyFont="1" applyFill="1" applyBorder="1" applyAlignment="1" applyProtection="1">
      <alignment horizontal="left" vertical="center" wrapText="1" indent="2"/>
    </xf>
    <xf numFmtId="166" fontId="95" fillId="0" borderId="1" xfId="0" applyNumberFormat="1" applyFont="1" applyFill="1" applyBorder="1" applyAlignment="1" applyProtection="1">
      <alignment horizontal="left" vertical="center" wrapText="1" indent="2"/>
    </xf>
    <xf numFmtId="166" fontId="96" fillId="0" borderId="1" xfId="0" applyNumberFormat="1" applyFont="1" applyFill="1" applyBorder="1" applyAlignment="1" applyProtection="1">
      <alignment horizontal="left" vertical="center" wrapText="1" indent="1"/>
    </xf>
    <xf numFmtId="166" fontId="95" fillId="0" borderId="8" xfId="0" applyNumberFormat="1" applyFont="1" applyFill="1" applyBorder="1" applyAlignment="1" applyProtection="1">
      <alignment horizontal="left" vertical="center" wrapText="1" indent="1"/>
      <protection locked="0"/>
    </xf>
    <xf numFmtId="166" fontId="95" fillId="0" borderId="8" xfId="0" applyNumberFormat="1" applyFont="1" applyFill="1" applyBorder="1" applyAlignment="1" applyProtection="1">
      <alignment horizontal="left" vertical="center" wrapText="1" indent="2"/>
    </xf>
    <xf numFmtId="166" fontId="95" fillId="0" borderId="15" xfId="0" applyNumberFormat="1" applyFont="1" applyFill="1" applyBorder="1" applyAlignment="1" applyProtection="1">
      <alignment horizontal="left" vertical="center" wrapText="1" indent="2"/>
    </xf>
    <xf numFmtId="3" fontId="75" fillId="0" borderId="0" xfId="0" applyNumberFormat="1" applyFont="1" applyBorder="1"/>
    <xf numFmtId="3" fontId="0" fillId="0" borderId="0" xfId="0" applyNumberFormat="1" applyFont="1"/>
    <xf numFmtId="0" fontId="56" fillId="17" borderId="1" xfId="0" applyFont="1" applyFill="1" applyBorder="1" applyAlignment="1">
      <alignment horizontal="center" vertical="center" wrapText="1"/>
    </xf>
    <xf numFmtId="3" fontId="55" fillId="17" borderId="1" xfId="0" applyNumberFormat="1" applyFont="1" applyFill="1" applyBorder="1" applyAlignment="1">
      <alignment vertical="center"/>
    </xf>
    <xf numFmtId="3" fontId="71" fillId="0" borderId="1" xfId="0" applyNumberFormat="1" applyFont="1" applyBorder="1"/>
    <xf numFmtId="3" fontId="96" fillId="0" borderId="21" xfId="0" applyNumberFormat="1" applyFont="1" applyFill="1" applyBorder="1" applyAlignment="1" applyProtection="1">
      <alignment horizontal="right" vertical="center" wrapText="1" indent="1"/>
    </xf>
    <xf numFmtId="3" fontId="97" fillId="0" borderId="0" xfId="0" applyNumberFormat="1" applyFont="1" applyAlignment="1">
      <alignment horizontal="center"/>
    </xf>
    <xf numFmtId="0" fontId="56" fillId="16" borderId="1" xfId="0" applyFont="1" applyFill="1" applyBorder="1" applyAlignment="1">
      <alignment horizontal="center" wrapText="1"/>
    </xf>
    <xf numFmtId="0" fontId="0" fillId="0" borderId="0" xfId="0" applyFont="1" applyAlignment="1">
      <alignment horizontal="center" wrapText="1"/>
    </xf>
    <xf numFmtId="0" fontId="87" fillId="16" borderId="1" xfId="0" applyFont="1" applyFill="1" applyBorder="1" applyAlignment="1">
      <alignment horizontal="center" wrapText="1"/>
    </xf>
    <xf numFmtId="0" fontId="71" fillId="0" borderId="0" xfId="0" applyFont="1" applyAlignment="1">
      <alignment horizontal="center"/>
    </xf>
    <xf numFmtId="0" fontId="1" fillId="0" borderId="0" xfId="0" applyFont="1"/>
    <xf numFmtId="0" fontId="84" fillId="0" borderId="0" xfId="0" applyFont="1" applyAlignment="1">
      <alignment horizontal="center"/>
    </xf>
    <xf numFmtId="0" fontId="86" fillId="0" borderId="0" xfId="0" applyFont="1" applyAlignment="1">
      <alignment horizontal="center" wrapText="1"/>
    </xf>
    <xf numFmtId="3" fontId="82" fillId="0" borderId="1" xfId="0" applyNumberFormat="1" applyFont="1" applyBorder="1" applyAlignment="1">
      <alignment horizontal="center" wrapText="1"/>
    </xf>
    <xf numFmtId="0" fontId="98" fillId="0" borderId="0" xfId="0" applyFont="1"/>
    <xf numFmtId="0" fontId="98" fillId="0" borderId="1" xfId="0" applyFont="1" applyBorder="1"/>
    <xf numFmtId="3" fontId="98" fillId="0" borderId="1" xfId="0" applyNumberFormat="1" applyFont="1" applyBorder="1"/>
    <xf numFmtId="0" fontId="82" fillId="0" borderId="1" xfId="0" applyFont="1" applyBorder="1"/>
    <xf numFmtId="3" fontId="82" fillId="0" borderId="1" xfId="0" applyNumberFormat="1" applyFont="1" applyBorder="1"/>
    <xf numFmtId="0" fontId="82" fillId="0" borderId="1" xfId="0" applyFont="1" applyFill="1" applyBorder="1"/>
    <xf numFmtId="0" fontId="82" fillId="0" borderId="1" xfId="0" applyFont="1" applyFill="1" applyBorder="1" applyAlignment="1">
      <alignment horizontal="center"/>
    </xf>
    <xf numFmtId="3" fontId="98" fillId="0" borderId="0" xfId="0" applyNumberFormat="1" applyFont="1"/>
    <xf numFmtId="0" fontId="56" fillId="0" borderId="1" xfId="0" applyFont="1" applyFill="1" applyBorder="1" applyAlignment="1">
      <alignment horizontal="center" vertical="center" wrapText="1"/>
    </xf>
    <xf numFmtId="0" fontId="56" fillId="0" borderId="1" xfId="0" applyFont="1" applyBorder="1" applyAlignment="1">
      <alignment horizontal="center" wrapText="1"/>
    </xf>
    <xf numFmtId="0" fontId="0" fillId="0" borderId="1" xfId="0" applyFont="1" applyBorder="1"/>
    <xf numFmtId="0" fontId="55" fillId="0" borderId="1" xfId="0" applyFont="1" applyFill="1" applyBorder="1" applyAlignment="1">
      <alignment horizontal="left" vertical="center"/>
    </xf>
    <xf numFmtId="0" fontId="56" fillId="0" borderId="1" xfId="0" applyFont="1" applyFill="1" applyBorder="1" applyAlignment="1">
      <alignment horizontal="left" vertical="center"/>
    </xf>
    <xf numFmtId="0" fontId="75" fillId="0" borderId="1" xfId="0" applyFont="1" applyBorder="1"/>
    <xf numFmtId="3" fontId="75" fillId="0" borderId="1" xfId="0" applyNumberFormat="1" applyFont="1" applyBorder="1" applyAlignment="1">
      <alignment horizontal="right"/>
    </xf>
    <xf numFmtId="3" fontId="78" fillId="0" borderId="1" xfId="0" applyNumberFormat="1" applyFont="1" applyFill="1" applyBorder="1" applyAlignment="1">
      <alignment horizontal="right"/>
    </xf>
    <xf numFmtId="3" fontId="75" fillId="0" borderId="1" xfId="0" applyNumberFormat="1" applyFont="1" applyFill="1" applyBorder="1" applyAlignment="1">
      <alignment horizontal="right"/>
    </xf>
    <xf numFmtId="3" fontId="0" fillId="7" borderId="1" xfId="0" applyNumberFormat="1" applyFont="1" applyFill="1" applyBorder="1"/>
    <xf numFmtId="0" fontId="0" fillId="7" borderId="1" xfId="0" applyFont="1" applyFill="1" applyBorder="1"/>
    <xf numFmtId="0" fontId="86" fillId="0" borderId="0" xfId="0" applyFont="1"/>
    <xf numFmtId="0" fontId="99" fillId="0" borderId="0" xfId="0" applyFont="1"/>
    <xf numFmtId="0" fontId="87" fillId="0" borderId="1" xfId="0" applyFont="1" applyFill="1" applyBorder="1" applyAlignment="1">
      <alignment horizontal="center" vertical="center" wrapText="1"/>
    </xf>
    <xf numFmtId="0" fontId="92" fillId="7" borderId="1" xfId="0" applyFont="1" applyFill="1" applyBorder="1" applyAlignment="1">
      <alignment horizontal="left" vertical="center" wrapText="1"/>
    </xf>
    <xf numFmtId="0" fontId="87" fillId="7" borderId="1" xfId="0" applyFont="1" applyFill="1" applyBorder="1" applyAlignment="1">
      <alignment horizontal="left" vertical="center"/>
    </xf>
    <xf numFmtId="0" fontId="92" fillId="0" borderId="1" xfId="0" applyFont="1" applyFill="1" applyBorder="1" applyAlignment="1">
      <alignment horizontal="left" vertical="center" wrapText="1"/>
    </xf>
    <xf numFmtId="0" fontId="87" fillId="0" borderId="1" xfId="0" applyFont="1" applyFill="1" applyBorder="1" applyAlignment="1">
      <alignment horizontal="left" vertical="center"/>
    </xf>
    <xf numFmtId="166" fontId="0" fillId="0" borderId="0" xfId="0" applyNumberFormat="1" applyFont="1"/>
    <xf numFmtId="0" fontId="0" fillId="0" borderId="0" xfId="0" applyFont="1" applyAlignment="1">
      <alignment wrapText="1"/>
    </xf>
    <xf numFmtId="0" fontId="100" fillId="0" borderId="0" xfId="4" applyFont="1" applyFill="1" applyProtection="1"/>
    <xf numFmtId="0" fontId="100" fillId="0" borderId="0" xfId="4" applyFont="1" applyFill="1" applyAlignment="1" applyProtection="1">
      <alignment wrapText="1"/>
      <protection locked="0"/>
    </xf>
    <xf numFmtId="0" fontId="100" fillId="0" borderId="0" xfId="4" applyFont="1" applyFill="1" applyProtection="1">
      <protection locked="0"/>
    </xf>
    <xf numFmtId="0" fontId="101" fillId="0" borderId="0" xfId="0" applyFont="1" applyFill="1" applyAlignment="1">
      <alignment horizontal="right"/>
    </xf>
    <xf numFmtId="0" fontId="102" fillId="0" borderId="24" xfId="4" applyFont="1" applyFill="1" applyBorder="1" applyAlignment="1" applyProtection="1">
      <alignment horizontal="center" vertical="center" wrapText="1"/>
    </xf>
    <xf numFmtId="0" fontId="102" fillId="0" borderId="25" xfId="4" applyFont="1" applyFill="1" applyBorder="1" applyAlignment="1" applyProtection="1">
      <alignment horizontal="center" vertical="center" wrapText="1"/>
    </xf>
    <xf numFmtId="0" fontId="102" fillId="0" borderId="25" xfId="4" applyFont="1" applyFill="1" applyBorder="1" applyAlignment="1" applyProtection="1">
      <alignment horizontal="center" vertical="center"/>
    </xf>
    <xf numFmtId="0" fontId="102" fillId="0" borderId="26" xfId="4" applyFont="1" applyFill="1" applyBorder="1" applyAlignment="1" applyProtection="1">
      <alignment horizontal="center" vertical="center"/>
    </xf>
    <xf numFmtId="0" fontId="103" fillId="0" borderId="4" xfId="4" applyFont="1" applyFill="1" applyBorder="1" applyAlignment="1" applyProtection="1">
      <alignment horizontal="left" vertical="center" indent="1"/>
    </xf>
    <xf numFmtId="0" fontId="103" fillId="0" borderId="19" xfId="4" applyFont="1" applyFill="1" applyBorder="1" applyAlignment="1" applyProtection="1">
      <alignment horizontal="left" vertical="center" indent="1"/>
    </xf>
    <xf numFmtId="0" fontId="103" fillId="0" borderId="21" xfId="4" applyFont="1" applyFill="1" applyBorder="1" applyAlignment="1" applyProtection="1">
      <alignment horizontal="left" vertical="center" wrapText="1"/>
    </xf>
    <xf numFmtId="166" fontId="103" fillId="0" borderId="20" xfId="4" applyNumberFormat="1" applyFont="1" applyFill="1" applyBorder="1" applyAlignment="1" applyProtection="1">
      <alignment vertical="center"/>
    </xf>
    <xf numFmtId="0" fontId="103" fillId="0" borderId="11" xfId="4" applyFont="1" applyFill="1" applyBorder="1" applyAlignment="1" applyProtection="1">
      <alignment horizontal="left" vertical="center" indent="1"/>
    </xf>
    <xf numFmtId="0" fontId="103" fillId="0" borderId="1" xfId="4" applyFont="1" applyFill="1" applyBorder="1" applyAlignment="1" applyProtection="1">
      <alignment horizontal="left" vertical="center" wrapText="1"/>
    </xf>
    <xf numFmtId="166" fontId="103" fillId="0" borderId="1" xfId="4" applyNumberFormat="1" applyFont="1" applyFill="1" applyBorder="1" applyAlignment="1" applyProtection="1">
      <alignment vertical="center"/>
      <protection locked="0"/>
    </xf>
    <xf numFmtId="166" fontId="103" fillId="0" borderId="12" xfId="4" applyNumberFormat="1" applyFont="1" applyFill="1" applyBorder="1" applyAlignment="1" applyProtection="1">
      <alignment vertical="center"/>
    </xf>
    <xf numFmtId="0" fontId="103" fillId="0" borderId="9" xfId="4" applyFont="1" applyFill="1" applyBorder="1" applyAlignment="1" applyProtection="1">
      <alignment horizontal="left" vertical="center" wrapText="1"/>
    </xf>
    <xf numFmtId="166" fontId="103" fillId="0" borderId="9" xfId="4" applyNumberFormat="1" applyFont="1" applyFill="1" applyBorder="1" applyAlignment="1" applyProtection="1">
      <alignment vertical="center"/>
      <protection locked="0"/>
    </xf>
    <xf numFmtId="166" fontId="103" fillId="0" borderId="10" xfId="4" applyNumberFormat="1" applyFont="1" applyFill="1" applyBorder="1" applyAlignment="1" applyProtection="1">
      <alignment vertical="center"/>
    </xf>
    <xf numFmtId="0" fontId="102" fillId="0" borderId="5" xfId="4" applyFont="1" applyFill="1" applyBorder="1" applyAlignment="1" applyProtection="1">
      <alignment horizontal="left" vertical="center" wrapText="1"/>
    </xf>
    <xf numFmtId="166" fontId="104" fillId="0" borderId="5" xfId="4" applyNumberFormat="1" applyFont="1" applyFill="1" applyBorder="1" applyAlignment="1" applyProtection="1">
      <alignment vertical="center"/>
    </xf>
    <xf numFmtId="166" fontId="104" fillId="0" borderId="6" xfId="4" applyNumberFormat="1" applyFont="1" applyFill="1" applyBorder="1" applyAlignment="1" applyProtection="1">
      <alignment vertical="center"/>
    </xf>
    <xf numFmtId="0" fontId="103" fillId="0" borderId="8" xfId="4" applyFont="1" applyFill="1" applyBorder="1" applyAlignment="1" applyProtection="1">
      <alignment horizontal="left" vertical="center" indent="1"/>
    </xf>
    <xf numFmtId="0" fontId="104" fillId="0" borderId="4" xfId="4" applyFont="1" applyFill="1" applyBorder="1" applyAlignment="1" applyProtection="1">
      <alignment horizontal="left" vertical="center" indent="1"/>
    </xf>
    <xf numFmtId="0" fontId="102" fillId="0" borderId="5" xfId="4" applyFont="1" applyFill="1" applyBorder="1" applyAlignment="1" applyProtection="1">
      <alignment horizontal="left" wrapText="1"/>
    </xf>
    <xf numFmtId="166" fontId="104" fillId="0" borderId="5" xfId="4" applyNumberFormat="1" applyFont="1" applyFill="1" applyBorder="1" applyProtection="1"/>
    <xf numFmtId="166" fontId="104" fillId="0" borderId="6" xfId="4" applyNumberFormat="1" applyFont="1" applyFill="1" applyBorder="1" applyProtection="1"/>
    <xf numFmtId="3" fontId="0" fillId="0" borderId="1" xfId="0" applyNumberFormat="1" applyFont="1" applyBorder="1"/>
    <xf numFmtId="0" fontId="87" fillId="0" borderId="1" xfId="0" applyFont="1" applyBorder="1"/>
    <xf numFmtId="0" fontId="87" fillId="0" borderId="1" xfId="0" applyFont="1" applyBorder="1" applyAlignment="1">
      <alignment horizontal="center" wrapText="1"/>
    </xf>
    <xf numFmtId="0" fontId="92" fillId="0" borderId="1" xfId="0" applyFont="1" applyFill="1" applyBorder="1" applyAlignment="1">
      <alignment vertical="center" wrapText="1"/>
    </xf>
    <xf numFmtId="0" fontId="91" fillId="0" borderId="1" xfId="0" applyFont="1" applyFill="1" applyBorder="1" applyAlignment="1">
      <alignment horizontal="left" vertical="center" wrapText="1"/>
    </xf>
    <xf numFmtId="0" fontId="88" fillId="0" borderId="1" xfId="0" applyFont="1" applyFill="1" applyBorder="1" applyAlignment="1">
      <alignment horizontal="left" vertical="center"/>
    </xf>
    <xf numFmtId="3" fontId="0" fillId="0" borderId="0" xfId="0" applyNumberFormat="1" applyFont="1" applyAlignment="1">
      <alignment horizontal="center" wrapText="1"/>
    </xf>
    <xf numFmtId="3" fontId="87" fillId="0" borderId="1" xfId="0" applyNumberFormat="1" applyFont="1" applyBorder="1" applyAlignment="1">
      <alignment horizontal="center"/>
    </xf>
    <xf numFmtId="3" fontId="87" fillId="0" borderId="1" xfId="0" applyNumberFormat="1" applyFont="1" applyBorder="1" applyAlignment="1">
      <alignment horizontal="center" wrapText="1"/>
    </xf>
    <xf numFmtId="0" fontId="87" fillId="0" borderId="1" xfId="0" applyFont="1" applyFill="1" applyBorder="1" applyAlignment="1">
      <alignment horizontal="left" vertical="center" wrapText="1"/>
    </xf>
    <xf numFmtId="0" fontId="0" fillId="0" borderId="0" xfId="0" applyFont="1" applyAlignment="1">
      <alignment horizontal="right"/>
    </xf>
    <xf numFmtId="0" fontId="105" fillId="0" borderId="0" xfId="0" applyFont="1" applyFill="1" applyBorder="1" applyAlignment="1">
      <alignment horizontal="center" vertical="center" wrapText="1"/>
    </xf>
    <xf numFmtId="0" fontId="82" fillId="0" borderId="1" xfId="0" applyFont="1" applyBorder="1" applyAlignment="1">
      <alignment horizontal="center" vertical="center" wrapText="1"/>
    </xf>
    <xf numFmtId="0" fontId="95" fillId="0" borderId="1" xfId="0" applyFont="1" applyFill="1" applyBorder="1" applyAlignment="1">
      <alignment horizontal="left" vertical="center" wrapText="1"/>
    </xf>
    <xf numFmtId="0" fontId="88" fillId="0" borderId="1" xfId="0" applyFont="1" applyFill="1" applyBorder="1" applyAlignment="1">
      <alignment horizontal="left" vertical="center" wrapText="1"/>
    </xf>
    <xf numFmtId="0" fontId="106" fillId="0" borderId="1" xfId="0" applyFont="1" applyFill="1" applyBorder="1" applyAlignment="1">
      <alignment horizontal="left" vertical="center" wrapText="1"/>
    </xf>
    <xf numFmtId="0" fontId="101" fillId="0" borderId="1" xfId="0" applyFont="1" applyFill="1" applyBorder="1" applyAlignment="1">
      <alignment horizontal="left" vertical="center" wrapText="1"/>
    </xf>
    <xf numFmtId="166" fontId="101" fillId="0" borderId="0" xfId="0" applyNumberFormat="1" applyFont="1" applyFill="1" applyAlignment="1" applyProtection="1">
      <alignment horizontal="right"/>
    </xf>
    <xf numFmtId="166" fontId="102" fillId="0" borderId="27" xfId="0" applyNumberFormat="1" applyFont="1" applyFill="1" applyBorder="1" applyAlignment="1" applyProtection="1">
      <alignment horizontal="center" vertical="center"/>
    </xf>
    <xf numFmtId="166" fontId="102" fillId="0" borderId="28" xfId="0" applyNumberFormat="1" applyFont="1" applyFill="1" applyBorder="1" applyAlignment="1" applyProtection="1">
      <alignment horizontal="center" vertical="center" wrapText="1"/>
    </xf>
    <xf numFmtId="166" fontId="104" fillId="0" borderId="29" xfId="0" applyNumberFormat="1" applyFont="1" applyFill="1" applyBorder="1" applyAlignment="1" applyProtection="1">
      <alignment horizontal="center" vertical="center" wrapText="1"/>
    </xf>
    <xf numFmtId="166" fontId="104" fillId="0" borderId="7" xfId="0" applyNumberFormat="1" applyFont="1" applyFill="1" applyBorder="1" applyAlignment="1" applyProtection="1">
      <alignment horizontal="center" vertical="center" wrapText="1"/>
    </xf>
    <xf numFmtId="166" fontId="104" fillId="0" borderId="30" xfId="0" applyNumberFormat="1" applyFont="1" applyFill="1" applyBorder="1" applyAlignment="1" applyProtection="1">
      <alignment horizontal="center" vertical="center" wrapText="1"/>
    </xf>
    <xf numFmtId="166" fontId="104" fillId="0" borderId="6" xfId="0" applyNumberFormat="1" applyFont="1" applyFill="1" applyBorder="1" applyAlignment="1" applyProtection="1">
      <alignment horizontal="center" vertical="center" wrapText="1"/>
    </xf>
    <xf numFmtId="166" fontId="104" fillId="0" borderId="18" xfId="0" applyNumberFormat="1" applyFont="1" applyFill="1" applyBorder="1" applyAlignment="1" applyProtection="1">
      <alignment horizontal="center" vertical="center" wrapText="1"/>
    </xf>
    <xf numFmtId="166" fontId="104" fillId="0" borderId="4" xfId="0" applyNumberFormat="1" applyFont="1" applyFill="1" applyBorder="1" applyAlignment="1" applyProtection="1">
      <alignment horizontal="center" vertical="center" wrapText="1"/>
    </xf>
    <xf numFmtId="166" fontId="104" fillId="0" borderId="7" xfId="0" applyNumberFormat="1" applyFont="1" applyFill="1" applyBorder="1" applyAlignment="1" applyProtection="1">
      <alignment horizontal="left" vertical="center" wrapText="1" indent="1"/>
    </xf>
    <xf numFmtId="49" fontId="103" fillId="0" borderId="5" xfId="0" applyNumberFormat="1" applyFont="1" applyFill="1" applyBorder="1" applyAlignment="1" applyProtection="1">
      <alignment horizontal="center" vertical="center" wrapText="1"/>
      <protection locked="0"/>
    </xf>
    <xf numFmtId="166" fontId="103" fillId="0" borderId="7" xfId="0" applyNumberFormat="1" applyFont="1" applyFill="1" applyBorder="1" applyAlignment="1" applyProtection="1">
      <alignment vertical="center" wrapText="1"/>
    </xf>
    <xf numFmtId="166" fontId="103" fillId="0" borderId="4" xfId="0" applyNumberFormat="1" applyFont="1" applyFill="1" applyBorder="1" applyAlignment="1" applyProtection="1">
      <alignment vertical="center" wrapText="1"/>
    </xf>
    <xf numFmtId="166" fontId="103" fillId="0" borderId="5" xfId="0" applyNumberFormat="1" applyFont="1" applyFill="1" applyBorder="1" applyAlignment="1" applyProtection="1">
      <alignment vertical="center" wrapText="1"/>
    </xf>
    <xf numFmtId="166" fontId="103" fillId="0" borderId="6" xfId="0" applyNumberFormat="1" applyFont="1" applyFill="1" applyBorder="1" applyAlignment="1" applyProtection="1">
      <alignment vertical="center" wrapText="1"/>
    </xf>
    <xf numFmtId="166" fontId="104" fillId="0" borderId="11" xfId="0" applyNumberFormat="1" applyFont="1" applyFill="1" applyBorder="1" applyAlignment="1" applyProtection="1">
      <alignment horizontal="center" vertical="center" wrapText="1"/>
    </xf>
    <xf numFmtId="166" fontId="103" fillId="0" borderId="3" xfId="0" applyNumberFormat="1" applyFont="1" applyFill="1" applyBorder="1" applyAlignment="1" applyProtection="1">
      <alignment horizontal="left" vertical="center" wrapText="1" indent="1"/>
      <protection locked="0"/>
    </xf>
    <xf numFmtId="49" fontId="91" fillId="0" borderId="1" xfId="0" applyNumberFormat="1" applyFont="1" applyFill="1" applyBorder="1" applyAlignment="1" applyProtection="1">
      <alignment horizontal="center" vertical="center" wrapText="1"/>
      <protection locked="0"/>
    </xf>
    <xf numFmtId="166" fontId="103" fillId="0" borderId="3" xfId="0" applyNumberFormat="1" applyFont="1" applyFill="1" applyBorder="1" applyAlignment="1" applyProtection="1">
      <alignment vertical="center" wrapText="1"/>
      <protection locked="0"/>
    </xf>
    <xf numFmtId="166" fontId="103" fillId="0" borderId="11" xfId="0" applyNumberFormat="1" applyFont="1" applyFill="1" applyBorder="1" applyAlignment="1" applyProtection="1">
      <alignment vertical="center" wrapText="1"/>
      <protection locked="0"/>
    </xf>
    <xf numFmtId="166" fontId="103" fillId="0" borderId="1" xfId="0" applyNumberFormat="1" applyFont="1" applyFill="1" applyBorder="1" applyAlignment="1" applyProtection="1">
      <alignment vertical="center" wrapText="1"/>
      <protection locked="0"/>
    </xf>
    <xf numFmtId="166" fontId="103" fillId="0" borderId="12" xfId="0" applyNumberFormat="1" applyFont="1" applyFill="1" applyBorder="1" applyAlignment="1" applyProtection="1">
      <alignment vertical="center" wrapText="1"/>
      <protection locked="0"/>
    </xf>
    <xf numFmtId="166" fontId="103" fillId="0" borderId="3" xfId="0" applyNumberFormat="1" applyFont="1" applyFill="1" applyBorder="1" applyAlignment="1" applyProtection="1">
      <alignment vertical="center" wrapText="1"/>
    </xf>
    <xf numFmtId="49" fontId="91" fillId="0" borderId="5" xfId="0" applyNumberFormat="1" applyFont="1" applyFill="1" applyBorder="1" applyAlignment="1" applyProtection="1">
      <alignment horizontal="center" vertical="center" wrapText="1"/>
      <protection locked="0"/>
    </xf>
    <xf numFmtId="166" fontId="104" fillId="0" borderId="15" xfId="0" applyNumberFormat="1" applyFont="1" applyFill="1" applyBorder="1" applyAlignment="1" applyProtection="1">
      <alignment horizontal="center" vertical="center" wrapText="1"/>
    </xf>
    <xf numFmtId="166" fontId="103" fillId="0" borderId="31" xfId="0" applyNumberFormat="1" applyFont="1" applyFill="1" applyBorder="1" applyAlignment="1" applyProtection="1">
      <alignment horizontal="left" vertical="center" wrapText="1" indent="1"/>
      <protection locked="0"/>
    </xf>
    <xf numFmtId="49" fontId="91" fillId="0" borderId="16" xfId="0" applyNumberFormat="1" applyFont="1" applyFill="1" applyBorder="1" applyAlignment="1" applyProtection="1">
      <alignment horizontal="center" vertical="center" wrapText="1"/>
      <protection locked="0"/>
    </xf>
    <xf numFmtId="166" fontId="103" fillId="0" borderId="31" xfId="0" applyNumberFormat="1" applyFont="1" applyFill="1" applyBorder="1" applyAlignment="1" applyProtection="1">
      <alignment vertical="center" wrapText="1"/>
      <protection locked="0"/>
    </xf>
    <xf numFmtId="166" fontId="103" fillId="0" borderId="15" xfId="0" applyNumberFormat="1" applyFont="1" applyFill="1" applyBorder="1" applyAlignment="1" applyProtection="1">
      <alignment vertical="center" wrapText="1"/>
      <protection locked="0"/>
    </xf>
    <xf numFmtId="166" fontId="103" fillId="0" borderId="16" xfId="0" applyNumberFormat="1" applyFont="1" applyFill="1" applyBorder="1" applyAlignment="1" applyProtection="1">
      <alignment vertical="center" wrapText="1"/>
      <protection locked="0"/>
    </xf>
    <xf numFmtId="166" fontId="103" fillId="0" borderId="17" xfId="0" applyNumberFormat="1" applyFont="1" applyFill="1" applyBorder="1" applyAlignment="1" applyProtection="1">
      <alignment vertical="center" wrapText="1"/>
      <protection locked="0"/>
    </xf>
    <xf numFmtId="166" fontId="103" fillId="0" borderId="31" xfId="0" applyNumberFormat="1" applyFont="1" applyFill="1" applyBorder="1" applyAlignment="1" applyProtection="1">
      <alignment vertical="center" wrapText="1"/>
    </xf>
    <xf numFmtId="166" fontId="104" fillId="0" borderId="19" xfId="0" applyNumberFormat="1" applyFont="1" applyFill="1" applyBorder="1" applyAlignment="1" applyProtection="1">
      <alignment horizontal="center" vertical="center" wrapText="1"/>
    </xf>
    <xf numFmtId="166" fontId="103" fillId="0" borderId="2" xfId="0" applyNumberFormat="1" applyFont="1" applyFill="1" applyBorder="1" applyAlignment="1" applyProtection="1">
      <alignment horizontal="left" vertical="center" wrapText="1" indent="1"/>
      <protection locked="0"/>
    </xf>
    <xf numFmtId="49" fontId="91" fillId="0" borderId="23" xfId="0" applyNumberFormat="1" applyFont="1" applyFill="1" applyBorder="1" applyAlignment="1" applyProtection="1">
      <alignment horizontal="center" vertical="center" wrapText="1"/>
      <protection locked="0"/>
    </xf>
    <xf numFmtId="166" fontId="103" fillId="0" borderId="18" xfId="0" applyNumberFormat="1" applyFont="1" applyFill="1" applyBorder="1" applyAlignment="1" applyProtection="1">
      <alignment vertical="center" wrapText="1"/>
      <protection locked="0"/>
    </xf>
    <xf numFmtId="166" fontId="103" fillId="0" borderId="19" xfId="0" applyNumberFormat="1" applyFont="1" applyFill="1" applyBorder="1" applyAlignment="1" applyProtection="1">
      <alignment vertical="center" wrapText="1"/>
      <protection locked="0"/>
    </xf>
    <xf numFmtId="166" fontId="103" fillId="0" borderId="21" xfId="0" applyNumberFormat="1" applyFont="1" applyFill="1" applyBorder="1" applyAlignment="1" applyProtection="1">
      <alignment vertical="center" wrapText="1"/>
      <protection locked="0"/>
    </xf>
    <xf numFmtId="166" fontId="103" fillId="0" borderId="20" xfId="0" applyNumberFormat="1" applyFont="1" applyFill="1" applyBorder="1" applyAlignment="1" applyProtection="1">
      <alignment vertical="center" wrapText="1"/>
      <protection locked="0"/>
    </xf>
    <xf numFmtId="166" fontId="103" fillId="0" borderId="18" xfId="0" applyNumberFormat="1" applyFont="1" applyFill="1" applyBorder="1" applyAlignment="1" applyProtection="1">
      <alignment vertical="center" wrapText="1"/>
    </xf>
    <xf numFmtId="166" fontId="91" fillId="14" borderId="30" xfId="0" applyNumberFormat="1" applyFont="1" applyFill="1" applyBorder="1" applyAlignment="1" applyProtection="1">
      <alignment horizontal="left" vertical="center" wrapText="1" indent="2"/>
    </xf>
    <xf numFmtId="0" fontId="83" fillId="0" borderId="0" xfId="0" applyFont="1" applyAlignment="1">
      <alignment horizontal="center" wrapText="1"/>
    </xf>
    <xf numFmtId="0" fontId="102" fillId="0" borderId="4" xfId="0" applyFont="1" applyFill="1" applyBorder="1" applyAlignment="1" applyProtection="1">
      <alignment horizontal="center" vertical="center" wrapText="1"/>
    </xf>
    <xf numFmtId="0" fontId="102" fillId="0" borderId="5" xfId="0" applyFont="1" applyFill="1" applyBorder="1" applyAlignment="1" applyProtection="1">
      <alignment horizontal="center" vertical="center" wrapText="1"/>
    </xf>
    <xf numFmtId="0" fontId="102" fillId="0" borderId="6" xfId="0" applyFont="1" applyFill="1" applyBorder="1" applyAlignment="1" applyProtection="1">
      <alignment horizontal="center" vertical="center" wrapText="1"/>
    </xf>
    <xf numFmtId="0" fontId="104" fillId="0" borderId="4" xfId="0" applyFont="1" applyFill="1" applyBorder="1" applyAlignment="1" applyProtection="1">
      <alignment horizontal="center" vertical="center" wrapText="1"/>
    </xf>
    <xf numFmtId="0" fontId="104" fillId="0" borderId="5" xfId="0" applyFont="1" applyFill="1" applyBorder="1" applyAlignment="1" applyProtection="1">
      <alignment horizontal="center" vertical="center" wrapText="1"/>
    </xf>
    <xf numFmtId="0" fontId="104" fillId="0" borderId="6" xfId="0" applyFont="1" applyFill="1" applyBorder="1" applyAlignment="1" applyProtection="1">
      <alignment horizontal="center" vertical="center" wrapText="1"/>
    </xf>
    <xf numFmtId="0" fontId="103" fillId="0" borderId="8" xfId="0" applyFont="1" applyFill="1" applyBorder="1" applyAlignment="1" applyProtection="1">
      <alignment horizontal="left" vertical="center" wrapText="1" indent="1"/>
    </xf>
    <xf numFmtId="166" fontId="103" fillId="0" borderId="32" xfId="0" applyNumberFormat="1" applyFont="1" applyFill="1" applyBorder="1" applyAlignment="1" applyProtection="1">
      <alignment horizontal="right" vertical="center" wrapText="1" indent="1"/>
      <protection locked="0"/>
    </xf>
    <xf numFmtId="166" fontId="103" fillId="0" borderId="10" xfId="0" applyNumberFormat="1" applyFont="1" applyFill="1" applyBorder="1" applyAlignment="1" applyProtection="1">
      <alignment horizontal="right" vertical="center" wrapText="1" indent="1"/>
      <protection locked="0"/>
    </xf>
    <xf numFmtId="0" fontId="103" fillId="0" borderId="11" xfId="0" applyFont="1" applyFill="1" applyBorder="1" applyAlignment="1" applyProtection="1">
      <alignment horizontal="left" vertical="center" wrapText="1" indent="1"/>
    </xf>
    <xf numFmtId="166" fontId="103" fillId="0" borderId="33" xfId="0" applyNumberFormat="1" applyFont="1" applyFill="1" applyBorder="1" applyAlignment="1" applyProtection="1">
      <alignment horizontal="right" vertical="center" wrapText="1" indent="1"/>
      <protection locked="0"/>
    </xf>
    <xf numFmtId="166" fontId="103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0" fontId="103" fillId="0" borderId="11" xfId="0" applyFont="1" applyFill="1" applyBorder="1" applyAlignment="1" applyProtection="1">
      <alignment horizontal="left" vertical="center" wrapText="1" indent="8"/>
    </xf>
    <xf numFmtId="0" fontId="103" fillId="0" borderId="8" xfId="0" applyFont="1" applyFill="1" applyBorder="1" applyAlignment="1" applyProtection="1">
      <alignment vertical="center" wrapText="1"/>
      <protection locked="0"/>
    </xf>
    <xf numFmtId="166" fontId="103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0" fontId="103" fillId="0" borderId="11" xfId="0" applyFont="1" applyFill="1" applyBorder="1" applyAlignment="1" applyProtection="1">
      <alignment vertical="center" wrapText="1"/>
      <protection locked="0"/>
    </xf>
    <xf numFmtId="0" fontId="103" fillId="0" borderId="34" xfId="0" applyFont="1" applyFill="1" applyBorder="1" applyAlignment="1" applyProtection="1">
      <alignment vertical="center" wrapText="1"/>
      <protection locked="0"/>
    </xf>
    <xf numFmtId="166" fontId="103" fillId="0" borderId="35" xfId="0" applyNumberFormat="1" applyFont="1" applyFill="1" applyBorder="1" applyAlignment="1" applyProtection="1">
      <alignment horizontal="right" vertical="center" wrapText="1" indent="1"/>
      <protection locked="0"/>
    </xf>
    <xf numFmtId="166" fontId="103" fillId="0" borderId="28" xfId="0" applyNumberFormat="1" applyFont="1" applyFill="1" applyBorder="1" applyAlignment="1" applyProtection="1">
      <alignment horizontal="right" vertical="center" wrapText="1" indent="1"/>
      <protection locked="0"/>
    </xf>
    <xf numFmtId="0" fontId="102" fillId="0" borderId="36" xfId="0" applyFont="1" applyFill="1" applyBorder="1" applyAlignment="1" applyProtection="1">
      <alignment vertical="center" wrapText="1"/>
    </xf>
    <xf numFmtId="166" fontId="104" fillId="0" borderId="36" xfId="0" applyNumberFormat="1" applyFont="1" applyFill="1" applyBorder="1" applyAlignment="1" applyProtection="1">
      <alignment vertical="center" wrapText="1"/>
    </xf>
    <xf numFmtId="166" fontId="104" fillId="0" borderId="37" xfId="0" applyNumberFormat="1" applyFont="1" applyFill="1" applyBorder="1" applyAlignment="1" applyProtection="1">
      <alignment vertical="center" wrapText="1"/>
    </xf>
    <xf numFmtId="3" fontId="0" fillId="0" borderId="0" xfId="0" applyNumberFormat="1" applyFont="1" applyAlignment="1">
      <alignment horizontal="center"/>
    </xf>
    <xf numFmtId="0" fontId="0" fillId="0" borderId="0" xfId="0" applyFont="1" applyFill="1"/>
    <xf numFmtId="0" fontId="0" fillId="0" borderId="0" xfId="0" applyFont="1" applyFill="1" applyProtection="1"/>
    <xf numFmtId="0" fontId="107" fillId="0" borderId="0" xfId="0" applyFont="1" applyFill="1" applyProtection="1"/>
    <xf numFmtId="0" fontId="100" fillId="0" borderId="0" xfId="0" applyFont="1" applyFill="1" applyProtection="1"/>
    <xf numFmtId="0" fontId="94" fillId="0" borderId="0" xfId="0" applyFont="1" applyFill="1" applyProtection="1">
      <protection locked="0"/>
    </xf>
    <xf numFmtId="0" fontId="95" fillId="0" borderId="0" xfId="0" applyFont="1" applyFill="1" applyProtection="1">
      <protection locked="0"/>
    </xf>
    <xf numFmtId="0" fontId="95" fillId="0" borderId="0" xfId="0" applyFont="1" applyFill="1" applyProtection="1"/>
    <xf numFmtId="0" fontId="103" fillId="0" borderId="8" xfId="0" applyFont="1" applyFill="1" applyBorder="1" applyAlignment="1" applyProtection="1">
      <alignment horizontal="center" vertical="center"/>
    </xf>
    <xf numFmtId="0" fontId="103" fillId="0" borderId="9" xfId="0" applyFont="1" applyFill="1" applyBorder="1" applyAlignment="1" applyProtection="1">
      <alignment vertical="center" wrapText="1"/>
    </xf>
    <xf numFmtId="166" fontId="103" fillId="0" borderId="9" xfId="0" applyNumberFormat="1" applyFont="1" applyFill="1" applyBorder="1" applyAlignment="1" applyProtection="1">
      <alignment vertical="center"/>
      <protection locked="0"/>
    </xf>
    <xf numFmtId="166" fontId="104" fillId="0" borderId="10" xfId="0" applyNumberFormat="1" applyFont="1" applyFill="1" applyBorder="1" applyAlignment="1" applyProtection="1">
      <alignment vertical="center"/>
    </xf>
    <xf numFmtId="0" fontId="103" fillId="0" borderId="11" xfId="0" applyFont="1" applyFill="1" applyBorder="1" applyAlignment="1" applyProtection="1">
      <alignment horizontal="center" vertical="center"/>
    </xf>
    <xf numFmtId="0" fontId="103" fillId="0" borderId="1" xfId="0" applyFont="1" applyFill="1" applyBorder="1" applyAlignment="1" applyProtection="1">
      <alignment vertical="center" wrapText="1"/>
    </xf>
    <xf numFmtId="166" fontId="103" fillId="0" borderId="1" xfId="0" applyNumberFormat="1" applyFont="1" applyFill="1" applyBorder="1" applyAlignment="1" applyProtection="1">
      <alignment vertical="center"/>
      <protection locked="0"/>
    </xf>
    <xf numFmtId="166" fontId="104" fillId="0" borderId="12" xfId="0" applyNumberFormat="1" applyFont="1" applyFill="1" applyBorder="1" applyAlignment="1" applyProtection="1">
      <alignment vertical="center"/>
    </xf>
    <xf numFmtId="0" fontId="103" fillId="0" borderId="15" xfId="0" applyFont="1" applyFill="1" applyBorder="1" applyAlignment="1" applyProtection="1">
      <alignment horizontal="center" vertical="center"/>
    </xf>
    <xf numFmtId="0" fontId="103" fillId="0" borderId="16" xfId="0" applyFont="1" applyFill="1" applyBorder="1" applyAlignment="1" applyProtection="1">
      <alignment vertical="center" wrapText="1"/>
    </xf>
    <xf numFmtId="166" fontId="103" fillId="0" borderId="16" xfId="0" applyNumberFormat="1" applyFont="1" applyFill="1" applyBorder="1" applyAlignment="1" applyProtection="1">
      <alignment vertical="center"/>
      <protection locked="0"/>
    </xf>
    <xf numFmtId="166" fontId="104" fillId="0" borderId="17" xfId="0" applyNumberFormat="1" applyFont="1" applyFill="1" applyBorder="1" applyAlignment="1" applyProtection="1">
      <alignment vertical="center"/>
    </xf>
    <xf numFmtId="0" fontId="104" fillId="0" borderId="4" xfId="0" applyFont="1" applyFill="1" applyBorder="1" applyAlignment="1" applyProtection="1">
      <alignment horizontal="center" vertical="center"/>
    </xf>
    <xf numFmtId="0" fontId="102" fillId="0" borderId="5" xfId="0" applyFont="1" applyFill="1" applyBorder="1" applyAlignment="1" applyProtection="1">
      <alignment vertical="center" wrapText="1"/>
    </xf>
    <xf numFmtId="166" fontId="104" fillId="0" borderId="5" xfId="0" applyNumberFormat="1" applyFont="1" applyFill="1" applyBorder="1" applyAlignment="1" applyProtection="1">
      <alignment vertical="center"/>
    </xf>
    <xf numFmtId="166" fontId="104" fillId="0" borderId="6" xfId="0" applyNumberFormat="1" applyFont="1" applyFill="1" applyBorder="1" applyAlignment="1" applyProtection="1">
      <alignment vertical="center"/>
    </xf>
    <xf numFmtId="0" fontId="0" fillId="0" borderId="0" xfId="0" applyFont="1" applyBorder="1" applyAlignment="1"/>
    <xf numFmtId="0" fontId="0" fillId="0" borderId="0" xfId="0" applyFont="1" applyAlignment="1">
      <alignment horizontal="left" wrapText="1"/>
    </xf>
    <xf numFmtId="0" fontId="86" fillId="0" borderId="0" xfId="0" applyFont="1" applyAlignment="1">
      <alignment horizontal="left" wrapText="1"/>
    </xf>
    <xf numFmtId="0" fontId="87" fillId="0" borderId="0" xfId="0" applyFont="1" applyBorder="1"/>
    <xf numFmtId="0" fontId="87" fillId="0" borderId="0" xfId="0" applyFont="1" applyBorder="1" applyAlignment="1">
      <alignment wrapText="1"/>
    </xf>
    <xf numFmtId="0" fontId="91" fillId="0" borderId="0" xfId="0" applyFont="1" applyBorder="1" applyAlignment="1">
      <alignment horizontal="left" vertical="top" wrapText="1"/>
    </xf>
    <xf numFmtId="0" fontId="98" fillId="0" borderId="0" xfId="0" applyFont="1" applyBorder="1"/>
    <xf numFmtId="0" fontId="91" fillId="0" borderId="0" xfId="0" applyFont="1" applyFill="1" applyBorder="1" applyAlignment="1">
      <alignment horizontal="left" vertical="top" wrapText="1"/>
    </xf>
    <xf numFmtId="0" fontId="98" fillId="0" borderId="0" xfId="0" applyFont="1" applyFill="1" applyBorder="1"/>
    <xf numFmtId="0" fontId="92" fillId="0" borderId="0" xfId="0" applyFont="1" applyFill="1" applyBorder="1" applyAlignment="1">
      <alignment horizontal="left" vertical="top" wrapText="1"/>
    </xf>
    <xf numFmtId="0" fontId="82" fillId="0" borderId="0" xfId="0" applyFont="1" applyFill="1" applyBorder="1"/>
    <xf numFmtId="0" fontId="82" fillId="0" borderId="0" xfId="0" applyFont="1"/>
    <xf numFmtId="0" fontId="82" fillId="0" borderId="0" xfId="0" applyFont="1" applyBorder="1"/>
    <xf numFmtId="3" fontId="91" fillId="16" borderId="1" xfId="0" applyNumberFormat="1" applyFont="1" applyFill="1" applyBorder="1" applyAlignment="1">
      <alignment horizontal="right"/>
    </xf>
    <xf numFmtId="0" fontId="73" fillId="0" borderId="0" xfId="0" applyFont="1" applyAlignment="1"/>
    <xf numFmtId="0" fontId="63" fillId="0" borderId="1" xfId="0" applyFont="1" applyFill="1" applyBorder="1" applyAlignment="1">
      <alignment horizontal="left" vertical="center" wrapText="1"/>
    </xf>
    <xf numFmtId="165" fontId="63" fillId="0" borderId="1" xfId="0" applyNumberFormat="1" applyFont="1" applyFill="1" applyBorder="1" applyAlignment="1">
      <alignment vertical="center"/>
    </xf>
    <xf numFmtId="3" fontId="63" fillId="16" borderId="1" xfId="0" applyNumberFormat="1" applyFont="1" applyFill="1" applyBorder="1" applyAlignment="1">
      <alignment vertical="center"/>
    </xf>
    <xf numFmtId="3" fontId="94" fillId="0" borderId="0" xfId="0" applyNumberFormat="1" applyFont="1" applyFill="1" applyProtection="1"/>
    <xf numFmtId="0" fontId="94" fillId="0" borderId="0" xfId="0" applyFont="1" applyFill="1" applyProtection="1"/>
    <xf numFmtId="3" fontId="95" fillId="0" borderId="1" xfId="0" applyNumberFormat="1" applyFont="1" applyBorder="1"/>
    <xf numFmtId="0" fontId="77" fillId="0" borderId="1" xfId="0" applyFont="1" applyBorder="1"/>
    <xf numFmtId="3" fontId="77" fillId="0" borderId="1" xfId="0" applyNumberFormat="1" applyFont="1" applyBorder="1"/>
    <xf numFmtId="3" fontId="104" fillId="0" borderId="0" xfId="4" applyNumberFormat="1" applyFont="1" applyFill="1" applyBorder="1" applyAlignment="1" applyProtection="1">
      <alignment vertical="center"/>
    </xf>
    <xf numFmtId="166" fontId="103" fillId="0" borderId="16" xfId="4" applyNumberFormat="1" applyFont="1" applyFill="1" applyBorder="1" applyAlignment="1" applyProtection="1">
      <alignment vertical="center"/>
      <protection locked="0"/>
    </xf>
    <xf numFmtId="166" fontId="103" fillId="0" borderId="17" xfId="4" applyNumberFormat="1" applyFont="1" applyFill="1" applyBorder="1" applyAlignment="1" applyProtection="1">
      <alignment vertical="center"/>
    </xf>
    <xf numFmtId="0" fontId="0" fillId="0" borderId="0" xfId="0" applyAlignment="1">
      <alignment horizontal="center"/>
    </xf>
    <xf numFmtId="0" fontId="95" fillId="0" borderId="0" xfId="0" applyFont="1" applyFill="1" applyBorder="1" applyAlignment="1">
      <alignment vertical="center" wrapText="1"/>
    </xf>
    <xf numFmtId="49" fontId="64" fillId="0" borderId="0" xfId="0" applyNumberFormat="1" applyFont="1" applyAlignment="1">
      <alignment horizontal="center"/>
    </xf>
    <xf numFmtId="0" fontId="2" fillId="0" borderId="0" xfId="0" applyFont="1"/>
    <xf numFmtId="0" fontId="64" fillId="0" borderId="1" xfId="0" applyFont="1" applyBorder="1"/>
    <xf numFmtId="49" fontId="64" fillId="0" borderId="33" xfId="0" applyNumberFormat="1" applyFont="1" applyBorder="1" applyAlignment="1">
      <alignment horizontal="center"/>
    </xf>
    <xf numFmtId="0" fontId="64" fillId="0" borderId="33" xfId="0" applyFont="1" applyBorder="1"/>
    <xf numFmtId="0" fontId="65" fillId="15" borderId="1" xfId="0" applyFont="1" applyFill="1" applyBorder="1"/>
    <xf numFmtId="49" fontId="0" fillId="0" borderId="0" xfId="0" applyNumberFormat="1" applyAlignment="1">
      <alignment horizontal="center"/>
    </xf>
    <xf numFmtId="0" fontId="67" fillId="0" borderId="0" xfId="0" applyFont="1" applyAlignment="1">
      <alignment vertical="center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49" fontId="64" fillId="0" borderId="38" xfId="0" applyNumberFormat="1" applyFont="1" applyBorder="1" applyAlignment="1">
      <alignment horizontal="center" vertical="center" wrapText="1"/>
    </xf>
    <xf numFmtId="0" fontId="64" fillId="0" borderId="39" xfId="0" applyFont="1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49" fontId="64" fillId="0" borderId="8" xfId="0" applyNumberFormat="1" applyFont="1" applyBorder="1" applyAlignment="1">
      <alignment horizontal="center" vertical="center" wrapText="1"/>
    </xf>
    <xf numFmtId="0" fontId="64" fillId="0" borderId="9" xfId="0" applyFont="1" applyBorder="1" applyAlignment="1">
      <alignment horizontal="left" vertical="center"/>
    </xf>
    <xf numFmtId="0" fontId="0" fillId="0" borderId="10" xfId="0" applyBorder="1" applyAlignment="1">
      <alignment horizontal="right" vertical="center"/>
    </xf>
    <xf numFmtId="49" fontId="64" fillId="0" borderId="11" xfId="0" applyNumberFormat="1" applyFont="1" applyBorder="1" applyAlignment="1">
      <alignment horizontal="center"/>
    </xf>
    <xf numFmtId="0" fontId="0" fillId="0" borderId="12" xfId="0" applyBorder="1" applyAlignment="1">
      <alignment horizontal="right" vertical="center"/>
    </xf>
    <xf numFmtId="49" fontId="65" fillId="15" borderId="11" xfId="0" applyNumberFormat="1" applyFont="1" applyFill="1" applyBorder="1" applyAlignment="1">
      <alignment horizontal="center"/>
    </xf>
    <xf numFmtId="167" fontId="3" fillId="15" borderId="12" xfId="0" applyNumberFormat="1" applyFont="1" applyFill="1" applyBorder="1"/>
    <xf numFmtId="0" fontId="0" fillId="0" borderId="12" xfId="0" applyBorder="1"/>
    <xf numFmtId="0" fontId="3" fillId="15" borderId="12" xfId="0" applyFont="1" applyFill="1" applyBorder="1"/>
    <xf numFmtId="49" fontId="66" fillId="13" borderId="34" xfId="0" applyNumberFormat="1" applyFont="1" applyFill="1" applyBorder="1" applyAlignment="1">
      <alignment horizontal="center"/>
    </xf>
    <xf numFmtId="0" fontId="68" fillId="13" borderId="35" xfId="0" applyFont="1" applyFill="1" applyBorder="1"/>
    <xf numFmtId="168" fontId="3" fillId="13" borderId="28" xfId="0" applyNumberFormat="1" applyFont="1" applyFill="1" applyBorder="1"/>
    <xf numFmtId="0" fontId="2" fillId="0" borderId="0" xfId="0" applyFont="1" applyAlignment="1">
      <alignment horizontal="left"/>
    </xf>
    <xf numFmtId="0" fontId="67" fillId="0" borderId="0" xfId="0" applyFont="1" applyAlignment="1">
      <alignment horizontal="center"/>
    </xf>
    <xf numFmtId="0" fontId="67" fillId="0" borderId="1" xfId="0" applyFont="1" applyBorder="1" applyAlignment="1">
      <alignment horizontal="center" vertical="center"/>
    </xf>
    <xf numFmtId="0" fontId="67" fillId="0" borderId="1" xfId="0" applyFont="1" applyBorder="1" applyAlignment="1">
      <alignment textRotation="90" wrapText="1"/>
    </xf>
    <xf numFmtId="0" fontId="3" fillId="0" borderId="1" xfId="0" applyFont="1" applyBorder="1" applyAlignment="1">
      <alignment textRotation="90" wrapText="1"/>
    </xf>
    <xf numFmtId="0" fontId="64" fillId="0" borderId="1" xfId="0" applyFont="1" applyBorder="1" applyAlignment="1">
      <alignment horizontal="center"/>
    </xf>
    <xf numFmtId="0" fontId="67" fillId="0" borderId="1" xfId="0" applyFont="1" applyBorder="1"/>
    <xf numFmtId="0" fontId="85" fillId="16" borderId="1" xfId="0" applyFont="1" applyFill="1" applyBorder="1" applyAlignment="1">
      <alignment horizontal="left" vertical="center"/>
    </xf>
    <xf numFmtId="3" fontId="64" fillId="0" borderId="1" xfId="0" applyNumberFormat="1" applyFont="1" applyBorder="1" applyAlignment="1">
      <alignment horizontal="center" wrapText="1"/>
    </xf>
    <xf numFmtId="49" fontId="64" fillId="0" borderId="33" xfId="0" applyNumberFormat="1" applyFont="1" applyBorder="1" applyAlignment="1">
      <alignment horizontal="center" vertical="center"/>
    </xf>
    <xf numFmtId="0" fontId="64" fillId="0" borderId="33" xfId="0" applyFont="1" applyBorder="1" applyAlignment="1">
      <alignment vertical="center"/>
    </xf>
    <xf numFmtId="0" fontId="0" fillId="0" borderId="1" xfId="0" applyBorder="1" applyAlignment="1">
      <alignment vertical="center"/>
    </xf>
    <xf numFmtId="166" fontId="83" fillId="0" borderId="0" xfId="0" applyNumberFormat="1" applyFont="1" applyFill="1" applyAlignment="1" applyProtection="1">
      <alignment horizontal="center" vertical="center" wrapText="1"/>
    </xf>
    <xf numFmtId="0" fontId="83" fillId="0" borderId="0" xfId="0" applyFont="1" applyAlignment="1">
      <alignment horizontal="center" wrapText="1"/>
    </xf>
    <xf numFmtId="0" fontId="71" fillId="0" borderId="0" xfId="0" applyFont="1" applyAlignment="1">
      <alignment horizontal="center"/>
    </xf>
    <xf numFmtId="166" fontId="104" fillId="0" borderId="0" xfId="0" applyNumberFormat="1" applyFont="1" applyFill="1" applyBorder="1" applyAlignment="1" applyProtection="1">
      <alignment horizontal="center" vertical="center" wrapText="1"/>
    </xf>
    <xf numFmtId="0" fontId="0" fillId="0" borderId="41" xfId="0" applyBorder="1" applyAlignment="1"/>
    <xf numFmtId="0" fontId="0" fillId="0" borderId="42" xfId="0" applyBorder="1" applyAlignment="1"/>
    <xf numFmtId="3" fontId="108" fillId="0" borderId="0" xfId="0" applyNumberFormat="1" applyFont="1"/>
    <xf numFmtId="0" fontId="64" fillId="0" borderId="41" xfId="0" applyFont="1" applyBorder="1" applyAlignment="1"/>
    <xf numFmtId="3" fontId="63" fillId="17" borderId="1" xfId="0" applyNumberFormat="1" applyFont="1" applyFill="1" applyBorder="1" applyAlignment="1">
      <alignment vertical="center"/>
    </xf>
    <xf numFmtId="3" fontId="56" fillId="17" borderId="1" xfId="0" applyNumberFormat="1" applyFont="1" applyFill="1" applyBorder="1" applyAlignment="1">
      <alignment vertical="center"/>
    </xf>
    <xf numFmtId="0" fontId="64" fillId="0" borderId="0" xfId="0" applyFont="1" applyBorder="1" applyAlignment="1"/>
    <xf numFmtId="0" fontId="2" fillId="0" borderId="0" xfId="0" applyFont="1" applyBorder="1" applyAlignment="1"/>
    <xf numFmtId="0" fontId="82" fillId="0" borderId="9" xfId="0" applyFont="1" applyBorder="1" applyAlignment="1">
      <alignment horizontal="center" vertical="center" wrapText="1"/>
    </xf>
    <xf numFmtId="0" fontId="64" fillId="0" borderId="42" xfId="0" applyFont="1" applyBorder="1" applyAlignment="1"/>
    <xf numFmtId="0" fontId="64" fillId="0" borderId="0" xfId="0" applyFont="1" applyBorder="1" applyAlignment="1">
      <alignment horizontal="right"/>
    </xf>
    <xf numFmtId="0" fontId="84" fillId="0" borderId="0" xfId="0" applyFont="1" applyAlignment="1">
      <alignment horizontal="center"/>
    </xf>
    <xf numFmtId="0" fontId="29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/>
    <xf numFmtId="0" fontId="32" fillId="0" borderId="0" xfId="0" applyFont="1" applyAlignment="1">
      <alignment horizontal="center" wrapText="1"/>
    </xf>
    <xf numFmtId="0" fontId="40" fillId="0" borderId="14" xfId="0" applyFont="1" applyBorder="1" applyAlignment="1">
      <alignment horizontal="center" wrapText="1"/>
    </xf>
    <xf numFmtId="0" fontId="25" fillId="0" borderId="43" xfId="0" applyFont="1" applyBorder="1" applyAlignment="1">
      <alignment horizontal="center" wrapText="1"/>
    </xf>
    <xf numFmtId="0" fontId="25" fillId="0" borderId="33" xfId="0" applyFont="1" applyBorder="1" applyAlignment="1">
      <alignment horizontal="center" wrapText="1"/>
    </xf>
    <xf numFmtId="0" fontId="40" fillId="0" borderId="1" xfId="0" applyFont="1" applyFill="1" applyBorder="1" applyAlignment="1">
      <alignment horizontal="center" wrapText="1"/>
    </xf>
    <xf numFmtId="0" fontId="25" fillId="0" borderId="1" xfId="0" applyFont="1" applyBorder="1" applyAlignment="1"/>
    <xf numFmtId="0" fontId="4" fillId="0" borderId="16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54" fillId="0" borderId="0" xfId="0" applyFont="1" applyAlignment="1">
      <alignment horizontal="center" wrapText="1"/>
    </xf>
    <xf numFmtId="0" fontId="75" fillId="0" borderId="0" xfId="0" applyFont="1" applyAlignment="1">
      <alignment horizontal="center" wrapText="1"/>
    </xf>
    <xf numFmtId="0" fontId="75" fillId="0" borderId="0" xfId="0" applyFont="1" applyAlignment="1">
      <alignment wrapText="1"/>
    </xf>
    <xf numFmtId="0" fontId="75" fillId="0" borderId="0" xfId="0" applyFont="1" applyAlignment="1"/>
    <xf numFmtId="0" fontId="58" fillId="0" borderId="0" xfId="0" applyFont="1" applyAlignment="1">
      <alignment horizontal="center" wrapText="1"/>
    </xf>
    <xf numFmtId="0" fontId="56" fillId="0" borderId="16" xfId="0" applyFont="1" applyFill="1" applyBorder="1" applyAlignment="1">
      <alignment horizontal="center" vertical="center"/>
    </xf>
    <xf numFmtId="0" fontId="75" fillId="0" borderId="9" xfId="0" applyFont="1" applyBorder="1" applyAlignment="1">
      <alignment horizontal="center" vertical="center"/>
    </xf>
    <xf numFmtId="0" fontId="56" fillId="0" borderId="16" xfId="0" applyFont="1" applyFill="1" applyBorder="1" applyAlignment="1">
      <alignment horizontal="center" vertical="center" wrapText="1"/>
    </xf>
    <xf numFmtId="0" fontId="75" fillId="0" borderId="9" xfId="0" applyFont="1" applyBorder="1" applyAlignment="1">
      <alignment horizontal="center" vertical="center" wrapText="1"/>
    </xf>
    <xf numFmtId="0" fontId="56" fillId="16" borderId="14" xfId="0" applyFont="1" applyFill="1" applyBorder="1" applyAlignment="1">
      <alignment horizontal="center" wrapText="1"/>
    </xf>
    <xf numFmtId="0" fontId="25" fillId="16" borderId="43" xfId="0" applyFont="1" applyFill="1" applyBorder="1" applyAlignment="1">
      <alignment horizontal="center" wrapText="1"/>
    </xf>
    <xf numFmtId="0" fontId="25" fillId="16" borderId="33" xfId="0" applyFont="1" applyFill="1" applyBorder="1" applyAlignment="1">
      <alignment horizontal="center" wrapText="1"/>
    </xf>
    <xf numFmtId="0" fontId="56" fillId="16" borderId="1" xfId="0" applyFont="1" applyFill="1" applyBorder="1" applyAlignment="1">
      <alignment horizontal="center" wrapText="1"/>
    </xf>
    <xf numFmtId="0" fontId="25" fillId="16" borderId="1" xfId="0" applyFont="1" applyFill="1" applyBorder="1" applyAlignment="1"/>
    <xf numFmtId="0" fontId="40" fillId="0" borderId="1" xfId="0" applyFont="1" applyBorder="1" applyAlignment="1">
      <alignment horizontal="center" wrapText="1"/>
    </xf>
    <xf numFmtId="0" fontId="0" fillId="0" borderId="0" xfId="0" applyFont="1" applyAlignment="1">
      <alignment horizontal="center" wrapText="1"/>
    </xf>
    <xf numFmtId="0" fontId="4" fillId="0" borderId="9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 wrapText="1"/>
    </xf>
    <xf numFmtId="0" fontId="109" fillId="16" borderId="0" xfId="0" applyFont="1" applyFill="1" applyAlignment="1">
      <alignment horizontal="center" wrapText="1"/>
    </xf>
    <xf numFmtId="0" fontId="0" fillId="16" borderId="0" xfId="0" applyFont="1" applyFill="1" applyAlignment="1">
      <alignment horizontal="center" wrapText="1"/>
    </xf>
    <xf numFmtId="0" fontId="0" fillId="16" borderId="0" xfId="0" applyFont="1" applyFill="1" applyAlignment="1">
      <alignment wrapText="1"/>
    </xf>
    <xf numFmtId="0" fontId="0" fillId="16" borderId="0" xfId="0" applyFont="1" applyFill="1" applyAlignment="1"/>
    <xf numFmtId="0" fontId="86" fillId="16" borderId="0" xfId="0" applyFont="1" applyFill="1" applyAlignment="1">
      <alignment horizontal="center" wrapText="1"/>
    </xf>
    <xf numFmtId="0" fontId="87" fillId="16" borderId="16" xfId="0" applyFont="1" applyFill="1" applyBorder="1" applyAlignment="1">
      <alignment horizontal="center" vertical="center"/>
    </xf>
    <xf numFmtId="0" fontId="87" fillId="16" borderId="9" xfId="0" applyFont="1" applyFill="1" applyBorder="1" applyAlignment="1">
      <alignment horizontal="center" vertical="center"/>
    </xf>
    <xf numFmtId="0" fontId="87" fillId="16" borderId="16" xfId="0" applyFont="1" applyFill="1" applyBorder="1" applyAlignment="1">
      <alignment horizontal="center" vertical="center" wrapText="1"/>
    </xf>
    <xf numFmtId="0" fontId="87" fillId="16" borderId="9" xfId="0" applyFont="1" applyFill="1" applyBorder="1" applyAlignment="1">
      <alignment horizontal="center" vertical="center" wrapText="1"/>
    </xf>
    <xf numFmtId="0" fontId="87" fillId="16" borderId="1" xfId="0" applyFont="1" applyFill="1" applyBorder="1" applyAlignment="1">
      <alignment horizontal="center" wrapText="1"/>
    </xf>
    <xf numFmtId="0" fontId="56" fillId="0" borderId="14" xfId="0" applyFont="1" applyBorder="1" applyAlignment="1">
      <alignment horizontal="center" wrapText="1"/>
    </xf>
    <xf numFmtId="0" fontId="75" fillId="0" borderId="43" xfId="0" applyFont="1" applyBorder="1" applyAlignment="1">
      <alignment horizontal="center" wrapText="1"/>
    </xf>
    <xf numFmtId="0" fontId="75" fillId="0" borderId="33" xfId="0" applyFont="1" applyBorder="1" applyAlignment="1">
      <alignment horizontal="center" wrapText="1"/>
    </xf>
    <xf numFmtId="0" fontId="75" fillId="0" borderId="9" xfId="0" applyFont="1" applyBorder="1" applyAlignment="1"/>
    <xf numFmtId="166" fontId="94" fillId="0" borderId="44" xfId="0" applyNumberFormat="1" applyFont="1" applyFill="1" applyBorder="1" applyAlignment="1" applyProtection="1">
      <alignment horizontal="center" vertical="center" wrapText="1"/>
    </xf>
    <xf numFmtId="166" fontId="94" fillId="0" borderId="45" xfId="0" applyNumberFormat="1" applyFont="1" applyFill="1" applyBorder="1" applyAlignment="1" applyProtection="1">
      <alignment horizontal="center" vertical="center" wrapText="1"/>
    </xf>
    <xf numFmtId="166" fontId="94" fillId="0" borderId="0" xfId="0" applyNumberFormat="1" applyFont="1" applyFill="1" applyAlignment="1" applyProtection="1">
      <alignment horizontal="center" vertical="center" wrapText="1"/>
    </xf>
    <xf numFmtId="166" fontId="94" fillId="0" borderId="46" xfId="0" applyNumberFormat="1" applyFont="1" applyFill="1" applyBorder="1" applyAlignment="1" applyProtection="1">
      <alignment horizontal="center" vertical="center" wrapText="1"/>
    </xf>
    <xf numFmtId="166" fontId="94" fillId="0" borderId="47" xfId="0" applyNumberFormat="1" applyFont="1" applyFill="1" applyBorder="1" applyAlignment="1" applyProtection="1">
      <alignment horizontal="center" vertical="center" wrapText="1"/>
    </xf>
    <xf numFmtId="0" fontId="67" fillId="0" borderId="0" xfId="0" applyFont="1" applyAlignment="1">
      <alignment horizontal="center" vertical="center"/>
    </xf>
    <xf numFmtId="0" fontId="109" fillId="0" borderId="0" xfId="0" applyFont="1" applyAlignment="1">
      <alignment horizontal="center" wrapText="1"/>
    </xf>
    <xf numFmtId="0" fontId="86" fillId="0" borderId="0" xfId="0" applyFont="1" applyAlignment="1">
      <alignment horizontal="center" wrapText="1"/>
    </xf>
    <xf numFmtId="0" fontId="87" fillId="0" borderId="16" xfId="0" applyFont="1" applyFill="1" applyBorder="1" applyAlignment="1">
      <alignment horizontal="center" vertical="center"/>
    </xf>
    <xf numFmtId="0" fontId="0" fillId="0" borderId="9" xfId="0" applyFont="1" applyBorder="1" applyAlignment="1"/>
    <xf numFmtId="0" fontId="87" fillId="0" borderId="16" xfId="0" applyFont="1" applyFill="1" applyBorder="1" applyAlignment="1">
      <alignment horizontal="center" vertical="center" wrapText="1"/>
    </xf>
    <xf numFmtId="0" fontId="87" fillId="0" borderId="14" xfId="0" applyFont="1" applyBorder="1" applyAlignment="1">
      <alignment horizontal="center" wrapText="1"/>
    </xf>
    <xf numFmtId="0" fontId="0" fillId="0" borderId="33" xfId="0" applyFont="1" applyBorder="1" applyAlignment="1">
      <alignment horizontal="center" wrapText="1"/>
    </xf>
    <xf numFmtId="0" fontId="14" fillId="0" borderId="0" xfId="0" applyFont="1" applyAlignment="1">
      <alignment horizontal="center" wrapText="1"/>
    </xf>
    <xf numFmtId="0" fontId="30" fillId="0" borderId="0" xfId="0" applyFont="1" applyAlignment="1">
      <alignment wrapText="1"/>
    </xf>
    <xf numFmtId="0" fontId="28" fillId="0" borderId="0" xfId="0" applyFont="1" applyAlignment="1">
      <alignment wrapText="1"/>
    </xf>
    <xf numFmtId="0" fontId="0" fillId="0" borderId="0" xfId="0" applyAlignment="1">
      <alignment horizontal="center"/>
    </xf>
    <xf numFmtId="0" fontId="18" fillId="0" borderId="0" xfId="0" applyFont="1" applyFill="1" applyBorder="1" applyAlignment="1">
      <alignment horizontal="center" vertical="center" wrapText="1"/>
    </xf>
    <xf numFmtId="0" fontId="28" fillId="0" borderId="16" xfId="0" applyFont="1" applyBorder="1" applyAlignment="1"/>
    <xf numFmtId="0" fontId="0" fillId="0" borderId="9" xfId="0" applyBorder="1" applyAlignment="1"/>
    <xf numFmtId="0" fontId="40" fillId="0" borderId="14" xfId="0" applyFont="1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33" xfId="0" applyBorder="1" applyAlignment="1">
      <alignment horizontal="center"/>
    </xf>
    <xf numFmtId="0" fontId="83" fillId="0" borderId="0" xfId="4" applyFont="1" applyFill="1" applyAlignment="1" applyProtection="1">
      <alignment horizontal="center" wrapText="1"/>
    </xf>
    <xf numFmtId="0" fontId="83" fillId="0" borderId="0" xfId="4" applyFont="1" applyFill="1" applyAlignment="1" applyProtection="1">
      <alignment horizontal="center"/>
    </xf>
    <xf numFmtId="0" fontId="110" fillId="0" borderId="30" xfId="4" applyFont="1" applyFill="1" applyBorder="1" applyAlignment="1" applyProtection="1">
      <alignment horizontal="left" vertical="center" indent="1"/>
    </xf>
    <xf numFmtId="0" fontId="110" fillId="0" borderId="48" xfId="4" applyFont="1" applyFill="1" applyBorder="1" applyAlignment="1" applyProtection="1">
      <alignment horizontal="left" vertical="center" indent="1"/>
    </xf>
    <xf numFmtId="0" fontId="110" fillId="0" borderId="49" xfId="4" applyFont="1" applyFill="1" applyBorder="1" applyAlignment="1" applyProtection="1">
      <alignment horizontal="left" vertical="center" indent="1"/>
    </xf>
    <xf numFmtId="0" fontId="110" fillId="0" borderId="22" xfId="4" applyFont="1" applyFill="1" applyBorder="1" applyAlignment="1" applyProtection="1">
      <alignment horizontal="left" vertical="center" indent="1"/>
    </xf>
    <xf numFmtId="0" fontId="0" fillId="0" borderId="0" xfId="0" applyFont="1" applyAlignment="1"/>
    <xf numFmtId="0" fontId="105" fillId="0" borderId="0" xfId="0" applyFont="1" applyFill="1" applyBorder="1" applyAlignment="1">
      <alignment horizontal="center" vertical="center" wrapText="1"/>
    </xf>
    <xf numFmtId="0" fontId="86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166" fontId="102" fillId="0" borderId="29" xfId="0" applyNumberFormat="1" applyFont="1" applyFill="1" applyBorder="1" applyAlignment="1" applyProtection="1">
      <alignment horizontal="left" vertical="center" wrapText="1" indent="2"/>
    </xf>
    <xf numFmtId="166" fontId="102" fillId="0" borderId="22" xfId="0" applyNumberFormat="1" applyFont="1" applyFill="1" applyBorder="1" applyAlignment="1" applyProtection="1">
      <alignment horizontal="left" vertical="center" wrapText="1" indent="2"/>
    </xf>
    <xf numFmtId="166" fontId="83" fillId="0" borderId="0" xfId="0" applyNumberFormat="1" applyFont="1" applyFill="1" applyAlignment="1" applyProtection="1">
      <alignment horizontal="center" vertical="center" wrapText="1"/>
    </xf>
    <xf numFmtId="166" fontId="102" fillId="0" borderId="44" xfId="0" applyNumberFormat="1" applyFont="1" applyFill="1" applyBorder="1" applyAlignment="1" applyProtection="1">
      <alignment horizontal="center" vertical="center" wrapText="1"/>
    </xf>
    <xf numFmtId="166" fontId="102" fillId="0" borderId="45" xfId="0" applyNumberFormat="1" applyFont="1" applyFill="1" applyBorder="1" applyAlignment="1" applyProtection="1">
      <alignment horizontal="center" vertical="center" wrapText="1"/>
    </xf>
    <xf numFmtId="166" fontId="102" fillId="0" borderId="44" xfId="0" applyNumberFormat="1" applyFont="1" applyFill="1" applyBorder="1" applyAlignment="1" applyProtection="1">
      <alignment horizontal="center" vertical="center"/>
    </xf>
    <xf numFmtId="166" fontId="102" fillId="0" borderId="45" xfId="0" applyNumberFormat="1" applyFont="1" applyFill="1" applyBorder="1" applyAlignment="1" applyProtection="1">
      <alignment horizontal="center" vertical="center"/>
    </xf>
    <xf numFmtId="166" fontId="102" fillId="0" borderId="50" xfId="0" applyNumberFormat="1" applyFont="1" applyFill="1" applyBorder="1" applyAlignment="1" applyProtection="1">
      <alignment horizontal="center" vertical="center"/>
    </xf>
    <xf numFmtId="166" fontId="102" fillId="0" borderId="51" xfId="0" applyNumberFormat="1" applyFont="1" applyFill="1" applyBorder="1" applyAlignment="1" applyProtection="1">
      <alignment horizontal="center" vertical="center"/>
    </xf>
    <xf numFmtId="166" fontId="102" fillId="0" borderId="52" xfId="0" applyNumberFormat="1" applyFont="1" applyFill="1" applyBorder="1" applyAlignment="1" applyProtection="1">
      <alignment horizontal="center" vertical="center"/>
    </xf>
    <xf numFmtId="0" fontId="83" fillId="0" borderId="0" xfId="0" applyFont="1" applyAlignment="1">
      <alignment horizontal="center" wrapText="1"/>
    </xf>
    <xf numFmtId="0" fontId="64" fillId="0" borderId="41" xfId="0" applyFont="1" applyBorder="1" applyAlignment="1">
      <alignment horizontal="right"/>
    </xf>
    <xf numFmtId="0" fontId="71" fillId="0" borderId="0" xfId="0" applyFont="1" applyAlignment="1">
      <alignment horizontal="center"/>
    </xf>
    <xf numFmtId="0" fontId="83" fillId="0" borderId="0" xfId="0" applyFont="1" applyFill="1" applyAlignment="1">
      <alignment horizontal="center" wrapText="1"/>
    </xf>
    <xf numFmtId="0" fontId="100" fillId="0" borderId="0" xfId="0" applyFont="1" applyFill="1" applyAlignment="1" applyProtection="1">
      <alignment horizontal="left"/>
      <protection locked="0"/>
    </xf>
    <xf numFmtId="0" fontId="67" fillId="0" borderId="0" xfId="0" applyFont="1" applyAlignment="1">
      <alignment horizontal="center"/>
    </xf>
    <xf numFmtId="0" fontId="68" fillId="0" borderId="1" xfId="0" applyFont="1" applyBorder="1" applyAlignment="1">
      <alignment horizontal="center"/>
    </xf>
    <xf numFmtId="0" fontId="29" fillId="0" borderId="0" xfId="0" applyFont="1" applyFill="1" applyAlignment="1">
      <alignment horizontal="center" wrapText="1"/>
    </xf>
    <xf numFmtId="0" fontId="26" fillId="0" borderId="0" xfId="0" applyFont="1" applyAlignment="1">
      <alignment horizontal="center" wrapText="1"/>
    </xf>
    <xf numFmtId="0" fontId="0" fillId="0" borderId="0" xfId="0" applyFont="1" applyFill="1" applyAlignment="1">
      <alignment horizontal="center" wrapText="1"/>
    </xf>
    <xf numFmtId="0" fontId="51" fillId="0" borderId="0" xfId="0" applyFont="1" applyAlignment="1">
      <alignment horizontal="center"/>
    </xf>
    <xf numFmtId="0" fontId="32" fillId="0" borderId="0" xfId="0" applyFont="1" applyAlignment="1">
      <alignment horizontal="center"/>
    </xf>
  </cellXfs>
  <cellStyles count="6">
    <cellStyle name="Hivatkozás" xfId="1" builtinId="8"/>
    <cellStyle name="Normál" xfId="0" builtinId="0"/>
    <cellStyle name="Normál 2" xfId="2"/>
    <cellStyle name="Normal_KTRSZJ" xfId="3"/>
    <cellStyle name="Normál_SEGEDLETEK" xfId="4"/>
    <cellStyle name="Pénznem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hyperlink" Target="http://njt.hu/cgi_bin/njt_doc.cgi?docid=142896.245143" TargetMode="External"/><Relationship Id="rId2" Type="http://schemas.openxmlformats.org/officeDocument/2006/relationships/hyperlink" Target="http://njt.hu/cgi_bin/njt_doc.cgi?docid=142896.245143" TargetMode="External"/><Relationship Id="rId1" Type="http://schemas.openxmlformats.org/officeDocument/2006/relationships/hyperlink" Target="http://njt.hu/cgi_bin/njt_doc.cgi?docid=142896.245143" TargetMode="External"/><Relationship Id="rId5" Type="http://schemas.openxmlformats.org/officeDocument/2006/relationships/printerSettings" Target="../printerSettings/printerSettings22.bin"/><Relationship Id="rId4" Type="http://schemas.openxmlformats.org/officeDocument/2006/relationships/hyperlink" Target="http://njt.hu/cgi_bin/njt_doc.cgi?docid=139876.243471" TargetMode="Externa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I34"/>
  <sheetViews>
    <sheetView tabSelected="1" zoomScaleNormal="100" workbookViewId="0">
      <selection activeCell="A21" sqref="A21"/>
    </sheetView>
  </sheetViews>
  <sheetFormatPr defaultRowHeight="15" x14ac:dyDescent="0.25"/>
  <cols>
    <col min="1" max="1" width="85.5703125" style="230" customWidth="1"/>
    <col min="2" max="2" width="17.42578125" style="317" customWidth="1"/>
    <col min="3" max="3" width="17.85546875" style="317" customWidth="1"/>
    <col min="4" max="4" width="15.28515625" style="317" customWidth="1"/>
    <col min="5" max="16384" width="9.140625" style="230"/>
  </cols>
  <sheetData>
    <row r="1" spans="1:9" ht="15.75" x14ac:dyDescent="0.25">
      <c r="A1" s="571" t="s">
        <v>1248</v>
      </c>
      <c r="B1" s="571"/>
      <c r="C1" s="571"/>
      <c r="D1" s="571"/>
    </row>
    <row r="2" spans="1:9" ht="15.75" x14ac:dyDescent="0.25">
      <c r="A2" s="328"/>
      <c r="B2" s="328"/>
      <c r="C2" s="328"/>
      <c r="D2" s="328"/>
    </row>
    <row r="3" spans="1:9" ht="50.25" customHeight="1" x14ac:dyDescent="0.3">
      <c r="A3" s="329" t="s">
        <v>778</v>
      </c>
      <c r="D3" s="198" t="s">
        <v>989</v>
      </c>
    </row>
    <row r="4" spans="1:9" x14ac:dyDescent="0.25">
      <c r="B4" s="562" t="s">
        <v>1272</v>
      </c>
      <c r="D4" s="198"/>
    </row>
    <row r="5" spans="1:9" ht="18.75" x14ac:dyDescent="0.3">
      <c r="A5" s="194" t="s">
        <v>971</v>
      </c>
      <c r="B5" s="330" t="s">
        <v>1178</v>
      </c>
      <c r="C5" s="330" t="s">
        <v>1179</v>
      </c>
      <c r="D5" s="330" t="s">
        <v>972</v>
      </c>
      <c r="E5" s="331"/>
      <c r="F5" s="331"/>
      <c r="G5" s="331"/>
      <c r="H5" s="331"/>
      <c r="I5" s="331"/>
    </row>
    <row r="6" spans="1:9" x14ac:dyDescent="0.25">
      <c r="A6" s="332" t="s">
        <v>237</v>
      </c>
      <c r="B6" s="333">
        <f>SUM('2.'!O25)</f>
        <v>209343375</v>
      </c>
      <c r="C6" s="333">
        <f>SUM('2.'!P25)</f>
        <v>0</v>
      </c>
      <c r="D6" s="333"/>
      <c r="E6" s="331"/>
      <c r="F6" s="331"/>
      <c r="G6" s="331"/>
      <c r="H6" s="331"/>
      <c r="I6" s="331"/>
    </row>
    <row r="7" spans="1:9" x14ac:dyDescent="0.25">
      <c r="A7" s="332" t="s">
        <v>238</v>
      </c>
      <c r="B7" s="333">
        <f>SUM('2.'!O26)</f>
        <v>33335250</v>
      </c>
      <c r="C7" s="333">
        <f>SUM('2.'!P26)</f>
        <v>0</v>
      </c>
      <c r="D7" s="333"/>
      <c r="E7" s="331"/>
      <c r="F7" s="331"/>
      <c r="G7" s="331"/>
      <c r="H7" s="331"/>
      <c r="I7" s="331"/>
    </row>
    <row r="8" spans="1:9" x14ac:dyDescent="0.25">
      <c r="A8" s="332" t="s">
        <v>239</v>
      </c>
      <c r="B8" s="333">
        <f>SUM('2.'!O51)</f>
        <v>134279941</v>
      </c>
      <c r="C8" s="333">
        <f>SUM('2.'!P51)</f>
        <v>0</v>
      </c>
      <c r="D8" s="333"/>
      <c r="E8" s="331"/>
      <c r="F8" s="331"/>
      <c r="G8" s="331"/>
      <c r="H8" s="331"/>
      <c r="I8" s="331"/>
    </row>
    <row r="9" spans="1:9" x14ac:dyDescent="0.25">
      <c r="A9" s="332" t="s">
        <v>240</v>
      </c>
      <c r="B9" s="333">
        <f>SUM('2.'!O52)</f>
        <v>9930000</v>
      </c>
      <c r="C9" s="333">
        <f>SUM('2.'!P52)</f>
        <v>0</v>
      </c>
      <c r="D9" s="333"/>
      <c r="E9" s="331"/>
      <c r="F9" s="331"/>
      <c r="G9" s="331"/>
      <c r="H9" s="331"/>
      <c r="I9" s="331"/>
    </row>
    <row r="10" spans="1:9" x14ac:dyDescent="0.25">
      <c r="A10" s="332" t="s">
        <v>241</v>
      </c>
      <c r="B10" s="333">
        <f>SUM('2.'!O61)-25000000</f>
        <v>8000000</v>
      </c>
      <c r="C10" s="333">
        <f>SUM('2.'!P53:P59)</f>
        <v>0</v>
      </c>
      <c r="D10" s="333"/>
      <c r="E10" s="331"/>
      <c r="F10" s="331"/>
      <c r="G10" s="331"/>
      <c r="H10" s="331"/>
      <c r="I10" s="331"/>
    </row>
    <row r="11" spans="1:9" x14ac:dyDescent="0.25">
      <c r="A11" s="332" t="s">
        <v>973</v>
      </c>
      <c r="B11" s="333">
        <f>SUM('2.'!O60)</f>
        <v>25000000</v>
      </c>
      <c r="C11" s="333">
        <f>SUM('2.'!P60)</f>
        <v>0</v>
      </c>
      <c r="D11" s="333"/>
      <c r="E11" s="331"/>
      <c r="F11" s="331"/>
      <c r="G11" s="331"/>
      <c r="H11" s="331"/>
      <c r="I11" s="331"/>
    </row>
    <row r="12" spans="1:9" x14ac:dyDescent="0.25">
      <c r="A12" s="332" t="s">
        <v>242</v>
      </c>
      <c r="B12" s="333">
        <f>SUM('2.'!O70)</f>
        <v>16362500</v>
      </c>
      <c r="C12" s="333">
        <f>SUM('2.'!P70)</f>
        <v>0</v>
      </c>
      <c r="D12" s="333"/>
      <c r="E12" s="331"/>
      <c r="F12" s="331"/>
      <c r="G12" s="331"/>
      <c r="H12" s="331"/>
      <c r="I12" s="331"/>
    </row>
    <row r="13" spans="1:9" x14ac:dyDescent="0.25">
      <c r="A13" s="332" t="s">
        <v>243</v>
      </c>
      <c r="B13" s="333">
        <f>SUM('2.'!O75)</f>
        <v>78405351</v>
      </c>
      <c r="C13" s="333">
        <f>SUM('2.'!P75)</f>
        <v>0</v>
      </c>
      <c r="D13" s="333"/>
      <c r="E13" s="331"/>
      <c r="F13" s="331"/>
      <c r="G13" s="331"/>
      <c r="H13" s="331"/>
      <c r="I13" s="331"/>
    </row>
    <row r="14" spans="1:9" x14ac:dyDescent="0.25">
      <c r="A14" s="332" t="s">
        <v>244</v>
      </c>
      <c r="B14" s="333">
        <f>SUM('2.'!O77)</f>
        <v>0</v>
      </c>
      <c r="C14" s="333">
        <f>SUM('2.'!P77)</f>
        <v>0</v>
      </c>
      <c r="D14" s="333"/>
      <c r="E14" s="331"/>
      <c r="F14" s="331"/>
      <c r="G14" s="331"/>
      <c r="H14" s="331"/>
      <c r="I14" s="331"/>
    </row>
    <row r="15" spans="1:9" x14ac:dyDescent="0.25">
      <c r="A15" s="334" t="s">
        <v>236</v>
      </c>
      <c r="B15" s="335">
        <f>SUM(B6:B14)</f>
        <v>514656417</v>
      </c>
      <c r="C15" s="335">
        <f>SUM(C6:C14)</f>
        <v>0</v>
      </c>
      <c r="D15" s="335"/>
      <c r="E15" s="331"/>
      <c r="F15" s="331"/>
      <c r="G15" s="331"/>
      <c r="H15" s="331"/>
      <c r="I15" s="331"/>
    </row>
    <row r="16" spans="1:9" x14ac:dyDescent="0.25">
      <c r="A16" s="336" t="s">
        <v>245</v>
      </c>
      <c r="B16" s="333">
        <f>SUM('2.'!O83)</f>
        <v>3000000</v>
      </c>
      <c r="C16" s="333">
        <f>SUM('2.'!P83)</f>
        <v>0</v>
      </c>
      <c r="D16" s="333"/>
      <c r="E16" s="331"/>
      <c r="F16" s="331"/>
      <c r="G16" s="331"/>
      <c r="H16" s="331"/>
      <c r="I16" s="331"/>
    </row>
    <row r="17" spans="1:9" x14ac:dyDescent="0.25">
      <c r="A17" s="337" t="s">
        <v>776</v>
      </c>
      <c r="B17" s="335">
        <f>SUM(B15:B16)</f>
        <v>517656417</v>
      </c>
      <c r="C17" s="335">
        <f>SUM(C15:C16)</f>
        <v>0</v>
      </c>
      <c r="D17" s="335"/>
      <c r="E17" s="331"/>
      <c r="F17" s="331"/>
      <c r="G17" s="331"/>
      <c r="H17" s="331"/>
      <c r="I17" s="331"/>
    </row>
    <row r="18" spans="1:9" x14ac:dyDescent="0.25">
      <c r="A18" s="332" t="s">
        <v>247</v>
      </c>
      <c r="B18" s="333">
        <f>SUM('3.'!L21)</f>
        <v>307717795</v>
      </c>
      <c r="C18" s="333">
        <f>SUM('3.'!M21)</f>
        <v>0</v>
      </c>
      <c r="D18" s="333"/>
      <c r="E18" s="331"/>
      <c r="F18" s="331"/>
      <c r="G18" s="331"/>
      <c r="H18" s="331"/>
      <c r="I18" s="331"/>
    </row>
    <row r="19" spans="1:9" x14ac:dyDescent="0.25">
      <c r="A19" s="332" t="s">
        <v>248</v>
      </c>
      <c r="B19" s="511">
        <f>SUM('3.'!L59)</f>
        <v>88107097</v>
      </c>
      <c r="C19" s="333">
        <f>SUM('3.'!M59)</f>
        <v>0</v>
      </c>
      <c r="D19" s="333"/>
      <c r="E19" s="331"/>
      <c r="F19" s="331"/>
      <c r="G19" s="331"/>
      <c r="H19" s="331"/>
      <c r="I19" s="331"/>
    </row>
    <row r="20" spans="1:9" x14ac:dyDescent="0.25">
      <c r="A20" s="332" t="s">
        <v>249</v>
      </c>
      <c r="B20" s="511">
        <f>SUM('3.'!L35)</f>
        <v>52550000</v>
      </c>
      <c r="C20" s="333">
        <f>SUM('3.'!M35)</f>
        <v>0</v>
      </c>
      <c r="D20" s="333"/>
      <c r="E20" s="331"/>
      <c r="F20" s="331"/>
      <c r="G20" s="331"/>
      <c r="H20" s="331"/>
      <c r="I20" s="331"/>
    </row>
    <row r="21" spans="1:9" x14ac:dyDescent="0.25">
      <c r="A21" s="332" t="s">
        <v>250</v>
      </c>
      <c r="B21" s="511">
        <f>SUM('3.'!L48)-'3.'!L39</f>
        <v>43848339</v>
      </c>
      <c r="C21" s="333">
        <f>SUM('3.'!M48)</f>
        <v>0</v>
      </c>
      <c r="D21" s="333"/>
      <c r="E21" s="331"/>
      <c r="F21" s="331"/>
      <c r="G21" s="331"/>
      <c r="H21" s="331"/>
      <c r="I21" s="331"/>
    </row>
    <row r="22" spans="1:9" x14ac:dyDescent="0.25">
      <c r="A22" s="332" t="s">
        <v>251</v>
      </c>
      <c r="B22" s="511">
        <f>'3.'!L39</f>
        <v>8559872</v>
      </c>
      <c r="C22" s="333">
        <f>SUM('3.'!M65)</f>
        <v>0</v>
      </c>
      <c r="D22" s="333"/>
      <c r="E22" s="331"/>
      <c r="F22" s="331"/>
      <c r="G22" s="331"/>
      <c r="H22" s="331"/>
      <c r="I22" s="331"/>
    </row>
    <row r="23" spans="1:9" x14ac:dyDescent="0.25">
      <c r="A23" s="332" t="s">
        <v>252</v>
      </c>
      <c r="B23" s="333">
        <f>SUM('3.'!L52)</f>
        <v>0</v>
      </c>
      <c r="C23" s="333">
        <f>SUM('3.'!M52)</f>
        <v>0</v>
      </c>
      <c r="D23" s="333"/>
      <c r="E23" s="331"/>
      <c r="F23" s="331"/>
      <c r="G23" s="331"/>
      <c r="H23" s="331"/>
      <c r="I23" s="331"/>
    </row>
    <row r="24" spans="1:9" x14ac:dyDescent="0.25">
      <c r="A24" s="332" t="s">
        <v>253</v>
      </c>
      <c r="B24" s="333">
        <f>SUM('3.'!L71)</f>
        <v>1100882</v>
      </c>
      <c r="C24" s="333">
        <v>0</v>
      </c>
      <c r="D24" s="333"/>
      <c r="E24" s="331"/>
      <c r="F24" s="331"/>
      <c r="G24" s="331"/>
      <c r="H24" s="331"/>
      <c r="I24" s="331"/>
    </row>
    <row r="25" spans="1:9" x14ac:dyDescent="0.25">
      <c r="A25" s="334" t="s">
        <v>246</v>
      </c>
      <c r="B25" s="333">
        <f>SUM(B18:B24)</f>
        <v>501883985</v>
      </c>
      <c r="C25" s="333">
        <f>SUM(C18:C24)</f>
        <v>0</v>
      </c>
      <c r="D25" s="333"/>
      <c r="E25" s="331"/>
      <c r="F25" s="331"/>
      <c r="G25" s="331"/>
      <c r="H25" s="331"/>
      <c r="I25" s="331"/>
    </row>
    <row r="26" spans="1:9" x14ac:dyDescent="0.25">
      <c r="A26" s="334" t="s">
        <v>254</v>
      </c>
      <c r="B26" s="333">
        <f>SUM('3.'!L86)</f>
        <v>15772432</v>
      </c>
      <c r="C26" s="333">
        <f>SUM('3.'!M86)</f>
        <v>0</v>
      </c>
      <c r="D26" s="333"/>
      <c r="E26" s="331"/>
      <c r="F26" s="331"/>
      <c r="G26" s="331"/>
      <c r="H26" s="331"/>
      <c r="I26" s="331"/>
    </row>
    <row r="27" spans="1:9" x14ac:dyDescent="0.25">
      <c r="A27" s="337" t="s">
        <v>777</v>
      </c>
      <c r="B27" s="335">
        <f>SUM(B25:B26)</f>
        <v>517656417</v>
      </c>
      <c r="C27" s="335">
        <f>SUM(C25:C26)</f>
        <v>0</v>
      </c>
      <c r="D27" s="335"/>
      <c r="E27" s="331"/>
      <c r="F27" s="331"/>
      <c r="G27" s="331"/>
      <c r="H27" s="331"/>
      <c r="I27" s="331"/>
    </row>
    <row r="28" spans="1:9" x14ac:dyDescent="0.25">
      <c r="A28" s="331"/>
      <c r="B28" s="338"/>
      <c r="C28" s="338"/>
      <c r="D28" s="338"/>
      <c r="E28" s="331"/>
      <c r="F28" s="331"/>
      <c r="G28" s="331"/>
      <c r="H28" s="331"/>
      <c r="I28" s="331"/>
    </row>
    <row r="29" spans="1:9" x14ac:dyDescent="0.25">
      <c r="A29" s="331"/>
      <c r="B29" s="338"/>
      <c r="C29" s="338"/>
      <c r="D29" s="338"/>
      <c r="E29" s="331"/>
      <c r="F29" s="331"/>
      <c r="G29" s="331"/>
      <c r="H29" s="331"/>
      <c r="I29" s="331"/>
    </row>
    <row r="30" spans="1:9" x14ac:dyDescent="0.25">
      <c r="A30" s="331"/>
      <c r="B30" s="338"/>
      <c r="C30" s="338"/>
      <c r="D30" s="338"/>
      <c r="E30" s="331"/>
      <c r="F30" s="331"/>
      <c r="G30" s="331"/>
      <c r="H30" s="331"/>
      <c r="I30" s="331"/>
    </row>
    <row r="31" spans="1:9" x14ac:dyDescent="0.25">
      <c r="A31" s="331"/>
      <c r="B31" s="338"/>
      <c r="C31" s="338"/>
      <c r="D31" s="338"/>
      <c r="E31" s="331"/>
      <c r="F31" s="331"/>
      <c r="G31" s="331"/>
      <c r="H31" s="331"/>
      <c r="I31" s="331"/>
    </row>
    <row r="32" spans="1:9" x14ac:dyDescent="0.25">
      <c r="A32" s="331"/>
      <c r="B32" s="338"/>
      <c r="C32" s="338"/>
      <c r="D32" s="338"/>
      <c r="E32" s="331"/>
      <c r="F32" s="331"/>
      <c r="G32" s="331"/>
      <c r="H32" s="331"/>
      <c r="I32" s="331"/>
    </row>
    <row r="33" spans="1:9" x14ac:dyDescent="0.25">
      <c r="A33" s="331"/>
      <c r="B33" s="338"/>
      <c r="C33" s="338"/>
      <c r="D33" s="338"/>
      <c r="E33" s="331"/>
      <c r="F33" s="331"/>
      <c r="G33" s="331"/>
      <c r="H33" s="331"/>
      <c r="I33" s="331"/>
    </row>
    <row r="34" spans="1:9" x14ac:dyDescent="0.25">
      <c r="A34" s="331"/>
      <c r="B34" s="338"/>
      <c r="C34" s="338"/>
      <c r="D34" s="338"/>
      <c r="E34" s="331"/>
      <c r="F34" s="331"/>
      <c r="G34" s="331"/>
      <c r="H34" s="331"/>
      <c r="I34" s="331"/>
    </row>
  </sheetData>
  <mergeCells count="1">
    <mergeCell ref="A1:D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00FF00"/>
    <pageSetUpPr fitToPage="1"/>
  </sheetPr>
  <dimension ref="A1:N89"/>
  <sheetViews>
    <sheetView zoomScaleNormal="100" zoomScaleSheetLayoutView="75" workbookViewId="0">
      <pane xSplit="2" ySplit="7" topLeftCell="C8" activePane="bottomRight" state="frozen"/>
      <selection activeCell="B4" sqref="B4"/>
      <selection pane="topRight" activeCell="B4" sqref="B4"/>
      <selection pane="bottomLeft" activeCell="B4" sqref="B4"/>
      <selection pane="bottomRight" activeCell="A31" sqref="A31"/>
    </sheetView>
  </sheetViews>
  <sheetFormatPr defaultRowHeight="15" x14ac:dyDescent="0.25"/>
  <cols>
    <col min="1" max="1" width="60.42578125" style="230" customWidth="1"/>
    <col min="2" max="2" width="9.140625" style="230"/>
    <col min="3" max="3" width="12.7109375" style="230" customWidth="1"/>
    <col min="4" max="4" width="12" style="230" hidden="1" customWidth="1"/>
    <col min="5" max="5" width="8.7109375" style="230" hidden="1" customWidth="1"/>
    <col min="6" max="6" width="12.28515625" style="230" customWidth="1"/>
    <col min="7" max="7" width="12.140625" style="230" hidden="1" customWidth="1"/>
    <col min="8" max="8" width="7.42578125" style="230" hidden="1" customWidth="1"/>
    <col min="9" max="9" width="12.140625" style="230" customWidth="1"/>
    <col min="10" max="10" width="11.28515625" style="230" hidden="1" customWidth="1"/>
    <col min="11" max="11" width="7.7109375" style="230" hidden="1" customWidth="1"/>
    <col min="12" max="12" width="12.7109375" style="230" customWidth="1"/>
    <col min="13" max="13" width="12.85546875" style="230" hidden="1" customWidth="1"/>
    <col min="14" max="14" width="9.7109375" style="230" hidden="1" customWidth="1"/>
    <col min="15" max="16384" width="9.140625" style="230"/>
  </cols>
  <sheetData>
    <row r="1" spans="1:14" x14ac:dyDescent="0.25">
      <c r="A1" s="252"/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252"/>
    </row>
    <row r="2" spans="1:14" ht="15.75" x14ac:dyDescent="0.3">
      <c r="A2" s="604" t="str">
        <f>'1.'!A1</f>
        <v>Ják Község  Önkormányzata 2021. évi költségvetése</v>
      </c>
      <c r="B2" s="605"/>
      <c r="C2" s="605"/>
      <c r="D2" s="605"/>
      <c r="E2" s="605"/>
      <c r="F2" s="606"/>
      <c r="G2" s="607"/>
      <c r="H2" s="607"/>
      <c r="I2" s="607"/>
      <c r="J2" s="607"/>
      <c r="K2" s="607"/>
      <c r="L2" s="607"/>
      <c r="M2" s="607"/>
      <c r="N2" s="607"/>
    </row>
    <row r="3" spans="1:14" ht="15.75" x14ac:dyDescent="0.3">
      <c r="A3" s="608" t="s">
        <v>990</v>
      </c>
      <c r="B3" s="605"/>
      <c r="C3" s="605"/>
      <c r="D3" s="605"/>
      <c r="E3" s="605"/>
      <c r="F3" s="606"/>
      <c r="G3" s="607"/>
      <c r="H3" s="607"/>
      <c r="I3" s="607"/>
      <c r="J3" s="607"/>
      <c r="K3" s="607"/>
      <c r="L3" s="607"/>
      <c r="M3" s="607"/>
      <c r="N3" s="607"/>
    </row>
    <row r="4" spans="1:14" ht="18.75" x14ac:dyDescent="0.3">
      <c r="A4" s="253"/>
      <c r="B4" s="252"/>
      <c r="C4" s="252"/>
      <c r="D4" s="252"/>
      <c r="E4" s="252"/>
      <c r="F4" s="252"/>
      <c r="G4" s="252"/>
      <c r="H4" s="252"/>
      <c r="I4" s="252"/>
      <c r="J4" s="252"/>
      <c r="K4" s="252"/>
      <c r="L4" s="252"/>
      <c r="M4" s="252"/>
      <c r="N4" s="252"/>
    </row>
    <row r="5" spans="1:14" ht="15.75" x14ac:dyDescent="0.25">
      <c r="A5" s="254" t="s">
        <v>930</v>
      </c>
      <c r="B5" s="252"/>
      <c r="C5" s="562" t="s">
        <v>1274</v>
      </c>
      <c r="D5" s="252"/>
      <c r="E5" s="252"/>
      <c r="F5" s="252"/>
      <c r="G5" s="252"/>
      <c r="H5" s="252"/>
      <c r="I5" s="252"/>
      <c r="J5" s="255"/>
      <c r="K5" s="252"/>
      <c r="L5" s="256"/>
      <c r="M5" s="257"/>
      <c r="N5" s="252"/>
    </row>
    <row r="6" spans="1:14" ht="28.15" customHeight="1" x14ac:dyDescent="0.25">
      <c r="A6" s="609" t="s">
        <v>255</v>
      </c>
      <c r="B6" s="611" t="s">
        <v>256</v>
      </c>
      <c r="C6" s="613" t="s">
        <v>847</v>
      </c>
      <c r="D6" s="613"/>
      <c r="E6" s="613"/>
      <c r="F6" s="613" t="s">
        <v>848</v>
      </c>
      <c r="G6" s="613"/>
      <c r="H6" s="613"/>
      <c r="I6" s="613" t="s">
        <v>849</v>
      </c>
      <c r="J6" s="613"/>
      <c r="K6" s="613"/>
      <c r="L6" s="613" t="s">
        <v>967</v>
      </c>
      <c r="M6" s="613"/>
      <c r="N6" s="613"/>
    </row>
    <row r="7" spans="1:14" ht="26.25" x14ac:dyDescent="0.25">
      <c r="A7" s="610"/>
      <c r="B7" s="612"/>
      <c r="C7" s="258" t="s">
        <v>970</v>
      </c>
      <c r="D7" s="258" t="s">
        <v>40</v>
      </c>
      <c r="E7" s="325" t="s">
        <v>41</v>
      </c>
      <c r="F7" s="258" t="s">
        <v>970</v>
      </c>
      <c r="G7" s="258" t="s">
        <v>40</v>
      </c>
      <c r="H7" s="325" t="s">
        <v>41</v>
      </c>
      <c r="I7" s="258" t="s">
        <v>970</v>
      </c>
      <c r="J7" s="258" t="s">
        <v>40</v>
      </c>
      <c r="K7" s="325" t="s">
        <v>41</v>
      </c>
      <c r="L7" s="258" t="s">
        <v>970</v>
      </c>
      <c r="M7" s="258" t="s">
        <v>40</v>
      </c>
      <c r="N7" s="325" t="s">
        <v>41</v>
      </c>
    </row>
    <row r="8" spans="1:14" x14ac:dyDescent="0.25">
      <c r="A8" s="259" t="s">
        <v>446</v>
      </c>
      <c r="B8" s="260" t="s">
        <v>447</v>
      </c>
      <c r="C8" s="261">
        <v>17289526</v>
      </c>
      <c r="D8" s="261"/>
      <c r="E8" s="261"/>
      <c r="F8" s="261"/>
      <c r="G8" s="261"/>
      <c r="H8" s="261"/>
      <c r="I8" s="261">
        <v>119212984</v>
      </c>
      <c r="J8" s="261"/>
      <c r="K8" s="261"/>
      <c r="L8" s="261">
        <f t="shared" ref="L8:L34" si="0">SUM(,C8,F8,I8)</f>
        <v>136502510</v>
      </c>
      <c r="M8" s="261">
        <f t="shared" ref="M8:M34" si="1">SUM(,D8,G8,J8)</f>
        <v>0</v>
      </c>
      <c r="N8" s="261">
        <f t="shared" ref="N8:N34" si="2">SUM(,E8,H8,K8)</f>
        <v>0</v>
      </c>
    </row>
    <row r="9" spans="1:14" x14ac:dyDescent="0.25">
      <c r="A9" s="262" t="s">
        <v>448</v>
      </c>
      <c r="B9" s="260" t="s">
        <v>449</v>
      </c>
      <c r="C9" s="261">
        <v>85830370</v>
      </c>
      <c r="D9" s="261"/>
      <c r="E9" s="261"/>
      <c r="F9" s="261"/>
      <c r="G9" s="261"/>
      <c r="H9" s="261"/>
      <c r="I9" s="261"/>
      <c r="J9" s="261"/>
      <c r="K9" s="261"/>
      <c r="L9" s="261">
        <f t="shared" si="0"/>
        <v>85830370</v>
      </c>
      <c r="M9" s="261">
        <f t="shared" si="1"/>
        <v>0</v>
      </c>
      <c r="N9" s="261">
        <f t="shared" si="2"/>
        <v>0</v>
      </c>
    </row>
    <row r="10" spans="1:14" x14ac:dyDescent="0.25">
      <c r="A10" s="262" t="s">
        <v>1182</v>
      </c>
      <c r="B10" s="260" t="s">
        <v>1180</v>
      </c>
      <c r="C10" s="261">
        <v>17627280</v>
      </c>
      <c r="D10" s="261"/>
      <c r="E10" s="261"/>
      <c r="F10" s="261"/>
      <c r="G10" s="261"/>
      <c r="H10" s="261"/>
      <c r="I10" s="261"/>
      <c r="J10" s="261"/>
      <c r="K10" s="261"/>
      <c r="L10" s="261">
        <f t="shared" si="0"/>
        <v>17627280</v>
      </c>
      <c r="M10" s="261">
        <f t="shared" si="1"/>
        <v>0</v>
      </c>
      <c r="N10" s="261">
        <f t="shared" si="2"/>
        <v>0</v>
      </c>
    </row>
    <row r="11" spans="1:14" x14ac:dyDescent="0.25">
      <c r="A11" s="262" t="s">
        <v>1183</v>
      </c>
      <c r="B11" s="260" t="s">
        <v>1181</v>
      </c>
      <c r="C11" s="261">
        <v>36598405</v>
      </c>
      <c r="D11" s="261"/>
      <c r="E11" s="261"/>
      <c r="F11" s="261"/>
      <c r="G11" s="261"/>
      <c r="H11" s="261"/>
      <c r="I11" s="261"/>
      <c r="J11" s="261"/>
      <c r="K11" s="261"/>
      <c r="L11" s="261">
        <f>SUM(,C11,F11,I11)</f>
        <v>36598405</v>
      </c>
      <c r="M11" s="261">
        <f>SUM(,D11,G11,J11)</f>
        <v>0</v>
      </c>
      <c r="N11" s="261">
        <f>SUM(,E11,H11,K11)</f>
        <v>0</v>
      </c>
    </row>
    <row r="12" spans="1:14" x14ac:dyDescent="0.25">
      <c r="A12" s="262" t="s">
        <v>452</v>
      </c>
      <c r="B12" s="260" t="s">
        <v>453</v>
      </c>
      <c r="C12" s="261">
        <v>5579070</v>
      </c>
      <c r="D12" s="261"/>
      <c r="E12" s="261"/>
      <c r="F12" s="261"/>
      <c r="G12" s="261"/>
      <c r="H12" s="261"/>
      <c r="I12" s="261"/>
      <c r="J12" s="261"/>
      <c r="K12" s="261"/>
      <c r="L12" s="261">
        <f t="shared" si="0"/>
        <v>5579070</v>
      </c>
      <c r="M12" s="261">
        <f t="shared" si="1"/>
        <v>0</v>
      </c>
      <c r="N12" s="261">
        <f t="shared" si="2"/>
        <v>0</v>
      </c>
    </row>
    <row r="13" spans="1:14" x14ac:dyDescent="0.25">
      <c r="A13" s="262" t="s">
        <v>1107</v>
      </c>
      <c r="B13" s="260" t="s">
        <v>455</v>
      </c>
      <c r="C13" s="261">
        <v>0</v>
      </c>
      <c r="D13" s="261"/>
      <c r="E13" s="261"/>
      <c r="F13" s="261"/>
      <c r="G13" s="261"/>
      <c r="H13" s="261"/>
      <c r="I13" s="261"/>
      <c r="J13" s="261"/>
      <c r="K13" s="261"/>
      <c r="L13" s="261">
        <f t="shared" si="0"/>
        <v>0</v>
      </c>
      <c r="M13" s="261">
        <f t="shared" si="1"/>
        <v>0</v>
      </c>
      <c r="N13" s="261">
        <f t="shared" si="2"/>
        <v>0</v>
      </c>
    </row>
    <row r="14" spans="1:14" hidden="1" x14ac:dyDescent="0.25">
      <c r="A14" s="262" t="s">
        <v>1108</v>
      </c>
      <c r="B14" s="260" t="s">
        <v>457</v>
      </c>
      <c r="C14" s="261"/>
      <c r="D14" s="261"/>
      <c r="E14" s="261"/>
      <c r="F14" s="261"/>
      <c r="G14" s="261"/>
      <c r="H14" s="261"/>
      <c r="I14" s="261"/>
      <c r="J14" s="261"/>
      <c r="K14" s="261"/>
      <c r="L14" s="261">
        <f t="shared" si="0"/>
        <v>0</v>
      </c>
      <c r="M14" s="261">
        <f t="shared" si="1"/>
        <v>0</v>
      </c>
      <c r="N14" s="261">
        <f t="shared" si="2"/>
        <v>0</v>
      </c>
    </row>
    <row r="15" spans="1:14" x14ac:dyDescent="0.25">
      <c r="A15" s="263" t="s">
        <v>779</v>
      </c>
      <c r="B15" s="264" t="s">
        <v>458</v>
      </c>
      <c r="C15" s="261">
        <f t="shared" ref="C15:K15" si="3">SUM(C8:C14)</f>
        <v>162924651</v>
      </c>
      <c r="D15" s="261">
        <f t="shared" si="3"/>
        <v>0</v>
      </c>
      <c r="E15" s="261">
        <f t="shared" si="3"/>
        <v>0</v>
      </c>
      <c r="F15" s="261">
        <f t="shared" si="3"/>
        <v>0</v>
      </c>
      <c r="G15" s="261">
        <f>SUM(G8:G14)</f>
        <v>0</v>
      </c>
      <c r="H15" s="261">
        <f t="shared" si="3"/>
        <v>0</v>
      </c>
      <c r="I15" s="261">
        <f t="shared" si="3"/>
        <v>119212984</v>
      </c>
      <c r="J15" s="261">
        <f>SUM(J8:J14)</f>
        <v>0</v>
      </c>
      <c r="K15" s="261">
        <f t="shared" si="3"/>
        <v>0</v>
      </c>
      <c r="L15" s="261">
        <f t="shared" si="0"/>
        <v>282137635</v>
      </c>
      <c r="M15" s="261">
        <f t="shared" si="1"/>
        <v>0</v>
      </c>
      <c r="N15" s="261">
        <f t="shared" si="2"/>
        <v>0</v>
      </c>
    </row>
    <row r="16" spans="1:14" hidden="1" x14ac:dyDescent="0.25">
      <c r="A16" s="262" t="s">
        <v>459</v>
      </c>
      <c r="B16" s="260" t="s">
        <v>460</v>
      </c>
      <c r="C16" s="261"/>
      <c r="D16" s="261"/>
      <c r="E16" s="261"/>
      <c r="F16" s="261"/>
      <c r="G16" s="261"/>
      <c r="H16" s="261"/>
      <c r="I16" s="261"/>
      <c r="J16" s="261"/>
      <c r="K16" s="261"/>
      <c r="L16" s="261">
        <f t="shared" si="0"/>
        <v>0</v>
      </c>
      <c r="M16" s="261">
        <f t="shared" si="1"/>
        <v>0</v>
      </c>
      <c r="N16" s="261">
        <f t="shared" si="2"/>
        <v>0</v>
      </c>
    </row>
    <row r="17" spans="1:14" ht="25.5" hidden="1" x14ac:dyDescent="0.25">
      <c r="A17" s="262" t="s">
        <v>461</v>
      </c>
      <c r="B17" s="260" t="s">
        <v>462</v>
      </c>
      <c r="C17" s="261"/>
      <c r="D17" s="261"/>
      <c r="E17" s="261"/>
      <c r="F17" s="261"/>
      <c r="G17" s="261"/>
      <c r="H17" s="261"/>
      <c r="I17" s="261"/>
      <c r="J17" s="261"/>
      <c r="K17" s="261"/>
      <c r="L17" s="261">
        <f t="shared" si="0"/>
        <v>0</v>
      </c>
      <c r="M17" s="261">
        <f t="shared" si="1"/>
        <v>0</v>
      </c>
      <c r="N17" s="261">
        <f t="shared" si="2"/>
        <v>0</v>
      </c>
    </row>
    <row r="18" spans="1:14" ht="25.5" hidden="1" x14ac:dyDescent="0.25">
      <c r="A18" s="262" t="s">
        <v>741</v>
      </c>
      <c r="B18" s="260" t="s">
        <v>463</v>
      </c>
      <c r="C18" s="261"/>
      <c r="D18" s="261"/>
      <c r="E18" s="261"/>
      <c r="F18" s="261"/>
      <c r="G18" s="261"/>
      <c r="H18" s="261"/>
      <c r="I18" s="261"/>
      <c r="J18" s="261"/>
      <c r="K18" s="261"/>
      <c r="L18" s="261">
        <f t="shared" si="0"/>
        <v>0</v>
      </c>
      <c r="M18" s="261">
        <f t="shared" si="1"/>
        <v>0</v>
      </c>
      <c r="N18" s="261">
        <f t="shared" si="2"/>
        <v>0</v>
      </c>
    </row>
    <row r="19" spans="1:14" ht="25.5" hidden="1" x14ac:dyDescent="0.25">
      <c r="A19" s="262" t="s">
        <v>742</v>
      </c>
      <c r="B19" s="260" t="s">
        <v>464</v>
      </c>
      <c r="C19" s="261"/>
      <c r="D19" s="261"/>
      <c r="E19" s="261"/>
      <c r="F19" s="261"/>
      <c r="G19" s="261"/>
      <c r="H19" s="261"/>
      <c r="I19" s="261"/>
      <c r="J19" s="261"/>
      <c r="K19" s="261"/>
      <c r="L19" s="261">
        <f t="shared" si="0"/>
        <v>0</v>
      </c>
      <c r="M19" s="261">
        <f t="shared" si="1"/>
        <v>0</v>
      </c>
      <c r="N19" s="261">
        <f t="shared" si="2"/>
        <v>0</v>
      </c>
    </row>
    <row r="20" spans="1:14" x14ac:dyDescent="0.25">
      <c r="A20" s="262" t="s">
        <v>743</v>
      </c>
      <c r="B20" s="260" t="s">
        <v>465</v>
      </c>
      <c r="C20" s="261">
        <v>25580160</v>
      </c>
      <c r="D20" s="261"/>
      <c r="E20" s="261"/>
      <c r="F20" s="261"/>
      <c r="G20" s="261"/>
      <c r="H20" s="261"/>
      <c r="I20" s="261"/>
      <c r="J20" s="261"/>
      <c r="K20" s="261"/>
      <c r="L20" s="261">
        <f t="shared" si="0"/>
        <v>25580160</v>
      </c>
      <c r="M20" s="261">
        <f t="shared" si="1"/>
        <v>0</v>
      </c>
      <c r="N20" s="261">
        <f t="shared" si="2"/>
        <v>0</v>
      </c>
    </row>
    <row r="21" spans="1:14" x14ac:dyDescent="0.25">
      <c r="A21" s="265" t="s">
        <v>780</v>
      </c>
      <c r="B21" s="232" t="s">
        <v>466</v>
      </c>
      <c r="C21" s="266">
        <f>SUM(C15:C20)</f>
        <v>188504811</v>
      </c>
      <c r="D21" s="266">
        <f>SUM(D15:D20)</f>
        <v>0</v>
      </c>
      <c r="E21" s="266">
        <f t="shared" ref="E21:K21" si="4">SUM(E15:E20)</f>
        <v>0</v>
      </c>
      <c r="F21" s="266">
        <f t="shared" si="4"/>
        <v>0</v>
      </c>
      <c r="G21" s="266">
        <f>SUM(G15:G20)</f>
        <v>0</v>
      </c>
      <c r="H21" s="266">
        <f t="shared" si="4"/>
        <v>0</v>
      </c>
      <c r="I21" s="266">
        <f t="shared" si="4"/>
        <v>119212984</v>
      </c>
      <c r="J21" s="266">
        <f>SUM(J15:J20)</f>
        <v>0</v>
      </c>
      <c r="K21" s="266">
        <f t="shared" si="4"/>
        <v>0</v>
      </c>
      <c r="L21" s="266">
        <f t="shared" si="0"/>
        <v>307717795</v>
      </c>
      <c r="M21" s="266">
        <f t="shared" si="1"/>
        <v>0</v>
      </c>
      <c r="N21" s="266">
        <f t="shared" si="2"/>
        <v>0</v>
      </c>
    </row>
    <row r="22" spans="1:14" hidden="1" x14ac:dyDescent="0.25">
      <c r="A22" s="262" t="s">
        <v>747</v>
      </c>
      <c r="B22" s="260" t="s">
        <v>475</v>
      </c>
      <c r="C22" s="261"/>
      <c r="D22" s="261"/>
      <c r="E22" s="261"/>
      <c r="F22" s="261"/>
      <c r="G22" s="261"/>
      <c r="H22" s="261"/>
      <c r="I22" s="261"/>
      <c r="J22" s="261"/>
      <c r="K22" s="261"/>
      <c r="L22" s="261">
        <f t="shared" si="0"/>
        <v>0</v>
      </c>
      <c r="M22" s="261">
        <f t="shared" si="1"/>
        <v>0</v>
      </c>
      <c r="N22" s="261">
        <f t="shared" si="2"/>
        <v>0</v>
      </c>
    </row>
    <row r="23" spans="1:14" hidden="1" x14ac:dyDescent="0.25">
      <c r="A23" s="262" t="s">
        <v>748</v>
      </c>
      <c r="B23" s="260" t="s">
        <v>479</v>
      </c>
      <c r="C23" s="261"/>
      <c r="D23" s="261"/>
      <c r="E23" s="261"/>
      <c r="F23" s="261"/>
      <c r="G23" s="261"/>
      <c r="H23" s="261"/>
      <c r="I23" s="261"/>
      <c r="J23" s="261"/>
      <c r="K23" s="261"/>
      <c r="L23" s="261">
        <f t="shared" si="0"/>
        <v>0</v>
      </c>
      <c r="M23" s="261">
        <f t="shared" si="1"/>
        <v>0</v>
      </c>
      <c r="N23" s="261">
        <f t="shared" si="2"/>
        <v>0</v>
      </c>
    </row>
    <row r="24" spans="1:14" hidden="1" x14ac:dyDescent="0.25">
      <c r="A24" s="263" t="s">
        <v>782</v>
      </c>
      <c r="B24" s="264" t="s">
        <v>480</v>
      </c>
      <c r="C24" s="261"/>
      <c r="D24" s="261"/>
      <c r="E24" s="261"/>
      <c r="F24" s="261"/>
      <c r="G24" s="261"/>
      <c r="H24" s="261"/>
      <c r="I24" s="261"/>
      <c r="J24" s="261"/>
      <c r="K24" s="261"/>
      <c r="L24" s="261">
        <f t="shared" si="0"/>
        <v>0</v>
      </c>
      <c r="M24" s="261">
        <f t="shared" si="1"/>
        <v>0</v>
      </c>
      <c r="N24" s="261">
        <f t="shared" si="2"/>
        <v>0</v>
      </c>
    </row>
    <row r="25" spans="1:14" hidden="1" x14ac:dyDescent="0.25">
      <c r="A25" s="262" t="s">
        <v>749</v>
      </c>
      <c r="B25" s="260" t="s">
        <v>481</v>
      </c>
      <c r="C25" s="261"/>
      <c r="D25" s="261"/>
      <c r="E25" s="261"/>
      <c r="F25" s="261"/>
      <c r="G25" s="261"/>
      <c r="H25" s="261"/>
      <c r="I25" s="261"/>
      <c r="J25" s="261"/>
      <c r="K25" s="261"/>
      <c r="L25" s="261">
        <f t="shared" si="0"/>
        <v>0</v>
      </c>
      <c r="M25" s="261">
        <f t="shared" si="1"/>
        <v>0</v>
      </c>
      <c r="N25" s="261">
        <f t="shared" si="2"/>
        <v>0</v>
      </c>
    </row>
    <row r="26" spans="1:14" hidden="1" x14ac:dyDescent="0.25">
      <c r="A26" s="262" t="s">
        <v>750</v>
      </c>
      <c r="B26" s="260" t="s">
        <v>482</v>
      </c>
      <c r="C26" s="261"/>
      <c r="D26" s="261"/>
      <c r="E26" s="261"/>
      <c r="F26" s="261"/>
      <c r="G26" s="261"/>
      <c r="H26" s="261"/>
      <c r="I26" s="261"/>
      <c r="J26" s="261"/>
      <c r="K26" s="261"/>
      <c r="L26" s="261">
        <f t="shared" si="0"/>
        <v>0</v>
      </c>
      <c r="M26" s="261">
        <f t="shared" si="1"/>
        <v>0</v>
      </c>
      <c r="N26" s="261">
        <f t="shared" si="2"/>
        <v>0</v>
      </c>
    </row>
    <row r="27" spans="1:14" x14ac:dyDescent="0.25">
      <c r="A27" s="262" t="s">
        <v>751</v>
      </c>
      <c r="B27" s="260" t="s">
        <v>483</v>
      </c>
      <c r="C27" s="261">
        <v>10350000</v>
      </c>
      <c r="D27" s="261"/>
      <c r="E27" s="261"/>
      <c r="F27" s="261"/>
      <c r="G27" s="261"/>
      <c r="H27" s="261"/>
      <c r="I27" s="261"/>
      <c r="J27" s="261"/>
      <c r="K27" s="261"/>
      <c r="L27" s="261">
        <f t="shared" si="0"/>
        <v>10350000</v>
      </c>
      <c r="M27" s="261">
        <f t="shared" si="1"/>
        <v>0</v>
      </c>
      <c r="N27" s="261">
        <f t="shared" si="2"/>
        <v>0</v>
      </c>
    </row>
    <row r="28" spans="1:14" x14ac:dyDescent="0.25">
      <c r="A28" s="262" t="s">
        <v>752</v>
      </c>
      <c r="B28" s="260" t="s">
        <v>484</v>
      </c>
      <c r="C28" s="261">
        <v>42000000</v>
      </c>
      <c r="D28" s="261"/>
      <c r="E28" s="261"/>
      <c r="F28" s="261"/>
      <c r="G28" s="261"/>
      <c r="H28" s="261"/>
      <c r="I28" s="261"/>
      <c r="J28" s="261"/>
      <c r="K28" s="261"/>
      <c r="L28" s="261">
        <f t="shared" si="0"/>
        <v>42000000</v>
      </c>
      <c r="M28" s="261">
        <f t="shared" si="1"/>
        <v>0</v>
      </c>
      <c r="N28" s="261">
        <f t="shared" si="2"/>
        <v>0</v>
      </c>
    </row>
    <row r="29" spans="1:14" hidden="1" x14ac:dyDescent="0.25">
      <c r="A29" s="262" t="s">
        <v>753</v>
      </c>
      <c r="B29" s="260" t="s">
        <v>487</v>
      </c>
      <c r="C29" s="261"/>
      <c r="D29" s="261"/>
      <c r="E29" s="261"/>
      <c r="F29" s="261"/>
      <c r="G29" s="261"/>
      <c r="H29" s="261"/>
      <c r="I29" s="261"/>
      <c r="J29" s="261"/>
      <c r="K29" s="261"/>
      <c r="L29" s="261">
        <f t="shared" si="0"/>
        <v>0</v>
      </c>
      <c r="M29" s="261">
        <f t="shared" si="1"/>
        <v>0</v>
      </c>
      <c r="N29" s="261">
        <f t="shared" si="2"/>
        <v>0</v>
      </c>
    </row>
    <row r="30" spans="1:14" hidden="1" x14ac:dyDescent="0.25">
      <c r="A30" s="262" t="s">
        <v>488</v>
      </c>
      <c r="B30" s="260" t="s">
        <v>489</v>
      </c>
      <c r="C30" s="261"/>
      <c r="D30" s="261"/>
      <c r="E30" s="261"/>
      <c r="F30" s="261"/>
      <c r="G30" s="261"/>
      <c r="H30" s="261"/>
      <c r="I30" s="261"/>
      <c r="J30" s="261"/>
      <c r="K30" s="261"/>
      <c r="L30" s="261">
        <f t="shared" si="0"/>
        <v>0</v>
      </c>
      <c r="M30" s="261">
        <f t="shared" si="1"/>
        <v>0</v>
      </c>
      <c r="N30" s="261">
        <f t="shared" si="2"/>
        <v>0</v>
      </c>
    </row>
    <row r="31" spans="1:14" x14ac:dyDescent="0.25">
      <c r="A31" s="262" t="s">
        <v>754</v>
      </c>
      <c r="B31" s="260" t="s">
        <v>490</v>
      </c>
      <c r="C31" s="261">
        <v>0</v>
      </c>
      <c r="D31" s="261"/>
      <c r="E31" s="261"/>
      <c r="F31" s="261"/>
      <c r="G31" s="261"/>
      <c r="H31" s="261"/>
      <c r="I31" s="261"/>
      <c r="J31" s="261"/>
      <c r="K31" s="261"/>
      <c r="L31" s="261">
        <f t="shared" si="0"/>
        <v>0</v>
      </c>
      <c r="M31" s="261">
        <f t="shared" si="1"/>
        <v>0</v>
      </c>
      <c r="N31" s="261">
        <f t="shared" si="2"/>
        <v>0</v>
      </c>
    </row>
    <row r="32" spans="1:14" hidden="1" x14ac:dyDescent="0.25">
      <c r="A32" s="262" t="s">
        <v>755</v>
      </c>
      <c r="B32" s="260" t="s">
        <v>495</v>
      </c>
      <c r="C32" s="261"/>
      <c r="D32" s="261"/>
      <c r="E32" s="261"/>
      <c r="F32" s="261"/>
      <c r="G32" s="261"/>
      <c r="H32" s="261"/>
      <c r="I32" s="261"/>
      <c r="J32" s="261"/>
      <c r="K32" s="261"/>
      <c r="L32" s="261">
        <f t="shared" si="0"/>
        <v>0</v>
      </c>
      <c r="M32" s="261">
        <f t="shared" si="1"/>
        <v>0</v>
      </c>
      <c r="N32" s="261">
        <f t="shared" si="2"/>
        <v>0</v>
      </c>
    </row>
    <row r="33" spans="1:14" x14ac:dyDescent="0.25">
      <c r="A33" s="263" t="s">
        <v>783</v>
      </c>
      <c r="B33" s="264" t="s">
        <v>511</v>
      </c>
      <c r="C33" s="261">
        <f>SUM(C28:C32)</f>
        <v>42000000</v>
      </c>
      <c r="D33" s="261">
        <f>SUM(D28:D32)</f>
        <v>0</v>
      </c>
      <c r="E33" s="261">
        <f t="shared" ref="E33:K33" si="5">SUM(E28:E32)</f>
        <v>0</v>
      </c>
      <c r="F33" s="261">
        <f t="shared" si="5"/>
        <v>0</v>
      </c>
      <c r="G33" s="261">
        <f>SUM(G28:G32)</f>
        <v>0</v>
      </c>
      <c r="H33" s="261">
        <f t="shared" si="5"/>
        <v>0</v>
      </c>
      <c r="I33" s="261">
        <f t="shared" si="5"/>
        <v>0</v>
      </c>
      <c r="J33" s="261">
        <f>SUM(J28:J32)</f>
        <v>0</v>
      </c>
      <c r="K33" s="261">
        <f t="shared" si="5"/>
        <v>0</v>
      </c>
      <c r="L33" s="261">
        <f t="shared" si="0"/>
        <v>42000000</v>
      </c>
      <c r="M33" s="261">
        <f t="shared" si="1"/>
        <v>0</v>
      </c>
      <c r="N33" s="261">
        <f t="shared" si="2"/>
        <v>0</v>
      </c>
    </row>
    <row r="34" spans="1:14" x14ac:dyDescent="0.25">
      <c r="A34" s="262" t="s">
        <v>756</v>
      </c>
      <c r="B34" s="260" t="s">
        <v>512</v>
      </c>
      <c r="C34" s="261">
        <v>200000</v>
      </c>
      <c r="D34" s="261"/>
      <c r="E34" s="261"/>
      <c r="F34" s="261"/>
      <c r="G34" s="261"/>
      <c r="H34" s="261"/>
      <c r="I34" s="261"/>
      <c r="J34" s="261"/>
      <c r="K34" s="261"/>
      <c r="L34" s="261">
        <f t="shared" si="0"/>
        <v>200000</v>
      </c>
      <c r="M34" s="261">
        <f t="shared" si="1"/>
        <v>0</v>
      </c>
      <c r="N34" s="261">
        <f t="shared" si="2"/>
        <v>0</v>
      </c>
    </row>
    <row r="35" spans="1:14" s="196" customFormat="1" ht="15.75" x14ac:dyDescent="0.25">
      <c r="A35" s="235" t="s">
        <v>784</v>
      </c>
      <c r="B35" s="234" t="s">
        <v>513</v>
      </c>
      <c r="C35" s="269">
        <f>SUM(C33:C34,C27)</f>
        <v>52550000</v>
      </c>
      <c r="D35" s="269">
        <f>SUM(D33:D34,D27)</f>
        <v>0</v>
      </c>
      <c r="E35" s="269">
        <f t="shared" ref="E35:M35" si="6">SUM(E33:E34,E27)</f>
        <v>0</v>
      </c>
      <c r="F35" s="269">
        <f t="shared" si="6"/>
        <v>0</v>
      </c>
      <c r="G35" s="269">
        <f>SUM(G33:G34,G27)</f>
        <v>0</v>
      </c>
      <c r="H35" s="269">
        <f t="shared" si="6"/>
        <v>0</v>
      </c>
      <c r="I35" s="269">
        <f t="shared" si="6"/>
        <v>0</v>
      </c>
      <c r="J35" s="269">
        <f>SUM(J33:J34,J27)</f>
        <v>0</v>
      </c>
      <c r="K35" s="269">
        <f t="shared" si="6"/>
        <v>0</v>
      </c>
      <c r="L35" s="269">
        <f t="shared" si="6"/>
        <v>52550000</v>
      </c>
      <c r="M35" s="269">
        <f t="shared" si="6"/>
        <v>0</v>
      </c>
      <c r="N35" s="269">
        <f>SUM(N33:N34)</f>
        <v>0</v>
      </c>
    </row>
    <row r="36" spans="1:14" hidden="1" x14ac:dyDescent="0.25">
      <c r="A36" s="267" t="s">
        <v>514</v>
      </c>
      <c r="B36" s="260" t="s">
        <v>515</v>
      </c>
      <c r="C36" s="261"/>
      <c r="D36" s="261"/>
      <c r="E36" s="261"/>
      <c r="F36" s="261"/>
      <c r="G36" s="261"/>
      <c r="H36" s="261"/>
      <c r="I36" s="261"/>
      <c r="J36" s="261"/>
      <c r="K36" s="261"/>
      <c r="L36" s="261">
        <f t="shared" ref="L36:L70" si="7">SUM(,C36,F36,I36)</f>
        <v>0</v>
      </c>
      <c r="M36" s="261">
        <f t="shared" ref="M36:M69" si="8">SUM(,D36,G36,J36)</f>
        <v>0</v>
      </c>
      <c r="N36" s="261">
        <f t="shared" ref="N36:N69" si="9">SUM(,E36,H36,K36)</f>
        <v>0</v>
      </c>
    </row>
    <row r="37" spans="1:14" x14ac:dyDescent="0.25">
      <c r="A37" s="267" t="s">
        <v>757</v>
      </c>
      <c r="B37" s="260" t="s">
        <v>516</v>
      </c>
      <c r="C37" s="261">
        <v>9535000</v>
      </c>
      <c r="D37" s="261"/>
      <c r="E37" s="261"/>
      <c r="F37" s="261"/>
      <c r="G37" s="261"/>
      <c r="H37" s="261"/>
      <c r="I37" s="261"/>
      <c r="J37" s="261"/>
      <c r="K37" s="261"/>
      <c r="L37" s="261">
        <f t="shared" si="7"/>
        <v>9535000</v>
      </c>
      <c r="M37" s="261">
        <f t="shared" si="8"/>
        <v>0</v>
      </c>
      <c r="N37" s="261">
        <f t="shared" si="9"/>
        <v>0</v>
      </c>
    </row>
    <row r="38" spans="1:14" hidden="1" x14ac:dyDescent="0.25">
      <c r="A38" s="267" t="s">
        <v>758</v>
      </c>
      <c r="B38" s="260" t="s">
        <v>519</v>
      </c>
      <c r="C38" s="261"/>
      <c r="D38" s="261"/>
      <c r="E38" s="261"/>
      <c r="F38" s="261"/>
      <c r="G38" s="261"/>
      <c r="H38" s="261"/>
      <c r="I38" s="261"/>
      <c r="J38" s="261"/>
      <c r="K38" s="261"/>
      <c r="L38" s="261">
        <f t="shared" si="7"/>
        <v>0</v>
      </c>
      <c r="M38" s="261">
        <f t="shared" si="8"/>
        <v>0</v>
      </c>
      <c r="N38" s="261">
        <f t="shared" si="9"/>
        <v>0</v>
      </c>
    </row>
    <row r="39" spans="1:14" x14ac:dyDescent="0.25">
      <c r="A39" s="267" t="s">
        <v>759</v>
      </c>
      <c r="B39" s="260" t="s">
        <v>520</v>
      </c>
      <c r="C39" s="261">
        <v>8559872</v>
      </c>
      <c r="D39" s="261"/>
      <c r="E39" s="261"/>
      <c r="F39" s="261"/>
      <c r="G39" s="261"/>
      <c r="H39" s="261"/>
      <c r="I39" s="261"/>
      <c r="J39" s="261"/>
      <c r="K39" s="261"/>
      <c r="L39" s="261">
        <f t="shared" si="7"/>
        <v>8559872</v>
      </c>
      <c r="M39" s="261">
        <f t="shared" si="8"/>
        <v>0</v>
      </c>
      <c r="N39" s="261">
        <f t="shared" si="9"/>
        <v>0</v>
      </c>
    </row>
    <row r="40" spans="1:14" hidden="1" x14ac:dyDescent="0.25">
      <c r="A40" s="267" t="s">
        <v>527</v>
      </c>
      <c r="B40" s="260" t="s">
        <v>528</v>
      </c>
      <c r="C40" s="261"/>
      <c r="D40" s="261"/>
      <c r="E40" s="261"/>
      <c r="F40" s="261"/>
      <c r="G40" s="261"/>
      <c r="H40" s="261"/>
      <c r="I40" s="261"/>
      <c r="J40" s="261"/>
      <c r="K40" s="261"/>
      <c r="L40" s="261">
        <f t="shared" si="7"/>
        <v>0</v>
      </c>
      <c r="M40" s="261">
        <f t="shared" si="8"/>
        <v>0</v>
      </c>
      <c r="N40" s="261">
        <f t="shared" si="9"/>
        <v>0</v>
      </c>
    </row>
    <row r="41" spans="1:14" hidden="1" x14ac:dyDescent="0.25">
      <c r="A41" s="267" t="s">
        <v>529</v>
      </c>
      <c r="B41" s="260" t="s">
        <v>530</v>
      </c>
      <c r="C41" s="261"/>
      <c r="D41" s="261"/>
      <c r="E41" s="261"/>
      <c r="F41" s="261"/>
      <c r="G41" s="261"/>
      <c r="H41" s="261"/>
      <c r="I41" s="261"/>
      <c r="J41" s="261"/>
      <c r="K41" s="261"/>
      <c r="L41" s="261">
        <f t="shared" si="7"/>
        <v>0</v>
      </c>
      <c r="M41" s="261">
        <f t="shared" si="8"/>
        <v>0</v>
      </c>
      <c r="N41" s="261">
        <f t="shared" si="9"/>
        <v>0</v>
      </c>
    </row>
    <row r="42" spans="1:14" hidden="1" x14ac:dyDescent="0.25">
      <c r="A42" s="267" t="s">
        <v>531</v>
      </c>
      <c r="B42" s="260" t="s">
        <v>532</v>
      </c>
      <c r="C42" s="261"/>
      <c r="D42" s="261"/>
      <c r="E42" s="261"/>
      <c r="F42" s="261"/>
      <c r="G42" s="261"/>
      <c r="H42" s="261"/>
      <c r="I42" s="261"/>
      <c r="J42" s="261"/>
      <c r="K42" s="261"/>
      <c r="L42" s="261">
        <f t="shared" si="7"/>
        <v>0</v>
      </c>
      <c r="M42" s="261">
        <f t="shared" si="8"/>
        <v>0</v>
      </c>
      <c r="N42" s="261">
        <f t="shared" si="9"/>
        <v>0</v>
      </c>
    </row>
    <row r="43" spans="1:14" hidden="1" x14ac:dyDescent="0.25">
      <c r="A43" s="267" t="s">
        <v>760</v>
      </c>
      <c r="B43" s="260" t="s">
        <v>533</v>
      </c>
      <c r="C43" s="261"/>
      <c r="D43" s="261"/>
      <c r="E43" s="261"/>
      <c r="F43" s="261"/>
      <c r="G43" s="261"/>
      <c r="H43" s="261"/>
      <c r="I43" s="261"/>
      <c r="J43" s="261"/>
      <c r="K43" s="261"/>
      <c r="L43" s="261">
        <f t="shared" si="7"/>
        <v>0</v>
      </c>
      <c r="M43" s="261">
        <f t="shared" si="8"/>
        <v>0</v>
      </c>
      <c r="N43" s="261">
        <f t="shared" si="9"/>
        <v>0</v>
      </c>
    </row>
    <row r="44" spans="1:14" hidden="1" x14ac:dyDescent="0.25">
      <c r="A44" s="267" t="s">
        <v>761</v>
      </c>
      <c r="B44" s="260" t="s">
        <v>535</v>
      </c>
      <c r="C44" s="261"/>
      <c r="D44" s="261"/>
      <c r="E44" s="261"/>
      <c r="F44" s="261"/>
      <c r="G44" s="261"/>
      <c r="H44" s="261"/>
      <c r="I44" s="261"/>
      <c r="J44" s="261"/>
      <c r="K44" s="261"/>
      <c r="L44" s="261">
        <f t="shared" si="7"/>
        <v>0</v>
      </c>
      <c r="M44" s="261">
        <f t="shared" si="8"/>
        <v>0</v>
      </c>
      <c r="N44" s="261">
        <f t="shared" si="9"/>
        <v>0</v>
      </c>
    </row>
    <row r="45" spans="1:14" x14ac:dyDescent="0.25">
      <c r="A45" s="267" t="s">
        <v>527</v>
      </c>
      <c r="B45" s="260" t="s">
        <v>528</v>
      </c>
      <c r="C45" s="261">
        <v>21000000</v>
      </c>
      <c r="D45" s="261"/>
      <c r="E45" s="261"/>
      <c r="F45" s="261"/>
      <c r="G45" s="261"/>
      <c r="H45" s="261"/>
      <c r="I45" s="261"/>
      <c r="J45" s="261"/>
      <c r="K45" s="261"/>
      <c r="L45" s="261">
        <f t="shared" si="7"/>
        <v>21000000</v>
      </c>
      <c r="M45" s="261"/>
      <c r="N45" s="261"/>
    </row>
    <row r="46" spans="1:14" x14ac:dyDescent="0.25">
      <c r="A46" s="267" t="s">
        <v>529</v>
      </c>
      <c r="B46" s="260" t="s">
        <v>530</v>
      </c>
      <c r="C46" s="261">
        <v>8210000</v>
      </c>
      <c r="D46" s="261"/>
      <c r="E46" s="261"/>
      <c r="F46" s="261"/>
      <c r="G46" s="261"/>
      <c r="H46" s="261"/>
      <c r="I46" s="261"/>
      <c r="J46" s="261"/>
      <c r="K46" s="261"/>
      <c r="L46" s="261">
        <f t="shared" si="7"/>
        <v>8210000</v>
      </c>
      <c r="M46" s="261"/>
      <c r="N46" s="261"/>
    </row>
    <row r="47" spans="1:14" x14ac:dyDescent="0.25">
      <c r="A47" s="267" t="s">
        <v>762</v>
      </c>
      <c r="B47" s="260" t="s">
        <v>977</v>
      </c>
      <c r="C47" s="261">
        <v>5103339</v>
      </c>
      <c r="D47" s="261"/>
      <c r="E47" s="261"/>
      <c r="F47" s="261"/>
      <c r="G47" s="261"/>
      <c r="H47" s="261"/>
      <c r="I47" s="261"/>
      <c r="J47" s="261"/>
      <c r="K47" s="261"/>
      <c r="L47" s="261">
        <f t="shared" si="7"/>
        <v>5103339</v>
      </c>
      <c r="M47" s="261">
        <f t="shared" si="8"/>
        <v>0</v>
      </c>
      <c r="N47" s="261">
        <f t="shared" si="9"/>
        <v>0</v>
      </c>
    </row>
    <row r="48" spans="1:14" s="197" customFormat="1" ht="15.75" x14ac:dyDescent="0.25">
      <c r="A48" s="233" t="s">
        <v>785</v>
      </c>
      <c r="B48" s="234" t="s">
        <v>544</v>
      </c>
      <c r="C48" s="269">
        <f>SUM(C36:C47)</f>
        <v>52408211</v>
      </c>
      <c r="D48" s="269">
        <f>SUM(D36:D47)</f>
        <v>0</v>
      </c>
      <c r="E48" s="269">
        <f t="shared" ref="E48:K48" si="10">SUM(E36:E47)</f>
        <v>0</v>
      </c>
      <c r="F48" s="269">
        <f t="shared" si="10"/>
        <v>0</v>
      </c>
      <c r="G48" s="269">
        <f>SUM(G36:G47)</f>
        <v>0</v>
      </c>
      <c r="H48" s="269">
        <f t="shared" si="10"/>
        <v>0</v>
      </c>
      <c r="I48" s="269">
        <f t="shared" si="10"/>
        <v>0</v>
      </c>
      <c r="J48" s="269">
        <f>SUM(J36:J47)</f>
        <v>0</v>
      </c>
      <c r="K48" s="269">
        <f t="shared" si="10"/>
        <v>0</v>
      </c>
      <c r="L48" s="269">
        <f t="shared" si="7"/>
        <v>52408211</v>
      </c>
      <c r="M48" s="269">
        <f t="shared" si="8"/>
        <v>0</v>
      </c>
      <c r="N48" s="269">
        <f t="shared" si="9"/>
        <v>0</v>
      </c>
    </row>
    <row r="49" spans="1:14" ht="25.5" hidden="1" x14ac:dyDescent="0.25">
      <c r="A49" s="267" t="s">
        <v>556</v>
      </c>
      <c r="B49" s="260" t="s">
        <v>557</v>
      </c>
      <c r="C49" s="261"/>
      <c r="D49" s="261"/>
      <c r="E49" s="261"/>
      <c r="F49" s="261"/>
      <c r="G49" s="261"/>
      <c r="H49" s="261"/>
      <c r="I49" s="261"/>
      <c r="J49" s="261"/>
      <c r="K49" s="261"/>
      <c r="L49" s="261">
        <f t="shared" si="7"/>
        <v>0</v>
      </c>
      <c r="M49" s="261">
        <f t="shared" si="8"/>
        <v>0</v>
      </c>
      <c r="N49" s="261">
        <f t="shared" si="9"/>
        <v>0</v>
      </c>
    </row>
    <row r="50" spans="1:14" ht="25.5" hidden="1" x14ac:dyDescent="0.25">
      <c r="A50" s="262" t="s">
        <v>766</v>
      </c>
      <c r="B50" s="260" t="s">
        <v>558</v>
      </c>
      <c r="C50" s="261"/>
      <c r="D50" s="261"/>
      <c r="E50" s="261"/>
      <c r="F50" s="261"/>
      <c r="G50" s="261"/>
      <c r="H50" s="261"/>
      <c r="I50" s="261"/>
      <c r="J50" s="261"/>
      <c r="K50" s="261"/>
      <c r="L50" s="261">
        <f t="shared" si="7"/>
        <v>0</v>
      </c>
      <c r="M50" s="261">
        <f t="shared" si="8"/>
        <v>0</v>
      </c>
      <c r="N50" s="261">
        <f t="shared" si="9"/>
        <v>0</v>
      </c>
    </row>
    <row r="51" spans="1:14" hidden="1" x14ac:dyDescent="0.25">
      <c r="A51" s="267" t="s">
        <v>767</v>
      </c>
      <c r="B51" s="260" t="s">
        <v>559</v>
      </c>
      <c r="C51" s="261"/>
      <c r="D51" s="261"/>
      <c r="E51" s="261"/>
      <c r="F51" s="261"/>
      <c r="G51" s="261"/>
      <c r="H51" s="261"/>
      <c r="I51" s="261"/>
      <c r="J51" s="261"/>
      <c r="K51" s="261"/>
      <c r="L51" s="261">
        <f t="shared" si="7"/>
        <v>0</v>
      </c>
      <c r="M51" s="261">
        <f t="shared" si="8"/>
        <v>0</v>
      </c>
      <c r="N51" s="261">
        <f t="shared" si="9"/>
        <v>0</v>
      </c>
    </row>
    <row r="52" spans="1:14" hidden="1" x14ac:dyDescent="0.25">
      <c r="A52" s="265" t="s">
        <v>787</v>
      </c>
      <c r="B52" s="232" t="s">
        <v>560</v>
      </c>
      <c r="C52" s="261"/>
      <c r="D52" s="261"/>
      <c r="E52" s="261"/>
      <c r="F52" s="261"/>
      <c r="G52" s="261"/>
      <c r="H52" s="261"/>
      <c r="I52" s="261"/>
      <c r="J52" s="261"/>
      <c r="K52" s="261"/>
      <c r="L52" s="261">
        <f t="shared" si="7"/>
        <v>0</v>
      </c>
      <c r="M52" s="261">
        <f t="shared" si="8"/>
        <v>0</v>
      </c>
      <c r="N52" s="261">
        <f t="shared" si="9"/>
        <v>0</v>
      </c>
    </row>
    <row r="53" spans="1:14" ht="15.75" x14ac:dyDescent="0.25">
      <c r="A53" s="231" t="s">
        <v>846</v>
      </c>
      <c r="B53" s="551"/>
      <c r="C53" s="269">
        <f>C21+C35+C48+C52</f>
        <v>293463022</v>
      </c>
      <c r="D53" s="261">
        <f t="shared" ref="D53:I53" si="11">D21+D35+D48+D52</f>
        <v>0</v>
      </c>
      <c r="E53" s="261">
        <f t="shared" si="11"/>
        <v>0</v>
      </c>
      <c r="F53" s="269">
        <f t="shared" si="11"/>
        <v>0</v>
      </c>
      <c r="G53" s="261">
        <f t="shared" si="11"/>
        <v>0</v>
      </c>
      <c r="H53" s="261">
        <f t="shared" si="11"/>
        <v>0</v>
      </c>
      <c r="I53" s="269">
        <f t="shared" si="11"/>
        <v>119212984</v>
      </c>
      <c r="J53" s="261"/>
      <c r="K53" s="261"/>
      <c r="L53" s="269">
        <f t="shared" si="7"/>
        <v>412676006</v>
      </c>
      <c r="M53" s="261">
        <f t="shared" si="8"/>
        <v>0</v>
      </c>
      <c r="N53" s="261">
        <f t="shared" si="9"/>
        <v>0</v>
      </c>
    </row>
    <row r="54" spans="1:14" x14ac:dyDescent="0.25">
      <c r="A54" s="262" t="s">
        <v>467</v>
      </c>
      <c r="B54" s="260" t="s">
        <v>468</v>
      </c>
      <c r="C54" s="261"/>
      <c r="D54" s="261"/>
      <c r="E54" s="261"/>
      <c r="F54" s="261"/>
      <c r="G54" s="261"/>
      <c r="H54" s="261"/>
      <c r="I54" s="261"/>
      <c r="J54" s="261"/>
      <c r="K54" s="261"/>
      <c r="L54" s="261">
        <f t="shared" si="7"/>
        <v>0</v>
      </c>
      <c r="M54" s="261">
        <f t="shared" si="8"/>
        <v>0</v>
      </c>
      <c r="N54" s="261">
        <f t="shared" si="9"/>
        <v>0</v>
      </c>
    </row>
    <row r="55" spans="1:14" ht="25.5" hidden="1" x14ac:dyDescent="0.25">
      <c r="A55" s="262" t="s">
        <v>469</v>
      </c>
      <c r="B55" s="260" t="s">
        <v>470</v>
      </c>
      <c r="C55" s="261"/>
      <c r="D55" s="261"/>
      <c r="E55" s="261"/>
      <c r="F55" s="261"/>
      <c r="G55" s="261"/>
      <c r="H55" s="261"/>
      <c r="I55" s="261"/>
      <c r="J55" s="261"/>
      <c r="K55" s="261"/>
      <c r="L55" s="261">
        <f t="shared" si="7"/>
        <v>0</v>
      </c>
      <c r="M55" s="261">
        <f t="shared" si="8"/>
        <v>0</v>
      </c>
      <c r="N55" s="261">
        <f t="shared" si="9"/>
        <v>0</v>
      </c>
    </row>
    <row r="56" spans="1:14" ht="25.5" hidden="1" x14ac:dyDescent="0.25">
      <c r="A56" s="262" t="s">
        <v>744</v>
      </c>
      <c r="B56" s="260" t="s">
        <v>471</v>
      </c>
      <c r="C56" s="261"/>
      <c r="D56" s="261"/>
      <c r="E56" s="261"/>
      <c r="F56" s="261"/>
      <c r="G56" s="261"/>
      <c r="H56" s="261"/>
      <c r="I56" s="261"/>
      <c r="J56" s="261"/>
      <c r="K56" s="261"/>
      <c r="L56" s="261">
        <f t="shared" si="7"/>
        <v>0</v>
      </c>
      <c r="M56" s="261">
        <f t="shared" si="8"/>
        <v>0</v>
      </c>
      <c r="N56" s="261">
        <f t="shared" si="9"/>
        <v>0</v>
      </c>
    </row>
    <row r="57" spans="1:14" ht="25.5" hidden="1" x14ac:dyDescent="0.25">
      <c r="A57" s="262" t="s">
        <v>745</v>
      </c>
      <c r="B57" s="260" t="s">
        <v>472</v>
      </c>
      <c r="C57" s="261"/>
      <c r="D57" s="261"/>
      <c r="E57" s="261"/>
      <c r="F57" s="261"/>
      <c r="G57" s="261"/>
      <c r="H57" s="261"/>
      <c r="I57" s="261"/>
      <c r="J57" s="261"/>
      <c r="K57" s="261"/>
      <c r="L57" s="261">
        <f t="shared" si="7"/>
        <v>0</v>
      </c>
      <c r="M57" s="261">
        <f t="shared" si="8"/>
        <v>0</v>
      </c>
      <c r="N57" s="261">
        <f t="shared" si="9"/>
        <v>0</v>
      </c>
    </row>
    <row r="58" spans="1:14" ht="25.5" x14ac:dyDescent="0.25">
      <c r="A58" s="262" t="s">
        <v>746</v>
      </c>
      <c r="B58" s="260" t="s">
        <v>473</v>
      </c>
      <c r="C58" s="261">
        <v>88107097</v>
      </c>
      <c r="D58" s="261"/>
      <c r="E58" s="261"/>
      <c r="F58" s="261"/>
      <c r="G58" s="261"/>
      <c r="H58" s="261"/>
      <c r="I58" s="261"/>
      <c r="J58" s="261"/>
      <c r="K58" s="261"/>
      <c r="L58" s="261">
        <f t="shared" si="7"/>
        <v>88107097</v>
      </c>
      <c r="M58" s="261">
        <f t="shared" si="8"/>
        <v>0</v>
      </c>
      <c r="N58" s="261">
        <f t="shared" si="9"/>
        <v>0</v>
      </c>
    </row>
    <row r="59" spans="1:14" x14ac:dyDescent="0.25">
      <c r="A59" s="265" t="s">
        <v>781</v>
      </c>
      <c r="B59" s="232" t="s">
        <v>474</v>
      </c>
      <c r="C59" s="266">
        <f>SUM(C54:C58)</f>
        <v>88107097</v>
      </c>
      <c r="D59" s="266"/>
      <c r="E59" s="266"/>
      <c r="F59" s="266"/>
      <c r="G59" s="266"/>
      <c r="H59" s="266"/>
      <c r="I59" s="266"/>
      <c r="J59" s="266"/>
      <c r="K59" s="266"/>
      <c r="L59" s="266">
        <f t="shared" si="7"/>
        <v>88107097</v>
      </c>
      <c r="M59" s="266">
        <f t="shared" si="8"/>
        <v>0</v>
      </c>
      <c r="N59" s="266">
        <f t="shared" si="9"/>
        <v>0</v>
      </c>
    </row>
    <row r="60" spans="1:14" hidden="1" x14ac:dyDescent="0.25">
      <c r="A60" s="267" t="s">
        <v>763</v>
      </c>
      <c r="B60" s="260" t="s">
        <v>545</v>
      </c>
      <c r="C60" s="261"/>
      <c r="D60" s="261"/>
      <c r="E60" s="261"/>
      <c r="F60" s="261"/>
      <c r="G60" s="261"/>
      <c r="H60" s="261"/>
      <c r="I60" s="261"/>
      <c r="J60" s="261"/>
      <c r="K60" s="261"/>
      <c r="L60" s="261">
        <f t="shared" si="7"/>
        <v>0</v>
      </c>
      <c r="M60" s="261">
        <f t="shared" si="8"/>
        <v>0</v>
      </c>
      <c r="N60" s="261">
        <f t="shared" si="9"/>
        <v>0</v>
      </c>
    </row>
    <row r="61" spans="1:14" hidden="1" x14ac:dyDescent="0.25">
      <c r="A61" s="267" t="s">
        <v>764</v>
      </c>
      <c r="B61" s="260" t="s">
        <v>547</v>
      </c>
      <c r="C61" s="261"/>
      <c r="D61" s="261"/>
      <c r="E61" s="261"/>
      <c r="F61" s="261"/>
      <c r="G61" s="261"/>
      <c r="H61" s="261"/>
      <c r="I61" s="261"/>
      <c r="J61" s="261"/>
      <c r="K61" s="261"/>
      <c r="L61" s="261">
        <f t="shared" si="7"/>
        <v>0</v>
      </c>
      <c r="M61" s="261">
        <f t="shared" si="8"/>
        <v>0</v>
      </c>
      <c r="N61" s="261">
        <f t="shared" si="9"/>
        <v>0</v>
      </c>
    </row>
    <row r="62" spans="1:14" hidden="1" x14ac:dyDescent="0.25">
      <c r="A62" s="267" t="s">
        <v>549</v>
      </c>
      <c r="B62" s="260" t="s">
        <v>550</v>
      </c>
      <c r="C62" s="261"/>
      <c r="D62" s="261"/>
      <c r="E62" s="261"/>
      <c r="F62" s="261"/>
      <c r="G62" s="261"/>
      <c r="H62" s="261"/>
      <c r="I62" s="261"/>
      <c r="J62" s="261"/>
      <c r="K62" s="261"/>
      <c r="L62" s="261">
        <f t="shared" si="7"/>
        <v>0</v>
      </c>
      <c r="M62" s="261">
        <f t="shared" si="8"/>
        <v>0</v>
      </c>
      <c r="N62" s="261">
        <f t="shared" si="9"/>
        <v>0</v>
      </c>
    </row>
    <row r="63" spans="1:14" hidden="1" x14ac:dyDescent="0.25">
      <c r="A63" s="267" t="s">
        <v>765</v>
      </c>
      <c r="B63" s="260" t="s">
        <v>551</v>
      </c>
      <c r="C63" s="261"/>
      <c r="D63" s="261"/>
      <c r="E63" s="261"/>
      <c r="F63" s="261"/>
      <c r="G63" s="261"/>
      <c r="H63" s="261"/>
      <c r="I63" s="261"/>
      <c r="J63" s="261"/>
      <c r="K63" s="261"/>
      <c r="L63" s="261">
        <f t="shared" si="7"/>
        <v>0</v>
      </c>
      <c r="M63" s="261">
        <f t="shared" si="8"/>
        <v>0</v>
      </c>
      <c r="N63" s="261">
        <f t="shared" si="9"/>
        <v>0</v>
      </c>
    </row>
    <row r="64" spans="1:14" hidden="1" x14ac:dyDescent="0.25">
      <c r="A64" s="267" t="s">
        <v>553</v>
      </c>
      <c r="B64" s="260" t="s">
        <v>554</v>
      </c>
      <c r="C64" s="261"/>
      <c r="D64" s="261"/>
      <c r="E64" s="261"/>
      <c r="F64" s="261"/>
      <c r="G64" s="261"/>
      <c r="H64" s="261"/>
      <c r="I64" s="261"/>
      <c r="J64" s="261"/>
      <c r="K64" s="261"/>
      <c r="L64" s="261">
        <f t="shared" si="7"/>
        <v>0</v>
      </c>
      <c r="M64" s="261">
        <f t="shared" si="8"/>
        <v>0</v>
      </c>
      <c r="N64" s="261">
        <f t="shared" si="9"/>
        <v>0</v>
      </c>
    </row>
    <row r="65" spans="1:14" hidden="1" x14ac:dyDescent="0.25">
      <c r="A65" s="265" t="s">
        <v>786</v>
      </c>
      <c r="B65" s="232" t="s">
        <v>555</v>
      </c>
      <c r="C65" s="266">
        <f>SUM(C60:C64)</f>
        <v>0</v>
      </c>
      <c r="D65" s="266">
        <f>SUM(D60:D64)</f>
        <v>0</v>
      </c>
      <c r="E65" s="266">
        <f t="shared" ref="E65:K65" si="12">SUM(E60:E64)</f>
        <v>0</v>
      </c>
      <c r="F65" s="266">
        <f t="shared" si="12"/>
        <v>0</v>
      </c>
      <c r="G65" s="266">
        <f>SUM(G60:G64)</f>
        <v>0</v>
      </c>
      <c r="H65" s="266">
        <f t="shared" si="12"/>
        <v>0</v>
      </c>
      <c r="I65" s="266">
        <f t="shared" si="12"/>
        <v>0</v>
      </c>
      <c r="J65" s="266">
        <f>SUM(J60:J64)</f>
        <v>0</v>
      </c>
      <c r="K65" s="266">
        <f t="shared" si="12"/>
        <v>0</v>
      </c>
      <c r="L65" s="266">
        <f t="shared" si="7"/>
        <v>0</v>
      </c>
      <c r="M65" s="266">
        <f t="shared" si="8"/>
        <v>0</v>
      </c>
      <c r="N65" s="266">
        <f t="shared" si="9"/>
        <v>0</v>
      </c>
    </row>
    <row r="66" spans="1:14" ht="25.5" hidden="1" x14ac:dyDescent="0.25">
      <c r="A66" s="267" t="s">
        <v>561</v>
      </c>
      <c r="B66" s="260" t="s">
        <v>562</v>
      </c>
      <c r="C66" s="261"/>
      <c r="D66" s="261"/>
      <c r="E66" s="261"/>
      <c r="F66" s="261"/>
      <c r="G66" s="261"/>
      <c r="H66" s="261"/>
      <c r="I66" s="261"/>
      <c r="J66" s="261"/>
      <c r="K66" s="261"/>
      <c r="L66" s="261">
        <f t="shared" si="7"/>
        <v>0</v>
      </c>
      <c r="M66" s="261">
        <f t="shared" si="8"/>
        <v>0</v>
      </c>
      <c r="N66" s="261">
        <f t="shared" si="9"/>
        <v>0</v>
      </c>
    </row>
    <row r="67" spans="1:14" ht="25.5" hidden="1" x14ac:dyDescent="0.25">
      <c r="A67" s="262" t="s">
        <v>978</v>
      </c>
      <c r="B67" s="260" t="s">
        <v>563</v>
      </c>
      <c r="C67" s="261"/>
      <c r="D67" s="261"/>
      <c r="E67" s="261"/>
      <c r="F67" s="261"/>
      <c r="G67" s="261"/>
      <c r="H67" s="261"/>
      <c r="I67" s="261"/>
      <c r="J67" s="261"/>
      <c r="K67" s="261"/>
      <c r="L67" s="261">
        <f t="shared" si="7"/>
        <v>0</v>
      </c>
      <c r="M67" s="261">
        <f t="shared" si="8"/>
        <v>0</v>
      </c>
      <c r="N67" s="261">
        <f t="shared" si="9"/>
        <v>0</v>
      </c>
    </row>
    <row r="68" spans="1:14" ht="25.5" hidden="1" x14ac:dyDescent="0.25">
      <c r="A68" s="262" t="s">
        <v>979</v>
      </c>
      <c r="B68" s="260" t="s">
        <v>564</v>
      </c>
      <c r="C68" s="261"/>
      <c r="D68" s="261"/>
      <c r="E68" s="261"/>
      <c r="F68" s="261"/>
      <c r="G68" s="261"/>
      <c r="H68" s="261"/>
      <c r="I68" s="261"/>
      <c r="J68" s="261"/>
      <c r="K68" s="261"/>
      <c r="L68" s="261">
        <f t="shared" si="7"/>
        <v>0</v>
      </c>
      <c r="M68" s="261">
        <f t="shared" si="8"/>
        <v>0</v>
      </c>
      <c r="N68" s="261">
        <f t="shared" si="9"/>
        <v>0</v>
      </c>
    </row>
    <row r="69" spans="1:14" hidden="1" x14ac:dyDescent="0.25">
      <c r="A69" s="267" t="s">
        <v>981</v>
      </c>
      <c r="B69" s="260" t="s">
        <v>980</v>
      </c>
      <c r="C69" s="261"/>
      <c r="D69" s="261"/>
      <c r="E69" s="261"/>
      <c r="F69" s="261"/>
      <c r="G69" s="261"/>
      <c r="H69" s="261"/>
      <c r="I69" s="261"/>
      <c r="J69" s="261"/>
      <c r="K69" s="261"/>
      <c r="L69" s="261">
        <f t="shared" si="7"/>
        <v>0</v>
      </c>
      <c r="M69" s="261">
        <f t="shared" si="8"/>
        <v>0</v>
      </c>
      <c r="N69" s="261">
        <f t="shared" si="9"/>
        <v>0</v>
      </c>
    </row>
    <row r="70" spans="1:14" x14ac:dyDescent="0.25">
      <c r="A70" s="267" t="s">
        <v>769</v>
      </c>
      <c r="B70" s="260" t="s">
        <v>1151</v>
      </c>
      <c r="C70" s="261">
        <v>1100882</v>
      </c>
      <c r="D70" s="261">
        <v>1143330</v>
      </c>
      <c r="E70" s="261">
        <v>1143330</v>
      </c>
      <c r="F70" s="261"/>
      <c r="G70" s="261">
        <v>1143330</v>
      </c>
      <c r="H70" s="261">
        <v>1143330</v>
      </c>
      <c r="I70" s="261"/>
      <c r="J70" s="261"/>
      <c r="K70" s="261"/>
      <c r="L70" s="261">
        <f t="shared" si="7"/>
        <v>1100882</v>
      </c>
      <c r="M70" s="261"/>
      <c r="N70" s="261"/>
    </row>
    <row r="71" spans="1:14" x14ac:dyDescent="0.25">
      <c r="A71" s="265" t="s">
        <v>789</v>
      </c>
      <c r="B71" s="232" t="s">
        <v>565</v>
      </c>
      <c r="C71" s="261">
        <f>SUM(C66:C70)</f>
        <v>1100882</v>
      </c>
      <c r="D71" s="261">
        <f t="shared" ref="D71:L71" si="13">SUM(D66:D70)</f>
        <v>1143330</v>
      </c>
      <c r="E71" s="261">
        <f t="shared" si="13"/>
        <v>1143330</v>
      </c>
      <c r="F71" s="261">
        <f t="shared" si="13"/>
        <v>0</v>
      </c>
      <c r="G71" s="261">
        <f t="shared" si="13"/>
        <v>1143330</v>
      </c>
      <c r="H71" s="261">
        <f t="shared" si="13"/>
        <v>1143330</v>
      </c>
      <c r="I71" s="261">
        <f t="shared" si="13"/>
        <v>0</v>
      </c>
      <c r="J71" s="261">
        <f t="shared" si="13"/>
        <v>0</v>
      </c>
      <c r="K71" s="261">
        <f t="shared" si="13"/>
        <v>0</v>
      </c>
      <c r="L71" s="261">
        <f t="shared" si="13"/>
        <v>1100882</v>
      </c>
      <c r="M71" s="261">
        <f t="shared" ref="M71:M87" si="14">SUM(,D71,G71,J71)</f>
        <v>2286660</v>
      </c>
      <c r="N71" s="261">
        <f t="shared" ref="N71:N87" si="15">SUM(,E71,H71,K71)</f>
        <v>2286660</v>
      </c>
    </row>
    <row r="72" spans="1:14" ht="15.75" hidden="1" x14ac:dyDescent="0.25">
      <c r="A72" s="231" t="s">
        <v>845</v>
      </c>
      <c r="B72" s="232"/>
      <c r="C72" s="261"/>
      <c r="D72" s="261"/>
      <c r="E72" s="261"/>
      <c r="F72" s="261"/>
      <c r="G72" s="261"/>
      <c r="H72" s="261"/>
      <c r="I72" s="261"/>
      <c r="J72" s="261"/>
      <c r="K72" s="261"/>
      <c r="L72" s="261">
        <f t="shared" ref="L72:L87" si="16">SUM(,C72,F72,I72)</f>
        <v>0</v>
      </c>
      <c r="M72" s="261">
        <f t="shared" si="14"/>
        <v>0</v>
      </c>
      <c r="N72" s="261">
        <f t="shared" si="15"/>
        <v>0</v>
      </c>
    </row>
    <row r="73" spans="1:14" s="197" customFormat="1" ht="15.75" x14ac:dyDescent="0.25">
      <c r="A73" s="233" t="s">
        <v>788</v>
      </c>
      <c r="B73" s="234" t="s">
        <v>566</v>
      </c>
      <c r="C73" s="269">
        <f>SUM(C65,C71,C59,C52,C48,C35,C21)</f>
        <v>382671001</v>
      </c>
      <c r="D73" s="269">
        <f>SUM(D65,D71,D59,D52,D48,D35,D21)</f>
        <v>1143330</v>
      </c>
      <c r="E73" s="269">
        <f t="shared" ref="E73:K73" si="17">SUM(E65,E71,E59,E52,E48,E35,E21)</f>
        <v>1143330</v>
      </c>
      <c r="F73" s="269">
        <f t="shared" si="17"/>
        <v>0</v>
      </c>
      <c r="G73" s="269">
        <f>SUM(G65,G71,G59,G52,G48,G35,G21)</f>
        <v>1143330</v>
      </c>
      <c r="H73" s="269">
        <f t="shared" si="17"/>
        <v>1143330</v>
      </c>
      <c r="I73" s="269">
        <f t="shared" si="17"/>
        <v>119212984</v>
      </c>
      <c r="J73" s="269">
        <f>SUM(J65,J71,J59,J52,J48,J35,J21)</f>
        <v>0</v>
      </c>
      <c r="K73" s="269">
        <f t="shared" si="17"/>
        <v>0</v>
      </c>
      <c r="L73" s="269">
        <f t="shared" si="16"/>
        <v>501883985</v>
      </c>
      <c r="M73" s="269">
        <f t="shared" si="14"/>
        <v>2286660</v>
      </c>
      <c r="N73" s="269">
        <f t="shared" si="15"/>
        <v>2286660</v>
      </c>
    </row>
    <row r="74" spans="1:14" hidden="1" x14ac:dyDescent="0.25">
      <c r="A74" s="268" t="s">
        <v>982</v>
      </c>
      <c r="B74" s="263" t="s">
        <v>571</v>
      </c>
      <c r="C74" s="261"/>
      <c r="D74" s="261"/>
      <c r="E74" s="261"/>
      <c r="F74" s="261"/>
      <c r="G74" s="261"/>
      <c r="H74" s="261"/>
      <c r="I74" s="261"/>
      <c r="J74" s="261"/>
      <c r="K74" s="261"/>
      <c r="L74" s="261">
        <f t="shared" si="16"/>
        <v>0</v>
      </c>
      <c r="M74" s="261">
        <f t="shared" si="14"/>
        <v>0</v>
      </c>
      <c r="N74" s="261">
        <f t="shared" si="15"/>
        <v>0</v>
      </c>
    </row>
    <row r="75" spans="1:14" hidden="1" x14ac:dyDescent="0.25">
      <c r="A75" s="268" t="s">
        <v>791</v>
      </c>
      <c r="B75" s="263" t="s">
        <v>578</v>
      </c>
      <c r="C75" s="261"/>
      <c r="D75" s="261"/>
      <c r="E75" s="261"/>
      <c r="F75" s="261"/>
      <c r="G75" s="261"/>
      <c r="H75" s="261"/>
      <c r="I75" s="261"/>
      <c r="J75" s="261"/>
      <c r="K75" s="261"/>
      <c r="L75" s="261">
        <f t="shared" si="16"/>
        <v>0</v>
      </c>
      <c r="M75" s="261">
        <f t="shared" si="14"/>
        <v>0</v>
      </c>
      <c r="N75" s="261">
        <f t="shared" si="15"/>
        <v>0</v>
      </c>
    </row>
    <row r="76" spans="1:14" x14ac:dyDescent="0.25">
      <c r="A76" s="262" t="s">
        <v>974</v>
      </c>
      <c r="B76" s="262" t="s">
        <v>579</v>
      </c>
      <c r="C76" s="504"/>
      <c r="D76" s="261"/>
      <c r="E76" s="261"/>
      <c r="F76" s="261"/>
      <c r="G76" s="261"/>
      <c r="H76" s="261"/>
      <c r="I76" s="261">
        <v>15772432</v>
      </c>
      <c r="J76" s="261"/>
      <c r="K76" s="261"/>
      <c r="L76" s="261">
        <f t="shared" si="16"/>
        <v>15772432</v>
      </c>
      <c r="M76" s="261">
        <f t="shared" si="14"/>
        <v>0</v>
      </c>
      <c r="N76" s="261">
        <f t="shared" si="15"/>
        <v>0</v>
      </c>
    </row>
    <row r="77" spans="1:14" x14ac:dyDescent="0.25">
      <c r="A77" s="263" t="s">
        <v>792</v>
      </c>
      <c r="B77" s="263" t="s">
        <v>581</v>
      </c>
      <c r="C77" s="261">
        <f>SUM(C76)</f>
        <v>0</v>
      </c>
      <c r="D77" s="261">
        <f>SUM(D76)</f>
        <v>0</v>
      </c>
      <c r="E77" s="261">
        <f t="shared" ref="E77:K77" si="18">SUM(E76)</f>
        <v>0</v>
      </c>
      <c r="F77" s="261">
        <f t="shared" si="18"/>
        <v>0</v>
      </c>
      <c r="G77" s="261">
        <f>SUM(G76)</f>
        <v>0</v>
      </c>
      <c r="H77" s="261">
        <f t="shared" si="18"/>
        <v>0</v>
      </c>
      <c r="I77" s="261">
        <f t="shared" si="18"/>
        <v>15772432</v>
      </c>
      <c r="J77" s="261">
        <f>SUM(J76)</f>
        <v>0</v>
      </c>
      <c r="K77" s="261">
        <f t="shared" si="18"/>
        <v>0</v>
      </c>
      <c r="L77" s="261">
        <f t="shared" si="16"/>
        <v>15772432</v>
      </c>
      <c r="M77" s="261">
        <f t="shared" si="14"/>
        <v>0</v>
      </c>
      <c r="N77" s="261">
        <f t="shared" si="15"/>
        <v>0</v>
      </c>
    </row>
    <row r="78" spans="1:14" hidden="1" x14ac:dyDescent="0.25">
      <c r="A78" s="267" t="s">
        <v>582</v>
      </c>
      <c r="B78" s="262" t="s">
        <v>583</v>
      </c>
      <c r="C78" s="261"/>
      <c r="D78" s="261"/>
      <c r="E78" s="261"/>
      <c r="F78" s="261"/>
      <c r="G78" s="261"/>
      <c r="H78" s="261"/>
      <c r="I78" s="261"/>
      <c r="J78" s="261"/>
      <c r="K78" s="261"/>
      <c r="L78" s="261">
        <f t="shared" si="16"/>
        <v>0</v>
      </c>
      <c r="M78" s="261">
        <f t="shared" si="14"/>
        <v>0</v>
      </c>
      <c r="N78" s="261">
        <f t="shared" si="15"/>
        <v>0</v>
      </c>
    </row>
    <row r="79" spans="1:14" hidden="1" x14ac:dyDescent="0.25">
      <c r="A79" s="267" t="s">
        <v>584</v>
      </c>
      <c r="B79" s="262" t="s">
        <v>585</v>
      </c>
      <c r="C79" s="261"/>
      <c r="D79" s="261"/>
      <c r="E79" s="261"/>
      <c r="F79" s="261"/>
      <c r="G79" s="261"/>
      <c r="H79" s="261"/>
      <c r="I79" s="261"/>
      <c r="J79" s="261"/>
      <c r="K79" s="261"/>
      <c r="L79" s="261">
        <f t="shared" si="16"/>
        <v>0</v>
      </c>
      <c r="M79" s="261">
        <f t="shared" si="14"/>
        <v>0</v>
      </c>
      <c r="N79" s="261">
        <f t="shared" si="15"/>
        <v>0</v>
      </c>
    </row>
    <row r="80" spans="1:14" hidden="1" x14ac:dyDescent="0.25">
      <c r="A80" s="267" t="s">
        <v>586</v>
      </c>
      <c r="B80" s="262" t="s">
        <v>587</v>
      </c>
      <c r="C80" s="261"/>
      <c r="D80" s="261"/>
      <c r="E80" s="261"/>
      <c r="F80" s="261"/>
      <c r="G80" s="261"/>
      <c r="H80" s="261"/>
      <c r="I80" s="261"/>
      <c r="J80" s="261"/>
      <c r="K80" s="261"/>
      <c r="L80" s="261">
        <f t="shared" si="16"/>
        <v>0</v>
      </c>
      <c r="M80" s="261">
        <f t="shared" si="14"/>
        <v>0</v>
      </c>
      <c r="N80" s="261">
        <f t="shared" si="15"/>
        <v>0</v>
      </c>
    </row>
    <row r="81" spans="1:14" hidden="1" x14ac:dyDescent="0.25">
      <c r="A81" s="267" t="s">
        <v>983</v>
      </c>
      <c r="B81" s="262" t="s">
        <v>589</v>
      </c>
      <c r="C81" s="261"/>
      <c r="D81" s="261"/>
      <c r="E81" s="261"/>
      <c r="F81" s="261"/>
      <c r="G81" s="261"/>
      <c r="H81" s="261"/>
      <c r="I81" s="261"/>
      <c r="J81" s="261"/>
      <c r="K81" s="261"/>
      <c r="L81" s="261">
        <f t="shared" si="16"/>
        <v>0</v>
      </c>
      <c r="M81" s="261">
        <f t="shared" si="14"/>
        <v>0</v>
      </c>
      <c r="N81" s="261">
        <f t="shared" si="15"/>
        <v>0</v>
      </c>
    </row>
    <row r="82" spans="1:14" hidden="1" x14ac:dyDescent="0.25">
      <c r="A82" s="267" t="s">
        <v>774</v>
      </c>
      <c r="B82" s="262" t="s">
        <v>590</v>
      </c>
      <c r="C82" s="261"/>
      <c r="D82" s="261"/>
      <c r="E82" s="261"/>
      <c r="F82" s="261"/>
      <c r="G82" s="261"/>
      <c r="H82" s="261"/>
      <c r="I82" s="261"/>
      <c r="J82" s="261"/>
      <c r="K82" s="261"/>
      <c r="L82" s="261">
        <f t="shared" si="16"/>
        <v>0</v>
      </c>
      <c r="M82" s="261">
        <f t="shared" si="14"/>
        <v>0</v>
      </c>
      <c r="N82" s="261">
        <f t="shared" si="15"/>
        <v>0</v>
      </c>
    </row>
    <row r="83" spans="1:14" s="197" customFormat="1" ht="15.75" x14ac:dyDescent="0.25">
      <c r="A83" s="233" t="s">
        <v>793</v>
      </c>
      <c r="B83" s="235" t="s">
        <v>592</v>
      </c>
      <c r="C83" s="269">
        <f>SUM(C77:C82)</f>
        <v>0</v>
      </c>
      <c r="D83" s="269">
        <f>SUM(D77:D82)</f>
        <v>0</v>
      </c>
      <c r="E83" s="269">
        <f t="shared" ref="E83:K83" si="19">SUM(E77:E82)</f>
        <v>0</v>
      </c>
      <c r="F83" s="269">
        <f t="shared" si="19"/>
        <v>0</v>
      </c>
      <c r="G83" s="269">
        <f>SUM(G77:G82)</f>
        <v>0</v>
      </c>
      <c r="H83" s="269">
        <f t="shared" si="19"/>
        <v>0</v>
      </c>
      <c r="I83" s="269">
        <f t="shared" si="19"/>
        <v>15772432</v>
      </c>
      <c r="J83" s="269">
        <f>SUM(J77:J82)</f>
        <v>0</v>
      </c>
      <c r="K83" s="269">
        <f t="shared" si="19"/>
        <v>0</v>
      </c>
      <c r="L83" s="269">
        <f t="shared" si="16"/>
        <v>15772432</v>
      </c>
      <c r="M83" s="269">
        <f t="shared" si="14"/>
        <v>0</v>
      </c>
      <c r="N83" s="269">
        <f t="shared" si="15"/>
        <v>0</v>
      </c>
    </row>
    <row r="84" spans="1:14" hidden="1" x14ac:dyDescent="0.25">
      <c r="A84" s="268" t="s">
        <v>794</v>
      </c>
      <c r="B84" s="263" t="s">
        <v>600</v>
      </c>
      <c r="C84" s="261"/>
      <c r="D84" s="261"/>
      <c r="E84" s="261"/>
      <c r="F84" s="261"/>
      <c r="G84" s="261"/>
      <c r="H84" s="261"/>
      <c r="I84" s="261"/>
      <c r="J84" s="261"/>
      <c r="K84" s="261"/>
      <c r="L84" s="261">
        <f t="shared" si="16"/>
        <v>0</v>
      </c>
      <c r="M84" s="261">
        <f t="shared" si="14"/>
        <v>0</v>
      </c>
      <c r="N84" s="261">
        <f t="shared" si="15"/>
        <v>0</v>
      </c>
    </row>
    <row r="85" spans="1:14" hidden="1" x14ac:dyDescent="0.25">
      <c r="A85" s="268" t="s">
        <v>601</v>
      </c>
      <c r="B85" s="263" t="s">
        <v>602</v>
      </c>
      <c r="C85" s="261"/>
      <c r="D85" s="261"/>
      <c r="E85" s="261"/>
      <c r="F85" s="261"/>
      <c r="G85" s="261"/>
      <c r="H85" s="261"/>
      <c r="I85" s="261"/>
      <c r="J85" s="261"/>
      <c r="K85" s="261"/>
      <c r="L85" s="261">
        <f t="shared" si="16"/>
        <v>0</v>
      </c>
      <c r="M85" s="261">
        <f t="shared" si="14"/>
        <v>0</v>
      </c>
      <c r="N85" s="261">
        <f t="shared" si="15"/>
        <v>0</v>
      </c>
    </row>
    <row r="86" spans="1:14" ht="15.75" x14ac:dyDescent="0.25">
      <c r="A86" s="233" t="s">
        <v>795</v>
      </c>
      <c r="B86" s="235" t="s">
        <v>603</v>
      </c>
      <c r="C86" s="266">
        <f>SUM(C84,C83)</f>
        <v>0</v>
      </c>
      <c r="D86" s="266">
        <f>SUM(D84,D83)</f>
        <v>0</v>
      </c>
      <c r="E86" s="266">
        <f t="shared" ref="E86:K86" si="20">SUM(E84,E83)</f>
        <v>0</v>
      </c>
      <c r="F86" s="266">
        <f t="shared" si="20"/>
        <v>0</v>
      </c>
      <c r="G86" s="266">
        <f>SUM(G84,G83)</f>
        <v>0</v>
      </c>
      <c r="H86" s="266">
        <f t="shared" si="20"/>
        <v>0</v>
      </c>
      <c r="I86" s="266">
        <f t="shared" si="20"/>
        <v>15772432</v>
      </c>
      <c r="J86" s="266">
        <f>SUM(J84,J83)</f>
        <v>0</v>
      </c>
      <c r="K86" s="266">
        <f t="shared" si="20"/>
        <v>0</v>
      </c>
      <c r="L86" s="266">
        <f t="shared" si="16"/>
        <v>15772432</v>
      </c>
      <c r="M86" s="266">
        <f t="shared" si="14"/>
        <v>0</v>
      </c>
      <c r="N86" s="266">
        <f t="shared" si="15"/>
        <v>0</v>
      </c>
    </row>
    <row r="87" spans="1:14" ht="15.75" x14ac:dyDescent="0.25">
      <c r="A87" s="236" t="s">
        <v>777</v>
      </c>
      <c r="B87" s="237"/>
      <c r="C87" s="266">
        <f>SUM(C86,C73)</f>
        <v>382671001</v>
      </c>
      <c r="D87" s="266">
        <f>SUM(D86,D73)</f>
        <v>1143330</v>
      </c>
      <c r="E87" s="266">
        <f t="shared" ref="E87:K87" si="21">SUM(E86,E73)</f>
        <v>1143330</v>
      </c>
      <c r="F87" s="266">
        <f t="shared" si="21"/>
        <v>0</v>
      </c>
      <c r="G87" s="266">
        <f>SUM(G86,G73)</f>
        <v>1143330</v>
      </c>
      <c r="H87" s="266">
        <f t="shared" si="21"/>
        <v>1143330</v>
      </c>
      <c r="I87" s="266">
        <f t="shared" si="21"/>
        <v>134985416</v>
      </c>
      <c r="J87" s="266">
        <f>SUM(J86,J73)</f>
        <v>0</v>
      </c>
      <c r="K87" s="266">
        <f t="shared" si="21"/>
        <v>0</v>
      </c>
      <c r="L87" s="266">
        <f t="shared" si="16"/>
        <v>517656417</v>
      </c>
      <c r="M87" s="266">
        <f t="shared" si="14"/>
        <v>2286660</v>
      </c>
      <c r="N87" s="266">
        <f t="shared" si="15"/>
        <v>2286660</v>
      </c>
    </row>
    <row r="88" spans="1:14" x14ac:dyDescent="0.25">
      <c r="A88" s="252"/>
      <c r="B88" s="252"/>
      <c r="C88" s="252"/>
      <c r="D88" s="252"/>
      <c r="E88" s="252"/>
      <c r="F88" s="252"/>
      <c r="G88" s="252"/>
      <c r="H88" s="252"/>
      <c r="I88" s="252"/>
      <c r="J88" s="252"/>
      <c r="K88" s="252"/>
      <c r="L88" s="252"/>
      <c r="M88" s="252"/>
      <c r="N88" s="252"/>
    </row>
    <row r="89" spans="1:14" x14ac:dyDescent="0.25">
      <c r="D89" s="317">
        <f>SUM(D87-C87)</f>
        <v>-381527671</v>
      </c>
      <c r="G89" s="317">
        <f>SUM(G87-F87)</f>
        <v>1143330</v>
      </c>
      <c r="J89" s="317">
        <f>SUM(J87-I87)</f>
        <v>-134985416</v>
      </c>
      <c r="M89" s="317">
        <f>SUBTOTAL(9,D89:J89)</f>
        <v>-515369757</v>
      </c>
    </row>
  </sheetData>
  <autoFilter ref="A7:N87">
    <filterColumn colId="11">
      <filters>
        <filter val="1 143 330"/>
        <filter val="1 511 300"/>
        <filter val="10 200 000"/>
        <filter val="11 723 587"/>
        <filter val="11 973 418"/>
        <filter val="13 232 485"/>
        <filter val="138 473 152"/>
        <filter val="14 042 902"/>
        <filter val="14 875 426"/>
        <filter val="15 990 000"/>
        <filter val="23 697 005"/>
        <filter val="265 629 491"/>
        <filter val="28 665 000"/>
        <filter val="281 619 491"/>
        <filter val="3 243 843"/>
        <filter val="35 516 224"/>
        <filter val="401 481 239"/>
        <filter val="426 321 574"/>
        <filter val="441 197 000"/>
        <filter val="48 831 748"/>
        <filter val="51 000 000"/>
        <filter val="6 934 263"/>
        <filter val="600 000"/>
        <filter val="61 200 000"/>
        <filter val="71 030 000"/>
        <filter val="72 842 070"/>
        <filter val="9 230 000"/>
      </filters>
    </filterColumn>
  </autoFilter>
  <mergeCells count="8">
    <mergeCell ref="A2:N2"/>
    <mergeCell ref="A3:N3"/>
    <mergeCell ref="A6:A7"/>
    <mergeCell ref="B6:B7"/>
    <mergeCell ref="C6:E6"/>
    <mergeCell ref="F6:H6"/>
    <mergeCell ref="I6:K6"/>
    <mergeCell ref="L6:N6"/>
  </mergeCells>
  <phoneticPr fontId="0" type="noConversion"/>
  <pageMargins left="0.51181102362204722" right="0.31496062992125984" top="0.74803149606299213" bottom="0.74803149606299213" header="0.31496062992125984" footer="0.31496062992125984"/>
  <pageSetup paperSize="9" scale="79" orientation="portrait" r:id="rId1"/>
  <rowBreaks count="1" manualBreakCount="1">
    <brk id="53" max="1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  <pageSetUpPr fitToPage="1"/>
  </sheetPr>
  <dimension ref="A1:N97"/>
  <sheetViews>
    <sheetView workbookViewId="0">
      <selection sqref="A1:N97"/>
    </sheetView>
  </sheetViews>
  <sheetFormatPr defaultRowHeight="15" x14ac:dyDescent="0.25"/>
  <cols>
    <col min="1" max="1" width="92.5703125" customWidth="1"/>
    <col min="3" max="3" width="11" customWidth="1"/>
    <col min="4" max="4" width="13" customWidth="1"/>
    <col min="5" max="5" width="11.7109375" customWidth="1"/>
    <col min="6" max="7" width="12.28515625" customWidth="1"/>
    <col min="8" max="8" width="11.28515625" customWidth="1"/>
    <col min="10" max="10" width="12.28515625" customWidth="1"/>
    <col min="11" max="11" width="10.85546875" customWidth="1"/>
    <col min="13" max="13" width="13.5703125" customWidth="1"/>
    <col min="14" max="14" width="11.28515625" customWidth="1"/>
  </cols>
  <sheetData>
    <row r="1" spans="1:14" ht="24" customHeight="1" x14ac:dyDescent="0.25">
      <c r="A1" s="572" t="s">
        <v>42</v>
      </c>
      <c r="B1" s="601"/>
      <c r="C1" s="601"/>
      <c r="D1" s="601"/>
      <c r="E1" s="601"/>
      <c r="F1" s="574"/>
      <c r="G1" s="575"/>
      <c r="H1" s="575"/>
      <c r="I1" s="575"/>
      <c r="J1" s="575"/>
      <c r="K1" s="575"/>
      <c r="L1" s="575"/>
      <c r="M1" s="575"/>
      <c r="N1" s="575"/>
    </row>
    <row r="2" spans="1:14" ht="24" customHeight="1" x14ac:dyDescent="0.25">
      <c r="A2" s="576" t="s">
        <v>841</v>
      </c>
      <c r="B2" s="573"/>
      <c r="C2" s="573"/>
      <c r="D2" s="573"/>
      <c r="E2" s="573"/>
      <c r="F2" s="574"/>
      <c r="G2" s="575"/>
      <c r="H2" s="575"/>
      <c r="I2" s="575"/>
      <c r="J2" s="575"/>
      <c r="K2" s="575"/>
      <c r="L2" s="575"/>
      <c r="M2" s="575"/>
      <c r="N2" s="575"/>
    </row>
    <row r="3" spans="1:14" ht="18" x14ac:dyDescent="0.25">
      <c r="A3" s="58"/>
    </row>
    <row r="4" spans="1:14" x14ac:dyDescent="0.25">
      <c r="A4" s="129" t="s">
        <v>931</v>
      </c>
    </row>
    <row r="5" spans="1:14" ht="30" customHeight="1" x14ac:dyDescent="0.25">
      <c r="A5" s="582" t="s">
        <v>255</v>
      </c>
      <c r="B5" s="584" t="s">
        <v>256</v>
      </c>
      <c r="C5" s="600" t="s">
        <v>847</v>
      </c>
      <c r="D5" s="600"/>
      <c r="E5" s="600"/>
      <c r="F5" s="600" t="s">
        <v>848</v>
      </c>
      <c r="G5" s="600"/>
      <c r="H5" s="600"/>
      <c r="I5" s="600" t="s">
        <v>849</v>
      </c>
      <c r="J5" s="600"/>
      <c r="K5" s="600"/>
      <c r="L5" s="580" t="s">
        <v>967</v>
      </c>
      <c r="M5" s="580"/>
      <c r="N5" s="580"/>
    </row>
    <row r="6" spans="1:14" ht="26.25" customHeight="1" x14ac:dyDescent="0.25">
      <c r="A6" s="602"/>
      <c r="B6" s="603"/>
      <c r="C6" s="2" t="s">
        <v>970</v>
      </c>
      <c r="D6" s="2" t="s">
        <v>40</v>
      </c>
      <c r="E6" s="128" t="s">
        <v>41</v>
      </c>
      <c r="F6" s="2" t="s">
        <v>970</v>
      </c>
      <c r="G6" s="2" t="s">
        <v>40</v>
      </c>
      <c r="H6" s="128" t="s">
        <v>41</v>
      </c>
      <c r="I6" s="2" t="s">
        <v>970</v>
      </c>
      <c r="J6" s="2" t="s">
        <v>40</v>
      </c>
      <c r="K6" s="128" t="s">
        <v>41</v>
      </c>
      <c r="L6" s="2" t="s">
        <v>970</v>
      </c>
      <c r="M6" s="2" t="s">
        <v>40</v>
      </c>
      <c r="N6" s="128" t="s">
        <v>41</v>
      </c>
    </row>
    <row r="7" spans="1:14" ht="15" customHeight="1" x14ac:dyDescent="0.25">
      <c r="A7" s="41" t="s">
        <v>446</v>
      </c>
      <c r="B7" s="5" t="s">
        <v>447</v>
      </c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</row>
    <row r="8" spans="1:14" ht="15" customHeight="1" x14ac:dyDescent="0.25">
      <c r="A8" s="4" t="s">
        <v>448</v>
      </c>
      <c r="B8" s="5" t="s">
        <v>449</v>
      </c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</row>
    <row r="9" spans="1:14" ht="15" customHeight="1" x14ac:dyDescent="0.25">
      <c r="A9" s="4" t="s">
        <v>450</v>
      </c>
      <c r="B9" s="5" t="s">
        <v>451</v>
      </c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</row>
    <row r="10" spans="1:14" ht="15" customHeight="1" x14ac:dyDescent="0.25">
      <c r="A10" s="4" t="s">
        <v>452</v>
      </c>
      <c r="B10" s="5" t="s">
        <v>453</v>
      </c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</row>
    <row r="11" spans="1:14" ht="15" customHeight="1" x14ac:dyDescent="0.25">
      <c r="A11" s="4" t="s">
        <v>454</v>
      </c>
      <c r="B11" s="5" t="s">
        <v>455</v>
      </c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</row>
    <row r="12" spans="1:14" ht="15" customHeight="1" x14ac:dyDescent="0.25">
      <c r="A12" s="4" t="s">
        <v>456</v>
      </c>
      <c r="B12" s="5" t="s">
        <v>457</v>
      </c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</row>
    <row r="13" spans="1:14" ht="15" customHeight="1" x14ac:dyDescent="0.25">
      <c r="A13" s="8" t="s">
        <v>779</v>
      </c>
      <c r="B13" s="9" t="s">
        <v>458</v>
      </c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</row>
    <row r="14" spans="1:14" ht="15" customHeight="1" x14ac:dyDescent="0.25">
      <c r="A14" s="4" t="s">
        <v>459</v>
      </c>
      <c r="B14" s="5" t="s">
        <v>460</v>
      </c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</row>
    <row r="15" spans="1:14" ht="15" customHeight="1" x14ac:dyDescent="0.25">
      <c r="A15" s="4" t="s">
        <v>461</v>
      </c>
      <c r="B15" s="5" t="s">
        <v>462</v>
      </c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</row>
    <row r="16" spans="1:14" ht="15" customHeight="1" x14ac:dyDescent="0.25">
      <c r="A16" s="4" t="s">
        <v>741</v>
      </c>
      <c r="B16" s="5" t="s">
        <v>463</v>
      </c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</row>
    <row r="17" spans="1:14" ht="15" customHeight="1" x14ac:dyDescent="0.25">
      <c r="A17" s="4" t="s">
        <v>742</v>
      </c>
      <c r="B17" s="5" t="s">
        <v>464</v>
      </c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</row>
    <row r="18" spans="1:14" ht="15" customHeight="1" x14ac:dyDescent="0.25">
      <c r="A18" s="4" t="s">
        <v>743</v>
      </c>
      <c r="B18" s="5" t="s">
        <v>465</v>
      </c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</row>
    <row r="19" spans="1:14" ht="15" customHeight="1" x14ac:dyDescent="0.25">
      <c r="A19" s="47" t="s">
        <v>780</v>
      </c>
      <c r="B19" s="60" t="s">
        <v>466</v>
      </c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</row>
    <row r="20" spans="1:14" ht="15" customHeight="1" x14ac:dyDescent="0.25">
      <c r="A20" s="4" t="s">
        <v>747</v>
      </c>
      <c r="B20" s="5" t="s">
        <v>475</v>
      </c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</row>
    <row r="21" spans="1:14" ht="15" customHeight="1" x14ac:dyDescent="0.25">
      <c r="A21" s="4" t="s">
        <v>748</v>
      </c>
      <c r="B21" s="5" t="s">
        <v>479</v>
      </c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</row>
    <row r="22" spans="1:14" ht="15" customHeight="1" x14ac:dyDescent="0.25">
      <c r="A22" s="8" t="s">
        <v>782</v>
      </c>
      <c r="B22" s="9" t="s">
        <v>480</v>
      </c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</row>
    <row r="23" spans="1:14" ht="15" customHeight="1" x14ac:dyDescent="0.25">
      <c r="A23" s="4" t="s">
        <v>749</v>
      </c>
      <c r="B23" s="5" t="s">
        <v>481</v>
      </c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</row>
    <row r="24" spans="1:14" ht="15" customHeight="1" x14ac:dyDescent="0.25">
      <c r="A24" s="4" t="s">
        <v>750</v>
      </c>
      <c r="B24" s="5" t="s">
        <v>482</v>
      </c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</row>
    <row r="25" spans="1:14" ht="15" customHeight="1" x14ac:dyDescent="0.25">
      <c r="A25" s="4" t="s">
        <v>751</v>
      </c>
      <c r="B25" s="5" t="s">
        <v>483</v>
      </c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</row>
    <row r="26" spans="1:14" ht="15" customHeight="1" x14ac:dyDescent="0.25">
      <c r="A26" s="4" t="s">
        <v>752</v>
      </c>
      <c r="B26" s="5" t="s">
        <v>484</v>
      </c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</row>
    <row r="27" spans="1:14" ht="15" customHeight="1" x14ac:dyDescent="0.25">
      <c r="A27" s="4" t="s">
        <v>753</v>
      </c>
      <c r="B27" s="5" t="s">
        <v>487</v>
      </c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</row>
    <row r="28" spans="1:14" ht="15" customHeight="1" x14ac:dyDescent="0.25">
      <c r="A28" s="4" t="s">
        <v>488</v>
      </c>
      <c r="B28" s="5" t="s">
        <v>489</v>
      </c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</row>
    <row r="29" spans="1:14" ht="15" customHeight="1" x14ac:dyDescent="0.25">
      <c r="A29" s="4" t="s">
        <v>754</v>
      </c>
      <c r="B29" s="5" t="s">
        <v>490</v>
      </c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</row>
    <row r="30" spans="1:14" ht="15" customHeight="1" x14ac:dyDescent="0.25">
      <c r="A30" s="4" t="s">
        <v>755</v>
      </c>
      <c r="B30" s="5" t="s">
        <v>495</v>
      </c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</row>
    <row r="31" spans="1:14" ht="15" customHeight="1" x14ac:dyDescent="0.25">
      <c r="A31" s="8" t="s">
        <v>783</v>
      </c>
      <c r="B31" s="9" t="s">
        <v>511</v>
      </c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</row>
    <row r="32" spans="1:14" ht="15" customHeight="1" x14ac:dyDescent="0.25">
      <c r="A32" s="4" t="s">
        <v>756</v>
      </c>
      <c r="B32" s="5" t="s">
        <v>512</v>
      </c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</row>
    <row r="33" spans="1:14" ht="15" customHeight="1" x14ac:dyDescent="0.25">
      <c r="A33" s="47" t="s">
        <v>784</v>
      </c>
      <c r="B33" s="60" t="s">
        <v>513</v>
      </c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</row>
    <row r="34" spans="1:14" ht="15" customHeight="1" x14ac:dyDescent="0.25">
      <c r="A34" s="16" t="s">
        <v>514</v>
      </c>
      <c r="B34" s="5" t="s">
        <v>515</v>
      </c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</row>
    <row r="35" spans="1:14" ht="15" customHeight="1" x14ac:dyDescent="0.25">
      <c r="A35" s="16" t="s">
        <v>757</v>
      </c>
      <c r="B35" s="5" t="s">
        <v>516</v>
      </c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</row>
    <row r="36" spans="1:14" ht="15" customHeight="1" x14ac:dyDescent="0.25">
      <c r="A36" s="16" t="s">
        <v>758</v>
      </c>
      <c r="B36" s="5" t="s">
        <v>519</v>
      </c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</row>
    <row r="37" spans="1:14" ht="15" customHeight="1" x14ac:dyDescent="0.25">
      <c r="A37" s="16" t="s">
        <v>759</v>
      </c>
      <c r="B37" s="5" t="s">
        <v>520</v>
      </c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</row>
    <row r="38" spans="1:14" ht="15" customHeight="1" x14ac:dyDescent="0.25">
      <c r="A38" s="16" t="s">
        <v>527</v>
      </c>
      <c r="B38" s="5" t="s">
        <v>528</v>
      </c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</row>
    <row r="39" spans="1:14" ht="15" customHeight="1" x14ac:dyDescent="0.25">
      <c r="A39" s="16" t="s">
        <v>529</v>
      </c>
      <c r="B39" s="5" t="s">
        <v>530</v>
      </c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</row>
    <row r="40" spans="1:14" ht="15" customHeight="1" x14ac:dyDescent="0.25">
      <c r="A40" s="16" t="s">
        <v>531</v>
      </c>
      <c r="B40" s="5" t="s">
        <v>532</v>
      </c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</row>
    <row r="41" spans="1:14" ht="15" customHeight="1" x14ac:dyDescent="0.25">
      <c r="A41" s="16" t="s">
        <v>760</v>
      </c>
      <c r="B41" s="5" t="s">
        <v>533</v>
      </c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</row>
    <row r="42" spans="1:14" ht="15" customHeight="1" x14ac:dyDescent="0.25">
      <c r="A42" s="16" t="s">
        <v>761</v>
      </c>
      <c r="B42" s="5" t="s">
        <v>535</v>
      </c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</row>
    <row r="43" spans="1:14" ht="15" customHeight="1" x14ac:dyDescent="0.25">
      <c r="A43" s="16" t="s">
        <v>762</v>
      </c>
      <c r="B43" s="5" t="s">
        <v>540</v>
      </c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</row>
    <row r="44" spans="1:14" ht="15" customHeight="1" x14ac:dyDescent="0.25">
      <c r="A44" s="59" t="s">
        <v>785</v>
      </c>
      <c r="B44" s="60" t="s">
        <v>544</v>
      </c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</row>
    <row r="45" spans="1:14" ht="15" customHeight="1" x14ac:dyDescent="0.25">
      <c r="A45" s="16" t="s">
        <v>556</v>
      </c>
      <c r="B45" s="5" t="s">
        <v>557</v>
      </c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</row>
    <row r="46" spans="1:14" ht="15" customHeight="1" x14ac:dyDescent="0.25">
      <c r="A46" s="4" t="s">
        <v>766</v>
      </c>
      <c r="B46" s="5" t="s">
        <v>558</v>
      </c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</row>
    <row r="47" spans="1:14" ht="15" customHeight="1" x14ac:dyDescent="0.25">
      <c r="A47" s="16" t="s">
        <v>767</v>
      </c>
      <c r="B47" s="5" t="s">
        <v>559</v>
      </c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</row>
    <row r="48" spans="1:14" ht="15" customHeight="1" x14ac:dyDescent="0.25">
      <c r="A48" s="47" t="s">
        <v>787</v>
      </c>
      <c r="B48" s="60" t="s">
        <v>560</v>
      </c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</row>
    <row r="49" spans="1:14" ht="15" customHeight="1" x14ac:dyDescent="0.25">
      <c r="A49" s="177" t="s">
        <v>846</v>
      </c>
      <c r="B49" s="178"/>
      <c r="C49" s="179"/>
      <c r="D49" s="179"/>
      <c r="E49" s="179"/>
      <c r="F49" s="179"/>
      <c r="G49" s="179"/>
      <c r="H49" s="179"/>
      <c r="I49" s="179"/>
      <c r="J49" s="179"/>
      <c r="K49" s="179"/>
      <c r="L49" s="179"/>
      <c r="M49" s="179"/>
      <c r="N49" s="179"/>
    </row>
    <row r="50" spans="1:14" ht="15" customHeight="1" x14ac:dyDescent="0.25">
      <c r="A50" s="4" t="s">
        <v>467</v>
      </c>
      <c r="B50" s="5" t="s">
        <v>468</v>
      </c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</row>
    <row r="51" spans="1:14" ht="15" customHeight="1" x14ac:dyDescent="0.25">
      <c r="A51" s="4" t="s">
        <v>469</v>
      </c>
      <c r="B51" s="5" t="s">
        <v>470</v>
      </c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</row>
    <row r="52" spans="1:14" ht="15" customHeight="1" x14ac:dyDescent="0.25">
      <c r="A52" s="4" t="s">
        <v>744</v>
      </c>
      <c r="B52" s="5" t="s">
        <v>471</v>
      </c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</row>
    <row r="53" spans="1:14" ht="15" customHeight="1" x14ac:dyDescent="0.25">
      <c r="A53" s="4" t="s">
        <v>745</v>
      </c>
      <c r="B53" s="5" t="s">
        <v>472</v>
      </c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</row>
    <row r="54" spans="1:14" ht="15" customHeight="1" x14ac:dyDescent="0.25">
      <c r="A54" s="4" t="s">
        <v>746</v>
      </c>
      <c r="B54" s="5" t="s">
        <v>473</v>
      </c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</row>
    <row r="55" spans="1:14" ht="15" customHeight="1" x14ac:dyDescent="0.25">
      <c r="A55" s="47" t="s">
        <v>781</v>
      </c>
      <c r="B55" s="60" t="s">
        <v>474</v>
      </c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</row>
    <row r="56" spans="1:14" ht="15" customHeight="1" x14ac:dyDescent="0.25">
      <c r="A56" s="16" t="s">
        <v>763</v>
      </c>
      <c r="B56" s="5" t="s">
        <v>545</v>
      </c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</row>
    <row r="57" spans="1:14" ht="15" customHeight="1" x14ac:dyDescent="0.25">
      <c r="A57" s="16" t="s">
        <v>764</v>
      </c>
      <c r="B57" s="5" t="s">
        <v>547</v>
      </c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</row>
    <row r="58" spans="1:14" ht="15" customHeight="1" x14ac:dyDescent="0.25">
      <c r="A58" s="16" t="s">
        <v>549</v>
      </c>
      <c r="B58" s="5" t="s">
        <v>550</v>
      </c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</row>
    <row r="59" spans="1:14" ht="15" customHeight="1" x14ac:dyDescent="0.25">
      <c r="A59" s="16" t="s">
        <v>765</v>
      </c>
      <c r="B59" s="5" t="s">
        <v>551</v>
      </c>
      <c r="C59" s="37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</row>
    <row r="60" spans="1:14" ht="15" customHeight="1" x14ac:dyDescent="0.25">
      <c r="A60" s="16" t="s">
        <v>553</v>
      </c>
      <c r="B60" s="5" t="s">
        <v>554</v>
      </c>
      <c r="C60" s="37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</row>
    <row r="61" spans="1:14" ht="15" customHeight="1" x14ac:dyDescent="0.25">
      <c r="A61" s="47" t="s">
        <v>786</v>
      </c>
      <c r="B61" s="60" t="s">
        <v>555</v>
      </c>
      <c r="C61" s="37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</row>
    <row r="62" spans="1:14" ht="15" customHeight="1" x14ac:dyDescent="0.25">
      <c r="A62" s="16" t="s">
        <v>561</v>
      </c>
      <c r="B62" s="5" t="s">
        <v>562</v>
      </c>
      <c r="C62" s="37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</row>
    <row r="63" spans="1:14" ht="15" customHeight="1" x14ac:dyDescent="0.25">
      <c r="A63" s="4" t="s">
        <v>768</v>
      </c>
      <c r="B63" s="5" t="s">
        <v>563</v>
      </c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</row>
    <row r="64" spans="1:14" ht="15" customHeight="1" x14ac:dyDescent="0.25">
      <c r="A64" s="16" t="s">
        <v>769</v>
      </c>
      <c r="B64" s="5" t="s">
        <v>564</v>
      </c>
      <c r="C64" s="37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</row>
    <row r="65" spans="1:14" ht="15" customHeight="1" x14ac:dyDescent="0.25">
      <c r="A65" s="47" t="s">
        <v>789</v>
      </c>
      <c r="B65" s="60" t="s">
        <v>565</v>
      </c>
      <c r="C65" s="37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</row>
    <row r="66" spans="1:14" ht="15" customHeight="1" x14ac:dyDescent="0.25">
      <c r="A66" s="177" t="s">
        <v>845</v>
      </c>
      <c r="B66" s="178"/>
      <c r="C66" s="179"/>
      <c r="D66" s="179"/>
      <c r="E66" s="179"/>
      <c r="F66" s="179"/>
      <c r="G66" s="179"/>
      <c r="H66" s="179"/>
      <c r="I66" s="179"/>
      <c r="J66" s="179"/>
      <c r="K66" s="179"/>
      <c r="L66" s="179"/>
      <c r="M66" s="179"/>
      <c r="N66" s="179"/>
    </row>
    <row r="67" spans="1:14" ht="15.75" x14ac:dyDescent="0.25">
      <c r="A67" s="153" t="s">
        <v>788</v>
      </c>
      <c r="B67" s="147" t="s">
        <v>566</v>
      </c>
      <c r="C67" s="154"/>
      <c r="D67" s="154"/>
      <c r="E67" s="154"/>
      <c r="F67" s="154"/>
      <c r="G67" s="154"/>
      <c r="H67" s="154"/>
      <c r="I67" s="154"/>
      <c r="J67" s="154"/>
      <c r="K67" s="154"/>
      <c r="L67" s="154"/>
      <c r="M67" s="154"/>
      <c r="N67" s="154"/>
    </row>
    <row r="68" spans="1:14" ht="15.75" x14ac:dyDescent="0.25">
      <c r="A68" s="159" t="s">
        <v>897</v>
      </c>
      <c r="B68" s="160"/>
      <c r="C68" s="161"/>
      <c r="D68" s="161"/>
      <c r="E68" s="161"/>
      <c r="F68" s="161"/>
      <c r="G68" s="161"/>
      <c r="H68" s="161"/>
      <c r="I68" s="161"/>
      <c r="J68" s="161"/>
      <c r="K68" s="161"/>
      <c r="L68" s="161"/>
      <c r="M68" s="161"/>
      <c r="N68" s="161"/>
    </row>
    <row r="69" spans="1:14" ht="15.75" x14ac:dyDescent="0.25">
      <c r="A69" s="159" t="s">
        <v>898</v>
      </c>
      <c r="B69" s="160"/>
      <c r="C69" s="161"/>
      <c r="D69" s="161"/>
      <c r="E69" s="161"/>
      <c r="F69" s="161"/>
      <c r="G69" s="161"/>
      <c r="H69" s="161"/>
      <c r="I69" s="161"/>
      <c r="J69" s="161"/>
      <c r="K69" s="161"/>
      <c r="L69" s="161"/>
      <c r="M69" s="161"/>
      <c r="N69" s="161"/>
    </row>
    <row r="70" spans="1:14" x14ac:dyDescent="0.25">
      <c r="A70" s="45" t="s">
        <v>770</v>
      </c>
      <c r="B70" s="4" t="s">
        <v>567</v>
      </c>
      <c r="C70" s="37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</row>
    <row r="71" spans="1:14" x14ac:dyDescent="0.25">
      <c r="A71" s="16" t="s">
        <v>568</v>
      </c>
      <c r="B71" s="4" t="s">
        <v>569</v>
      </c>
      <c r="C71" s="37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</row>
    <row r="72" spans="1:14" x14ac:dyDescent="0.25">
      <c r="A72" s="45" t="s">
        <v>771</v>
      </c>
      <c r="B72" s="4" t="s">
        <v>570</v>
      </c>
      <c r="C72" s="37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</row>
    <row r="73" spans="1:14" x14ac:dyDescent="0.25">
      <c r="A73" s="19" t="s">
        <v>790</v>
      </c>
      <c r="B73" s="8" t="s">
        <v>571</v>
      </c>
      <c r="C73" s="37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</row>
    <row r="74" spans="1:14" x14ac:dyDescent="0.25">
      <c r="A74" s="16" t="s">
        <v>772</v>
      </c>
      <c r="B74" s="4" t="s">
        <v>572</v>
      </c>
      <c r="C74" s="37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</row>
    <row r="75" spans="1:14" x14ac:dyDescent="0.25">
      <c r="A75" s="45" t="s">
        <v>573</v>
      </c>
      <c r="B75" s="4" t="s">
        <v>574</v>
      </c>
      <c r="C75" s="37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</row>
    <row r="76" spans="1:14" x14ac:dyDescent="0.25">
      <c r="A76" s="16" t="s">
        <v>773</v>
      </c>
      <c r="B76" s="4" t="s">
        <v>575</v>
      </c>
      <c r="C76" s="37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</row>
    <row r="77" spans="1:14" x14ac:dyDescent="0.25">
      <c r="A77" s="45" t="s">
        <v>576</v>
      </c>
      <c r="B77" s="4" t="s">
        <v>577</v>
      </c>
      <c r="C77" s="37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</row>
    <row r="78" spans="1:14" x14ac:dyDescent="0.25">
      <c r="A78" s="17" t="s">
        <v>791</v>
      </c>
      <c r="B78" s="8" t="s">
        <v>578</v>
      </c>
      <c r="C78" s="37"/>
      <c r="D78" s="37"/>
      <c r="E78" s="37"/>
      <c r="F78" s="37"/>
      <c r="G78" s="37"/>
      <c r="H78" s="37"/>
      <c r="I78" s="37"/>
      <c r="J78" s="37"/>
      <c r="K78" s="37"/>
      <c r="L78" s="37"/>
      <c r="M78" s="37"/>
      <c r="N78" s="37"/>
    </row>
    <row r="79" spans="1:14" x14ac:dyDescent="0.25">
      <c r="A79" s="4" t="s">
        <v>895</v>
      </c>
      <c r="B79" s="4" t="s">
        <v>579</v>
      </c>
      <c r="C79" s="37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</row>
    <row r="80" spans="1:14" x14ac:dyDescent="0.25">
      <c r="A80" s="4" t="s">
        <v>896</v>
      </c>
      <c r="B80" s="4" t="s">
        <v>579</v>
      </c>
      <c r="C80" s="37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</row>
    <row r="81" spans="1:14" x14ac:dyDescent="0.25">
      <c r="A81" s="4" t="s">
        <v>893</v>
      </c>
      <c r="B81" s="4" t="s">
        <v>580</v>
      </c>
      <c r="C81" s="37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</row>
    <row r="82" spans="1:14" x14ac:dyDescent="0.25">
      <c r="A82" s="4" t="s">
        <v>894</v>
      </c>
      <c r="B82" s="4" t="s">
        <v>580</v>
      </c>
      <c r="C82" s="37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</row>
    <row r="83" spans="1:14" x14ac:dyDescent="0.25">
      <c r="A83" s="8" t="s">
        <v>792</v>
      </c>
      <c r="B83" s="8" t="s">
        <v>581</v>
      </c>
      <c r="C83" s="37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</row>
    <row r="84" spans="1:14" x14ac:dyDescent="0.25">
      <c r="A84" s="45" t="s">
        <v>582</v>
      </c>
      <c r="B84" s="4" t="s">
        <v>583</v>
      </c>
      <c r="C84" s="37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</row>
    <row r="85" spans="1:14" x14ac:dyDescent="0.25">
      <c r="A85" s="45" t="s">
        <v>584</v>
      </c>
      <c r="B85" s="4" t="s">
        <v>585</v>
      </c>
      <c r="C85" s="37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</row>
    <row r="86" spans="1:14" x14ac:dyDescent="0.25">
      <c r="A86" s="45" t="s">
        <v>586</v>
      </c>
      <c r="B86" s="4" t="s">
        <v>587</v>
      </c>
      <c r="C86" s="37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</row>
    <row r="87" spans="1:14" x14ac:dyDescent="0.25">
      <c r="A87" s="45" t="s">
        <v>588</v>
      </c>
      <c r="B87" s="4" t="s">
        <v>589</v>
      </c>
      <c r="C87" s="37"/>
      <c r="D87" s="37"/>
      <c r="E87" s="37"/>
      <c r="F87" s="37"/>
      <c r="G87" s="37"/>
      <c r="H87" s="37"/>
      <c r="I87" s="37"/>
      <c r="J87" s="37"/>
      <c r="K87" s="37"/>
      <c r="L87" s="37"/>
      <c r="M87" s="37"/>
      <c r="N87" s="37"/>
    </row>
    <row r="88" spans="1:14" x14ac:dyDescent="0.25">
      <c r="A88" s="16" t="s">
        <v>774</v>
      </c>
      <c r="B88" s="4" t="s">
        <v>590</v>
      </c>
      <c r="C88" s="37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</row>
    <row r="89" spans="1:14" x14ac:dyDescent="0.25">
      <c r="A89" s="19" t="s">
        <v>793</v>
      </c>
      <c r="B89" s="8" t="s">
        <v>592</v>
      </c>
      <c r="C89" s="37"/>
      <c r="D89" s="37"/>
      <c r="E89" s="37"/>
      <c r="F89" s="37"/>
      <c r="G89" s="37"/>
      <c r="H89" s="37"/>
      <c r="I89" s="37"/>
      <c r="J89" s="37"/>
      <c r="K89" s="37"/>
      <c r="L89" s="37"/>
      <c r="M89" s="37"/>
      <c r="N89" s="37"/>
    </row>
    <row r="90" spans="1:14" x14ac:dyDescent="0.25">
      <c r="A90" s="16" t="s">
        <v>593</v>
      </c>
      <c r="B90" s="4" t="s">
        <v>594</v>
      </c>
      <c r="C90" s="37"/>
      <c r="D90" s="37"/>
      <c r="E90" s="37"/>
      <c r="F90" s="37"/>
      <c r="G90" s="37"/>
      <c r="H90" s="37"/>
      <c r="I90" s="37"/>
      <c r="J90" s="37"/>
      <c r="K90" s="37"/>
      <c r="L90" s="37"/>
      <c r="M90" s="37"/>
      <c r="N90" s="37"/>
    </row>
    <row r="91" spans="1:14" x14ac:dyDescent="0.25">
      <c r="A91" s="16" t="s">
        <v>595</v>
      </c>
      <c r="B91" s="4" t="s">
        <v>596</v>
      </c>
      <c r="C91" s="37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</row>
    <row r="92" spans="1:14" x14ac:dyDescent="0.25">
      <c r="A92" s="45" t="s">
        <v>597</v>
      </c>
      <c r="B92" s="4" t="s">
        <v>598</v>
      </c>
      <c r="C92" s="37"/>
      <c r="D92" s="37"/>
      <c r="E92" s="37"/>
      <c r="F92" s="37"/>
      <c r="G92" s="37"/>
      <c r="H92" s="37"/>
      <c r="I92" s="37"/>
      <c r="J92" s="37"/>
      <c r="K92" s="37"/>
      <c r="L92" s="37"/>
      <c r="M92" s="37"/>
      <c r="N92" s="37"/>
    </row>
    <row r="93" spans="1:14" x14ac:dyDescent="0.25">
      <c r="A93" s="45" t="s">
        <v>775</v>
      </c>
      <c r="B93" s="4" t="s">
        <v>599</v>
      </c>
      <c r="C93" s="37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</row>
    <row r="94" spans="1:14" x14ac:dyDescent="0.25">
      <c r="A94" s="17" t="s">
        <v>794</v>
      </c>
      <c r="B94" s="8" t="s">
        <v>600</v>
      </c>
      <c r="C94" s="37"/>
      <c r="D94" s="37"/>
      <c r="E94" s="37"/>
      <c r="F94" s="37"/>
      <c r="G94" s="37"/>
      <c r="H94" s="37"/>
      <c r="I94" s="37"/>
      <c r="J94" s="37"/>
      <c r="K94" s="37"/>
      <c r="L94" s="37"/>
      <c r="M94" s="37"/>
      <c r="N94" s="37"/>
    </row>
    <row r="95" spans="1:14" x14ac:dyDescent="0.25">
      <c r="A95" s="19" t="s">
        <v>601</v>
      </c>
      <c r="B95" s="8" t="s">
        <v>602</v>
      </c>
      <c r="C95" s="37"/>
      <c r="D95" s="37"/>
      <c r="E95" s="37"/>
      <c r="F95" s="37"/>
      <c r="G95" s="37"/>
      <c r="H95" s="37"/>
      <c r="I95" s="37"/>
      <c r="J95" s="37"/>
      <c r="K95" s="37"/>
      <c r="L95" s="37"/>
      <c r="M95" s="37"/>
      <c r="N95" s="37"/>
    </row>
    <row r="96" spans="1:14" ht="15.75" x14ac:dyDescent="0.25">
      <c r="A96" s="150" t="s">
        <v>795</v>
      </c>
      <c r="B96" s="151" t="s">
        <v>603</v>
      </c>
      <c r="C96" s="154"/>
      <c r="D96" s="154"/>
      <c r="E96" s="154"/>
      <c r="F96" s="154"/>
      <c r="G96" s="154"/>
      <c r="H96" s="154"/>
      <c r="I96" s="154"/>
      <c r="J96" s="154"/>
      <c r="K96" s="154"/>
      <c r="L96" s="154"/>
      <c r="M96" s="154"/>
      <c r="N96" s="154"/>
    </row>
    <row r="97" spans="1:14" ht="15.75" x14ac:dyDescent="0.25">
      <c r="A97" s="163" t="s">
        <v>777</v>
      </c>
      <c r="B97" s="175"/>
      <c r="C97" s="165"/>
      <c r="D97" s="165"/>
      <c r="E97" s="165"/>
      <c r="F97" s="165"/>
      <c r="G97" s="165"/>
      <c r="H97" s="165"/>
      <c r="I97" s="165"/>
      <c r="J97" s="165"/>
      <c r="K97" s="165"/>
      <c r="L97" s="165"/>
      <c r="M97" s="165"/>
      <c r="N97" s="165"/>
    </row>
  </sheetData>
  <mergeCells count="8">
    <mergeCell ref="A1:N1"/>
    <mergeCell ref="A2:N2"/>
    <mergeCell ref="A5:A6"/>
    <mergeCell ref="B5:B6"/>
    <mergeCell ref="C5:E5"/>
    <mergeCell ref="F5:H5"/>
    <mergeCell ref="I5:K5"/>
    <mergeCell ref="L5:N5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7" fitToHeight="2" orientation="landscape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  <pageSetUpPr fitToPage="1"/>
  </sheetPr>
  <dimension ref="A1:G96"/>
  <sheetViews>
    <sheetView workbookViewId="0">
      <selection sqref="A1:E97"/>
    </sheetView>
  </sheetViews>
  <sheetFormatPr defaultRowHeight="15" x14ac:dyDescent="0.25"/>
  <cols>
    <col min="1" max="1" width="92.5703125" customWidth="1"/>
    <col min="3" max="3" width="13" customWidth="1"/>
    <col min="4" max="4" width="14.140625" customWidth="1"/>
    <col min="5" max="5" width="14" customWidth="1"/>
  </cols>
  <sheetData>
    <row r="1" spans="1:7" ht="24" customHeight="1" x14ac:dyDescent="0.25">
      <c r="A1" s="572" t="s">
        <v>42</v>
      </c>
      <c r="B1" s="601"/>
      <c r="C1" s="601"/>
      <c r="D1" s="601"/>
      <c r="E1" s="601"/>
    </row>
    <row r="2" spans="1:7" ht="24" customHeight="1" x14ac:dyDescent="0.25">
      <c r="A2" s="576" t="s">
        <v>841</v>
      </c>
      <c r="B2" s="573"/>
      <c r="C2" s="573"/>
      <c r="D2" s="573"/>
      <c r="E2" s="573"/>
      <c r="G2" s="105"/>
    </row>
    <row r="3" spans="1:7" ht="18" x14ac:dyDescent="0.25">
      <c r="A3" s="58"/>
    </row>
    <row r="4" spans="1:7" x14ac:dyDescent="0.25">
      <c r="A4" s="129" t="s">
        <v>928</v>
      </c>
    </row>
    <row r="5" spans="1:7" ht="25.5" x14ac:dyDescent="0.25">
      <c r="A5" s="1" t="s">
        <v>255</v>
      </c>
      <c r="B5" s="2" t="s">
        <v>10</v>
      </c>
      <c r="C5" s="2" t="s">
        <v>970</v>
      </c>
      <c r="D5" s="2" t="s">
        <v>40</v>
      </c>
      <c r="E5" s="128" t="s">
        <v>41</v>
      </c>
    </row>
    <row r="6" spans="1:7" ht="15" customHeight="1" x14ac:dyDescent="0.25">
      <c r="A6" s="41" t="s">
        <v>446</v>
      </c>
      <c r="B6" s="5" t="s">
        <v>447</v>
      </c>
      <c r="C6" s="37"/>
      <c r="D6" s="37"/>
      <c r="E6" s="37"/>
    </row>
    <row r="7" spans="1:7" ht="15" customHeight="1" x14ac:dyDescent="0.25">
      <c r="A7" s="4" t="s">
        <v>448</v>
      </c>
      <c r="B7" s="5" t="s">
        <v>449</v>
      </c>
      <c r="C7" s="37"/>
      <c r="D7" s="37"/>
      <c r="E7" s="37"/>
    </row>
    <row r="8" spans="1:7" ht="15" customHeight="1" x14ac:dyDescent="0.25">
      <c r="A8" s="4" t="s">
        <v>450</v>
      </c>
      <c r="B8" s="5" t="s">
        <v>451</v>
      </c>
      <c r="C8" s="37"/>
      <c r="D8" s="37"/>
      <c r="E8" s="37"/>
    </row>
    <row r="9" spans="1:7" ht="15" customHeight="1" x14ac:dyDescent="0.25">
      <c r="A9" s="4" t="s">
        <v>452</v>
      </c>
      <c r="B9" s="5" t="s">
        <v>453</v>
      </c>
      <c r="C9" s="37"/>
      <c r="D9" s="37"/>
      <c r="E9" s="37"/>
    </row>
    <row r="10" spans="1:7" ht="15" customHeight="1" x14ac:dyDescent="0.25">
      <c r="A10" s="4" t="s">
        <v>454</v>
      </c>
      <c r="B10" s="5" t="s">
        <v>455</v>
      </c>
      <c r="C10" s="37"/>
      <c r="D10" s="37"/>
      <c r="E10" s="37"/>
    </row>
    <row r="11" spans="1:7" ht="15" customHeight="1" x14ac:dyDescent="0.25">
      <c r="A11" s="4" t="s">
        <v>456</v>
      </c>
      <c r="B11" s="5" t="s">
        <v>457</v>
      </c>
      <c r="C11" s="37"/>
      <c r="D11" s="37"/>
      <c r="E11" s="37"/>
    </row>
    <row r="12" spans="1:7" ht="15" customHeight="1" x14ac:dyDescent="0.25">
      <c r="A12" s="8" t="s">
        <v>779</v>
      </c>
      <c r="B12" s="9" t="s">
        <v>458</v>
      </c>
      <c r="C12" s="37"/>
      <c r="D12" s="37"/>
      <c r="E12" s="37"/>
    </row>
    <row r="13" spans="1:7" ht="15" customHeight="1" x14ac:dyDescent="0.25">
      <c r="A13" s="4" t="s">
        <v>459</v>
      </c>
      <c r="B13" s="5" t="s">
        <v>460</v>
      </c>
      <c r="C13" s="37"/>
      <c r="D13" s="37"/>
      <c r="E13" s="37"/>
    </row>
    <row r="14" spans="1:7" ht="15" customHeight="1" x14ac:dyDescent="0.25">
      <c r="A14" s="4" t="s">
        <v>461</v>
      </c>
      <c r="B14" s="5" t="s">
        <v>462</v>
      </c>
      <c r="C14" s="37"/>
      <c r="D14" s="37"/>
      <c r="E14" s="37"/>
    </row>
    <row r="15" spans="1:7" ht="15" customHeight="1" x14ac:dyDescent="0.25">
      <c r="A15" s="4" t="s">
        <v>741</v>
      </c>
      <c r="B15" s="5" t="s">
        <v>463</v>
      </c>
      <c r="C15" s="37"/>
      <c r="D15" s="37"/>
      <c r="E15" s="37"/>
    </row>
    <row r="16" spans="1:7" ht="15" customHeight="1" x14ac:dyDescent="0.25">
      <c r="A16" s="4" t="s">
        <v>742</v>
      </c>
      <c r="B16" s="5" t="s">
        <v>464</v>
      </c>
      <c r="C16" s="37"/>
      <c r="D16" s="37"/>
      <c r="E16" s="37"/>
    </row>
    <row r="17" spans="1:5" ht="15" customHeight="1" x14ac:dyDescent="0.25">
      <c r="A17" s="4" t="s">
        <v>743</v>
      </c>
      <c r="B17" s="5" t="s">
        <v>465</v>
      </c>
      <c r="C17" s="37"/>
      <c r="D17" s="37"/>
      <c r="E17" s="37"/>
    </row>
    <row r="18" spans="1:5" ht="15" customHeight="1" x14ac:dyDescent="0.25">
      <c r="A18" s="47" t="s">
        <v>780</v>
      </c>
      <c r="B18" s="60" t="s">
        <v>466</v>
      </c>
      <c r="C18" s="37"/>
      <c r="D18" s="37"/>
      <c r="E18" s="37"/>
    </row>
    <row r="19" spans="1:5" ht="15" customHeight="1" x14ac:dyDescent="0.25">
      <c r="A19" s="4" t="s">
        <v>747</v>
      </c>
      <c r="B19" s="5" t="s">
        <v>475</v>
      </c>
      <c r="C19" s="37"/>
      <c r="D19" s="37"/>
      <c r="E19" s="37"/>
    </row>
    <row r="20" spans="1:5" ht="15" customHeight="1" x14ac:dyDescent="0.25">
      <c r="A20" s="4" t="s">
        <v>748</v>
      </c>
      <c r="B20" s="5" t="s">
        <v>479</v>
      </c>
      <c r="C20" s="37"/>
      <c r="D20" s="37"/>
      <c r="E20" s="37"/>
    </row>
    <row r="21" spans="1:5" ht="15" customHeight="1" x14ac:dyDescent="0.25">
      <c r="A21" s="8" t="s">
        <v>782</v>
      </c>
      <c r="B21" s="9" t="s">
        <v>480</v>
      </c>
      <c r="C21" s="37"/>
      <c r="D21" s="37"/>
      <c r="E21" s="37"/>
    </row>
    <row r="22" spans="1:5" ht="15" customHeight="1" x14ac:dyDescent="0.25">
      <c r="A22" s="4" t="s">
        <v>749</v>
      </c>
      <c r="B22" s="5" t="s">
        <v>481</v>
      </c>
      <c r="C22" s="37"/>
      <c r="D22" s="37"/>
      <c r="E22" s="37"/>
    </row>
    <row r="23" spans="1:5" ht="15" customHeight="1" x14ac:dyDescent="0.25">
      <c r="A23" s="4" t="s">
        <v>750</v>
      </c>
      <c r="B23" s="5" t="s">
        <v>482</v>
      </c>
      <c r="C23" s="37"/>
      <c r="D23" s="37"/>
      <c r="E23" s="37"/>
    </row>
    <row r="24" spans="1:5" ht="15" customHeight="1" x14ac:dyDescent="0.25">
      <c r="A24" s="4" t="s">
        <v>751</v>
      </c>
      <c r="B24" s="5" t="s">
        <v>483</v>
      </c>
      <c r="C24" s="37"/>
      <c r="D24" s="37"/>
      <c r="E24" s="37"/>
    </row>
    <row r="25" spans="1:5" ht="15" customHeight="1" x14ac:dyDescent="0.25">
      <c r="A25" s="4" t="s">
        <v>752</v>
      </c>
      <c r="B25" s="5" t="s">
        <v>484</v>
      </c>
      <c r="C25" s="37"/>
      <c r="D25" s="37"/>
      <c r="E25" s="37"/>
    </row>
    <row r="26" spans="1:5" ht="15" customHeight="1" x14ac:dyDescent="0.25">
      <c r="A26" s="4" t="s">
        <v>753</v>
      </c>
      <c r="B26" s="5" t="s">
        <v>487</v>
      </c>
      <c r="C26" s="37"/>
      <c r="D26" s="37"/>
      <c r="E26" s="37"/>
    </row>
    <row r="27" spans="1:5" ht="15" customHeight="1" x14ac:dyDescent="0.25">
      <c r="A27" s="4" t="s">
        <v>488</v>
      </c>
      <c r="B27" s="5" t="s">
        <v>489</v>
      </c>
      <c r="C27" s="37"/>
      <c r="D27" s="37"/>
      <c r="E27" s="37"/>
    </row>
    <row r="28" spans="1:5" ht="15" customHeight="1" x14ac:dyDescent="0.25">
      <c r="A28" s="4" t="s">
        <v>754</v>
      </c>
      <c r="B28" s="5" t="s">
        <v>490</v>
      </c>
      <c r="C28" s="37"/>
      <c r="D28" s="37"/>
      <c r="E28" s="37"/>
    </row>
    <row r="29" spans="1:5" ht="15" customHeight="1" x14ac:dyDescent="0.25">
      <c r="A29" s="4" t="s">
        <v>755</v>
      </c>
      <c r="B29" s="5" t="s">
        <v>495</v>
      </c>
      <c r="C29" s="37"/>
      <c r="D29" s="37"/>
      <c r="E29" s="37"/>
    </row>
    <row r="30" spans="1:5" ht="15" customHeight="1" x14ac:dyDescent="0.25">
      <c r="A30" s="8" t="s">
        <v>783</v>
      </c>
      <c r="B30" s="9" t="s">
        <v>511</v>
      </c>
      <c r="C30" s="37"/>
      <c r="D30" s="37"/>
      <c r="E30" s="37"/>
    </row>
    <row r="31" spans="1:5" ht="15" customHeight="1" x14ac:dyDescent="0.25">
      <c r="A31" s="4" t="s">
        <v>756</v>
      </c>
      <c r="B31" s="5" t="s">
        <v>512</v>
      </c>
      <c r="C31" s="37"/>
      <c r="D31" s="37"/>
      <c r="E31" s="37"/>
    </row>
    <row r="32" spans="1:5" ht="15" customHeight="1" x14ac:dyDescent="0.25">
      <c r="A32" s="47" t="s">
        <v>784</v>
      </c>
      <c r="B32" s="60" t="s">
        <v>513</v>
      </c>
      <c r="C32" s="37"/>
      <c r="D32" s="37"/>
      <c r="E32" s="37"/>
    </row>
    <row r="33" spans="1:5" ht="15" customHeight="1" x14ac:dyDescent="0.25">
      <c r="A33" s="16" t="s">
        <v>514</v>
      </c>
      <c r="B33" s="5" t="s">
        <v>515</v>
      </c>
      <c r="C33" s="37"/>
      <c r="D33" s="37"/>
      <c r="E33" s="37"/>
    </row>
    <row r="34" spans="1:5" ht="15" customHeight="1" x14ac:dyDescent="0.25">
      <c r="A34" s="16" t="s">
        <v>757</v>
      </c>
      <c r="B34" s="5" t="s">
        <v>516</v>
      </c>
      <c r="C34" s="37"/>
      <c r="D34" s="37"/>
      <c r="E34" s="37"/>
    </row>
    <row r="35" spans="1:5" ht="15" customHeight="1" x14ac:dyDescent="0.25">
      <c r="A35" s="16" t="s">
        <v>758</v>
      </c>
      <c r="B35" s="5" t="s">
        <v>519</v>
      </c>
      <c r="C35" s="37"/>
      <c r="D35" s="37"/>
      <c r="E35" s="37"/>
    </row>
    <row r="36" spans="1:5" ht="15" customHeight="1" x14ac:dyDescent="0.25">
      <c r="A36" s="16" t="s">
        <v>759</v>
      </c>
      <c r="B36" s="5" t="s">
        <v>520</v>
      </c>
      <c r="C36" s="37"/>
      <c r="D36" s="37"/>
      <c r="E36" s="37"/>
    </row>
    <row r="37" spans="1:5" ht="15" customHeight="1" x14ac:dyDescent="0.25">
      <c r="A37" s="16" t="s">
        <v>527</v>
      </c>
      <c r="B37" s="5" t="s">
        <v>528</v>
      </c>
      <c r="C37" s="37"/>
      <c r="D37" s="37"/>
      <c r="E37" s="37"/>
    </row>
    <row r="38" spans="1:5" ht="15" customHeight="1" x14ac:dyDescent="0.25">
      <c r="A38" s="16" t="s">
        <v>529</v>
      </c>
      <c r="B38" s="5" t="s">
        <v>530</v>
      </c>
      <c r="C38" s="37"/>
      <c r="D38" s="37"/>
      <c r="E38" s="37"/>
    </row>
    <row r="39" spans="1:5" ht="15" customHeight="1" x14ac:dyDescent="0.25">
      <c r="A39" s="16" t="s">
        <v>531</v>
      </c>
      <c r="B39" s="5" t="s">
        <v>532</v>
      </c>
      <c r="C39" s="37"/>
      <c r="D39" s="37"/>
      <c r="E39" s="37"/>
    </row>
    <row r="40" spans="1:5" ht="15" customHeight="1" x14ac:dyDescent="0.25">
      <c r="A40" s="16" t="s">
        <v>760</v>
      </c>
      <c r="B40" s="5" t="s">
        <v>533</v>
      </c>
      <c r="C40" s="37"/>
      <c r="D40" s="37"/>
      <c r="E40" s="37"/>
    </row>
    <row r="41" spans="1:5" ht="15" customHeight="1" x14ac:dyDescent="0.25">
      <c r="A41" s="16" t="s">
        <v>761</v>
      </c>
      <c r="B41" s="5" t="s">
        <v>535</v>
      </c>
      <c r="C41" s="37"/>
      <c r="D41" s="37"/>
      <c r="E41" s="37"/>
    </row>
    <row r="42" spans="1:5" ht="15" customHeight="1" x14ac:dyDescent="0.25">
      <c r="A42" s="16" t="s">
        <v>762</v>
      </c>
      <c r="B42" s="5" t="s">
        <v>540</v>
      </c>
      <c r="C42" s="37"/>
      <c r="D42" s="37"/>
      <c r="E42" s="37"/>
    </row>
    <row r="43" spans="1:5" ht="15" customHeight="1" x14ac:dyDescent="0.25">
      <c r="A43" s="59" t="s">
        <v>785</v>
      </c>
      <c r="B43" s="60" t="s">
        <v>544</v>
      </c>
      <c r="C43" s="37"/>
      <c r="D43" s="37"/>
      <c r="E43" s="37"/>
    </row>
    <row r="44" spans="1:5" ht="15" customHeight="1" x14ac:dyDescent="0.25">
      <c r="A44" s="16" t="s">
        <v>556</v>
      </c>
      <c r="B44" s="5" t="s">
        <v>557</v>
      </c>
      <c r="C44" s="37"/>
      <c r="D44" s="37"/>
      <c r="E44" s="37"/>
    </row>
    <row r="45" spans="1:5" ht="15" customHeight="1" x14ac:dyDescent="0.25">
      <c r="A45" s="4" t="s">
        <v>766</v>
      </c>
      <c r="B45" s="5" t="s">
        <v>558</v>
      </c>
      <c r="C45" s="37"/>
      <c r="D45" s="37"/>
      <c r="E45" s="37"/>
    </row>
    <row r="46" spans="1:5" ht="15" customHeight="1" x14ac:dyDescent="0.25">
      <c r="A46" s="16" t="s">
        <v>767</v>
      </c>
      <c r="B46" s="5" t="s">
        <v>559</v>
      </c>
      <c r="C46" s="37"/>
      <c r="D46" s="37"/>
      <c r="E46" s="37"/>
    </row>
    <row r="47" spans="1:5" ht="15" customHeight="1" x14ac:dyDescent="0.25">
      <c r="A47" s="47" t="s">
        <v>787</v>
      </c>
      <c r="B47" s="60" t="s">
        <v>560</v>
      </c>
      <c r="C47" s="37"/>
      <c r="D47" s="37"/>
      <c r="E47" s="37"/>
    </row>
    <row r="48" spans="1:5" ht="15" customHeight="1" x14ac:dyDescent="0.25">
      <c r="A48" s="142" t="s">
        <v>846</v>
      </c>
      <c r="B48" s="145"/>
      <c r="C48" s="146"/>
      <c r="D48" s="146"/>
      <c r="E48" s="146"/>
    </row>
    <row r="49" spans="1:5" ht="15" customHeight="1" x14ac:dyDescent="0.25">
      <c r="A49" s="4" t="s">
        <v>467</v>
      </c>
      <c r="B49" s="5" t="s">
        <v>468</v>
      </c>
      <c r="C49" s="37"/>
      <c r="D49" s="37"/>
      <c r="E49" s="37"/>
    </row>
    <row r="50" spans="1:5" ht="15" customHeight="1" x14ac:dyDescent="0.25">
      <c r="A50" s="4" t="s">
        <v>469</v>
      </c>
      <c r="B50" s="5" t="s">
        <v>470</v>
      </c>
      <c r="C50" s="37"/>
      <c r="D50" s="37"/>
      <c r="E50" s="37"/>
    </row>
    <row r="51" spans="1:5" ht="15" customHeight="1" x14ac:dyDescent="0.25">
      <c r="A51" s="4" t="s">
        <v>744</v>
      </c>
      <c r="B51" s="5" t="s">
        <v>471</v>
      </c>
      <c r="C51" s="37"/>
      <c r="D51" s="37"/>
      <c r="E51" s="37"/>
    </row>
    <row r="52" spans="1:5" ht="15" customHeight="1" x14ac:dyDescent="0.25">
      <c r="A52" s="4" t="s">
        <v>745</v>
      </c>
      <c r="B52" s="5" t="s">
        <v>472</v>
      </c>
      <c r="C52" s="37"/>
      <c r="D52" s="37"/>
      <c r="E52" s="37"/>
    </row>
    <row r="53" spans="1:5" ht="15" customHeight="1" x14ac:dyDescent="0.25">
      <c r="A53" s="4" t="s">
        <v>746</v>
      </c>
      <c r="B53" s="5" t="s">
        <v>473</v>
      </c>
      <c r="C53" s="37"/>
      <c r="D53" s="37"/>
      <c r="E53" s="37"/>
    </row>
    <row r="54" spans="1:5" ht="15" customHeight="1" x14ac:dyDescent="0.25">
      <c r="A54" s="47" t="s">
        <v>781</v>
      </c>
      <c r="B54" s="60" t="s">
        <v>474</v>
      </c>
      <c r="C54" s="37"/>
      <c r="D54" s="37"/>
      <c r="E54" s="37"/>
    </row>
    <row r="55" spans="1:5" ht="15" customHeight="1" x14ac:dyDescent="0.25">
      <c r="A55" s="16" t="s">
        <v>763</v>
      </c>
      <c r="B55" s="5" t="s">
        <v>545</v>
      </c>
      <c r="C55" s="37"/>
      <c r="D55" s="37"/>
      <c r="E55" s="37"/>
    </row>
    <row r="56" spans="1:5" ht="15" customHeight="1" x14ac:dyDescent="0.25">
      <c r="A56" s="16" t="s">
        <v>764</v>
      </c>
      <c r="B56" s="5" t="s">
        <v>547</v>
      </c>
      <c r="C56" s="37"/>
      <c r="D56" s="37"/>
      <c r="E56" s="37"/>
    </row>
    <row r="57" spans="1:5" ht="15" customHeight="1" x14ac:dyDescent="0.25">
      <c r="A57" s="16" t="s">
        <v>549</v>
      </c>
      <c r="B57" s="5" t="s">
        <v>550</v>
      </c>
      <c r="C57" s="37"/>
      <c r="D57" s="37"/>
      <c r="E57" s="37"/>
    </row>
    <row r="58" spans="1:5" ht="15" customHeight="1" x14ac:dyDescent="0.25">
      <c r="A58" s="16" t="s">
        <v>765</v>
      </c>
      <c r="B58" s="5" t="s">
        <v>551</v>
      </c>
      <c r="C58" s="37"/>
      <c r="D58" s="37"/>
      <c r="E58" s="37"/>
    </row>
    <row r="59" spans="1:5" ht="15" customHeight="1" x14ac:dyDescent="0.25">
      <c r="A59" s="16" t="s">
        <v>553</v>
      </c>
      <c r="B59" s="5" t="s">
        <v>554</v>
      </c>
      <c r="C59" s="37"/>
      <c r="D59" s="37"/>
      <c r="E59" s="37"/>
    </row>
    <row r="60" spans="1:5" ht="15" customHeight="1" x14ac:dyDescent="0.25">
      <c r="A60" s="47" t="s">
        <v>786</v>
      </c>
      <c r="B60" s="60" t="s">
        <v>555</v>
      </c>
      <c r="C60" s="37"/>
      <c r="D60" s="37"/>
      <c r="E60" s="37"/>
    </row>
    <row r="61" spans="1:5" ht="15" customHeight="1" x14ac:dyDescent="0.25">
      <c r="A61" s="16" t="s">
        <v>561</v>
      </c>
      <c r="B61" s="5" t="s">
        <v>562</v>
      </c>
      <c r="C61" s="37"/>
      <c r="D61" s="37"/>
      <c r="E61" s="37"/>
    </row>
    <row r="62" spans="1:5" ht="15" customHeight="1" x14ac:dyDescent="0.25">
      <c r="A62" s="4" t="s">
        <v>768</v>
      </c>
      <c r="B62" s="5" t="s">
        <v>563</v>
      </c>
      <c r="C62" s="37"/>
      <c r="D62" s="37"/>
      <c r="E62" s="37"/>
    </row>
    <row r="63" spans="1:5" ht="15" customHeight="1" x14ac:dyDescent="0.25">
      <c r="A63" s="16" t="s">
        <v>769</v>
      </c>
      <c r="B63" s="5" t="s">
        <v>564</v>
      </c>
      <c r="C63" s="37"/>
      <c r="D63" s="37"/>
      <c r="E63" s="37"/>
    </row>
    <row r="64" spans="1:5" ht="15" customHeight="1" x14ac:dyDescent="0.25">
      <c r="A64" s="47" t="s">
        <v>789</v>
      </c>
      <c r="B64" s="60" t="s">
        <v>565</v>
      </c>
      <c r="C64" s="37"/>
      <c r="D64" s="37"/>
      <c r="E64" s="37"/>
    </row>
    <row r="65" spans="1:5" ht="15" customHeight="1" x14ac:dyDescent="0.25">
      <c r="A65" s="142" t="s">
        <v>845</v>
      </c>
      <c r="B65" s="145"/>
      <c r="C65" s="146"/>
      <c r="D65" s="146"/>
      <c r="E65" s="146"/>
    </row>
    <row r="66" spans="1:5" ht="15.75" x14ac:dyDescent="0.25">
      <c r="A66" s="153" t="s">
        <v>788</v>
      </c>
      <c r="B66" s="147" t="s">
        <v>566</v>
      </c>
      <c r="C66" s="154"/>
      <c r="D66" s="154"/>
      <c r="E66" s="154"/>
    </row>
    <row r="67" spans="1:5" ht="15.75" x14ac:dyDescent="0.25">
      <c r="A67" s="159" t="s">
        <v>897</v>
      </c>
      <c r="B67" s="160"/>
      <c r="C67" s="161"/>
      <c r="D67" s="161"/>
      <c r="E67" s="161"/>
    </row>
    <row r="68" spans="1:5" ht="15.75" x14ac:dyDescent="0.25">
      <c r="A68" s="159" t="s">
        <v>898</v>
      </c>
      <c r="B68" s="160"/>
      <c r="C68" s="161"/>
      <c r="D68" s="161"/>
      <c r="E68" s="161"/>
    </row>
    <row r="69" spans="1:5" x14ac:dyDescent="0.25">
      <c r="A69" s="45" t="s">
        <v>770</v>
      </c>
      <c r="B69" s="4" t="s">
        <v>567</v>
      </c>
      <c r="C69" s="37"/>
      <c r="D69" s="37"/>
      <c r="E69" s="37"/>
    </row>
    <row r="70" spans="1:5" x14ac:dyDescent="0.25">
      <c r="A70" s="16" t="s">
        <v>568</v>
      </c>
      <c r="B70" s="4" t="s">
        <v>569</v>
      </c>
      <c r="C70" s="37"/>
      <c r="D70" s="37"/>
      <c r="E70" s="37"/>
    </row>
    <row r="71" spans="1:5" x14ac:dyDescent="0.25">
      <c r="A71" s="45" t="s">
        <v>771</v>
      </c>
      <c r="B71" s="4" t="s">
        <v>570</v>
      </c>
      <c r="C71" s="37"/>
      <c r="D71" s="37"/>
      <c r="E71" s="37"/>
    </row>
    <row r="72" spans="1:5" x14ac:dyDescent="0.25">
      <c r="A72" s="19" t="s">
        <v>790</v>
      </c>
      <c r="B72" s="8" t="s">
        <v>571</v>
      </c>
      <c r="C72" s="37"/>
      <c r="D72" s="37"/>
      <c r="E72" s="37"/>
    </row>
    <row r="73" spans="1:5" x14ac:dyDescent="0.25">
      <c r="A73" s="16" t="s">
        <v>772</v>
      </c>
      <c r="B73" s="4" t="s">
        <v>572</v>
      </c>
      <c r="C73" s="37"/>
      <c r="D73" s="37"/>
      <c r="E73" s="37"/>
    </row>
    <row r="74" spans="1:5" x14ac:dyDescent="0.25">
      <c r="A74" s="45" t="s">
        <v>573</v>
      </c>
      <c r="B74" s="4" t="s">
        <v>574</v>
      </c>
      <c r="C74" s="37"/>
      <c r="D74" s="37"/>
      <c r="E74" s="37"/>
    </row>
    <row r="75" spans="1:5" x14ac:dyDescent="0.25">
      <c r="A75" s="16" t="s">
        <v>773</v>
      </c>
      <c r="B75" s="4" t="s">
        <v>575</v>
      </c>
      <c r="C75" s="37"/>
      <c r="D75" s="37"/>
      <c r="E75" s="37"/>
    </row>
    <row r="76" spans="1:5" x14ac:dyDescent="0.25">
      <c r="A76" s="45" t="s">
        <v>576</v>
      </c>
      <c r="B76" s="4" t="s">
        <v>577</v>
      </c>
      <c r="C76" s="37"/>
      <c r="D76" s="37"/>
      <c r="E76" s="37"/>
    </row>
    <row r="77" spans="1:5" x14ac:dyDescent="0.25">
      <c r="A77" s="17" t="s">
        <v>791</v>
      </c>
      <c r="B77" s="8" t="s">
        <v>578</v>
      </c>
      <c r="C77" s="37"/>
      <c r="D77" s="37"/>
      <c r="E77" s="37"/>
    </row>
    <row r="78" spans="1:5" x14ac:dyDescent="0.25">
      <c r="A78" s="4" t="s">
        <v>895</v>
      </c>
      <c r="B78" s="4" t="s">
        <v>579</v>
      </c>
      <c r="C78" s="37"/>
      <c r="D78" s="37"/>
      <c r="E78" s="37"/>
    </row>
    <row r="79" spans="1:5" x14ac:dyDescent="0.25">
      <c r="A79" s="4" t="s">
        <v>896</v>
      </c>
      <c r="B79" s="4" t="s">
        <v>579</v>
      </c>
      <c r="C79" s="37"/>
      <c r="D79" s="37"/>
      <c r="E79" s="37"/>
    </row>
    <row r="80" spans="1:5" x14ac:dyDescent="0.25">
      <c r="A80" s="4" t="s">
        <v>893</v>
      </c>
      <c r="B80" s="4" t="s">
        <v>580</v>
      </c>
      <c r="C80" s="37"/>
      <c r="D80" s="37"/>
      <c r="E80" s="37"/>
    </row>
    <row r="81" spans="1:5" x14ac:dyDescent="0.25">
      <c r="A81" s="4" t="s">
        <v>894</v>
      </c>
      <c r="B81" s="4" t="s">
        <v>580</v>
      </c>
      <c r="C81" s="37"/>
      <c r="D81" s="37"/>
      <c r="E81" s="37"/>
    </row>
    <row r="82" spans="1:5" x14ac:dyDescent="0.25">
      <c r="A82" s="8" t="s">
        <v>792</v>
      </c>
      <c r="B82" s="8" t="s">
        <v>581</v>
      </c>
      <c r="C82" s="37"/>
      <c r="D82" s="37"/>
      <c r="E82" s="37"/>
    </row>
    <row r="83" spans="1:5" x14ac:dyDescent="0.25">
      <c r="A83" s="45" t="s">
        <v>582</v>
      </c>
      <c r="B83" s="4" t="s">
        <v>583</v>
      </c>
      <c r="C83" s="37"/>
      <c r="D83" s="37"/>
      <c r="E83" s="37"/>
    </row>
    <row r="84" spans="1:5" x14ac:dyDescent="0.25">
      <c r="A84" s="45" t="s">
        <v>584</v>
      </c>
      <c r="B84" s="4" t="s">
        <v>585</v>
      </c>
      <c r="C84" s="37"/>
      <c r="D84" s="37"/>
      <c r="E84" s="37"/>
    </row>
    <row r="85" spans="1:5" x14ac:dyDescent="0.25">
      <c r="A85" s="45" t="s">
        <v>586</v>
      </c>
      <c r="B85" s="4" t="s">
        <v>587</v>
      </c>
      <c r="C85" s="37"/>
      <c r="D85" s="37"/>
      <c r="E85" s="37"/>
    </row>
    <row r="86" spans="1:5" x14ac:dyDescent="0.25">
      <c r="A86" s="45" t="s">
        <v>588</v>
      </c>
      <c r="B86" s="4" t="s">
        <v>589</v>
      </c>
      <c r="C86" s="37"/>
      <c r="D86" s="37"/>
      <c r="E86" s="37"/>
    </row>
    <row r="87" spans="1:5" x14ac:dyDescent="0.25">
      <c r="A87" s="16" t="s">
        <v>774</v>
      </c>
      <c r="B87" s="4" t="s">
        <v>590</v>
      </c>
      <c r="C87" s="37"/>
      <c r="D87" s="37"/>
      <c r="E87" s="37"/>
    </row>
    <row r="88" spans="1:5" x14ac:dyDescent="0.25">
      <c r="A88" s="19" t="s">
        <v>793</v>
      </c>
      <c r="B88" s="8" t="s">
        <v>592</v>
      </c>
      <c r="C88" s="37"/>
      <c r="D88" s="37"/>
      <c r="E88" s="37"/>
    </row>
    <row r="89" spans="1:5" x14ac:dyDescent="0.25">
      <c r="A89" s="16" t="s">
        <v>593</v>
      </c>
      <c r="B89" s="4" t="s">
        <v>594</v>
      </c>
      <c r="C89" s="37"/>
      <c r="D89" s="37"/>
      <c r="E89" s="37"/>
    </row>
    <row r="90" spans="1:5" x14ac:dyDescent="0.25">
      <c r="A90" s="16" t="s">
        <v>595</v>
      </c>
      <c r="B90" s="4" t="s">
        <v>596</v>
      </c>
      <c r="C90" s="37"/>
      <c r="D90" s="37"/>
      <c r="E90" s="37"/>
    </row>
    <row r="91" spans="1:5" x14ac:dyDescent="0.25">
      <c r="A91" s="45" t="s">
        <v>597</v>
      </c>
      <c r="B91" s="4" t="s">
        <v>598</v>
      </c>
      <c r="C91" s="37"/>
      <c r="D91" s="37"/>
      <c r="E91" s="37"/>
    </row>
    <row r="92" spans="1:5" x14ac:dyDescent="0.25">
      <c r="A92" s="45" t="s">
        <v>775</v>
      </c>
      <c r="B92" s="4" t="s">
        <v>599</v>
      </c>
      <c r="C92" s="37"/>
      <c r="D92" s="37"/>
      <c r="E92" s="37"/>
    </row>
    <row r="93" spans="1:5" x14ac:dyDescent="0.25">
      <c r="A93" s="17" t="s">
        <v>794</v>
      </c>
      <c r="B93" s="8" t="s">
        <v>600</v>
      </c>
      <c r="C93" s="37"/>
      <c r="D93" s="37"/>
      <c r="E93" s="37"/>
    </row>
    <row r="94" spans="1:5" x14ac:dyDescent="0.25">
      <c r="A94" s="19" t="s">
        <v>601</v>
      </c>
      <c r="B94" s="8" t="s">
        <v>602</v>
      </c>
      <c r="C94" s="37"/>
      <c r="D94" s="37"/>
      <c r="E94" s="37"/>
    </row>
    <row r="95" spans="1:5" ht="15.75" x14ac:dyDescent="0.25">
      <c r="A95" s="150" t="s">
        <v>795</v>
      </c>
      <c r="B95" s="151" t="s">
        <v>603</v>
      </c>
      <c r="C95" s="154"/>
      <c r="D95" s="154"/>
      <c r="E95" s="154"/>
    </row>
    <row r="96" spans="1:5" ht="15.75" x14ac:dyDescent="0.25">
      <c r="A96" s="163" t="s">
        <v>777</v>
      </c>
      <c r="B96" s="175"/>
      <c r="C96" s="165"/>
      <c r="D96" s="165"/>
      <c r="E96" s="165"/>
    </row>
  </sheetData>
  <mergeCells count="2">
    <mergeCell ref="A1:E1"/>
    <mergeCell ref="A2:E2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63" fitToHeight="2" orientation="portrait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  <pageSetUpPr fitToPage="1"/>
  </sheetPr>
  <dimension ref="A1:G96"/>
  <sheetViews>
    <sheetView workbookViewId="0">
      <selection sqref="A1:E97"/>
    </sheetView>
  </sheetViews>
  <sheetFormatPr defaultRowHeight="15" x14ac:dyDescent="0.25"/>
  <cols>
    <col min="1" max="1" width="92.5703125" customWidth="1"/>
    <col min="3" max="3" width="13" customWidth="1"/>
    <col min="4" max="4" width="14.140625" customWidth="1"/>
    <col min="5" max="5" width="14" customWidth="1"/>
  </cols>
  <sheetData>
    <row r="1" spans="1:7" ht="24" customHeight="1" x14ac:dyDescent="0.25">
      <c r="A1" s="572" t="s">
        <v>42</v>
      </c>
      <c r="B1" s="601"/>
      <c r="C1" s="601"/>
      <c r="D1" s="601"/>
      <c r="E1" s="601"/>
    </row>
    <row r="2" spans="1:7" ht="24" customHeight="1" x14ac:dyDescent="0.25">
      <c r="A2" s="576" t="s">
        <v>841</v>
      </c>
      <c r="B2" s="573"/>
      <c r="C2" s="573"/>
      <c r="D2" s="573"/>
      <c r="E2" s="573"/>
      <c r="G2" s="105"/>
    </row>
    <row r="3" spans="1:7" ht="18" x14ac:dyDescent="0.25">
      <c r="A3" s="58"/>
    </row>
    <row r="4" spans="1:7" x14ac:dyDescent="0.25">
      <c r="A4" s="129" t="s">
        <v>930</v>
      </c>
    </row>
    <row r="5" spans="1:7" ht="25.5" x14ac:dyDescent="0.25">
      <c r="A5" s="1" t="s">
        <v>255</v>
      </c>
      <c r="B5" s="2" t="s">
        <v>10</v>
      </c>
      <c r="C5" s="2" t="s">
        <v>970</v>
      </c>
      <c r="D5" s="2" t="s">
        <v>40</v>
      </c>
      <c r="E5" s="128" t="s">
        <v>41</v>
      </c>
    </row>
    <row r="6" spans="1:7" ht="15" customHeight="1" x14ac:dyDescent="0.25">
      <c r="A6" s="41" t="s">
        <v>446</v>
      </c>
      <c r="B6" s="5" t="s">
        <v>447</v>
      </c>
      <c r="C6" s="37"/>
      <c r="D6" s="37"/>
      <c r="E6" s="37"/>
    </row>
    <row r="7" spans="1:7" ht="15" customHeight="1" x14ac:dyDescent="0.25">
      <c r="A7" s="4" t="s">
        <v>448</v>
      </c>
      <c r="B7" s="5" t="s">
        <v>449</v>
      </c>
      <c r="C7" s="37"/>
      <c r="D7" s="37"/>
      <c r="E7" s="37"/>
    </row>
    <row r="8" spans="1:7" ht="15" customHeight="1" x14ac:dyDescent="0.25">
      <c r="A8" s="4" t="s">
        <v>450</v>
      </c>
      <c r="B8" s="5" t="s">
        <v>451</v>
      </c>
      <c r="C8" s="37"/>
      <c r="D8" s="37"/>
      <c r="E8" s="37"/>
    </row>
    <row r="9" spans="1:7" ht="15" customHeight="1" x14ac:dyDescent="0.25">
      <c r="A9" s="4" t="s">
        <v>452</v>
      </c>
      <c r="B9" s="5" t="s">
        <v>453</v>
      </c>
      <c r="C9" s="37"/>
      <c r="D9" s="37"/>
      <c r="E9" s="37"/>
    </row>
    <row r="10" spans="1:7" ht="15" customHeight="1" x14ac:dyDescent="0.25">
      <c r="A10" s="4" t="s">
        <v>454</v>
      </c>
      <c r="B10" s="5" t="s">
        <v>455</v>
      </c>
      <c r="C10" s="37"/>
      <c r="D10" s="37"/>
      <c r="E10" s="37"/>
    </row>
    <row r="11" spans="1:7" ht="15" customHeight="1" x14ac:dyDescent="0.25">
      <c r="A11" s="4" t="s">
        <v>456</v>
      </c>
      <c r="B11" s="5" t="s">
        <v>457</v>
      </c>
      <c r="C11" s="37"/>
      <c r="D11" s="37"/>
      <c r="E11" s="37"/>
    </row>
    <row r="12" spans="1:7" ht="15" customHeight="1" x14ac:dyDescent="0.25">
      <c r="A12" s="8" t="s">
        <v>779</v>
      </c>
      <c r="B12" s="9" t="s">
        <v>458</v>
      </c>
      <c r="C12" s="37"/>
      <c r="D12" s="37"/>
      <c r="E12" s="37"/>
    </row>
    <row r="13" spans="1:7" ht="15" customHeight="1" x14ac:dyDescent="0.25">
      <c r="A13" s="4" t="s">
        <v>459</v>
      </c>
      <c r="B13" s="5" t="s">
        <v>460</v>
      </c>
      <c r="C13" s="37"/>
      <c r="D13" s="37"/>
      <c r="E13" s="37"/>
    </row>
    <row r="14" spans="1:7" ht="15" customHeight="1" x14ac:dyDescent="0.25">
      <c r="A14" s="4" t="s">
        <v>461</v>
      </c>
      <c r="B14" s="5" t="s">
        <v>462</v>
      </c>
      <c r="C14" s="37"/>
      <c r="D14" s="37"/>
      <c r="E14" s="37"/>
    </row>
    <row r="15" spans="1:7" ht="15" customHeight="1" x14ac:dyDescent="0.25">
      <c r="A15" s="4" t="s">
        <v>741</v>
      </c>
      <c r="B15" s="5" t="s">
        <v>463</v>
      </c>
      <c r="C15" s="37"/>
      <c r="D15" s="37"/>
      <c r="E15" s="37"/>
    </row>
    <row r="16" spans="1:7" ht="15" customHeight="1" x14ac:dyDescent="0.25">
      <c r="A16" s="4" t="s">
        <v>742</v>
      </c>
      <c r="B16" s="5" t="s">
        <v>464</v>
      </c>
      <c r="C16" s="37"/>
      <c r="D16" s="37"/>
      <c r="E16" s="37"/>
    </row>
    <row r="17" spans="1:5" ht="15" customHeight="1" x14ac:dyDescent="0.25">
      <c r="A17" s="4" t="s">
        <v>743</v>
      </c>
      <c r="B17" s="5" t="s">
        <v>465</v>
      </c>
      <c r="C17" s="37"/>
      <c r="D17" s="37"/>
      <c r="E17" s="37"/>
    </row>
    <row r="18" spans="1:5" ht="15" customHeight="1" x14ac:dyDescent="0.25">
      <c r="A18" s="47" t="s">
        <v>780</v>
      </c>
      <c r="B18" s="60" t="s">
        <v>466</v>
      </c>
      <c r="C18" s="37"/>
      <c r="D18" s="37"/>
      <c r="E18" s="37"/>
    </row>
    <row r="19" spans="1:5" ht="15" customHeight="1" x14ac:dyDescent="0.25">
      <c r="A19" s="4" t="s">
        <v>747</v>
      </c>
      <c r="B19" s="5" t="s">
        <v>475</v>
      </c>
      <c r="C19" s="37"/>
      <c r="D19" s="37"/>
      <c r="E19" s="37"/>
    </row>
    <row r="20" spans="1:5" ht="15" customHeight="1" x14ac:dyDescent="0.25">
      <c r="A20" s="4" t="s">
        <v>748</v>
      </c>
      <c r="B20" s="5" t="s">
        <v>479</v>
      </c>
      <c r="C20" s="37"/>
      <c r="D20" s="37"/>
      <c r="E20" s="37"/>
    </row>
    <row r="21" spans="1:5" ht="15" customHeight="1" x14ac:dyDescent="0.25">
      <c r="A21" s="8" t="s">
        <v>782</v>
      </c>
      <c r="B21" s="9" t="s">
        <v>480</v>
      </c>
      <c r="C21" s="37"/>
      <c r="D21" s="37"/>
      <c r="E21" s="37"/>
    </row>
    <row r="22" spans="1:5" ht="15" customHeight="1" x14ac:dyDescent="0.25">
      <c r="A22" s="4" t="s">
        <v>749</v>
      </c>
      <c r="B22" s="5" t="s">
        <v>481</v>
      </c>
      <c r="C22" s="37"/>
      <c r="D22" s="37"/>
      <c r="E22" s="37"/>
    </row>
    <row r="23" spans="1:5" ht="15" customHeight="1" x14ac:dyDescent="0.25">
      <c r="A23" s="4" t="s">
        <v>750</v>
      </c>
      <c r="B23" s="5" t="s">
        <v>482</v>
      </c>
      <c r="C23" s="37"/>
      <c r="D23" s="37"/>
      <c r="E23" s="37"/>
    </row>
    <row r="24" spans="1:5" ht="15" customHeight="1" x14ac:dyDescent="0.25">
      <c r="A24" s="4" t="s">
        <v>751</v>
      </c>
      <c r="B24" s="5" t="s">
        <v>483</v>
      </c>
      <c r="C24" s="37"/>
      <c r="D24" s="37"/>
      <c r="E24" s="37"/>
    </row>
    <row r="25" spans="1:5" ht="15" customHeight="1" x14ac:dyDescent="0.25">
      <c r="A25" s="4" t="s">
        <v>752</v>
      </c>
      <c r="B25" s="5" t="s">
        <v>484</v>
      </c>
      <c r="C25" s="37"/>
      <c r="D25" s="37"/>
      <c r="E25" s="37"/>
    </row>
    <row r="26" spans="1:5" ht="15" customHeight="1" x14ac:dyDescent="0.25">
      <c r="A26" s="4" t="s">
        <v>753</v>
      </c>
      <c r="B26" s="5" t="s">
        <v>487</v>
      </c>
      <c r="C26" s="37"/>
      <c r="D26" s="37"/>
      <c r="E26" s="37"/>
    </row>
    <row r="27" spans="1:5" ht="15" customHeight="1" x14ac:dyDescent="0.25">
      <c r="A27" s="4" t="s">
        <v>488</v>
      </c>
      <c r="B27" s="5" t="s">
        <v>489</v>
      </c>
      <c r="C27" s="37"/>
      <c r="D27" s="37"/>
      <c r="E27" s="37"/>
    </row>
    <row r="28" spans="1:5" ht="15" customHeight="1" x14ac:dyDescent="0.25">
      <c r="A28" s="4" t="s">
        <v>754</v>
      </c>
      <c r="B28" s="5" t="s">
        <v>490</v>
      </c>
      <c r="C28" s="37"/>
      <c r="D28" s="37"/>
      <c r="E28" s="37"/>
    </row>
    <row r="29" spans="1:5" ht="15" customHeight="1" x14ac:dyDescent="0.25">
      <c r="A29" s="4" t="s">
        <v>755</v>
      </c>
      <c r="B29" s="5" t="s">
        <v>495</v>
      </c>
      <c r="C29" s="37"/>
      <c r="D29" s="37"/>
      <c r="E29" s="37"/>
    </row>
    <row r="30" spans="1:5" ht="15" customHeight="1" x14ac:dyDescent="0.25">
      <c r="A30" s="8" t="s">
        <v>783</v>
      </c>
      <c r="B30" s="9" t="s">
        <v>511</v>
      </c>
      <c r="C30" s="37"/>
      <c r="D30" s="37"/>
      <c r="E30" s="37"/>
    </row>
    <row r="31" spans="1:5" ht="15" customHeight="1" x14ac:dyDescent="0.25">
      <c r="A31" s="4" t="s">
        <v>756</v>
      </c>
      <c r="B31" s="5" t="s">
        <v>512</v>
      </c>
      <c r="C31" s="37"/>
      <c r="D31" s="37"/>
      <c r="E31" s="37"/>
    </row>
    <row r="32" spans="1:5" ht="15" customHeight="1" x14ac:dyDescent="0.25">
      <c r="A32" s="47" t="s">
        <v>784</v>
      </c>
      <c r="B32" s="60" t="s">
        <v>513</v>
      </c>
      <c r="C32" s="37"/>
      <c r="D32" s="37"/>
      <c r="E32" s="37"/>
    </row>
    <row r="33" spans="1:5" ht="15" customHeight="1" x14ac:dyDescent="0.25">
      <c r="A33" s="16" t="s">
        <v>514</v>
      </c>
      <c r="B33" s="5" t="s">
        <v>515</v>
      </c>
      <c r="C33" s="37"/>
      <c r="D33" s="37"/>
      <c r="E33" s="37"/>
    </row>
    <row r="34" spans="1:5" ht="15" customHeight="1" x14ac:dyDescent="0.25">
      <c r="A34" s="16" t="s">
        <v>757</v>
      </c>
      <c r="B34" s="5" t="s">
        <v>516</v>
      </c>
      <c r="C34" s="37"/>
      <c r="D34" s="37"/>
      <c r="E34" s="37"/>
    </row>
    <row r="35" spans="1:5" ht="15" customHeight="1" x14ac:dyDescent="0.25">
      <c r="A35" s="16" t="s">
        <v>758</v>
      </c>
      <c r="B35" s="5" t="s">
        <v>519</v>
      </c>
      <c r="C35" s="37"/>
      <c r="D35" s="37"/>
      <c r="E35" s="37"/>
    </row>
    <row r="36" spans="1:5" ht="15" customHeight="1" x14ac:dyDescent="0.25">
      <c r="A36" s="16" t="s">
        <v>759</v>
      </c>
      <c r="B36" s="5" t="s">
        <v>520</v>
      </c>
      <c r="C36" s="37"/>
      <c r="D36" s="37"/>
      <c r="E36" s="37"/>
    </row>
    <row r="37" spans="1:5" ht="15" customHeight="1" x14ac:dyDescent="0.25">
      <c r="A37" s="16" t="s">
        <v>527</v>
      </c>
      <c r="B37" s="5" t="s">
        <v>528</v>
      </c>
      <c r="C37" s="37"/>
      <c r="D37" s="37"/>
      <c r="E37" s="37"/>
    </row>
    <row r="38" spans="1:5" ht="15" customHeight="1" x14ac:dyDescent="0.25">
      <c r="A38" s="16" t="s">
        <v>529</v>
      </c>
      <c r="B38" s="5" t="s">
        <v>530</v>
      </c>
      <c r="C38" s="37"/>
      <c r="D38" s="37"/>
      <c r="E38" s="37"/>
    </row>
    <row r="39" spans="1:5" ht="15" customHeight="1" x14ac:dyDescent="0.25">
      <c r="A39" s="16" t="s">
        <v>531</v>
      </c>
      <c r="B39" s="5" t="s">
        <v>532</v>
      </c>
      <c r="C39" s="37"/>
      <c r="D39" s="37"/>
      <c r="E39" s="37"/>
    </row>
    <row r="40" spans="1:5" ht="15" customHeight="1" x14ac:dyDescent="0.25">
      <c r="A40" s="16" t="s">
        <v>760</v>
      </c>
      <c r="B40" s="5" t="s">
        <v>533</v>
      </c>
      <c r="C40" s="37"/>
      <c r="D40" s="37"/>
      <c r="E40" s="37"/>
    </row>
    <row r="41" spans="1:5" ht="15" customHeight="1" x14ac:dyDescent="0.25">
      <c r="A41" s="16" t="s">
        <v>761</v>
      </c>
      <c r="B41" s="5" t="s">
        <v>535</v>
      </c>
      <c r="C41" s="37"/>
      <c r="D41" s="37"/>
      <c r="E41" s="37"/>
    </row>
    <row r="42" spans="1:5" ht="15" customHeight="1" x14ac:dyDescent="0.25">
      <c r="A42" s="16" t="s">
        <v>762</v>
      </c>
      <c r="B42" s="5" t="s">
        <v>540</v>
      </c>
      <c r="C42" s="37"/>
      <c r="D42" s="37"/>
      <c r="E42" s="37"/>
    </row>
    <row r="43" spans="1:5" ht="15" customHeight="1" x14ac:dyDescent="0.25">
      <c r="A43" s="59" t="s">
        <v>785</v>
      </c>
      <c r="B43" s="60" t="s">
        <v>544</v>
      </c>
      <c r="C43" s="37"/>
      <c r="D43" s="37"/>
      <c r="E43" s="37"/>
    </row>
    <row r="44" spans="1:5" ht="15" customHeight="1" x14ac:dyDescent="0.25">
      <c r="A44" s="16" t="s">
        <v>556</v>
      </c>
      <c r="B44" s="5" t="s">
        <v>557</v>
      </c>
      <c r="C44" s="37"/>
      <c r="D44" s="37"/>
      <c r="E44" s="37"/>
    </row>
    <row r="45" spans="1:5" ht="15" customHeight="1" x14ac:dyDescent="0.25">
      <c r="A45" s="4" t="s">
        <v>766</v>
      </c>
      <c r="B45" s="5" t="s">
        <v>558</v>
      </c>
      <c r="C45" s="37"/>
      <c r="D45" s="37"/>
      <c r="E45" s="37"/>
    </row>
    <row r="46" spans="1:5" ht="15" customHeight="1" x14ac:dyDescent="0.25">
      <c r="A46" s="16" t="s">
        <v>767</v>
      </c>
      <c r="B46" s="5" t="s">
        <v>559</v>
      </c>
      <c r="C46" s="37"/>
      <c r="D46" s="37"/>
      <c r="E46" s="37"/>
    </row>
    <row r="47" spans="1:5" ht="15" customHeight="1" x14ac:dyDescent="0.25">
      <c r="A47" s="47" t="s">
        <v>787</v>
      </c>
      <c r="B47" s="60" t="s">
        <v>560</v>
      </c>
      <c r="C47" s="37"/>
      <c r="D47" s="37"/>
      <c r="E47" s="37"/>
    </row>
    <row r="48" spans="1:5" ht="15" customHeight="1" x14ac:dyDescent="0.25">
      <c r="A48" s="142" t="s">
        <v>846</v>
      </c>
      <c r="B48" s="145"/>
      <c r="C48" s="146"/>
      <c r="D48" s="146"/>
      <c r="E48" s="146"/>
    </row>
    <row r="49" spans="1:5" ht="15" customHeight="1" x14ac:dyDescent="0.25">
      <c r="A49" s="4" t="s">
        <v>467</v>
      </c>
      <c r="B49" s="5" t="s">
        <v>468</v>
      </c>
      <c r="C49" s="37"/>
      <c r="D49" s="37"/>
      <c r="E49" s="37"/>
    </row>
    <row r="50" spans="1:5" ht="15" customHeight="1" x14ac:dyDescent="0.25">
      <c r="A50" s="4" t="s">
        <v>469</v>
      </c>
      <c r="B50" s="5" t="s">
        <v>470</v>
      </c>
      <c r="C50" s="37"/>
      <c r="D50" s="37"/>
      <c r="E50" s="37"/>
    </row>
    <row r="51" spans="1:5" ht="15" customHeight="1" x14ac:dyDescent="0.25">
      <c r="A51" s="4" t="s">
        <v>744</v>
      </c>
      <c r="B51" s="5" t="s">
        <v>471</v>
      </c>
      <c r="C51" s="37"/>
      <c r="D51" s="37"/>
      <c r="E51" s="37"/>
    </row>
    <row r="52" spans="1:5" ht="15" customHeight="1" x14ac:dyDescent="0.25">
      <c r="A52" s="4" t="s">
        <v>745</v>
      </c>
      <c r="B52" s="5" t="s">
        <v>472</v>
      </c>
      <c r="C52" s="37"/>
      <c r="D52" s="37"/>
      <c r="E52" s="37"/>
    </row>
    <row r="53" spans="1:5" ht="15" customHeight="1" x14ac:dyDescent="0.25">
      <c r="A53" s="4" t="s">
        <v>746</v>
      </c>
      <c r="B53" s="5" t="s">
        <v>473</v>
      </c>
      <c r="C53" s="37"/>
      <c r="D53" s="37"/>
      <c r="E53" s="37"/>
    </row>
    <row r="54" spans="1:5" ht="15" customHeight="1" x14ac:dyDescent="0.25">
      <c r="A54" s="47" t="s">
        <v>781</v>
      </c>
      <c r="B54" s="60" t="s">
        <v>474</v>
      </c>
      <c r="C54" s="37"/>
      <c r="D54" s="37"/>
      <c r="E54" s="37"/>
    </row>
    <row r="55" spans="1:5" ht="15" customHeight="1" x14ac:dyDescent="0.25">
      <c r="A55" s="16" t="s">
        <v>763</v>
      </c>
      <c r="B55" s="5" t="s">
        <v>545</v>
      </c>
      <c r="C55" s="37"/>
      <c r="D55" s="37"/>
      <c r="E55" s="37"/>
    </row>
    <row r="56" spans="1:5" ht="15" customHeight="1" x14ac:dyDescent="0.25">
      <c r="A56" s="16" t="s">
        <v>764</v>
      </c>
      <c r="B56" s="5" t="s">
        <v>547</v>
      </c>
      <c r="C56" s="37"/>
      <c r="D56" s="37"/>
      <c r="E56" s="37"/>
    </row>
    <row r="57" spans="1:5" ht="15" customHeight="1" x14ac:dyDescent="0.25">
      <c r="A57" s="16" t="s">
        <v>549</v>
      </c>
      <c r="B57" s="5" t="s">
        <v>550</v>
      </c>
      <c r="C57" s="37"/>
      <c r="D57" s="37"/>
      <c r="E57" s="37"/>
    </row>
    <row r="58" spans="1:5" ht="15" customHeight="1" x14ac:dyDescent="0.25">
      <c r="A58" s="16" t="s">
        <v>765</v>
      </c>
      <c r="B58" s="5" t="s">
        <v>551</v>
      </c>
      <c r="C58" s="37"/>
      <c r="D58" s="37"/>
      <c r="E58" s="37"/>
    </row>
    <row r="59" spans="1:5" ht="15" customHeight="1" x14ac:dyDescent="0.25">
      <c r="A59" s="16" t="s">
        <v>553</v>
      </c>
      <c r="B59" s="5" t="s">
        <v>554</v>
      </c>
      <c r="C59" s="37"/>
      <c r="D59" s="37"/>
      <c r="E59" s="37"/>
    </row>
    <row r="60" spans="1:5" ht="15" customHeight="1" x14ac:dyDescent="0.25">
      <c r="A60" s="47" t="s">
        <v>786</v>
      </c>
      <c r="B60" s="60" t="s">
        <v>555</v>
      </c>
      <c r="C60" s="37"/>
      <c r="D60" s="37"/>
      <c r="E60" s="37"/>
    </row>
    <row r="61" spans="1:5" ht="15" customHeight="1" x14ac:dyDescent="0.25">
      <c r="A61" s="16" t="s">
        <v>561</v>
      </c>
      <c r="B61" s="5" t="s">
        <v>562</v>
      </c>
      <c r="C61" s="37"/>
      <c r="D61" s="37"/>
      <c r="E61" s="37"/>
    </row>
    <row r="62" spans="1:5" ht="15" customHeight="1" x14ac:dyDescent="0.25">
      <c r="A62" s="4" t="s">
        <v>768</v>
      </c>
      <c r="B62" s="5" t="s">
        <v>563</v>
      </c>
      <c r="C62" s="37"/>
      <c r="D62" s="37"/>
      <c r="E62" s="37"/>
    </row>
    <row r="63" spans="1:5" ht="15" customHeight="1" x14ac:dyDescent="0.25">
      <c r="A63" s="16" t="s">
        <v>769</v>
      </c>
      <c r="B63" s="5" t="s">
        <v>564</v>
      </c>
      <c r="C63" s="37"/>
      <c r="D63" s="37"/>
      <c r="E63" s="37"/>
    </row>
    <row r="64" spans="1:5" ht="15" customHeight="1" x14ac:dyDescent="0.25">
      <c r="A64" s="47" t="s">
        <v>789</v>
      </c>
      <c r="B64" s="60" t="s">
        <v>565</v>
      </c>
      <c r="C64" s="37"/>
      <c r="D64" s="37"/>
      <c r="E64" s="37"/>
    </row>
    <row r="65" spans="1:5" ht="15" customHeight="1" x14ac:dyDescent="0.25">
      <c r="A65" s="142" t="s">
        <v>845</v>
      </c>
      <c r="B65" s="145"/>
      <c r="C65" s="146"/>
      <c r="D65" s="146"/>
      <c r="E65" s="146"/>
    </row>
    <row r="66" spans="1:5" ht="15.75" x14ac:dyDescent="0.25">
      <c r="A66" s="153" t="s">
        <v>788</v>
      </c>
      <c r="B66" s="147" t="s">
        <v>566</v>
      </c>
      <c r="C66" s="154"/>
      <c r="D66" s="154"/>
      <c r="E66" s="154"/>
    </row>
    <row r="67" spans="1:5" ht="15.75" x14ac:dyDescent="0.25">
      <c r="A67" s="159" t="s">
        <v>897</v>
      </c>
      <c r="B67" s="160"/>
      <c r="C67" s="161"/>
      <c r="D67" s="161"/>
      <c r="E67" s="161"/>
    </row>
    <row r="68" spans="1:5" ht="15.75" x14ac:dyDescent="0.25">
      <c r="A68" s="159" t="s">
        <v>898</v>
      </c>
      <c r="B68" s="160"/>
      <c r="C68" s="161"/>
      <c r="D68" s="161"/>
      <c r="E68" s="161"/>
    </row>
    <row r="69" spans="1:5" x14ac:dyDescent="0.25">
      <c r="A69" s="45" t="s">
        <v>770</v>
      </c>
      <c r="B69" s="4" t="s">
        <v>567</v>
      </c>
      <c r="C69" s="37"/>
      <c r="D69" s="37"/>
      <c r="E69" s="37"/>
    </row>
    <row r="70" spans="1:5" x14ac:dyDescent="0.25">
      <c r="A70" s="16" t="s">
        <v>568</v>
      </c>
      <c r="B70" s="4" t="s">
        <v>569</v>
      </c>
      <c r="C70" s="37"/>
      <c r="D70" s="37"/>
      <c r="E70" s="37"/>
    </row>
    <row r="71" spans="1:5" x14ac:dyDescent="0.25">
      <c r="A71" s="45" t="s">
        <v>771</v>
      </c>
      <c r="B71" s="4" t="s">
        <v>570</v>
      </c>
      <c r="C71" s="37"/>
      <c r="D71" s="37"/>
      <c r="E71" s="37"/>
    </row>
    <row r="72" spans="1:5" x14ac:dyDescent="0.25">
      <c r="A72" s="19" t="s">
        <v>790</v>
      </c>
      <c r="B72" s="8" t="s">
        <v>571</v>
      </c>
      <c r="C72" s="37"/>
      <c r="D72" s="37"/>
      <c r="E72" s="37"/>
    </row>
    <row r="73" spans="1:5" x14ac:dyDescent="0.25">
      <c r="A73" s="16" t="s">
        <v>772</v>
      </c>
      <c r="B73" s="4" t="s">
        <v>572</v>
      </c>
      <c r="C73" s="37"/>
      <c r="D73" s="37"/>
      <c r="E73" s="37"/>
    </row>
    <row r="74" spans="1:5" x14ac:dyDescent="0.25">
      <c r="A74" s="45" t="s">
        <v>573</v>
      </c>
      <c r="B74" s="4" t="s">
        <v>574</v>
      </c>
      <c r="C74" s="37"/>
      <c r="D74" s="37"/>
      <c r="E74" s="37"/>
    </row>
    <row r="75" spans="1:5" x14ac:dyDescent="0.25">
      <c r="A75" s="16" t="s">
        <v>773</v>
      </c>
      <c r="B75" s="4" t="s">
        <v>575</v>
      </c>
      <c r="C75" s="37"/>
      <c r="D75" s="37"/>
      <c r="E75" s="37"/>
    </row>
    <row r="76" spans="1:5" x14ac:dyDescent="0.25">
      <c r="A76" s="45" t="s">
        <v>576</v>
      </c>
      <c r="B76" s="4" t="s">
        <v>577</v>
      </c>
      <c r="C76" s="37"/>
      <c r="D76" s="37"/>
      <c r="E76" s="37"/>
    </row>
    <row r="77" spans="1:5" x14ac:dyDescent="0.25">
      <c r="A77" s="17" t="s">
        <v>791</v>
      </c>
      <c r="B77" s="8" t="s">
        <v>578</v>
      </c>
      <c r="C77" s="37"/>
      <c r="D77" s="37"/>
      <c r="E77" s="37"/>
    </row>
    <row r="78" spans="1:5" x14ac:dyDescent="0.25">
      <c r="A78" s="4" t="s">
        <v>895</v>
      </c>
      <c r="B78" s="4" t="s">
        <v>579</v>
      </c>
      <c r="C78" s="37"/>
      <c r="D78" s="37"/>
      <c r="E78" s="37"/>
    </row>
    <row r="79" spans="1:5" x14ac:dyDescent="0.25">
      <c r="A79" s="4" t="s">
        <v>896</v>
      </c>
      <c r="B79" s="4" t="s">
        <v>579</v>
      </c>
      <c r="C79" s="37"/>
      <c r="D79" s="37"/>
      <c r="E79" s="37"/>
    </row>
    <row r="80" spans="1:5" x14ac:dyDescent="0.25">
      <c r="A80" s="4" t="s">
        <v>893</v>
      </c>
      <c r="B80" s="4" t="s">
        <v>580</v>
      </c>
      <c r="C80" s="37"/>
      <c r="D80" s="37"/>
      <c r="E80" s="37"/>
    </row>
    <row r="81" spans="1:5" x14ac:dyDescent="0.25">
      <c r="A81" s="4" t="s">
        <v>894</v>
      </c>
      <c r="B81" s="4" t="s">
        <v>580</v>
      </c>
      <c r="C81" s="37"/>
      <c r="D81" s="37"/>
      <c r="E81" s="37"/>
    </row>
    <row r="82" spans="1:5" x14ac:dyDescent="0.25">
      <c r="A82" s="8" t="s">
        <v>792</v>
      </c>
      <c r="B82" s="8" t="s">
        <v>581</v>
      </c>
      <c r="C82" s="37"/>
      <c r="D82" s="37"/>
      <c r="E82" s="37"/>
    </row>
    <row r="83" spans="1:5" x14ac:dyDescent="0.25">
      <c r="A83" s="45" t="s">
        <v>582</v>
      </c>
      <c r="B83" s="4" t="s">
        <v>583</v>
      </c>
      <c r="C83" s="37"/>
      <c r="D83" s="37"/>
      <c r="E83" s="37"/>
    </row>
    <row r="84" spans="1:5" x14ac:dyDescent="0.25">
      <c r="A84" s="45" t="s">
        <v>584</v>
      </c>
      <c r="B84" s="4" t="s">
        <v>585</v>
      </c>
      <c r="C84" s="37"/>
      <c r="D84" s="37"/>
      <c r="E84" s="37"/>
    </row>
    <row r="85" spans="1:5" x14ac:dyDescent="0.25">
      <c r="A85" s="45" t="s">
        <v>586</v>
      </c>
      <c r="B85" s="4" t="s">
        <v>587</v>
      </c>
      <c r="C85" s="37"/>
      <c r="D85" s="37"/>
      <c r="E85" s="37"/>
    </row>
    <row r="86" spans="1:5" x14ac:dyDescent="0.25">
      <c r="A86" s="45" t="s">
        <v>588</v>
      </c>
      <c r="B86" s="4" t="s">
        <v>589</v>
      </c>
      <c r="C86" s="37"/>
      <c r="D86" s="37"/>
      <c r="E86" s="37"/>
    </row>
    <row r="87" spans="1:5" x14ac:dyDescent="0.25">
      <c r="A87" s="16" t="s">
        <v>774</v>
      </c>
      <c r="B87" s="4" t="s">
        <v>590</v>
      </c>
      <c r="C87" s="37"/>
      <c r="D87" s="37"/>
      <c r="E87" s="37"/>
    </row>
    <row r="88" spans="1:5" x14ac:dyDescent="0.25">
      <c r="A88" s="19" t="s">
        <v>793</v>
      </c>
      <c r="B88" s="8" t="s">
        <v>592</v>
      </c>
      <c r="C88" s="37"/>
      <c r="D88" s="37"/>
      <c r="E88" s="37"/>
    </row>
    <row r="89" spans="1:5" x14ac:dyDescent="0.25">
      <c r="A89" s="16" t="s">
        <v>593</v>
      </c>
      <c r="B89" s="4" t="s">
        <v>594</v>
      </c>
      <c r="C89" s="37"/>
      <c r="D89" s="37"/>
      <c r="E89" s="37"/>
    </row>
    <row r="90" spans="1:5" x14ac:dyDescent="0.25">
      <c r="A90" s="16" t="s">
        <v>595</v>
      </c>
      <c r="B90" s="4" t="s">
        <v>596</v>
      </c>
      <c r="C90" s="37"/>
      <c r="D90" s="37"/>
      <c r="E90" s="37"/>
    </row>
    <row r="91" spans="1:5" x14ac:dyDescent="0.25">
      <c r="A91" s="45" t="s">
        <v>597</v>
      </c>
      <c r="B91" s="4" t="s">
        <v>598</v>
      </c>
      <c r="C91" s="37"/>
      <c r="D91" s="37"/>
      <c r="E91" s="37"/>
    </row>
    <row r="92" spans="1:5" x14ac:dyDescent="0.25">
      <c r="A92" s="45" t="s">
        <v>775</v>
      </c>
      <c r="B92" s="4" t="s">
        <v>599</v>
      </c>
      <c r="C92" s="37"/>
      <c r="D92" s="37"/>
      <c r="E92" s="37"/>
    </row>
    <row r="93" spans="1:5" x14ac:dyDescent="0.25">
      <c r="A93" s="17" t="s">
        <v>794</v>
      </c>
      <c r="B93" s="8" t="s">
        <v>600</v>
      </c>
      <c r="C93" s="37"/>
      <c r="D93" s="37"/>
      <c r="E93" s="37"/>
    </row>
    <row r="94" spans="1:5" x14ac:dyDescent="0.25">
      <c r="A94" s="19" t="s">
        <v>601</v>
      </c>
      <c r="B94" s="8" t="s">
        <v>602</v>
      </c>
      <c r="C94" s="37"/>
      <c r="D94" s="37"/>
      <c r="E94" s="37"/>
    </row>
    <row r="95" spans="1:5" ht="15.75" x14ac:dyDescent="0.25">
      <c r="A95" s="150" t="s">
        <v>795</v>
      </c>
      <c r="B95" s="151" t="s">
        <v>603</v>
      </c>
      <c r="C95" s="154"/>
      <c r="D95" s="154"/>
      <c r="E95" s="154"/>
    </row>
    <row r="96" spans="1:5" ht="15.75" x14ac:dyDescent="0.25">
      <c r="A96" s="163" t="s">
        <v>777</v>
      </c>
      <c r="B96" s="175"/>
      <c r="C96" s="165"/>
      <c r="D96" s="165"/>
      <c r="E96" s="165"/>
    </row>
  </sheetData>
  <mergeCells count="2">
    <mergeCell ref="A1:E1"/>
    <mergeCell ref="A2:E2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63" fitToHeight="2" orientation="portrait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  <pageSetUpPr fitToPage="1"/>
  </sheetPr>
  <dimension ref="A1:G96"/>
  <sheetViews>
    <sheetView workbookViewId="0">
      <selection sqref="A1:E97"/>
    </sheetView>
  </sheetViews>
  <sheetFormatPr defaultRowHeight="15" x14ac:dyDescent="0.25"/>
  <cols>
    <col min="1" max="1" width="92.5703125" customWidth="1"/>
    <col min="3" max="3" width="13" customWidth="1"/>
    <col min="4" max="4" width="14.140625" customWidth="1"/>
    <col min="5" max="5" width="14" customWidth="1"/>
  </cols>
  <sheetData>
    <row r="1" spans="1:7" ht="24" customHeight="1" x14ac:dyDescent="0.25">
      <c r="A1" s="572" t="s">
        <v>42</v>
      </c>
      <c r="B1" s="601"/>
      <c r="C1" s="601"/>
      <c r="D1" s="601"/>
      <c r="E1" s="601"/>
    </row>
    <row r="2" spans="1:7" ht="24" customHeight="1" x14ac:dyDescent="0.25">
      <c r="A2" s="576" t="s">
        <v>841</v>
      </c>
      <c r="B2" s="573"/>
      <c r="C2" s="573"/>
      <c r="D2" s="573"/>
      <c r="E2" s="573"/>
      <c r="G2" s="105"/>
    </row>
    <row r="3" spans="1:7" ht="18" x14ac:dyDescent="0.25">
      <c r="A3" s="58"/>
    </row>
    <row r="4" spans="1:7" x14ac:dyDescent="0.25">
      <c r="A4" s="129" t="s">
        <v>931</v>
      </c>
    </row>
    <row r="5" spans="1:7" ht="25.5" x14ac:dyDescent="0.25">
      <c r="A5" s="1" t="s">
        <v>255</v>
      </c>
      <c r="B5" s="2" t="s">
        <v>10</v>
      </c>
      <c r="C5" s="2" t="s">
        <v>970</v>
      </c>
      <c r="D5" s="2" t="s">
        <v>40</v>
      </c>
      <c r="E5" s="128" t="s">
        <v>41</v>
      </c>
    </row>
    <row r="6" spans="1:7" ht="15" customHeight="1" x14ac:dyDescent="0.25">
      <c r="A6" s="41" t="s">
        <v>446</v>
      </c>
      <c r="B6" s="5" t="s">
        <v>447</v>
      </c>
      <c r="C6" s="37"/>
      <c r="D6" s="37"/>
      <c r="E6" s="37"/>
    </row>
    <row r="7" spans="1:7" ht="15" customHeight="1" x14ac:dyDescent="0.25">
      <c r="A7" s="4" t="s">
        <v>448</v>
      </c>
      <c r="B7" s="5" t="s">
        <v>449</v>
      </c>
      <c r="C7" s="37"/>
      <c r="D7" s="37"/>
      <c r="E7" s="37"/>
    </row>
    <row r="8" spans="1:7" ht="15" customHeight="1" x14ac:dyDescent="0.25">
      <c r="A8" s="4" t="s">
        <v>450</v>
      </c>
      <c r="B8" s="5" t="s">
        <v>451</v>
      </c>
      <c r="C8" s="37"/>
      <c r="D8" s="37"/>
      <c r="E8" s="37"/>
    </row>
    <row r="9" spans="1:7" ht="15" customHeight="1" x14ac:dyDescent="0.25">
      <c r="A9" s="4" t="s">
        <v>452</v>
      </c>
      <c r="B9" s="5" t="s">
        <v>453</v>
      </c>
      <c r="C9" s="37"/>
      <c r="D9" s="37"/>
      <c r="E9" s="37"/>
    </row>
    <row r="10" spans="1:7" ht="15" customHeight="1" x14ac:dyDescent="0.25">
      <c r="A10" s="4" t="s">
        <v>454</v>
      </c>
      <c r="B10" s="5" t="s">
        <v>455</v>
      </c>
      <c r="C10" s="37"/>
      <c r="D10" s="37"/>
      <c r="E10" s="37"/>
    </row>
    <row r="11" spans="1:7" ht="15" customHeight="1" x14ac:dyDescent="0.25">
      <c r="A11" s="4" t="s">
        <v>456</v>
      </c>
      <c r="B11" s="5" t="s">
        <v>457</v>
      </c>
      <c r="C11" s="37"/>
      <c r="D11" s="37"/>
      <c r="E11" s="37"/>
    </row>
    <row r="12" spans="1:7" ht="15" customHeight="1" x14ac:dyDescent="0.25">
      <c r="A12" s="8" t="s">
        <v>779</v>
      </c>
      <c r="B12" s="9" t="s">
        <v>458</v>
      </c>
      <c r="C12" s="37"/>
      <c r="D12" s="37"/>
      <c r="E12" s="37"/>
    </row>
    <row r="13" spans="1:7" ht="15" customHeight="1" x14ac:dyDescent="0.25">
      <c r="A13" s="4" t="s">
        <v>459</v>
      </c>
      <c r="B13" s="5" t="s">
        <v>460</v>
      </c>
      <c r="C13" s="37"/>
      <c r="D13" s="37"/>
      <c r="E13" s="37"/>
    </row>
    <row r="14" spans="1:7" ht="15" customHeight="1" x14ac:dyDescent="0.25">
      <c r="A14" s="4" t="s">
        <v>461</v>
      </c>
      <c r="B14" s="5" t="s">
        <v>462</v>
      </c>
      <c r="C14" s="37"/>
      <c r="D14" s="37"/>
      <c r="E14" s="37"/>
    </row>
    <row r="15" spans="1:7" ht="15" customHeight="1" x14ac:dyDescent="0.25">
      <c r="A15" s="4" t="s">
        <v>741</v>
      </c>
      <c r="B15" s="5" t="s">
        <v>463</v>
      </c>
      <c r="C15" s="37"/>
      <c r="D15" s="37"/>
      <c r="E15" s="37"/>
    </row>
    <row r="16" spans="1:7" ht="15" customHeight="1" x14ac:dyDescent="0.25">
      <c r="A16" s="4" t="s">
        <v>742</v>
      </c>
      <c r="B16" s="5" t="s">
        <v>464</v>
      </c>
      <c r="C16" s="37"/>
      <c r="D16" s="37"/>
      <c r="E16" s="37"/>
    </row>
    <row r="17" spans="1:5" ht="15" customHeight="1" x14ac:dyDescent="0.25">
      <c r="A17" s="4" t="s">
        <v>743</v>
      </c>
      <c r="B17" s="5" t="s">
        <v>465</v>
      </c>
      <c r="C17" s="37"/>
      <c r="D17" s="37"/>
      <c r="E17" s="37"/>
    </row>
    <row r="18" spans="1:5" ht="15" customHeight="1" x14ac:dyDescent="0.25">
      <c r="A18" s="47" t="s">
        <v>780</v>
      </c>
      <c r="B18" s="60" t="s">
        <v>466</v>
      </c>
      <c r="C18" s="37"/>
      <c r="D18" s="37"/>
      <c r="E18" s="37"/>
    </row>
    <row r="19" spans="1:5" ht="15" customHeight="1" x14ac:dyDescent="0.25">
      <c r="A19" s="4" t="s">
        <v>747</v>
      </c>
      <c r="B19" s="5" t="s">
        <v>475</v>
      </c>
      <c r="C19" s="37"/>
      <c r="D19" s="37"/>
      <c r="E19" s="37"/>
    </row>
    <row r="20" spans="1:5" ht="15" customHeight="1" x14ac:dyDescent="0.25">
      <c r="A20" s="4" t="s">
        <v>748</v>
      </c>
      <c r="B20" s="5" t="s">
        <v>479</v>
      </c>
      <c r="C20" s="37"/>
      <c r="D20" s="37"/>
      <c r="E20" s="37"/>
    </row>
    <row r="21" spans="1:5" ht="15" customHeight="1" x14ac:dyDescent="0.25">
      <c r="A21" s="8" t="s">
        <v>782</v>
      </c>
      <c r="B21" s="9" t="s">
        <v>480</v>
      </c>
      <c r="C21" s="37"/>
      <c r="D21" s="37"/>
      <c r="E21" s="37"/>
    </row>
    <row r="22" spans="1:5" ht="15" customHeight="1" x14ac:dyDescent="0.25">
      <c r="A22" s="4" t="s">
        <v>749</v>
      </c>
      <c r="B22" s="5" t="s">
        <v>481</v>
      </c>
      <c r="C22" s="37"/>
      <c r="D22" s="37"/>
      <c r="E22" s="37"/>
    </row>
    <row r="23" spans="1:5" ht="15" customHeight="1" x14ac:dyDescent="0.25">
      <c r="A23" s="4" t="s">
        <v>750</v>
      </c>
      <c r="B23" s="5" t="s">
        <v>482</v>
      </c>
      <c r="C23" s="37"/>
      <c r="D23" s="37"/>
      <c r="E23" s="37"/>
    </row>
    <row r="24" spans="1:5" ht="15" customHeight="1" x14ac:dyDescent="0.25">
      <c r="A24" s="4" t="s">
        <v>751</v>
      </c>
      <c r="B24" s="5" t="s">
        <v>483</v>
      </c>
      <c r="C24" s="37"/>
      <c r="D24" s="37"/>
      <c r="E24" s="37"/>
    </row>
    <row r="25" spans="1:5" ht="15" customHeight="1" x14ac:dyDescent="0.25">
      <c r="A25" s="4" t="s">
        <v>752</v>
      </c>
      <c r="B25" s="5" t="s">
        <v>484</v>
      </c>
      <c r="C25" s="37"/>
      <c r="D25" s="37"/>
      <c r="E25" s="37"/>
    </row>
    <row r="26" spans="1:5" ht="15" customHeight="1" x14ac:dyDescent="0.25">
      <c r="A26" s="4" t="s">
        <v>753</v>
      </c>
      <c r="B26" s="5" t="s">
        <v>487</v>
      </c>
      <c r="C26" s="37"/>
      <c r="D26" s="37"/>
      <c r="E26" s="37"/>
    </row>
    <row r="27" spans="1:5" ht="15" customHeight="1" x14ac:dyDescent="0.25">
      <c r="A27" s="4" t="s">
        <v>488</v>
      </c>
      <c r="B27" s="5" t="s">
        <v>489</v>
      </c>
      <c r="C27" s="37"/>
      <c r="D27" s="37"/>
      <c r="E27" s="37"/>
    </row>
    <row r="28" spans="1:5" ht="15" customHeight="1" x14ac:dyDescent="0.25">
      <c r="A28" s="4" t="s">
        <v>754</v>
      </c>
      <c r="B28" s="5" t="s">
        <v>490</v>
      </c>
      <c r="C28" s="37"/>
      <c r="D28" s="37"/>
      <c r="E28" s="37"/>
    </row>
    <row r="29" spans="1:5" ht="15" customHeight="1" x14ac:dyDescent="0.25">
      <c r="A29" s="4" t="s">
        <v>755</v>
      </c>
      <c r="B29" s="5" t="s">
        <v>495</v>
      </c>
      <c r="C29" s="37"/>
      <c r="D29" s="37"/>
      <c r="E29" s="37"/>
    </row>
    <row r="30" spans="1:5" ht="15" customHeight="1" x14ac:dyDescent="0.25">
      <c r="A30" s="8" t="s">
        <v>783</v>
      </c>
      <c r="B30" s="9" t="s">
        <v>511</v>
      </c>
      <c r="C30" s="37"/>
      <c r="D30" s="37"/>
      <c r="E30" s="37"/>
    </row>
    <row r="31" spans="1:5" ht="15" customHeight="1" x14ac:dyDescent="0.25">
      <c r="A31" s="4" t="s">
        <v>756</v>
      </c>
      <c r="B31" s="5" t="s">
        <v>512</v>
      </c>
      <c r="C31" s="37"/>
      <c r="D31" s="37"/>
      <c r="E31" s="37"/>
    </row>
    <row r="32" spans="1:5" ht="15" customHeight="1" x14ac:dyDescent="0.25">
      <c r="A32" s="47" t="s">
        <v>784</v>
      </c>
      <c r="B32" s="60" t="s">
        <v>513</v>
      </c>
      <c r="C32" s="37"/>
      <c r="D32" s="37"/>
      <c r="E32" s="37"/>
    </row>
    <row r="33" spans="1:5" ht="15" customHeight="1" x14ac:dyDescent="0.25">
      <c r="A33" s="16" t="s">
        <v>514</v>
      </c>
      <c r="B33" s="5" t="s">
        <v>515</v>
      </c>
      <c r="C33" s="37"/>
      <c r="D33" s="37"/>
      <c r="E33" s="37"/>
    </row>
    <row r="34" spans="1:5" ht="15" customHeight="1" x14ac:dyDescent="0.25">
      <c r="A34" s="16" t="s">
        <v>757</v>
      </c>
      <c r="B34" s="5" t="s">
        <v>516</v>
      </c>
      <c r="C34" s="37"/>
      <c r="D34" s="37"/>
      <c r="E34" s="37"/>
    </row>
    <row r="35" spans="1:5" ht="15" customHeight="1" x14ac:dyDescent="0.25">
      <c r="A35" s="16" t="s">
        <v>758</v>
      </c>
      <c r="B35" s="5" t="s">
        <v>519</v>
      </c>
      <c r="C35" s="37"/>
      <c r="D35" s="37"/>
      <c r="E35" s="37"/>
    </row>
    <row r="36" spans="1:5" ht="15" customHeight="1" x14ac:dyDescent="0.25">
      <c r="A36" s="16" t="s">
        <v>759</v>
      </c>
      <c r="B36" s="5" t="s">
        <v>520</v>
      </c>
      <c r="C36" s="37"/>
      <c r="D36" s="37"/>
      <c r="E36" s="37"/>
    </row>
    <row r="37" spans="1:5" ht="15" customHeight="1" x14ac:dyDescent="0.25">
      <c r="A37" s="16" t="s">
        <v>527</v>
      </c>
      <c r="B37" s="5" t="s">
        <v>528</v>
      </c>
      <c r="C37" s="37"/>
      <c r="D37" s="37"/>
      <c r="E37" s="37"/>
    </row>
    <row r="38" spans="1:5" ht="15" customHeight="1" x14ac:dyDescent="0.25">
      <c r="A38" s="16" t="s">
        <v>529</v>
      </c>
      <c r="B38" s="5" t="s">
        <v>530</v>
      </c>
      <c r="C38" s="37"/>
      <c r="D38" s="37"/>
      <c r="E38" s="37"/>
    </row>
    <row r="39" spans="1:5" ht="15" customHeight="1" x14ac:dyDescent="0.25">
      <c r="A39" s="16" t="s">
        <v>531</v>
      </c>
      <c r="B39" s="5" t="s">
        <v>532</v>
      </c>
      <c r="C39" s="37"/>
      <c r="D39" s="37"/>
      <c r="E39" s="37"/>
    </row>
    <row r="40" spans="1:5" ht="15" customHeight="1" x14ac:dyDescent="0.25">
      <c r="A40" s="16" t="s">
        <v>760</v>
      </c>
      <c r="B40" s="5" t="s">
        <v>533</v>
      </c>
      <c r="C40" s="37"/>
      <c r="D40" s="37"/>
      <c r="E40" s="37"/>
    </row>
    <row r="41" spans="1:5" ht="15" customHeight="1" x14ac:dyDescent="0.25">
      <c r="A41" s="16" t="s">
        <v>761</v>
      </c>
      <c r="B41" s="5" t="s">
        <v>535</v>
      </c>
      <c r="C41" s="37"/>
      <c r="D41" s="37"/>
      <c r="E41" s="37"/>
    </row>
    <row r="42" spans="1:5" ht="15" customHeight="1" x14ac:dyDescent="0.25">
      <c r="A42" s="16" t="s">
        <v>762</v>
      </c>
      <c r="B42" s="5" t="s">
        <v>540</v>
      </c>
      <c r="C42" s="37"/>
      <c r="D42" s="37"/>
      <c r="E42" s="37"/>
    </row>
    <row r="43" spans="1:5" ht="15" customHeight="1" x14ac:dyDescent="0.25">
      <c r="A43" s="59" t="s">
        <v>785</v>
      </c>
      <c r="B43" s="60" t="s">
        <v>544</v>
      </c>
      <c r="C43" s="37"/>
      <c r="D43" s="37"/>
      <c r="E43" s="37"/>
    </row>
    <row r="44" spans="1:5" ht="15" customHeight="1" x14ac:dyDescent="0.25">
      <c r="A44" s="16" t="s">
        <v>556</v>
      </c>
      <c r="B44" s="5" t="s">
        <v>557</v>
      </c>
      <c r="C44" s="37"/>
      <c r="D44" s="37"/>
      <c r="E44" s="37"/>
    </row>
    <row r="45" spans="1:5" ht="15" customHeight="1" x14ac:dyDescent="0.25">
      <c r="A45" s="4" t="s">
        <v>766</v>
      </c>
      <c r="B45" s="5" t="s">
        <v>558</v>
      </c>
      <c r="C45" s="37"/>
      <c r="D45" s="37"/>
      <c r="E45" s="37"/>
    </row>
    <row r="46" spans="1:5" ht="15" customHeight="1" x14ac:dyDescent="0.25">
      <c r="A46" s="16" t="s">
        <v>767</v>
      </c>
      <c r="B46" s="5" t="s">
        <v>559</v>
      </c>
      <c r="C46" s="37"/>
      <c r="D46" s="37"/>
      <c r="E46" s="37"/>
    </row>
    <row r="47" spans="1:5" ht="15" customHeight="1" x14ac:dyDescent="0.25">
      <c r="A47" s="47" t="s">
        <v>787</v>
      </c>
      <c r="B47" s="60" t="s">
        <v>560</v>
      </c>
      <c r="C47" s="37"/>
      <c r="D47" s="37"/>
      <c r="E47" s="37"/>
    </row>
    <row r="48" spans="1:5" ht="15" customHeight="1" x14ac:dyDescent="0.25">
      <c r="A48" s="142" t="s">
        <v>846</v>
      </c>
      <c r="B48" s="145"/>
      <c r="C48" s="146"/>
      <c r="D48" s="146"/>
      <c r="E48" s="146"/>
    </row>
    <row r="49" spans="1:5" ht="15" customHeight="1" x14ac:dyDescent="0.25">
      <c r="A49" s="4" t="s">
        <v>467</v>
      </c>
      <c r="B49" s="5" t="s">
        <v>468</v>
      </c>
      <c r="C49" s="37"/>
      <c r="D49" s="37"/>
      <c r="E49" s="37"/>
    </row>
    <row r="50" spans="1:5" ht="15" customHeight="1" x14ac:dyDescent="0.25">
      <c r="A50" s="4" t="s">
        <v>469</v>
      </c>
      <c r="B50" s="5" t="s">
        <v>470</v>
      </c>
      <c r="C50" s="37"/>
      <c r="D50" s="37"/>
      <c r="E50" s="37"/>
    </row>
    <row r="51" spans="1:5" ht="15" customHeight="1" x14ac:dyDescent="0.25">
      <c r="A51" s="4" t="s">
        <v>744</v>
      </c>
      <c r="B51" s="5" t="s">
        <v>471</v>
      </c>
      <c r="C51" s="37"/>
      <c r="D51" s="37"/>
      <c r="E51" s="37"/>
    </row>
    <row r="52" spans="1:5" ht="15" customHeight="1" x14ac:dyDescent="0.25">
      <c r="A52" s="4" t="s">
        <v>745</v>
      </c>
      <c r="B52" s="5" t="s">
        <v>472</v>
      </c>
      <c r="C52" s="37"/>
      <c r="D52" s="37"/>
      <c r="E52" s="37"/>
    </row>
    <row r="53" spans="1:5" ht="15" customHeight="1" x14ac:dyDescent="0.25">
      <c r="A53" s="4" t="s">
        <v>746</v>
      </c>
      <c r="B53" s="5" t="s">
        <v>473</v>
      </c>
      <c r="C53" s="37"/>
      <c r="D53" s="37"/>
      <c r="E53" s="37"/>
    </row>
    <row r="54" spans="1:5" ht="15" customHeight="1" x14ac:dyDescent="0.25">
      <c r="A54" s="47" t="s">
        <v>781</v>
      </c>
      <c r="B54" s="60" t="s">
        <v>474</v>
      </c>
      <c r="C54" s="37"/>
      <c r="D54" s="37"/>
      <c r="E54" s="37"/>
    </row>
    <row r="55" spans="1:5" ht="15" customHeight="1" x14ac:dyDescent="0.25">
      <c r="A55" s="16" t="s">
        <v>763</v>
      </c>
      <c r="B55" s="5" t="s">
        <v>545</v>
      </c>
      <c r="C55" s="37"/>
      <c r="D55" s="37"/>
      <c r="E55" s="37"/>
    </row>
    <row r="56" spans="1:5" ht="15" customHeight="1" x14ac:dyDescent="0.25">
      <c r="A56" s="16" t="s">
        <v>764</v>
      </c>
      <c r="B56" s="5" t="s">
        <v>547</v>
      </c>
      <c r="C56" s="37"/>
      <c r="D56" s="37"/>
      <c r="E56" s="37"/>
    </row>
    <row r="57" spans="1:5" ht="15" customHeight="1" x14ac:dyDescent="0.25">
      <c r="A57" s="16" t="s">
        <v>549</v>
      </c>
      <c r="B57" s="5" t="s">
        <v>550</v>
      </c>
      <c r="C57" s="37"/>
      <c r="D57" s="37"/>
      <c r="E57" s="37"/>
    </row>
    <row r="58" spans="1:5" ht="15" customHeight="1" x14ac:dyDescent="0.25">
      <c r="A58" s="16" t="s">
        <v>765</v>
      </c>
      <c r="B58" s="5" t="s">
        <v>551</v>
      </c>
      <c r="C58" s="37"/>
      <c r="D58" s="37"/>
      <c r="E58" s="37"/>
    </row>
    <row r="59" spans="1:5" ht="15" customHeight="1" x14ac:dyDescent="0.25">
      <c r="A59" s="16" t="s">
        <v>553</v>
      </c>
      <c r="B59" s="5" t="s">
        <v>554</v>
      </c>
      <c r="C59" s="37"/>
      <c r="D59" s="37"/>
      <c r="E59" s="37"/>
    </row>
    <row r="60" spans="1:5" ht="15" customHeight="1" x14ac:dyDescent="0.25">
      <c r="A60" s="47" t="s">
        <v>786</v>
      </c>
      <c r="B60" s="60" t="s">
        <v>555</v>
      </c>
      <c r="C60" s="37"/>
      <c r="D60" s="37"/>
      <c r="E60" s="37"/>
    </row>
    <row r="61" spans="1:5" ht="15" customHeight="1" x14ac:dyDescent="0.25">
      <c r="A61" s="16" t="s">
        <v>561</v>
      </c>
      <c r="B61" s="5" t="s">
        <v>562</v>
      </c>
      <c r="C61" s="37"/>
      <c r="D61" s="37"/>
      <c r="E61" s="37"/>
    </row>
    <row r="62" spans="1:5" ht="15" customHeight="1" x14ac:dyDescent="0.25">
      <c r="A62" s="4" t="s">
        <v>768</v>
      </c>
      <c r="B62" s="5" t="s">
        <v>563</v>
      </c>
      <c r="C62" s="37"/>
      <c r="D62" s="37"/>
      <c r="E62" s="37"/>
    </row>
    <row r="63" spans="1:5" ht="15" customHeight="1" x14ac:dyDescent="0.25">
      <c r="A63" s="16" t="s">
        <v>769</v>
      </c>
      <c r="B63" s="5" t="s">
        <v>564</v>
      </c>
      <c r="C63" s="37"/>
      <c r="D63" s="37"/>
      <c r="E63" s="37"/>
    </row>
    <row r="64" spans="1:5" ht="15" customHeight="1" x14ac:dyDescent="0.25">
      <c r="A64" s="47" t="s">
        <v>789</v>
      </c>
      <c r="B64" s="60" t="s">
        <v>565</v>
      </c>
      <c r="C64" s="37"/>
      <c r="D64" s="37"/>
      <c r="E64" s="37"/>
    </row>
    <row r="65" spans="1:5" ht="15" customHeight="1" x14ac:dyDescent="0.25">
      <c r="A65" s="142" t="s">
        <v>845</v>
      </c>
      <c r="B65" s="145"/>
      <c r="C65" s="146"/>
      <c r="D65" s="146"/>
      <c r="E65" s="146"/>
    </row>
    <row r="66" spans="1:5" ht="15.75" x14ac:dyDescent="0.25">
      <c r="A66" s="153" t="s">
        <v>788</v>
      </c>
      <c r="B66" s="147" t="s">
        <v>566</v>
      </c>
      <c r="C66" s="154"/>
      <c r="D66" s="154"/>
      <c r="E66" s="154"/>
    </row>
    <row r="67" spans="1:5" ht="15.75" x14ac:dyDescent="0.25">
      <c r="A67" s="159" t="s">
        <v>897</v>
      </c>
      <c r="B67" s="160"/>
      <c r="C67" s="161"/>
      <c r="D67" s="161"/>
      <c r="E67" s="161"/>
    </row>
    <row r="68" spans="1:5" ht="15.75" x14ac:dyDescent="0.25">
      <c r="A68" s="159" t="s">
        <v>898</v>
      </c>
      <c r="B68" s="160"/>
      <c r="C68" s="161"/>
      <c r="D68" s="161"/>
      <c r="E68" s="161"/>
    </row>
    <row r="69" spans="1:5" x14ac:dyDescent="0.25">
      <c r="A69" s="45" t="s">
        <v>770</v>
      </c>
      <c r="B69" s="4" t="s">
        <v>567</v>
      </c>
      <c r="C69" s="37"/>
      <c r="D69" s="37"/>
      <c r="E69" s="37"/>
    </row>
    <row r="70" spans="1:5" x14ac:dyDescent="0.25">
      <c r="A70" s="16" t="s">
        <v>568</v>
      </c>
      <c r="B70" s="4" t="s">
        <v>569</v>
      </c>
      <c r="C70" s="37"/>
      <c r="D70" s="37"/>
      <c r="E70" s="37"/>
    </row>
    <row r="71" spans="1:5" x14ac:dyDescent="0.25">
      <c r="A71" s="45" t="s">
        <v>771</v>
      </c>
      <c r="B71" s="4" t="s">
        <v>570</v>
      </c>
      <c r="C71" s="37"/>
      <c r="D71" s="37"/>
      <c r="E71" s="37"/>
    </row>
    <row r="72" spans="1:5" x14ac:dyDescent="0.25">
      <c r="A72" s="19" t="s">
        <v>790</v>
      </c>
      <c r="B72" s="8" t="s">
        <v>571</v>
      </c>
      <c r="C72" s="37"/>
      <c r="D72" s="37"/>
      <c r="E72" s="37"/>
    </row>
    <row r="73" spans="1:5" x14ac:dyDescent="0.25">
      <c r="A73" s="16" t="s">
        <v>772</v>
      </c>
      <c r="B73" s="4" t="s">
        <v>572</v>
      </c>
      <c r="C73" s="37"/>
      <c r="D73" s="37"/>
      <c r="E73" s="37"/>
    </row>
    <row r="74" spans="1:5" x14ac:dyDescent="0.25">
      <c r="A74" s="45" t="s">
        <v>573</v>
      </c>
      <c r="B74" s="4" t="s">
        <v>574</v>
      </c>
      <c r="C74" s="37"/>
      <c r="D74" s="37"/>
      <c r="E74" s="37"/>
    </row>
    <row r="75" spans="1:5" x14ac:dyDescent="0.25">
      <c r="A75" s="16" t="s">
        <v>773</v>
      </c>
      <c r="B75" s="4" t="s">
        <v>575</v>
      </c>
      <c r="C75" s="37"/>
      <c r="D75" s="37"/>
      <c r="E75" s="37"/>
    </row>
    <row r="76" spans="1:5" x14ac:dyDescent="0.25">
      <c r="A76" s="45" t="s">
        <v>576</v>
      </c>
      <c r="B76" s="4" t="s">
        <v>577</v>
      </c>
      <c r="C76" s="37"/>
      <c r="D76" s="37"/>
      <c r="E76" s="37"/>
    </row>
    <row r="77" spans="1:5" x14ac:dyDescent="0.25">
      <c r="A77" s="17" t="s">
        <v>791</v>
      </c>
      <c r="B77" s="8" t="s">
        <v>578</v>
      </c>
      <c r="C77" s="37"/>
      <c r="D77" s="37"/>
      <c r="E77" s="37"/>
    </row>
    <row r="78" spans="1:5" x14ac:dyDescent="0.25">
      <c r="A78" s="4" t="s">
        <v>895</v>
      </c>
      <c r="B78" s="4" t="s">
        <v>579</v>
      </c>
      <c r="C78" s="37"/>
      <c r="D78" s="37"/>
      <c r="E78" s="37"/>
    </row>
    <row r="79" spans="1:5" x14ac:dyDescent="0.25">
      <c r="A79" s="4" t="s">
        <v>896</v>
      </c>
      <c r="B79" s="4" t="s">
        <v>579</v>
      </c>
      <c r="C79" s="37"/>
      <c r="D79" s="37"/>
      <c r="E79" s="37"/>
    </row>
    <row r="80" spans="1:5" x14ac:dyDescent="0.25">
      <c r="A80" s="4" t="s">
        <v>893</v>
      </c>
      <c r="B80" s="4" t="s">
        <v>580</v>
      </c>
      <c r="C80" s="37"/>
      <c r="D80" s="37"/>
      <c r="E80" s="37"/>
    </row>
    <row r="81" spans="1:5" x14ac:dyDescent="0.25">
      <c r="A81" s="4" t="s">
        <v>894</v>
      </c>
      <c r="B81" s="4" t="s">
        <v>580</v>
      </c>
      <c r="C81" s="37"/>
      <c r="D81" s="37"/>
      <c r="E81" s="37"/>
    </row>
    <row r="82" spans="1:5" x14ac:dyDescent="0.25">
      <c r="A82" s="8" t="s">
        <v>792</v>
      </c>
      <c r="B82" s="8" t="s">
        <v>581</v>
      </c>
      <c r="C82" s="37"/>
      <c r="D82" s="37"/>
      <c r="E82" s="37"/>
    </row>
    <row r="83" spans="1:5" x14ac:dyDescent="0.25">
      <c r="A83" s="45" t="s">
        <v>582</v>
      </c>
      <c r="B83" s="4" t="s">
        <v>583</v>
      </c>
      <c r="C83" s="37"/>
      <c r="D83" s="37"/>
      <c r="E83" s="37"/>
    </row>
    <row r="84" spans="1:5" x14ac:dyDescent="0.25">
      <c r="A84" s="45" t="s">
        <v>584</v>
      </c>
      <c r="B84" s="4" t="s">
        <v>585</v>
      </c>
      <c r="C84" s="37"/>
      <c r="D84" s="37"/>
      <c r="E84" s="37"/>
    </row>
    <row r="85" spans="1:5" x14ac:dyDescent="0.25">
      <c r="A85" s="45" t="s">
        <v>586</v>
      </c>
      <c r="B85" s="4" t="s">
        <v>587</v>
      </c>
      <c r="C85" s="37"/>
      <c r="D85" s="37"/>
      <c r="E85" s="37"/>
    </row>
    <row r="86" spans="1:5" x14ac:dyDescent="0.25">
      <c r="A86" s="45" t="s">
        <v>588</v>
      </c>
      <c r="B86" s="4" t="s">
        <v>589</v>
      </c>
      <c r="C86" s="37"/>
      <c r="D86" s="37"/>
      <c r="E86" s="37"/>
    </row>
    <row r="87" spans="1:5" x14ac:dyDescent="0.25">
      <c r="A87" s="16" t="s">
        <v>774</v>
      </c>
      <c r="B87" s="4" t="s">
        <v>590</v>
      </c>
      <c r="C87" s="37"/>
      <c r="D87" s="37"/>
      <c r="E87" s="37"/>
    </row>
    <row r="88" spans="1:5" x14ac:dyDescent="0.25">
      <c r="A88" s="19" t="s">
        <v>793</v>
      </c>
      <c r="B88" s="8" t="s">
        <v>592</v>
      </c>
      <c r="C88" s="37"/>
      <c r="D88" s="37"/>
      <c r="E88" s="37"/>
    </row>
    <row r="89" spans="1:5" x14ac:dyDescent="0.25">
      <c r="A89" s="16" t="s">
        <v>593</v>
      </c>
      <c r="B89" s="4" t="s">
        <v>594</v>
      </c>
      <c r="C89" s="37"/>
      <c r="D89" s="37"/>
      <c r="E89" s="37"/>
    </row>
    <row r="90" spans="1:5" x14ac:dyDescent="0.25">
      <c r="A90" s="16" t="s">
        <v>595</v>
      </c>
      <c r="B90" s="4" t="s">
        <v>596</v>
      </c>
      <c r="C90" s="37"/>
      <c r="D90" s="37"/>
      <c r="E90" s="37"/>
    </row>
    <row r="91" spans="1:5" x14ac:dyDescent="0.25">
      <c r="A91" s="45" t="s">
        <v>597</v>
      </c>
      <c r="B91" s="4" t="s">
        <v>598</v>
      </c>
      <c r="C91" s="37"/>
      <c r="D91" s="37"/>
      <c r="E91" s="37"/>
    </row>
    <row r="92" spans="1:5" x14ac:dyDescent="0.25">
      <c r="A92" s="45" t="s">
        <v>775</v>
      </c>
      <c r="B92" s="4" t="s">
        <v>599</v>
      </c>
      <c r="C92" s="37"/>
      <c r="D92" s="37"/>
      <c r="E92" s="37"/>
    </row>
    <row r="93" spans="1:5" x14ac:dyDescent="0.25">
      <c r="A93" s="17" t="s">
        <v>794</v>
      </c>
      <c r="B93" s="8" t="s">
        <v>600</v>
      </c>
      <c r="C93" s="37"/>
      <c r="D93" s="37"/>
      <c r="E93" s="37"/>
    </row>
    <row r="94" spans="1:5" x14ac:dyDescent="0.25">
      <c r="A94" s="19" t="s">
        <v>601</v>
      </c>
      <c r="B94" s="8" t="s">
        <v>602</v>
      </c>
      <c r="C94" s="37"/>
      <c r="D94" s="37"/>
      <c r="E94" s="37"/>
    </row>
    <row r="95" spans="1:5" ht="15.75" x14ac:dyDescent="0.25">
      <c r="A95" s="150" t="s">
        <v>795</v>
      </c>
      <c r="B95" s="151" t="s">
        <v>603</v>
      </c>
      <c r="C95" s="154"/>
      <c r="D95" s="154"/>
      <c r="E95" s="154"/>
    </row>
    <row r="96" spans="1:5" ht="15.75" x14ac:dyDescent="0.25">
      <c r="A96" s="163" t="s">
        <v>777</v>
      </c>
      <c r="B96" s="175"/>
      <c r="C96" s="165"/>
      <c r="D96" s="165"/>
      <c r="E96" s="165"/>
    </row>
  </sheetData>
  <mergeCells count="2">
    <mergeCell ref="A1:E1"/>
    <mergeCell ref="A2:E2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63" fitToHeight="2" orientation="portrait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  <pageSetUpPr fitToPage="1"/>
  </sheetPr>
  <dimension ref="A1:O268"/>
  <sheetViews>
    <sheetView workbookViewId="0">
      <selection sqref="A1:O269"/>
    </sheetView>
  </sheetViews>
  <sheetFormatPr defaultRowHeight="15" x14ac:dyDescent="0.25"/>
  <cols>
    <col min="1" max="1" width="112.42578125" customWidth="1"/>
    <col min="3" max="3" width="21.28515625" customWidth="1"/>
    <col min="4" max="4" width="16.140625" customWidth="1"/>
    <col min="5" max="5" width="17.140625" customWidth="1"/>
    <col min="6" max="6" width="19.7109375" customWidth="1"/>
    <col min="7" max="7" width="14.85546875" customWidth="1"/>
    <col min="8" max="8" width="15.85546875" customWidth="1"/>
    <col min="9" max="9" width="14.5703125" customWidth="1"/>
    <col min="10" max="10" width="15.7109375" customWidth="1"/>
    <col min="11" max="11" width="14" customWidth="1"/>
    <col min="12" max="12" width="17" customWidth="1"/>
    <col min="13" max="13" width="17.7109375" customWidth="1"/>
    <col min="15" max="15" width="14" customWidth="1"/>
  </cols>
  <sheetData>
    <row r="1" spans="1:15" ht="18" x14ac:dyDescent="0.25">
      <c r="A1" s="103" t="s">
        <v>42</v>
      </c>
      <c r="C1" s="101" t="s">
        <v>43</v>
      </c>
    </row>
    <row r="2" spans="1:15" ht="18" x14ac:dyDescent="0.25">
      <c r="A2" s="58" t="s">
        <v>844</v>
      </c>
    </row>
    <row r="3" spans="1:15" ht="18" x14ac:dyDescent="0.25">
      <c r="A3" s="58"/>
    </row>
    <row r="4" spans="1:15" ht="18" x14ac:dyDescent="0.25">
      <c r="A4" s="58"/>
    </row>
    <row r="5" spans="1:15" ht="79.5" customHeight="1" x14ac:dyDescent="0.25">
      <c r="A5" s="1" t="s">
        <v>255</v>
      </c>
      <c r="B5" s="2" t="s">
        <v>256</v>
      </c>
      <c r="C5" s="100" t="s">
        <v>952</v>
      </c>
      <c r="D5" s="100" t="s">
        <v>953</v>
      </c>
      <c r="E5" s="100" t="s">
        <v>954</v>
      </c>
      <c r="F5" s="100" t="s">
        <v>955</v>
      </c>
      <c r="G5" s="100" t="s">
        <v>956</v>
      </c>
      <c r="H5" s="100" t="s">
        <v>957</v>
      </c>
      <c r="I5" s="100" t="s">
        <v>958</v>
      </c>
      <c r="J5" s="100" t="s">
        <v>959</v>
      </c>
      <c r="K5" s="100" t="s">
        <v>960</v>
      </c>
      <c r="L5" s="100" t="s">
        <v>961</v>
      </c>
      <c r="M5" s="100" t="s">
        <v>962</v>
      </c>
      <c r="N5" s="49" t="s">
        <v>963</v>
      </c>
      <c r="O5" s="49" t="s">
        <v>967</v>
      </c>
    </row>
    <row r="6" spans="1:15" x14ac:dyDescent="0.25">
      <c r="A6" s="4" t="s">
        <v>446</v>
      </c>
      <c r="B6" s="5" t="s">
        <v>447</v>
      </c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</row>
    <row r="7" spans="1:15" x14ac:dyDescent="0.25">
      <c r="A7" s="4" t="s">
        <v>448</v>
      </c>
      <c r="B7" s="5" t="s">
        <v>449</v>
      </c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</row>
    <row r="8" spans="1:15" x14ac:dyDescent="0.25">
      <c r="A8" s="4" t="s">
        <v>450</v>
      </c>
      <c r="B8" s="5" t="s">
        <v>451</v>
      </c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</row>
    <row r="9" spans="1:15" x14ac:dyDescent="0.25">
      <c r="A9" s="4" t="s">
        <v>452</v>
      </c>
      <c r="B9" s="5" t="s">
        <v>453</v>
      </c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</row>
    <row r="10" spans="1:15" x14ac:dyDescent="0.25">
      <c r="A10" s="4" t="s">
        <v>454</v>
      </c>
      <c r="B10" s="5" t="s">
        <v>455</v>
      </c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</row>
    <row r="11" spans="1:15" x14ac:dyDescent="0.25">
      <c r="A11" s="4" t="s">
        <v>456</v>
      </c>
      <c r="B11" s="5" t="s">
        <v>457</v>
      </c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</row>
    <row r="12" spans="1:15" x14ac:dyDescent="0.25">
      <c r="A12" s="8" t="s">
        <v>779</v>
      </c>
      <c r="B12" s="9" t="s">
        <v>458</v>
      </c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</row>
    <row r="13" spans="1:15" x14ac:dyDescent="0.25">
      <c r="A13" s="8" t="s">
        <v>459</v>
      </c>
      <c r="B13" s="9" t="s">
        <v>460</v>
      </c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</row>
    <row r="14" spans="1:15" x14ac:dyDescent="0.25">
      <c r="A14" s="8" t="s">
        <v>461</v>
      </c>
      <c r="B14" s="9" t="s">
        <v>462</v>
      </c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</row>
    <row r="15" spans="1:15" x14ac:dyDescent="0.25">
      <c r="A15" s="16" t="s">
        <v>871</v>
      </c>
      <c r="B15" s="5" t="s">
        <v>463</v>
      </c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</row>
    <row r="16" spans="1:15" x14ac:dyDescent="0.25">
      <c r="A16" s="16" t="s">
        <v>880</v>
      </c>
      <c r="B16" s="5" t="s">
        <v>463</v>
      </c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</row>
    <row r="17" spans="1:15" x14ac:dyDescent="0.25">
      <c r="A17" s="16" t="s">
        <v>881</v>
      </c>
      <c r="B17" s="5" t="s">
        <v>463</v>
      </c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</row>
    <row r="18" spans="1:15" x14ac:dyDescent="0.25">
      <c r="A18" s="16" t="s">
        <v>879</v>
      </c>
      <c r="B18" s="5" t="s">
        <v>463</v>
      </c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</row>
    <row r="19" spans="1:15" x14ac:dyDescent="0.25">
      <c r="A19" s="16" t="s">
        <v>878</v>
      </c>
      <c r="B19" s="5" t="s">
        <v>463</v>
      </c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</row>
    <row r="20" spans="1:15" x14ac:dyDescent="0.25">
      <c r="A20" s="16" t="s">
        <v>877</v>
      </c>
      <c r="B20" s="5" t="s">
        <v>463</v>
      </c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</row>
    <row r="21" spans="1:15" x14ac:dyDescent="0.25">
      <c r="A21" s="16" t="s">
        <v>872</v>
      </c>
      <c r="B21" s="5" t="s">
        <v>463</v>
      </c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</row>
    <row r="22" spans="1:15" x14ac:dyDescent="0.25">
      <c r="A22" s="16" t="s">
        <v>873</v>
      </c>
      <c r="B22" s="5" t="s">
        <v>463</v>
      </c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</row>
    <row r="23" spans="1:15" x14ac:dyDescent="0.25">
      <c r="A23" s="16" t="s">
        <v>874</v>
      </c>
      <c r="B23" s="5" t="s">
        <v>463</v>
      </c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</row>
    <row r="24" spans="1:15" x14ac:dyDescent="0.25">
      <c r="A24" s="16" t="s">
        <v>875</v>
      </c>
      <c r="B24" s="5" t="s">
        <v>463</v>
      </c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</row>
    <row r="25" spans="1:15" x14ac:dyDescent="0.25">
      <c r="A25" s="8" t="s">
        <v>741</v>
      </c>
      <c r="B25" s="9" t="s">
        <v>463</v>
      </c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</row>
    <row r="26" spans="1:15" x14ac:dyDescent="0.25">
      <c r="A26" s="16" t="s">
        <v>871</v>
      </c>
      <c r="B26" s="5" t="s">
        <v>464</v>
      </c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</row>
    <row r="27" spans="1:15" x14ac:dyDescent="0.25">
      <c r="A27" s="16" t="s">
        <v>880</v>
      </c>
      <c r="B27" s="5" t="s">
        <v>464</v>
      </c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</row>
    <row r="28" spans="1:15" x14ac:dyDescent="0.25">
      <c r="A28" s="16" t="s">
        <v>881</v>
      </c>
      <c r="B28" s="5" t="s">
        <v>464</v>
      </c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</row>
    <row r="29" spans="1:15" x14ac:dyDescent="0.25">
      <c r="A29" s="16" t="s">
        <v>879</v>
      </c>
      <c r="B29" s="5" t="s">
        <v>464</v>
      </c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</row>
    <row r="30" spans="1:15" x14ac:dyDescent="0.25">
      <c r="A30" s="16" t="s">
        <v>878</v>
      </c>
      <c r="B30" s="5" t="s">
        <v>464</v>
      </c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</row>
    <row r="31" spans="1:15" x14ac:dyDescent="0.25">
      <c r="A31" s="16" t="s">
        <v>877</v>
      </c>
      <c r="B31" s="5" t="s">
        <v>464</v>
      </c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</row>
    <row r="32" spans="1:15" x14ac:dyDescent="0.25">
      <c r="A32" s="16" t="s">
        <v>872</v>
      </c>
      <c r="B32" s="5" t="s">
        <v>464</v>
      </c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</row>
    <row r="33" spans="1:15" x14ac:dyDescent="0.25">
      <c r="A33" s="16" t="s">
        <v>873</v>
      </c>
      <c r="B33" s="5" t="s">
        <v>464</v>
      </c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</row>
    <row r="34" spans="1:15" x14ac:dyDescent="0.25">
      <c r="A34" s="16" t="s">
        <v>874</v>
      </c>
      <c r="B34" s="5" t="s">
        <v>464</v>
      </c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</row>
    <row r="35" spans="1:15" x14ac:dyDescent="0.25">
      <c r="A35" s="16" t="s">
        <v>875</v>
      </c>
      <c r="B35" s="5" t="s">
        <v>464</v>
      </c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</row>
    <row r="36" spans="1:15" x14ac:dyDescent="0.25">
      <c r="A36" s="8" t="s">
        <v>799</v>
      </c>
      <c r="B36" s="9" t="s">
        <v>464</v>
      </c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</row>
    <row r="37" spans="1:15" x14ac:dyDescent="0.25">
      <c r="A37" s="16" t="s">
        <v>871</v>
      </c>
      <c r="B37" s="5" t="s">
        <v>465</v>
      </c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</row>
    <row r="38" spans="1:15" x14ac:dyDescent="0.25">
      <c r="A38" s="16" t="s">
        <v>880</v>
      </c>
      <c r="B38" s="5" t="s">
        <v>465</v>
      </c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</row>
    <row r="39" spans="1:15" x14ac:dyDescent="0.25">
      <c r="A39" s="16" t="s">
        <v>881</v>
      </c>
      <c r="B39" s="5" t="s">
        <v>465</v>
      </c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</row>
    <row r="40" spans="1:15" x14ac:dyDescent="0.25">
      <c r="A40" s="16" t="s">
        <v>879</v>
      </c>
      <c r="B40" s="5" t="s">
        <v>465</v>
      </c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</row>
    <row r="41" spans="1:15" x14ac:dyDescent="0.25">
      <c r="A41" s="16" t="s">
        <v>878</v>
      </c>
      <c r="B41" s="5" t="s">
        <v>465</v>
      </c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</row>
    <row r="42" spans="1:15" x14ac:dyDescent="0.25">
      <c r="A42" s="16" t="s">
        <v>877</v>
      </c>
      <c r="B42" s="5" t="s">
        <v>465</v>
      </c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</row>
    <row r="43" spans="1:15" x14ac:dyDescent="0.25">
      <c r="A43" s="16" t="s">
        <v>872</v>
      </c>
      <c r="B43" s="5" t="s">
        <v>465</v>
      </c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</row>
    <row r="44" spans="1:15" x14ac:dyDescent="0.25">
      <c r="A44" s="16" t="s">
        <v>873</v>
      </c>
      <c r="B44" s="5" t="s">
        <v>465</v>
      </c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</row>
    <row r="45" spans="1:15" x14ac:dyDescent="0.25">
      <c r="A45" s="16" t="s">
        <v>874</v>
      </c>
      <c r="B45" s="5" t="s">
        <v>465</v>
      </c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</row>
    <row r="46" spans="1:15" x14ac:dyDescent="0.25">
      <c r="A46" s="16" t="s">
        <v>875</v>
      </c>
      <c r="B46" s="5" t="s">
        <v>465</v>
      </c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</row>
    <row r="47" spans="1:15" x14ac:dyDescent="0.25">
      <c r="A47" s="8" t="s">
        <v>798</v>
      </c>
      <c r="B47" s="9" t="s">
        <v>465</v>
      </c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</row>
    <row r="48" spans="1:15" x14ac:dyDescent="0.25">
      <c r="A48" s="63" t="s">
        <v>797</v>
      </c>
      <c r="B48" s="11" t="s">
        <v>466</v>
      </c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</row>
    <row r="49" spans="1:15" x14ac:dyDescent="0.25">
      <c r="A49" s="8" t="s">
        <v>467</v>
      </c>
      <c r="B49" s="9" t="s">
        <v>468</v>
      </c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</row>
    <row r="50" spans="1:15" x14ac:dyDescent="0.25">
      <c r="A50" s="8" t="s">
        <v>469</v>
      </c>
      <c r="B50" s="9" t="s">
        <v>470</v>
      </c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</row>
    <row r="51" spans="1:15" x14ac:dyDescent="0.25">
      <c r="A51" s="16" t="s">
        <v>871</v>
      </c>
      <c r="B51" s="5" t="s">
        <v>471</v>
      </c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</row>
    <row r="52" spans="1:15" x14ac:dyDescent="0.25">
      <c r="A52" s="16" t="s">
        <v>880</v>
      </c>
      <c r="B52" s="5" t="s">
        <v>471</v>
      </c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</row>
    <row r="53" spans="1:15" x14ac:dyDescent="0.25">
      <c r="A53" s="16" t="s">
        <v>881</v>
      </c>
      <c r="B53" s="5" t="s">
        <v>471</v>
      </c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</row>
    <row r="54" spans="1:15" x14ac:dyDescent="0.25">
      <c r="A54" s="16" t="s">
        <v>879</v>
      </c>
      <c r="B54" s="5" t="s">
        <v>471</v>
      </c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</row>
    <row r="55" spans="1:15" x14ac:dyDescent="0.25">
      <c r="A55" s="16" t="s">
        <v>878</v>
      </c>
      <c r="B55" s="5" t="s">
        <v>471</v>
      </c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</row>
    <row r="56" spans="1:15" x14ac:dyDescent="0.25">
      <c r="A56" s="16" t="s">
        <v>877</v>
      </c>
      <c r="B56" s="5" t="s">
        <v>471</v>
      </c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</row>
    <row r="57" spans="1:15" x14ac:dyDescent="0.25">
      <c r="A57" s="16" t="s">
        <v>872</v>
      </c>
      <c r="B57" s="5" t="s">
        <v>471</v>
      </c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</row>
    <row r="58" spans="1:15" x14ac:dyDescent="0.25">
      <c r="A58" s="16" t="s">
        <v>873</v>
      </c>
      <c r="B58" s="5" t="s">
        <v>471</v>
      </c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</row>
    <row r="59" spans="1:15" x14ac:dyDescent="0.25">
      <c r="A59" s="16" t="s">
        <v>874</v>
      </c>
      <c r="B59" s="5" t="s">
        <v>471</v>
      </c>
      <c r="C59" s="37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</row>
    <row r="60" spans="1:15" x14ac:dyDescent="0.25">
      <c r="A60" s="16" t="s">
        <v>875</v>
      </c>
      <c r="B60" s="5" t="s">
        <v>471</v>
      </c>
      <c r="C60" s="37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</row>
    <row r="61" spans="1:15" x14ac:dyDescent="0.25">
      <c r="A61" s="8" t="s">
        <v>796</v>
      </c>
      <c r="B61" s="9" t="s">
        <v>471</v>
      </c>
      <c r="C61" s="37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</row>
    <row r="62" spans="1:15" x14ac:dyDescent="0.25">
      <c r="A62" s="16" t="s">
        <v>876</v>
      </c>
      <c r="B62" s="5" t="s">
        <v>472</v>
      </c>
      <c r="C62" s="37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</row>
    <row r="63" spans="1:15" x14ac:dyDescent="0.25">
      <c r="A63" s="16" t="s">
        <v>880</v>
      </c>
      <c r="B63" s="5" t="s">
        <v>472</v>
      </c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</row>
    <row r="64" spans="1:15" x14ac:dyDescent="0.25">
      <c r="A64" s="16" t="s">
        <v>881</v>
      </c>
      <c r="B64" s="5" t="s">
        <v>472</v>
      </c>
      <c r="C64" s="37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</row>
    <row r="65" spans="1:15" x14ac:dyDescent="0.25">
      <c r="A65" s="16" t="s">
        <v>879</v>
      </c>
      <c r="B65" s="5" t="s">
        <v>472</v>
      </c>
      <c r="C65" s="37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</row>
    <row r="66" spans="1:15" x14ac:dyDescent="0.25">
      <c r="A66" s="16" t="s">
        <v>878</v>
      </c>
      <c r="B66" s="5" t="s">
        <v>472</v>
      </c>
      <c r="C66" s="37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</row>
    <row r="67" spans="1:15" x14ac:dyDescent="0.25">
      <c r="A67" s="16" t="s">
        <v>877</v>
      </c>
      <c r="B67" s="5" t="s">
        <v>472</v>
      </c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</row>
    <row r="68" spans="1:15" x14ac:dyDescent="0.25">
      <c r="A68" s="16" t="s">
        <v>872</v>
      </c>
      <c r="B68" s="5" t="s">
        <v>472</v>
      </c>
      <c r="C68" s="37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</row>
    <row r="69" spans="1:15" x14ac:dyDescent="0.25">
      <c r="A69" s="16" t="s">
        <v>873</v>
      </c>
      <c r="B69" s="5" t="s">
        <v>472</v>
      </c>
      <c r="C69" s="37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</row>
    <row r="70" spans="1:15" x14ac:dyDescent="0.25">
      <c r="A70" s="16" t="s">
        <v>874</v>
      </c>
      <c r="B70" s="5" t="s">
        <v>472</v>
      </c>
      <c r="C70" s="37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</row>
    <row r="71" spans="1:15" x14ac:dyDescent="0.25">
      <c r="A71" s="16" t="s">
        <v>875</v>
      </c>
      <c r="B71" s="5" t="s">
        <v>472</v>
      </c>
      <c r="C71" s="37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</row>
    <row r="72" spans="1:15" x14ac:dyDescent="0.25">
      <c r="A72" s="8" t="s">
        <v>800</v>
      </c>
      <c r="B72" s="9" t="s">
        <v>472</v>
      </c>
      <c r="C72" s="37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</row>
    <row r="73" spans="1:15" x14ac:dyDescent="0.25">
      <c r="A73" s="16" t="s">
        <v>871</v>
      </c>
      <c r="B73" s="5" t="s">
        <v>473</v>
      </c>
      <c r="C73" s="37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</row>
    <row r="74" spans="1:15" x14ac:dyDescent="0.25">
      <c r="A74" s="16" t="s">
        <v>880</v>
      </c>
      <c r="B74" s="5" t="s">
        <v>473</v>
      </c>
      <c r="C74" s="37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</row>
    <row r="75" spans="1:15" x14ac:dyDescent="0.25">
      <c r="A75" s="16" t="s">
        <v>881</v>
      </c>
      <c r="B75" s="5" t="s">
        <v>473</v>
      </c>
      <c r="C75" s="37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</row>
    <row r="76" spans="1:15" x14ac:dyDescent="0.25">
      <c r="A76" s="16" t="s">
        <v>879</v>
      </c>
      <c r="B76" s="5" t="s">
        <v>473</v>
      </c>
      <c r="C76" s="37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</row>
    <row r="77" spans="1:15" x14ac:dyDescent="0.25">
      <c r="A77" s="16" t="s">
        <v>878</v>
      </c>
      <c r="B77" s="5" t="s">
        <v>473</v>
      </c>
      <c r="C77" s="37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</row>
    <row r="78" spans="1:15" x14ac:dyDescent="0.25">
      <c r="A78" s="16" t="s">
        <v>877</v>
      </c>
      <c r="B78" s="5" t="s">
        <v>473</v>
      </c>
      <c r="C78" s="37"/>
      <c r="D78" s="37"/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</row>
    <row r="79" spans="1:15" x14ac:dyDescent="0.25">
      <c r="A79" s="16" t="s">
        <v>872</v>
      </c>
      <c r="B79" s="5" t="s">
        <v>473</v>
      </c>
      <c r="C79" s="37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</row>
    <row r="80" spans="1:15" x14ac:dyDescent="0.25">
      <c r="A80" s="16" t="s">
        <v>873</v>
      </c>
      <c r="B80" s="5" t="s">
        <v>473</v>
      </c>
      <c r="C80" s="37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</row>
    <row r="81" spans="1:15" x14ac:dyDescent="0.25">
      <c r="A81" s="16" t="s">
        <v>874</v>
      </c>
      <c r="B81" s="5" t="s">
        <v>473</v>
      </c>
      <c r="C81" s="37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</row>
    <row r="82" spans="1:15" x14ac:dyDescent="0.25">
      <c r="A82" s="16" t="s">
        <v>875</v>
      </c>
      <c r="B82" s="5" t="s">
        <v>473</v>
      </c>
      <c r="C82" s="37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</row>
    <row r="83" spans="1:15" x14ac:dyDescent="0.25">
      <c r="A83" s="8" t="s">
        <v>746</v>
      </c>
      <c r="B83" s="9" t="s">
        <v>473</v>
      </c>
      <c r="C83" s="37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</row>
    <row r="84" spans="1:15" x14ac:dyDescent="0.25">
      <c r="A84" s="63" t="s">
        <v>781</v>
      </c>
      <c r="B84" s="11" t="s">
        <v>474</v>
      </c>
      <c r="C84" s="37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</row>
    <row r="85" spans="1:15" x14ac:dyDescent="0.25">
      <c r="A85" s="4" t="s">
        <v>801</v>
      </c>
      <c r="B85" s="5" t="s">
        <v>475</v>
      </c>
      <c r="C85" s="37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</row>
    <row r="86" spans="1:15" x14ac:dyDescent="0.25">
      <c r="A86" s="24" t="s">
        <v>476</v>
      </c>
      <c r="B86" s="7" t="s">
        <v>475</v>
      </c>
      <c r="C86" s="37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</row>
    <row r="87" spans="1:15" x14ac:dyDescent="0.25">
      <c r="A87" s="24" t="s">
        <v>477</v>
      </c>
      <c r="B87" s="7" t="s">
        <v>475</v>
      </c>
      <c r="C87" s="37"/>
      <c r="D87" s="37"/>
      <c r="E87" s="37"/>
      <c r="F87" s="37"/>
      <c r="G87" s="37"/>
      <c r="H87" s="37"/>
      <c r="I87" s="37"/>
      <c r="J87" s="37"/>
      <c r="K87" s="37"/>
      <c r="L87" s="37"/>
      <c r="M87" s="37"/>
      <c r="N87" s="37"/>
      <c r="O87" s="37"/>
    </row>
    <row r="88" spans="1:15" x14ac:dyDescent="0.25">
      <c r="A88" s="24" t="s">
        <v>478</v>
      </c>
      <c r="B88" s="7" t="s">
        <v>475</v>
      </c>
      <c r="C88" s="37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</row>
    <row r="89" spans="1:15" x14ac:dyDescent="0.25">
      <c r="A89" s="4" t="s">
        <v>748</v>
      </c>
      <c r="B89" s="5" t="s">
        <v>479</v>
      </c>
      <c r="C89" s="37"/>
      <c r="D89" s="37"/>
      <c r="E89" s="37"/>
      <c r="F89" s="37"/>
      <c r="G89" s="37"/>
      <c r="H89" s="37"/>
      <c r="I89" s="37"/>
      <c r="J89" s="37"/>
      <c r="K89" s="37"/>
      <c r="L89" s="37"/>
      <c r="M89" s="37"/>
      <c r="N89" s="37"/>
      <c r="O89" s="37"/>
    </row>
    <row r="90" spans="1:15" x14ac:dyDescent="0.25">
      <c r="A90" s="8" t="s">
        <v>782</v>
      </c>
      <c r="B90" s="9" t="s">
        <v>480</v>
      </c>
      <c r="C90" s="37"/>
      <c r="D90" s="37"/>
      <c r="E90" s="37"/>
      <c r="F90" s="37"/>
      <c r="G90" s="37"/>
      <c r="H90" s="37"/>
      <c r="I90" s="37"/>
      <c r="J90" s="37"/>
      <c r="K90" s="37"/>
      <c r="L90" s="37"/>
      <c r="M90" s="37"/>
      <c r="N90" s="37"/>
      <c r="O90" s="37"/>
    </row>
    <row r="91" spans="1:15" x14ac:dyDescent="0.25">
      <c r="A91" s="8" t="s">
        <v>749</v>
      </c>
      <c r="B91" s="9" t="s">
        <v>481</v>
      </c>
      <c r="C91" s="37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</row>
    <row r="92" spans="1:15" x14ac:dyDescent="0.25">
      <c r="A92" s="19" t="s">
        <v>802</v>
      </c>
      <c r="B92" s="17" t="s">
        <v>482</v>
      </c>
      <c r="C92" s="37"/>
      <c r="D92" s="37"/>
      <c r="E92" s="37"/>
      <c r="F92" s="37"/>
      <c r="G92" s="37"/>
      <c r="H92" s="37"/>
      <c r="I92" s="37"/>
      <c r="J92" s="37"/>
      <c r="K92" s="37"/>
      <c r="L92" s="37"/>
      <c r="M92" s="37"/>
      <c r="N92" s="37"/>
      <c r="O92" s="37"/>
    </row>
    <row r="93" spans="1:15" x14ac:dyDescent="0.25">
      <c r="A93" s="4" t="s">
        <v>803</v>
      </c>
      <c r="B93" s="4" t="s">
        <v>483</v>
      </c>
      <c r="C93" s="37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</row>
    <row r="94" spans="1:15" x14ac:dyDescent="0.25">
      <c r="A94" s="4" t="s">
        <v>804</v>
      </c>
      <c r="B94" s="4" t="s">
        <v>483</v>
      </c>
      <c r="C94" s="37"/>
      <c r="D94" s="37"/>
      <c r="E94" s="37"/>
      <c r="F94" s="37"/>
      <c r="G94" s="37"/>
      <c r="H94" s="37"/>
      <c r="I94" s="37"/>
      <c r="J94" s="37"/>
      <c r="K94" s="37"/>
      <c r="L94" s="37"/>
      <c r="M94" s="37"/>
      <c r="N94" s="37"/>
      <c r="O94" s="37"/>
    </row>
    <row r="95" spans="1:15" x14ac:dyDescent="0.25">
      <c r="A95" s="4" t="s">
        <v>805</v>
      </c>
      <c r="B95" s="4" t="s">
        <v>483</v>
      </c>
      <c r="C95" s="37"/>
      <c r="D95" s="37"/>
      <c r="E95" s="37"/>
      <c r="F95" s="37"/>
      <c r="G95" s="37"/>
      <c r="H95" s="37"/>
      <c r="I95" s="37"/>
      <c r="J95" s="37"/>
      <c r="K95" s="37"/>
      <c r="L95" s="37"/>
      <c r="M95" s="37"/>
      <c r="N95" s="37"/>
      <c r="O95" s="37"/>
    </row>
    <row r="96" spans="1:15" x14ac:dyDescent="0.25">
      <c r="A96" s="4" t="s">
        <v>806</v>
      </c>
      <c r="B96" s="4" t="s">
        <v>483</v>
      </c>
      <c r="C96" s="37"/>
      <c r="D96" s="37"/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37"/>
    </row>
    <row r="97" spans="1:15" x14ac:dyDescent="0.25">
      <c r="A97" s="4" t="s">
        <v>807</v>
      </c>
      <c r="B97" s="4" t="s">
        <v>483</v>
      </c>
      <c r="C97" s="37"/>
      <c r="D97" s="37"/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37"/>
    </row>
    <row r="98" spans="1:15" x14ac:dyDescent="0.25">
      <c r="A98" s="4" t="s">
        <v>808</v>
      </c>
      <c r="B98" s="4" t="s">
        <v>483</v>
      </c>
      <c r="C98" s="37"/>
      <c r="D98" s="37"/>
      <c r="E98" s="37"/>
      <c r="F98" s="37"/>
      <c r="G98" s="37"/>
      <c r="H98" s="37"/>
      <c r="I98" s="37"/>
      <c r="J98" s="37"/>
      <c r="K98" s="37"/>
      <c r="L98" s="37"/>
      <c r="M98" s="37"/>
      <c r="N98" s="37"/>
      <c r="O98" s="37"/>
    </row>
    <row r="99" spans="1:15" x14ac:dyDescent="0.25">
      <c r="A99" s="4" t="s">
        <v>809</v>
      </c>
      <c r="B99" s="4" t="s">
        <v>483</v>
      </c>
      <c r="C99" s="37"/>
      <c r="D99" s="37"/>
      <c r="E99" s="37"/>
      <c r="F99" s="37"/>
      <c r="G99" s="37"/>
      <c r="H99" s="37"/>
      <c r="I99" s="37"/>
      <c r="J99" s="37"/>
      <c r="K99" s="37"/>
      <c r="L99" s="37"/>
      <c r="M99" s="37"/>
      <c r="N99" s="37"/>
      <c r="O99" s="37"/>
    </row>
    <row r="100" spans="1:15" x14ac:dyDescent="0.25">
      <c r="A100" s="4" t="s">
        <v>810</v>
      </c>
      <c r="B100" s="4" t="s">
        <v>483</v>
      </c>
      <c r="C100" s="37"/>
      <c r="D100" s="37"/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37"/>
    </row>
    <row r="101" spans="1:15" x14ac:dyDescent="0.25">
      <c r="A101" s="8" t="s">
        <v>751</v>
      </c>
      <c r="B101" s="9" t="s">
        <v>483</v>
      </c>
      <c r="C101" s="37"/>
      <c r="D101" s="37"/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37"/>
    </row>
    <row r="102" spans="1:15" x14ac:dyDescent="0.25">
      <c r="A102" s="4" t="s">
        <v>752</v>
      </c>
      <c r="B102" s="5" t="s">
        <v>484</v>
      </c>
      <c r="C102" s="37"/>
      <c r="D102" s="37"/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37"/>
    </row>
    <row r="103" spans="1:15" x14ac:dyDescent="0.25">
      <c r="A103" s="64" t="s">
        <v>485</v>
      </c>
      <c r="B103" s="64" t="s">
        <v>484</v>
      </c>
      <c r="C103" s="37"/>
      <c r="D103" s="37"/>
      <c r="E103" s="37"/>
      <c r="F103" s="37"/>
      <c r="G103" s="37"/>
      <c r="H103" s="37"/>
      <c r="I103" s="37"/>
      <c r="J103" s="37"/>
      <c r="K103" s="37"/>
      <c r="L103" s="37"/>
      <c r="M103" s="37"/>
      <c r="N103" s="37"/>
      <c r="O103" s="37"/>
    </row>
    <row r="104" spans="1:15" x14ac:dyDescent="0.25">
      <c r="A104" s="64" t="s">
        <v>486</v>
      </c>
      <c r="B104" s="64" t="s">
        <v>484</v>
      </c>
      <c r="C104" s="37"/>
      <c r="D104" s="37"/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O104" s="37"/>
    </row>
    <row r="105" spans="1:15" x14ac:dyDescent="0.25">
      <c r="A105" s="4" t="s">
        <v>753</v>
      </c>
      <c r="B105" s="5" t="s">
        <v>487</v>
      </c>
      <c r="C105" s="37"/>
      <c r="D105" s="37"/>
      <c r="E105" s="37"/>
      <c r="F105" s="37"/>
      <c r="G105" s="37"/>
      <c r="H105" s="37"/>
      <c r="I105" s="37"/>
      <c r="J105" s="37"/>
      <c r="K105" s="37"/>
      <c r="L105" s="37"/>
      <c r="M105" s="37"/>
      <c r="N105" s="37"/>
      <c r="O105" s="37"/>
    </row>
    <row r="106" spans="1:15" x14ac:dyDescent="0.25">
      <c r="A106" s="4" t="s">
        <v>488</v>
      </c>
      <c r="B106" s="5" t="s">
        <v>489</v>
      </c>
      <c r="C106" s="37"/>
      <c r="D106" s="37"/>
      <c r="E106" s="37"/>
      <c r="F106" s="37"/>
      <c r="G106" s="37"/>
      <c r="H106" s="37"/>
      <c r="I106" s="37"/>
      <c r="J106" s="37"/>
      <c r="K106" s="37"/>
      <c r="L106" s="37"/>
      <c r="M106" s="37"/>
      <c r="N106" s="37"/>
      <c r="O106" s="37"/>
    </row>
    <row r="107" spans="1:15" x14ac:dyDescent="0.25">
      <c r="A107" s="4" t="s">
        <v>754</v>
      </c>
      <c r="B107" s="5" t="s">
        <v>490</v>
      </c>
      <c r="C107" s="37"/>
      <c r="D107" s="37"/>
      <c r="E107" s="37"/>
      <c r="F107" s="37"/>
      <c r="G107" s="37"/>
      <c r="H107" s="37"/>
      <c r="I107" s="37"/>
      <c r="J107" s="37"/>
      <c r="K107" s="37"/>
      <c r="L107" s="37"/>
      <c r="M107" s="37"/>
      <c r="N107" s="37"/>
      <c r="O107" s="37"/>
    </row>
    <row r="108" spans="1:15" x14ac:dyDescent="0.25">
      <c r="A108" s="64" t="s">
        <v>491</v>
      </c>
      <c r="B108" s="64" t="s">
        <v>490</v>
      </c>
      <c r="C108" s="37"/>
      <c r="D108" s="37"/>
      <c r="E108" s="37"/>
      <c r="F108" s="37"/>
      <c r="G108" s="37"/>
      <c r="H108" s="37"/>
      <c r="I108" s="37"/>
      <c r="J108" s="37"/>
      <c r="K108" s="37"/>
      <c r="L108" s="37"/>
      <c r="M108" s="37"/>
      <c r="N108" s="37"/>
      <c r="O108" s="37"/>
    </row>
    <row r="109" spans="1:15" x14ac:dyDescent="0.25">
      <c r="A109" s="64" t="s">
        <v>492</v>
      </c>
      <c r="B109" s="64" t="s">
        <v>490</v>
      </c>
      <c r="C109" s="37"/>
      <c r="D109" s="37"/>
      <c r="E109" s="37"/>
      <c r="F109" s="37"/>
      <c r="G109" s="37"/>
      <c r="H109" s="37"/>
      <c r="I109" s="37"/>
      <c r="J109" s="37"/>
      <c r="K109" s="37"/>
      <c r="L109" s="37"/>
      <c r="M109" s="37"/>
      <c r="N109" s="37"/>
      <c r="O109" s="37"/>
    </row>
    <row r="110" spans="1:15" x14ac:dyDescent="0.25">
      <c r="A110" s="64" t="s">
        <v>493</v>
      </c>
      <c r="B110" s="64" t="s">
        <v>490</v>
      </c>
      <c r="C110" s="37"/>
      <c r="D110" s="37"/>
      <c r="E110" s="37"/>
      <c r="F110" s="37"/>
      <c r="G110" s="37"/>
      <c r="H110" s="37"/>
      <c r="I110" s="37"/>
      <c r="J110" s="37"/>
      <c r="K110" s="37"/>
      <c r="L110" s="37"/>
      <c r="M110" s="37"/>
      <c r="N110" s="37"/>
      <c r="O110" s="37"/>
    </row>
    <row r="111" spans="1:15" x14ac:dyDescent="0.25">
      <c r="A111" s="64" t="s">
        <v>494</v>
      </c>
      <c r="B111" s="64" t="s">
        <v>490</v>
      </c>
      <c r="C111" s="37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</row>
    <row r="112" spans="1:15" x14ac:dyDescent="0.25">
      <c r="A112" s="4" t="s">
        <v>811</v>
      </c>
      <c r="B112" s="5" t="s">
        <v>495</v>
      </c>
      <c r="C112" s="37"/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37"/>
    </row>
    <row r="113" spans="1:15" x14ac:dyDescent="0.25">
      <c r="A113" s="64" t="s">
        <v>496</v>
      </c>
      <c r="B113" s="64" t="s">
        <v>495</v>
      </c>
      <c r="C113" s="37"/>
      <c r="D113" s="37"/>
      <c r="E113" s="37"/>
      <c r="F113" s="37"/>
      <c r="G113" s="37"/>
      <c r="H113" s="37"/>
      <c r="I113" s="37"/>
      <c r="J113" s="37"/>
      <c r="K113" s="37"/>
      <c r="L113" s="37"/>
      <c r="M113" s="37"/>
      <c r="N113" s="37"/>
      <c r="O113" s="37"/>
    </row>
    <row r="114" spans="1:15" x14ac:dyDescent="0.25">
      <c r="A114" s="64" t="s">
        <v>497</v>
      </c>
      <c r="B114" s="64" t="s">
        <v>495</v>
      </c>
      <c r="C114" s="37"/>
      <c r="D114" s="37"/>
      <c r="E114" s="37"/>
      <c r="F114" s="37"/>
      <c r="G114" s="37"/>
      <c r="H114" s="37"/>
      <c r="I114" s="37"/>
      <c r="J114" s="37"/>
      <c r="K114" s="37"/>
      <c r="L114" s="37"/>
      <c r="M114" s="37"/>
      <c r="N114" s="37"/>
      <c r="O114" s="37"/>
    </row>
    <row r="115" spans="1:15" x14ac:dyDescent="0.25">
      <c r="A115" s="64" t="s">
        <v>498</v>
      </c>
      <c r="B115" s="64" t="s">
        <v>495</v>
      </c>
      <c r="C115" s="37"/>
      <c r="D115" s="37"/>
      <c r="E115" s="37"/>
      <c r="F115" s="37"/>
      <c r="G115" s="37"/>
      <c r="H115" s="37"/>
      <c r="I115" s="37"/>
      <c r="J115" s="37"/>
      <c r="K115" s="37"/>
      <c r="L115" s="37"/>
      <c r="M115" s="37"/>
      <c r="N115" s="37"/>
      <c r="O115" s="37"/>
    </row>
    <row r="116" spans="1:15" x14ac:dyDescent="0.25">
      <c r="A116" s="64" t="s">
        <v>499</v>
      </c>
      <c r="B116" s="64" t="s">
        <v>495</v>
      </c>
      <c r="C116" s="37"/>
      <c r="D116" s="37"/>
      <c r="E116" s="37"/>
      <c r="F116" s="37"/>
      <c r="G116" s="37"/>
      <c r="H116" s="37"/>
      <c r="I116" s="37"/>
      <c r="J116" s="37"/>
      <c r="K116" s="37"/>
      <c r="L116" s="37"/>
      <c r="M116" s="37"/>
      <c r="N116" s="37"/>
      <c r="O116" s="37"/>
    </row>
    <row r="117" spans="1:15" x14ac:dyDescent="0.25">
      <c r="A117" s="64" t="s">
        <v>500</v>
      </c>
      <c r="B117" s="64" t="s">
        <v>495</v>
      </c>
      <c r="C117" s="37"/>
      <c r="D117" s="37"/>
      <c r="E117" s="37"/>
      <c r="F117" s="37"/>
      <c r="G117" s="37"/>
      <c r="H117" s="37"/>
      <c r="I117" s="37"/>
      <c r="J117" s="37"/>
      <c r="K117" s="37"/>
      <c r="L117" s="37"/>
      <c r="M117" s="37"/>
      <c r="N117" s="37"/>
      <c r="O117" s="37"/>
    </row>
    <row r="118" spans="1:15" x14ac:dyDescent="0.25">
      <c r="A118" s="64" t="s">
        <v>501</v>
      </c>
      <c r="B118" s="64" t="s">
        <v>495</v>
      </c>
      <c r="C118" s="37"/>
      <c r="D118" s="37"/>
      <c r="E118" s="37"/>
      <c r="F118" s="37"/>
      <c r="G118" s="37"/>
      <c r="H118" s="37"/>
      <c r="I118" s="37"/>
      <c r="J118" s="37"/>
      <c r="K118" s="37"/>
      <c r="L118" s="37"/>
      <c r="M118" s="37"/>
      <c r="N118" s="37"/>
      <c r="O118" s="37"/>
    </row>
    <row r="119" spans="1:15" x14ac:dyDescent="0.25">
      <c r="A119" s="64" t="s">
        <v>502</v>
      </c>
      <c r="B119" s="64" t="s">
        <v>495</v>
      </c>
      <c r="C119" s="37"/>
      <c r="D119" s="37"/>
      <c r="E119" s="37"/>
      <c r="F119" s="37"/>
      <c r="G119" s="37"/>
      <c r="H119" s="37"/>
      <c r="I119" s="37"/>
      <c r="J119" s="37"/>
      <c r="K119" s="37"/>
      <c r="L119" s="37"/>
      <c r="M119" s="37"/>
      <c r="N119" s="37"/>
      <c r="O119" s="37"/>
    </row>
    <row r="120" spans="1:15" x14ac:dyDescent="0.25">
      <c r="A120" s="64" t="s">
        <v>503</v>
      </c>
      <c r="B120" s="64" t="s">
        <v>495</v>
      </c>
      <c r="C120" s="37"/>
      <c r="D120" s="37"/>
      <c r="E120" s="37"/>
      <c r="F120" s="37"/>
      <c r="G120" s="37"/>
      <c r="H120" s="37"/>
      <c r="I120" s="37"/>
      <c r="J120" s="37"/>
      <c r="K120" s="37"/>
      <c r="L120" s="37"/>
      <c r="M120" s="37"/>
      <c r="N120" s="37"/>
      <c r="O120" s="37"/>
    </row>
    <row r="121" spans="1:15" x14ac:dyDescent="0.25">
      <c r="A121" s="64" t="s">
        <v>504</v>
      </c>
      <c r="B121" s="64" t="s">
        <v>495</v>
      </c>
      <c r="C121" s="37"/>
      <c r="D121" s="37"/>
      <c r="E121" s="37"/>
      <c r="F121" s="37"/>
      <c r="G121" s="37"/>
      <c r="H121" s="37"/>
      <c r="I121" s="37"/>
      <c r="J121" s="37"/>
      <c r="K121" s="37"/>
      <c r="L121" s="37"/>
      <c r="M121" s="37"/>
      <c r="N121" s="37"/>
      <c r="O121" s="37"/>
    </row>
    <row r="122" spans="1:15" x14ac:dyDescent="0.25">
      <c r="A122" s="64" t="s">
        <v>505</v>
      </c>
      <c r="B122" s="64" t="s">
        <v>495</v>
      </c>
      <c r="C122" s="37"/>
      <c r="D122" s="37"/>
      <c r="E122" s="37"/>
      <c r="F122" s="37"/>
      <c r="G122" s="37"/>
      <c r="H122" s="37"/>
      <c r="I122" s="37"/>
      <c r="J122" s="37"/>
      <c r="K122" s="37"/>
      <c r="L122" s="37"/>
      <c r="M122" s="37"/>
      <c r="N122" s="37"/>
      <c r="O122" s="37"/>
    </row>
    <row r="123" spans="1:15" x14ac:dyDescent="0.25">
      <c r="A123" s="64" t="s">
        <v>506</v>
      </c>
      <c r="B123" s="64" t="s">
        <v>495</v>
      </c>
      <c r="C123" s="37"/>
      <c r="D123" s="37"/>
      <c r="E123" s="37"/>
      <c r="F123" s="37"/>
      <c r="G123" s="37"/>
      <c r="H123" s="37"/>
      <c r="I123" s="37"/>
      <c r="J123" s="37"/>
      <c r="K123" s="37"/>
      <c r="L123" s="37"/>
      <c r="M123" s="37"/>
      <c r="N123" s="37"/>
      <c r="O123" s="37"/>
    </row>
    <row r="124" spans="1:15" x14ac:dyDescent="0.25">
      <c r="A124" s="64" t="s">
        <v>507</v>
      </c>
      <c r="B124" s="64" t="s">
        <v>495</v>
      </c>
      <c r="C124" s="37"/>
      <c r="D124" s="37"/>
      <c r="E124" s="37"/>
      <c r="F124" s="37"/>
      <c r="G124" s="37"/>
      <c r="H124" s="37"/>
      <c r="I124" s="37"/>
      <c r="J124" s="37"/>
      <c r="K124" s="37"/>
      <c r="L124" s="37"/>
      <c r="M124" s="37"/>
      <c r="N124" s="37"/>
      <c r="O124" s="37"/>
    </row>
    <row r="125" spans="1:15" x14ac:dyDescent="0.25">
      <c r="A125" s="64" t="s">
        <v>508</v>
      </c>
      <c r="B125" s="64" t="s">
        <v>495</v>
      </c>
      <c r="C125" s="37"/>
      <c r="D125" s="37"/>
      <c r="E125" s="37"/>
      <c r="F125" s="37"/>
      <c r="G125" s="37"/>
      <c r="H125" s="37"/>
      <c r="I125" s="37"/>
      <c r="J125" s="37"/>
      <c r="K125" s="37"/>
      <c r="L125" s="37"/>
      <c r="M125" s="37"/>
      <c r="N125" s="37"/>
      <c r="O125" s="37"/>
    </row>
    <row r="126" spans="1:15" x14ac:dyDescent="0.25">
      <c r="A126" s="64" t="s">
        <v>509</v>
      </c>
      <c r="B126" s="64" t="s">
        <v>495</v>
      </c>
      <c r="C126" s="37"/>
      <c r="D126" s="37"/>
      <c r="E126" s="37"/>
      <c r="F126" s="37"/>
      <c r="G126" s="37"/>
      <c r="H126" s="37"/>
      <c r="I126" s="37"/>
      <c r="J126" s="37"/>
      <c r="K126" s="37"/>
      <c r="L126" s="37"/>
      <c r="M126" s="37"/>
      <c r="N126" s="37"/>
      <c r="O126" s="37"/>
    </row>
    <row r="127" spans="1:15" x14ac:dyDescent="0.25">
      <c r="A127" s="64" t="s">
        <v>510</v>
      </c>
      <c r="B127" s="64" t="s">
        <v>495</v>
      </c>
      <c r="C127" s="37"/>
      <c r="D127" s="37"/>
      <c r="E127" s="37"/>
      <c r="F127" s="37"/>
      <c r="G127" s="37"/>
      <c r="H127" s="37"/>
      <c r="I127" s="37"/>
      <c r="J127" s="37"/>
      <c r="K127" s="37"/>
      <c r="L127" s="37"/>
      <c r="M127" s="37"/>
      <c r="N127" s="37"/>
      <c r="O127" s="37"/>
    </row>
    <row r="128" spans="1:15" x14ac:dyDescent="0.25">
      <c r="A128" s="8" t="s">
        <v>783</v>
      </c>
      <c r="B128" s="9" t="s">
        <v>511</v>
      </c>
      <c r="C128" s="37"/>
      <c r="D128" s="37"/>
      <c r="E128" s="37"/>
      <c r="F128" s="37"/>
      <c r="G128" s="37"/>
      <c r="H128" s="37"/>
      <c r="I128" s="37"/>
      <c r="J128" s="37"/>
      <c r="K128" s="37"/>
      <c r="L128" s="37"/>
      <c r="M128" s="37"/>
      <c r="N128" s="37"/>
      <c r="O128" s="37"/>
    </row>
    <row r="129" spans="1:15" x14ac:dyDescent="0.25">
      <c r="A129" s="4" t="s">
        <v>813</v>
      </c>
      <c r="B129" s="4" t="s">
        <v>512</v>
      </c>
      <c r="C129" s="37"/>
      <c r="D129" s="37"/>
      <c r="E129" s="37"/>
      <c r="F129" s="37"/>
      <c r="G129" s="37"/>
      <c r="H129" s="37"/>
      <c r="I129" s="37"/>
      <c r="J129" s="37"/>
      <c r="K129" s="37"/>
      <c r="L129" s="37"/>
      <c r="M129" s="37"/>
      <c r="N129" s="37"/>
      <c r="O129" s="37"/>
    </row>
    <row r="130" spans="1:15" x14ac:dyDescent="0.25">
      <c r="A130" s="4" t="s">
        <v>812</v>
      </c>
      <c r="B130" s="4" t="s">
        <v>512</v>
      </c>
      <c r="C130" s="37"/>
      <c r="D130" s="37"/>
      <c r="E130" s="37"/>
      <c r="F130" s="37"/>
      <c r="G130" s="37"/>
      <c r="H130" s="37"/>
      <c r="I130" s="37"/>
      <c r="J130" s="37"/>
      <c r="K130" s="37"/>
      <c r="L130" s="37"/>
      <c r="M130" s="37"/>
      <c r="N130" s="37"/>
      <c r="O130" s="37"/>
    </row>
    <row r="131" spans="1:15" x14ac:dyDescent="0.25">
      <c r="A131" s="4" t="s">
        <v>814</v>
      </c>
      <c r="B131" s="4" t="s">
        <v>512</v>
      </c>
      <c r="C131" s="37"/>
      <c r="D131" s="37"/>
      <c r="E131" s="37"/>
      <c r="F131" s="37"/>
      <c r="G131" s="37"/>
      <c r="H131" s="37"/>
      <c r="I131" s="37"/>
      <c r="J131" s="37"/>
      <c r="K131" s="37"/>
      <c r="L131" s="37"/>
      <c r="M131" s="37"/>
      <c r="N131" s="37"/>
      <c r="O131" s="37"/>
    </row>
    <row r="132" spans="1:15" x14ac:dyDescent="0.25">
      <c r="A132" s="4" t="s">
        <v>815</v>
      </c>
      <c r="B132" s="4" t="s">
        <v>512</v>
      </c>
      <c r="C132" s="37"/>
      <c r="D132" s="37"/>
      <c r="E132" s="37"/>
      <c r="F132" s="37"/>
      <c r="G132" s="37"/>
      <c r="H132" s="37"/>
      <c r="I132" s="37"/>
      <c r="J132" s="37"/>
      <c r="K132" s="37"/>
      <c r="L132" s="37"/>
      <c r="M132" s="37"/>
      <c r="N132" s="37"/>
      <c r="O132" s="37"/>
    </row>
    <row r="133" spans="1:15" x14ac:dyDescent="0.25">
      <c r="A133" s="4" t="s">
        <v>816</v>
      </c>
      <c r="B133" s="4" t="s">
        <v>512</v>
      </c>
      <c r="C133" s="37"/>
      <c r="D133" s="37"/>
      <c r="E133" s="37"/>
      <c r="F133" s="37"/>
      <c r="G133" s="37"/>
      <c r="H133" s="37"/>
      <c r="I133" s="37"/>
      <c r="J133" s="37"/>
      <c r="K133" s="37"/>
      <c r="L133" s="37"/>
      <c r="M133" s="37"/>
      <c r="N133" s="37"/>
      <c r="O133" s="37"/>
    </row>
    <row r="134" spans="1:15" ht="30" x14ac:dyDescent="0.25">
      <c r="A134" s="4" t="s">
        <v>817</v>
      </c>
      <c r="B134" s="4" t="s">
        <v>512</v>
      </c>
      <c r="C134" s="37"/>
      <c r="D134" s="37"/>
      <c r="E134" s="37"/>
      <c r="F134" s="37"/>
      <c r="G134" s="37"/>
      <c r="H134" s="37"/>
      <c r="I134" s="37"/>
      <c r="J134" s="37"/>
      <c r="K134" s="37"/>
      <c r="L134" s="37"/>
      <c r="M134" s="37"/>
      <c r="N134" s="37"/>
      <c r="O134" s="37"/>
    </row>
    <row r="135" spans="1:15" x14ac:dyDescent="0.25">
      <c r="A135" s="4" t="s">
        <v>818</v>
      </c>
      <c r="B135" s="4" t="s">
        <v>512</v>
      </c>
      <c r="C135" s="37"/>
      <c r="D135" s="37"/>
      <c r="E135" s="37"/>
      <c r="F135" s="37"/>
      <c r="G135" s="37"/>
      <c r="H135" s="37"/>
      <c r="I135" s="37"/>
      <c r="J135" s="37"/>
      <c r="K135" s="37"/>
      <c r="L135" s="37"/>
      <c r="M135" s="37"/>
      <c r="N135" s="37"/>
      <c r="O135" s="37"/>
    </row>
    <row r="136" spans="1:15" x14ac:dyDescent="0.25">
      <c r="A136" s="4" t="s">
        <v>819</v>
      </c>
      <c r="B136" s="4" t="s">
        <v>512</v>
      </c>
      <c r="C136" s="37"/>
      <c r="D136" s="37"/>
      <c r="E136" s="37"/>
      <c r="F136" s="37"/>
      <c r="G136" s="37"/>
      <c r="H136" s="37"/>
      <c r="I136" s="37"/>
      <c r="J136" s="37"/>
      <c r="K136" s="37"/>
      <c r="L136" s="37"/>
      <c r="M136" s="37"/>
      <c r="N136" s="37"/>
      <c r="O136" s="37"/>
    </row>
    <row r="137" spans="1:15" x14ac:dyDescent="0.25">
      <c r="A137" s="4" t="s">
        <v>820</v>
      </c>
      <c r="B137" s="4" t="s">
        <v>512</v>
      </c>
      <c r="C137" s="37"/>
      <c r="D137" s="37"/>
      <c r="E137" s="37"/>
      <c r="F137" s="37"/>
      <c r="G137" s="37"/>
      <c r="H137" s="37"/>
      <c r="I137" s="37"/>
      <c r="J137" s="37"/>
      <c r="K137" s="37"/>
      <c r="L137" s="37"/>
      <c r="M137" s="37"/>
      <c r="N137" s="37"/>
      <c r="O137" s="37"/>
    </row>
    <row r="138" spans="1:15" x14ac:dyDescent="0.25">
      <c r="A138" s="4" t="s">
        <v>821</v>
      </c>
      <c r="B138" s="4" t="s">
        <v>512</v>
      </c>
      <c r="C138" s="37"/>
      <c r="D138" s="37"/>
      <c r="E138" s="37"/>
      <c r="F138" s="37"/>
      <c r="G138" s="37"/>
      <c r="H138" s="37"/>
      <c r="I138" s="37"/>
      <c r="J138" s="37"/>
      <c r="K138" s="37"/>
      <c r="L138" s="37"/>
      <c r="M138" s="37"/>
      <c r="N138" s="37"/>
      <c r="O138" s="37"/>
    </row>
    <row r="139" spans="1:15" ht="30" x14ac:dyDescent="0.25">
      <c r="A139" s="4" t="s">
        <v>822</v>
      </c>
      <c r="B139" s="4" t="s">
        <v>512</v>
      </c>
      <c r="C139" s="37"/>
      <c r="D139" s="37"/>
      <c r="E139" s="37"/>
      <c r="F139" s="37"/>
      <c r="G139" s="37"/>
      <c r="H139" s="37"/>
      <c r="I139" s="37"/>
      <c r="J139" s="37"/>
      <c r="K139" s="37"/>
      <c r="L139" s="37"/>
      <c r="M139" s="37"/>
      <c r="N139" s="37"/>
      <c r="O139" s="37"/>
    </row>
    <row r="140" spans="1:15" x14ac:dyDescent="0.25">
      <c r="A140" s="4" t="s">
        <v>823</v>
      </c>
      <c r="B140" s="4" t="s">
        <v>512</v>
      </c>
      <c r="C140" s="37"/>
      <c r="D140" s="37"/>
      <c r="E140" s="37"/>
      <c r="F140" s="37"/>
      <c r="G140" s="37"/>
      <c r="H140" s="37"/>
      <c r="I140" s="37"/>
      <c r="J140" s="37"/>
      <c r="K140" s="37"/>
      <c r="L140" s="37"/>
      <c r="M140" s="37"/>
      <c r="N140" s="37"/>
      <c r="O140" s="37"/>
    </row>
    <row r="141" spans="1:15" x14ac:dyDescent="0.25">
      <c r="A141" s="8" t="s">
        <v>756</v>
      </c>
      <c r="B141" s="9" t="s">
        <v>512</v>
      </c>
      <c r="C141" s="37"/>
      <c r="D141" s="37"/>
      <c r="E141" s="37"/>
      <c r="F141" s="37"/>
      <c r="G141" s="37"/>
      <c r="H141" s="37"/>
      <c r="I141" s="37"/>
      <c r="J141" s="37"/>
      <c r="K141" s="37"/>
      <c r="L141" s="37"/>
      <c r="M141" s="37"/>
      <c r="N141" s="37"/>
      <c r="O141" s="37"/>
    </row>
    <row r="142" spans="1:15" x14ac:dyDescent="0.25">
      <c r="A142" s="63" t="s">
        <v>784</v>
      </c>
      <c r="B142" s="11" t="s">
        <v>513</v>
      </c>
      <c r="C142" s="37"/>
      <c r="D142" s="37"/>
      <c r="E142" s="37"/>
      <c r="F142" s="37"/>
      <c r="G142" s="37"/>
      <c r="H142" s="37"/>
      <c r="I142" s="37"/>
      <c r="J142" s="37"/>
      <c r="K142" s="37"/>
      <c r="L142" s="37"/>
      <c r="M142" s="37"/>
      <c r="N142" s="37"/>
      <c r="O142" s="37"/>
    </row>
    <row r="143" spans="1:15" x14ac:dyDescent="0.25">
      <c r="A143" s="16" t="s">
        <v>514</v>
      </c>
      <c r="B143" s="5" t="s">
        <v>515</v>
      </c>
      <c r="C143" s="37"/>
      <c r="D143" s="37"/>
      <c r="E143" s="37"/>
      <c r="F143" s="37"/>
      <c r="G143" s="37"/>
      <c r="H143" s="37"/>
      <c r="I143" s="37"/>
      <c r="J143" s="37"/>
      <c r="K143" s="37"/>
      <c r="L143" s="37"/>
      <c r="M143" s="37"/>
      <c r="N143" s="37"/>
      <c r="O143" s="37"/>
    </row>
    <row r="144" spans="1:15" x14ac:dyDescent="0.25">
      <c r="A144" s="16" t="s">
        <v>757</v>
      </c>
      <c r="B144" s="5" t="s">
        <v>516</v>
      </c>
      <c r="C144" s="37"/>
      <c r="D144" s="37"/>
      <c r="E144" s="37"/>
      <c r="F144" s="37"/>
      <c r="G144" s="37"/>
      <c r="H144" s="37"/>
      <c r="I144" s="37"/>
      <c r="J144" s="37"/>
      <c r="K144" s="37"/>
      <c r="L144" s="37"/>
      <c r="M144" s="37"/>
      <c r="N144" s="37"/>
      <c r="O144" s="37"/>
    </row>
    <row r="145" spans="1:15" x14ac:dyDescent="0.25">
      <c r="A145" s="65" t="s">
        <v>517</v>
      </c>
      <c r="B145" s="64" t="s">
        <v>516</v>
      </c>
      <c r="C145" s="37"/>
      <c r="D145" s="37"/>
      <c r="E145" s="37"/>
      <c r="F145" s="37"/>
      <c r="G145" s="37"/>
      <c r="H145" s="37"/>
      <c r="I145" s="37"/>
      <c r="J145" s="37"/>
      <c r="K145" s="37"/>
      <c r="L145" s="37"/>
      <c r="M145" s="37"/>
      <c r="N145" s="37"/>
      <c r="O145" s="37"/>
    </row>
    <row r="146" spans="1:15" x14ac:dyDescent="0.25">
      <c r="A146" s="64" t="s">
        <v>518</v>
      </c>
      <c r="B146" s="64" t="s">
        <v>516</v>
      </c>
      <c r="C146" s="37"/>
      <c r="D146" s="37"/>
      <c r="E146" s="37"/>
      <c r="F146" s="37"/>
      <c r="G146" s="37"/>
      <c r="H146" s="37"/>
      <c r="I146" s="37"/>
      <c r="J146" s="37"/>
      <c r="K146" s="37"/>
      <c r="L146" s="37"/>
      <c r="M146" s="37"/>
      <c r="N146" s="37"/>
      <c r="O146" s="37"/>
    </row>
    <row r="147" spans="1:15" x14ac:dyDescent="0.25">
      <c r="A147" s="45" t="s">
        <v>758</v>
      </c>
      <c r="B147" s="5" t="s">
        <v>519</v>
      </c>
      <c r="C147" s="37"/>
      <c r="D147" s="37"/>
      <c r="E147" s="37"/>
      <c r="F147" s="37"/>
      <c r="G147" s="37"/>
      <c r="H147" s="37"/>
      <c r="I147" s="37"/>
      <c r="J147" s="37"/>
      <c r="K147" s="37"/>
      <c r="L147" s="37"/>
      <c r="M147" s="37"/>
      <c r="N147" s="37"/>
      <c r="O147" s="37"/>
    </row>
    <row r="148" spans="1:15" x14ac:dyDescent="0.25">
      <c r="A148" s="66" t="s">
        <v>314</v>
      </c>
      <c r="B148" s="66" t="s">
        <v>519</v>
      </c>
      <c r="C148" s="37"/>
      <c r="D148" s="37"/>
      <c r="E148" s="37"/>
      <c r="F148" s="37"/>
      <c r="G148" s="37"/>
      <c r="H148" s="37"/>
      <c r="I148" s="37"/>
      <c r="J148" s="37"/>
      <c r="K148" s="37"/>
      <c r="L148" s="37"/>
      <c r="M148" s="37"/>
      <c r="N148" s="37"/>
      <c r="O148" s="37"/>
    </row>
    <row r="149" spans="1:15" x14ac:dyDescent="0.25">
      <c r="A149" s="45" t="s">
        <v>824</v>
      </c>
      <c r="B149" s="5" t="s">
        <v>520</v>
      </c>
      <c r="C149" s="37"/>
      <c r="D149" s="37"/>
      <c r="E149" s="37"/>
      <c r="F149" s="37"/>
      <c r="G149" s="37"/>
      <c r="H149" s="37"/>
      <c r="I149" s="37"/>
      <c r="J149" s="37"/>
      <c r="K149" s="37"/>
      <c r="L149" s="37"/>
      <c r="M149" s="37"/>
      <c r="N149" s="37"/>
      <c r="O149" s="37"/>
    </row>
    <row r="150" spans="1:15" x14ac:dyDescent="0.25">
      <c r="A150" s="67" t="s">
        <v>521</v>
      </c>
      <c r="B150" s="64" t="s">
        <v>520</v>
      </c>
      <c r="C150" s="37"/>
      <c r="D150" s="37"/>
      <c r="E150" s="37"/>
      <c r="F150" s="37"/>
      <c r="G150" s="37"/>
      <c r="H150" s="37"/>
      <c r="I150" s="37"/>
      <c r="J150" s="37"/>
      <c r="K150" s="37"/>
      <c r="L150" s="37"/>
      <c r="M150" s="37"/>
      <c r="N150" s="37"/>
      <c r="O150" s="37"/>
    </row>
    <row r="151" spans="1:15" x14ac:dyDescent="0.25">
      <c r="A151" s="64" t="s">
        <v>522</v>
      </c>
      <c r="B151" s="64" t="s">
        <v>520</v>
      </c>
      <c r="C151" s="37"/>
      <c r="D151" s="37"/>
      <c r="E151" s="37"/>
      <c r="F151" s="37"/>
      <c r="G151" s="37"/>
      <c r="H151" s="37"/>
      <c r="I151" s="37"/>
      <c r="J151" s="37"/>
      <c r="K151" s="37"/>
      <c r="L151" s="37"/>
      <c r="M151" s="37"/>
      <c r="N151" s="37"/>
      <c r="O151" s="37"/>
    </row>
    <row r="152" spans="1:15" x14ac:dyDescent="0.25">
      <c r="A152" s="64" t="s">
        <v>523</v>
      </c>
      <c r="B152" s="64" t="s">
        <v>520</v>
      </c>
      <c r="C152" s="37"/>
      <c r="D152" s="37"/>
      <c r="E152" s="37"/>
      <c r="F152" s="37"/>
      <c r="G152" s="37"/>
      <c r="H152" s="37"/>
      <c r="I152" s="37"/>
      <c r="J152" s="37"/>
      <c r="K152" s="37"/>
      <c r="L152" s="37"/>
      <c r="M152" s="37"/>
      <c r="N152" s="37"/>
      <c r="O152" s="37"/>
    </row>
    <row r="153" spans="1:15" x14ac:dyDescent="0.25">
      <c r="A153" s="64" t="s">
        <v>524</v>
      </c>
      <c r="B153" s="64" t="s">
        <v>520</v>
      </c>
      <c r="C153" s="37"/>
      <c r="D153" s="37"/>
      <c r="E153" s="37"/>
      <c r="F153" s="37"/>
      <c r="G153" s="37"/>
      <c r="H153" s="37"/>
      <c r="I153" s="37"/>
      <c r="J153" s="37"/>
      <c r="K153" s="37"/>
      <c r="L153" s="37"/>
      <c r="M153" s="37"/>
      <c r="N153" s="37"/>
      <c r="O153" s="37"/>
    </row>
    <row r="154" spans="1:15" x14ac:dyDescent="0.25">
      <c r="A154" s="64" t="s">
        <v>525</v>
      </c>
      <c r="B154" s="64" t="s">
        <v>520</v>
      </c>
      <c r="C154" s="37"/>
      <c r="D154" s="37"/>
      <c r="E154" s="37"/>
      <c r="F154" s="37"/>
      <c r="G154" s="37"/>
      <c r="H154" s="37"/>
      <c r="I154" s="37"/>
      <c r="J154" s="37"/>
      <c r="K154" s="37"/>
      <c r="L154" s="37"/>
      <c r="M154" s="37"/>
      <c r="N154" s="37"/>
      <c r="O154" s="37"/>
    </row>
    <row r="155" spans="1:15" x14ac:dyDescent="0.25">
      <c r="A155" s="64" t="s">
        <v>526</v>
      </c>
      <c r="B155" s="64" t="s">
        <v>520</v>
      </c>
      <c r="C155" s="37"/>
      <c r="D155" s="37"/>
      <c r="E155" s="37"/>
      <c r="F155" s="37"/>
      <c r="G155" s="37"/>
      <c r="H155" s="37"/>
      <c r="I155" s="37"/>
      <c r="J155" s="37"/>
      <c r="K155" s="37"/>
      <c r="L155" s="37"/>
      <c r="M155" s="37"/>
      <c r="N155" s="37"/>
      <c r="O155" s="37"/>
    </row>
    <row r="156" spans="1:15" x14ac:dyDescent="0.25">
      <c r="A156" s="45" t="s">
        <v>527</v>
      </c>
      <c r="B156" s="5" t="s">
        <v>528</v>
      </c>
      <c r="C156" s="37"/>
      <c r="D156" s="37"/>
      <c r="E156" s="37"/>
      <c r="F156" s="37"/>
      <c r="G156" s="37"/>
      <c r="H156" s="37"/>
      <c r="I156" s="37"/>
      <c r="J156" s="37"/>
      <c r="K156" s="37"/>
      <c r="L156" s="37"/>
      <c r="M156" s="37"/>
      <c r="N156" s="37"/>
      <c r="O156" s="37"/>
    </row>
    <row r="157" spans="1:15" x14ac:dyDescent="0.25">
      <c r="A157" s="45" t="s">
        <v>529</v>
      </c>
      <c r="B157" s="5" t="s">
        <v>530</v>
      </c>
      <c r="C157" s="37"/>
      <c r="D157" s="37"/>
      <c r="E157" s="37"/>
      <c r="F157" s="37"/>
      <c r="G157" s="37"/>
      <c r="H157" s="37"/>
      <c r="I157" s="37"/>
      <c r="J157" s="37"/>
      <c r="K157" s="37"/>
      <c r="L157" s="37"/>
      <c r="M157" s="37"/>
      <c r="N157" s="37"/>
      <c r="O157" s="37"/>
    </row>
    <row r="158" spans="1:15" x14ac:dyDescent="0.25">
      <c r="A158" s="45" t="s">
        <v>531</v>
      </c>
      <c r="B158" s="5" t="s">
        <v>532</v>
      </c>
      <c r="C158" s="37"/>
      <c r="D158" s="37"/>
      <c r="E158" s="37"/>
      <c r="F158" s="37"/>
      <c r="G158" s="37"/>
      <c r="H158" s="37"/>
      <c r="I158" s="37"/>
      <c r="J158" s="37"/>
      <c r="K158" s="37"/>
      <c r="L158" s="37"/>
      <c r="M158" s="37"/>
      <c r="N158" s="37"/>
      <c r="O158" s="37"/>
    </row>
    <row r="159" spans="1:15" x14ac:dyDescent="0.25">
      <c r="A159" s="16" t="s">
        <v>825</v>
      </c>
      <c r="B159" s="5" t="s">
        <v>533</v>
      </c>
      <c r="C159" s="37"/>
      <c r="D159" s="37"/>
      <c r="E159" s="37"/>
      <c r="F159" s="37"/>
      <c r="G159" s="37"/>
      <c r="H159" s="37"/>
      <c r="I159" s="37"/>
      <c r="J159" s="37"/>
      <c r="K159" s="37"/>
      <c r="L159" s="37"/>
      <c r="M159" s="37"/>
      <c r="N159" s="37"/>
      <c r="O159" s="37"/>
    </row>
    <row r="160" spans="1:15" x14ac:dyDescent="0.25">
      <c r="A160" s="66" t="s">
        <v>314</v>
      </c>
      <c r="B160" s="66" t="s">
        <v>533</v>
      </c>
      <c r="C160" s="37"/>
      <c r="D160" s="37"/>
      <c r="E160" s="37"/>
      <c r="F160" s="37"/>
      <c r="G160" s="37"/>
      <c r="H160" s="37"/>
      <c r="I160" s="37"/>
      <c r="J160" s="37"/>
      <c r="K160" s="37"/>
      <c r="L160" s="37"/>
      <c r="M160" s="37"/>
      <c r="N160" s="37"/>
      <c r="O160" s="37"/>
    </row>
    <row r="161" spans="1:15" x14ac:dyDescent="0.25">
      <c r="A161" s="66" t="s">
        <v>534</v>
      </c>
      <c r="B161" s="66" t="s">
        <v>533</v>
      </c>
      <c r="C161" s="37"/>
      <c r="D161" s="37"/>
      <c r="E161" s="37"/>
      <c r="F161" s="37"/>
      <c r="G161" s="37"/>
      <c r="H161" s="37"/>
      <c r="I161" s="37"/>
      <c r="J161" s="37"/>
      <c r="K161" s="37"/>
      <c r="L161" s="37"/>
      <c r="M161" s="37"/>
      <c r="N161" s="37"/>
      <c r="O161" s="37"/>
    </row>
    <row r="162" spans="1:15" x14ac:dyDescent="0.25">
      <c r="A162" s="66" t="s">
        <v>826</v>
      </c>
      <c r="B162" s="66" t="s">
        <v>533</v>
      </c>
      <c r="C162" s="37"/>
      <c r="D162" s="37"/>
      <c r="E162" s="37"/>
      <c r="F162" s="37"/>
      <c r="G162" s="37"/>
      <c r="H162" s="37"/>
      <c r="I162" s="37"/>
      <c r="J162" s="37"/>
      <c r="K162" s="37"/>
      <c r="L162" s="37"/>
      <c r="M162" s="37"/>
      <c r="N162" s="37"/>
      <c r="O162" s="37"/>
    </row>
    <row r="163" spans="1:15" x14ac:dyDescent="0.25">
      <c r="A163" s="16" t="s">
        <v>827</v>
      </c>
      <c r="B163" s="5" t="s">
        <v>535</v>
      </c>
      <c r="C163" s="37"/>
      <c r="D163" s="37"/>
      <c r="E163" s="37"/>
      <c r="F163" s="37"/>
      <c r="G163" s="37"/>
      <c r="H163" s="37"/>
      <c r="I163" s="37"/>
      <c r="J163" s="37"/>
      <c r="K163" s="37"/>
      <c r="L163" s="37"/>
      <c r="M163" s="37"/>
      <c r="N163" s="37"/>
      <c r="O163" s="37"/>
    </row>
    <row r="164" spans="1:15" x14ac:dyDescent="0.25">
      <c r="A164" s="64" t="s">
        <v>536</v>
      </c>
      <c r="B164" s="66" t="s">
        <v>535</v>
      </c>
      <c r="C164" s="37"/>
      <c r="D164" s="37"/>
      <c r="E164" s="37"/>
      <c r="F164" s="37"/>
      <c r="G164" s="37"/>
      <c r="H164" s="37"/>
      <c r="I164" s="37"/>
      <c r="J164" s="37"/>
      <c r="K164" s="37"/>
      <c r="L164" s="37"/>
      <c r="M164" s="37"/>
      <c r="N164" s="37"/>
      <c r="O164" s="37"/>
    </row>
    <row r="165" spans="1:15" x14ac:dyDescent="0.25">
      <c r="A165" s="64" t="s">
        <v>537</v>
      </c>
      <c r="B165" s="66" t="s">
        <v>535</v>
      </c>
      <c r="C165" s="37"/>
      <c r="D165" s="37"/>
      <c r="E165" s="37"/>
      <c r="F165" s="37"/>
      <c r="G165" s="37"/>
      <c r="H165" s="37"/>
      <c r="I165" s="37"/>
      <c r="J165" s="37"/>
      <c r="K165" s="37"/>
      <c r="L165" s="37"/>
      <c r="M165" s="37"/>
      <c r="N165" s="37"/>
      <c r="O165" s="37"/>
    </row>
    <row r="166" spans="1:15" x14ac:dyDescent="0.25">
      <c r="A166" s="64" t="s">
        <v>538</v>
      </c>
      <c r="B166" s="66" t="s">
        <v>535</v>
      </c>
      <c r="C166" s="37"/>
      <c r="D166" s="37"/>
      <c r="E166" s="37"/>
      <c r="F166" s="37"/>
      <c r="G166" s="37"/>
      <c r="H166" s="37"/>
      <c r="I166" s="37"/>
      <c r="J166" s="37"/>
      <c r="K166" s="37"/>
      <c r="L166" s="37"/>
      <c r="M166" s="37"/>
      <c r="N166" s="37"/>
      <c r="O166" s="37"/>
    </row>
    <row r="167" spans="1:15" x14ac:dyDescent="0.25">
      <c r="A167" s="64" t="s">
        <v>539</v>
      </c>
      <c r="B167" s="66" t="s">
        <v>535</v>
      </c>
      <c r="C167" s="37"/>
      <c r="D167" s="37"/>
      <c r="E167" s="37"/>
      <c r="F167" s="37"/>
      <c r="G167" s="37"/>
      <c r="H167" s="37"/>
      <c r="I167" s="37"/>
      <c r="J167" s="37"/>
      <c r="K167" s="37"/>
      <c r="L167" s="37"/>
      <c r="M167" s="37"/>
      <c r="N167" s="37"/>
      <c r="O167" s="37"/>
    </row>
    <row r="168" spans="1:15" x14ac:dyDescent="0.25">
      <c r="A168" s="16" t="s">
        <v>828</v>
      </c>
      <c r="B168" s="5" t="s">
        <v>540</v>
      </c>
      <c r="C168" s="37"/>
      <c r="D168" s="37"/>
      <c r="E168" s="37"/>
      <c r="F168" s="37"/>
      <c r="G168" s="37"/>
      <c r="H168" s="37"/>
      <c r="I168" s="37"/>
      <c r="J168" s="37"/>
      <c r="K168" s="37"/>
      <c r="L168" s="37"/>
      <c r="M168" s="37"/>
      <c r="N168" s="37"/>
      <c r="O168" s="37"/>
    </row>
    <row r="169" spans="1:15" x14ac:dyDescent="0.25">
      <c r="A169" s="66" t="s">
        <v>541</v>
      </c>
      <c r="B169" s="66" t="s">
        <v>540</v>
      </c>
      <c r="C169" s="37"/>
      <c r="D169" s="37"/>
      <c r="E169" s="37"/>
      <c r="F169" s="37"/>
      <c r="G169" s="37"/>
      <c r="H169" s="37"/>
      <c r="I169" s="37"/>
      <c r="J169" s="37"/>
      <c r="K169" s="37"/>
      <c r="L169" s="37"/>
      <c r="M169" s="37"/>
      <c r="N169" s="37"/>
      <c r="O169" s="37"/>
    </row>
    <row r="170" spans="1:15" ht="27" x14ac:dyDescent="0.25">
      <c r="A170" s="64" t="s">
        <v>542</v>
      </c>
      <c r="B170" s="66" t="s">
        <v>540</v>
      </c>
      <c r="C170" s="37"/>
      <c r="D170" s="37"/>
      <c r="E170" s="37"/>
      <c r="F170" s="37"/>
      <c r="G170" s="37"/>
      <c r="H170" s="37"/>
      <c r="I170" s="37"/>
      <c r="J170" s="37"/>
      <c r="K170" s="37"/>
      <c r="L170" s="37"/>
      <c r="M170" s="37"/>
      <c r="N170" s="37"/>
      <c r="O170" s="37"/>
    </row>
    <row r="171" spans="1:15" x14ac:dyDescent="0.25">
      <c r="A171" s="64" t="s">
        <v>543</v>
      </c>
      <c r="B171" s="66" t="s">
        <v>540</v>
      </c>
      <c r="C171" s="37"/>
      <c r="D171" s="37"/>
      <c r="E171" s="37"/>
      <c r="F171" s="37"/>
      <c r="G171" s="37"/>
      <c r="H171" s="37"/>
      <c r="I171" s="37"/>
      <c r="J171" s="37"/>
      <c r="K171" s="37"/>
      <c r="L171" s="37"/>
      <c r="M171" s="37"/>
      <c r="N171" s="37"/>
      <c r="O171" s="37"/>
    </row>
    <row r="172" spans="1:15" x14ac:dyDescent="0.25">
      <c r="A172" s="68" t="s">
        <v>829</v>
      </c>
      <c r="B172" s="11" t="s">
        <v>544</v>
      </c>
      <c r="C172" s="37"/>
      <c r="D172" s="37"/>
      <c r="E172" s="37"/>
      <c r="F172" s="37"/>
      <c r="G172" s="37"/>
      <c r="H172" s="37"/>
      <c r="I172" s="37"/>
      <c r="J172" s="37"/>
      <c r="K172" s="37"/>
      <c r="L172" s="37"/>
      <c r="M172" s="37"/>
      <c r="N172" s="37"/>
      <c r="O172" s="37"/>
    </row>
    <row r="173" spans="1:15" x14ac:dyDescent="0.25">
      <c r="A173" s="19" t="s">
        <v>830</v>
      </c>
      <c r="B173" s="9" t="s">
        <v>545</v>
      </c>
      <c r="C173" s="37"/>
      <c r="D173" s="37"/>
      <c r="E173" s="37"/>
      <c r="F173" s="37"/>
      <c r="G173" s="37"/>
      <c r="H173" s="37"/>
      <c r="I173" s="37"/>
      <c r="J173" s="37"/>
      <c r="K173" s="37"/>
      <c r="L173" s="37"/>
      <c r="M173" s="37"/>
      <c r="N173" s="37"/>
      <c r="O173" s="37"/>
    </row>
    <row r="174" spans="1:15" x14ac:dyDescent="0.25">
      <c r="A174" s="64" t="s">
        <v>546</v>
      </c>
      <c r="B174" s="66" t="s">
        <v>545</v>
      </c>
      <c r="C174" s="37"/>
      <c r="D174" s="37"/>
      <c r="E174" s="37"/>
      <c r="F174" s="37"/>
      <c r="G174" s="37"/>
      <c r="H174" s="37"/>
      <c r="I174" s="37"/>
      <c r="J174" s="37"/>
      <c r="K174" s="37"/>
      <c r="L174" s="37"/>
      <c r="M174" s="37"/>
      <c r="N174" s="37"/>
      <c r="O174" s="37"/>
    </row>
    <row r="175" spans="1:15" x14ac:dyDescent="0.25">
      <c r="A175" s="19" t="s">
        <v>831</v>
      </c>
      <c r="B175" s="9" t="s">
        <v>547</v>
      </c>
      <c r="C175" s="37"/>
      <c r="D175" s="37"/>
      <c r="E175" s="37"/>
      <c r="F175" s="37"/>
      <c r="G175" s="37"/>
      <c r="H175" s="37"/>
      <c r="I175" s="37"/>
      <c r="J175" s="37"/>
      <c r="K175" s="37"/>
      <c r="L175" s="37"/>
      <c r="M175" s="37"/>
      <c r="N175" s="37"/>
      <c r="O175" s="37"/>
    </row>
    <row r="176" spans="1:15" x14ac:dyDescent="0.25">
      <c r="A176" s="64" t="s">
        <v>548</v>
      </c>
      <c r="B176" s="66" t="s">
        <v>547</v>
      </c>
      <c r="C176" s="37"/>
      <c r="D176" s="37"/>
      <c r="E176" s="37"/>
      <c r="F176" s="37"/>
      <c r="G176" s="37"/>
      <c r="H176" s="37"/>
      <c r="I176" s="37"/>
      <c r="J176" s="37"/>
      <c r="K176" s="37"/>
      <c r="L176" s="37"/>
      <c r="M176" s="37"/>
      <c r="N176" s="37"/>
      <c r="O176" s="37"/>
    </row>
    <row r="177" spans="1:15" x14ac:dyDescent="0.25">
      <c r="A177" s="19" t="s">
        <v>549</v>
      </c>
      <c r="B177" s="9" t="s">
        <v>550</v>
      </c>
      <c r="C177" s="37"/>
      <c r="D177" s="37"/>
      <c r="E177" s="37"/>
      <c r="F177" s="37"/>
      <c r="G177" s="37"/>
      <c r="H177" s="37"/>
      <c r="I177" s="37"/>
      <c r="J177" s="37"/>
      <c r="K177" s="37"/>
      <c r="L177" s="37"/>
      <c r="M177" s="37"/>
      <c r="N177" s="37"/>
      <c r="O177" s="37"/>
    </row>
    <row r="178" spans="1:15" x14ac:dyDescent="0.25">
      <c r="A178" s="19" t="s">
        <v>832</v>
      </c>
      <c r="B178" s="9" t="s">
        <v>551</v>
      </c>
      <c r="C178" s="37"/>
      <c r="D178" s="37"/>
      <c r="E178" s="37"/>
      <c r="F178" s="37"/>
      <c r="G178" s="37"/>
      <c r="H178" s="37"/>
      <c r="I178" s="37"/>
      <c r="J178" s="37"/>
      <c r="K178" s="37"/>
      <c r="L178" s="37"/>
      <c r="M178" s="37"/>
      <c r="N178" s="37"/>
      <c r="O178" s="37"/>
    </row>
    <row r="179" spans="1:15" x14ac:dyDescent="0.25">
      <c r="A179" s="64" t="s">
        <v>552</v>
      </c>
      <c r="B179" s="66" t="s">
        <v>551</v>
      </c>
      <c r="C179" s="37"/>
      <c r="D179" s="37"/>
      <c r="E179" s="37"/>
      <c r="F179" s="37"/>
      <c r="G179" s="37"/>
      <c r="H179" s="37"/>
      <c r="I179" s="37"/>
      <c r="J179" s="37"/>
      <c r="K179" s="37"/>
      <c r="L179" s="37"/>
      <c r="M179" s="37"/>
      <c r="N179" s="37"/>
      <c r="O179" s="37"/>
    </row>
    <row r="180" spans="1:15" x14ac:dyDescent="0.25">
      <c r="A180" s="19" t="s">
        <v>553</v>
      </c>
      <c r="B180" s="9" t="s">
        <v>554</v>
      </c>
      <c r="C180" s="37"/>
      <c r="D180" s="37"/>
      <c r="E180" s="37"/>
      <c r="F180" s="37"/>
      <c r="G180" s="37"/>
      <c r="H180" s="37"/>
      <c r="I180" s="37"/>
      <c r="J180" s="37"/>
      <c r="K180" s="37"/>
      <c r="L180" s="37"/>
      <c r="M180" s="37"/>
      <c r="N180" s="37"/>
      <c r="O180" s="37"/>
    </row>
    <row r="181" spans="1:15" x14ac:dyDescent="0.25">
      <c r="A181" s="63" t="s">
        <v>786</v>
      </c>
      <c r="B181" s="11" t="s">
        <v>555</v>
      </c>
      <c r="C181" s="37"/>
      <c r="D181" s="37"/>
      <c r="E181" s="37"/>
      <c r="F181" s="37"/>
      <c r="G181" s="37"/>
      <c r="H181" s="37"/>
      <c r="I181" s="37"/>
      <c r="J181" s="37"/>
      <c r="K181" s="37"/>
      <c r="L181" s="37"/>
      <c r="M181" s="37"/>
      <c r="N181" s="37"/>
      <c r="O181" s="37"/>
    </row>
    <row r="182" spans="1:15" x14ac:dyDescent="0.25">
      <c r="A182" s="19" t="s">
        <v>556</v>
      </c>
      <c r="B182" s="9" t="s">
        <v>557</v>
      </c>
      <c r="C182" s="37"/>
      <c r="D182" s="37"/>
      <c r="E182" s="37"/>
      <c r="F182" s="37"/>
      <c r="G182" s="37"/>
      <c r="H182" s="37"/>
      <c r="I182" s="37"/>
      <c r="J182" s="37"/>
      <c r="K182" s="37"/>
      <c r="L182" s="37"/>
      <c r="M182" s="37"/>
      <c r="N182" s="37"/>
      <c r="O182" s="37"/>
    </row>
    <row r="183" spans="1:15" x14ac:dyDescent="0.25">
      <c r="A183" s="16" t="s">
        <v>882</v>
      </c>
      <c r="B183" s="4" t="s">
        <v>558</v>
      </c>
      <c r="C183" s="37"/>
      <c r="D183" s="37"/>
      <c r="E183" s="37"/>
      <c r="F183" s="37"/>
      <c r="G183" s="37"/>
      <c r="H183" s="37"/>
      <c r="I183" s="37"/>
      <c r="J183" s="37"/>
      <c r="K183" s="37"/>
      <c r="L183" s="37"/>
      <c r="M183" s="37"/>
      <c r="N183" s="37"/>
      <c r="O183" s="37"/>
    </row>
    <row r="184" spans="1:15" x14ac:dyDescent="0.25">
      <c r="A184" s="16" t="s">
        <v>883</v>
      </c>
      <c r="B184" s="4" t="s">
        <v>558</v>
      </c>
      <c r="C184" s="37"/>
      <c r="D184" s="37"/>
      <c r="E184" s="37"/>
      <c r="F184" s="37"/>
      <c r="G184" s="37"/>
      <c r="H184" s="37"/>
      <c r="I184" s="37"/>
      <c r="J184" s="37"/>
      <c r="K184" s="37"/>
      <c r="L184" s="37"/>
      <c r="M184" s="37"/>
      <c r="N184" s="37"/>
      <c r="O184" s="37"/>
    </row>
    <row r="185" spans="1:15" x14ac:dyDescent="0.25">
      <c r="A185" s="16" t="s">
        <v>891</v>
      </c>
      <c r="B185" s="4" t="s">
        <v>558</v>
      </c>
      <c r="C185" s="37"/>
      <c r="D185" s="37"/>
      <c r="E185" s="37"/>
      <c r="F185" s="37"/>
      <c r="G185" s="37"/>
      <c r="H185" s="37"/>
      <c r="I185" s="37"/>
      <c r="J185" s="37"/>
      <c r="K185" s="37"/>
      <c r="L185" s="37"/>
      <c r="M185" s="37"/>
      <c r="N185" s="37"/>
      <c r="O185" s="37"/>
    </row>
    <row r="186" spans="1:15" x14ac:dyDescent="0.25">
      <c r="A186" s="4" t="s">
        <v>890</v>
      </c>
      <c r="B186" s="4" t="s">
        <v>558</v>
      </c>
      <c r="C186" s="37"/>
      <c r="D186" s="37"/>
      <c r="E186" s="37"/>
      <c r="F186" s="37"/>
      <c r="G186" s="37"/>
      <c r="H186" s="37"/>
      <c r="I186" s="37"/>
      <c r="J186" s="37"/>
      <c r="K186" s="37"/>
      <c r="L186" s="37"/>
      <c r="M186" s="37"/>
      <c r="N186" s="37"/>
      <c r="O186" s="37"/>
    </row>
    <row r="187" spans="1:15" x14ac:dyDescent="0.25">
      <c r="A187" s="4" t="s">
        <v>889</v>
      </c>
      <c r="B187" s="4" t="s">
        <v>558</v>
      </c>
      <c r="C187" s="37"/>
      <c r="D187" s="37"/>
      <c r="E187" s="37"/>
      <c r="F187" s="37"/>
      <c r="G187" s="37"/>
      <c r="H187" s="37"/>
      <c r="I187" s="37"/>
      <c r="J187" s="37"/>
      <c r="K187" s="37"/>
      <c r="L187" s="37"/>
      <c r="M187" s="37"/>
      <c r="N187" s="37"/>
      <c r="O187" s="37"/>
    </row>
    <row r="188" spans="1:15" x14ac:dyDescent="0.25">
      <c r="A188" s="4" t="s">
        <v>888</v>
      </c>
      <c r="B188" s="4" t="s">
        <v>558</v>
      </c>
      <c r="C188" s="37"/>
      <c r="D188" s="37"/>
      <c r="E188" s="37"/>
      <c r="F188" s="37"/>
      <c r="G188" s="37"/>
      <c r="H188" s="37"/>
      <c r="I188" s="37"/>
      <c r="J188" s="37"/>
      <c r="K188" s="37"/>
      <c r="L188" s="37"/>
      <c r="M188" s="37"/>
      <c r="N188" s="37"/>
      <c r="O188" s="37"/>
    </row>
    <row r="189" spans="1:15" x14ac:dyDescent="0.25">
      <c r="A189" s="16" t="s">
        <v>887</v>
      </c>
      <c r="B189" s="4" t="s">
        <v>558</v>
      </c>
      <c r="C189" s="37"/>
      <c r="D189" s="37"/>
      <c r="E189" s="37"/>
      <c r="F189" s="37"/>
      <c r="G189" s="37"/>
      <c r="H189" s="37"/>
      <c r="I189" s="37"/>
      <c r="J189" s="37"/>
      <c r="K189" s="37"/>
      <c r="L189" s="37"/>
      <c r="M189" s="37"/>
      <c r="N189" s="37"/>
      <c r="O189" s="37"/>
    </row>
    <row r="190" spans="1:15" x14ac:dyDescent="0.25">
      <c r="A190" s="16" t="s">
        <v>892</v>
      </c>
      <c r="B190" s="4" t="s">
        <v>558</v>
      </c>
      <c r="C190" s="37"/>
      <c r="D190" s="37"/>
      <c r="E190" s="37"/>
      <c r="F190" s="37"/>
      <c r="G190" s="37"/>
      <c r="H190" s="37"/>
      <c r="I190" s="37"/>
      <c r="J190" s="37"/>
      <c r="K190" s="37"/>
      <c r="L190" s="37"/>
      <c r="M190" s="37"/>
      <c r="N190" s="37"/>
      <c r="O190" s="37"/>
    </row>
    <row r="191" spans="1:15" x14ac:dyDescent="0.25">
      <c r="A191" s="16" t="s">
        <v>884</v>
      </c>
      <c r="B191" s="4" t="s">
        <v>558</v>
      </c>
      <c r="C191" s="37"/>
      <c r="D191" s="37"/>
      <c r="E191" s="37"/>
      <c r="F191" s="37"/>
      <c r="G191" s="37"/>
      <c r="H191" s="37"/>
      <c r="I191" s="37"/>
      <c r="J191" s="37"/>
      <c r="K191" s="37"/>
      <c r="L191" s="37"/>
      <c r="M191" s="37"/>
      <c r="N191" s="37"/>
      <c r="O191" s="37"/>
    </row>
    <row r="192" spans="1:15" x14ac:dyDescent="0.25">
      <c r="A192" s="16" t="s">
        <v>885</v>
      </c>
      <c r="B192" s="4" t="s">
        <v>558</v>
      </c>
      <c r="C192" s="37"/>
      <c r="D192" s="37"/>
      <c r="E192" s="37"/>
      <c r="F192" s="37"/>
      <c r="G192" s="37"/>
      <c r="H192" s="37"/>
      <c r="I192" s="37"/>
      <c r="J192" s="37"/>
      <c r="K192" s="37"/>
      <c r="L192" s="37"/>
      <c r="M192" s="37"/>
      <c r="N192" s="37"/>
      <c r="O192" s="37"/>
    </row>
    <row r="193" spans="1:15" x14ac:dyDescent="0.25">
      <c r="A193" s="8" t="s">
        <v>833</v>
      </c>
      <c r="B193" s="9" t="s">
        <v>558</v>
      </c>
      <c r="C193" s="37"/>
      <c r="D193" s="37"/>
      <c r="E193" s="37"/>
      <c r="F193" s="37"/>
      <c r="G193" s="37"/>
      <c r="H193" s="37"/>
      <c r="I193" s="37"/>
      <c r="J193" s="37"/>
      <c r="K193" s="37"/>
      <c r="L193" s="37"/>
      <c r="M193" s="37"/>
      <c r="N193" s="37"/>
      <c r="O193" s="37"/>
    </row>
    <row r="194" spans="1:15" x14ac:dyDescent="0.25">
      <c r="A194" s="16" t="s">
        <v>882</v>
      </c>
      <c r="B194" s="4" t="s">
        <v>559</v>
      </c>
      <c r="C194" s="37"/>
      <c r="D194" s="37"/>
      <c r="E194" s="37"/>
      <c r="F194" s="37"/>
      <c r="G194" s="37"/>
      <c r="H194" s="37"/>
      <c r="I194" s="37"/>
      <c r="J194" s="37"/>
      <c r="K194" s="37"/>
      <c r="L194" s="37"/>
      <c r="M194" s="37"/>
      <c r="N194" s="37"/>
      <c r="O194" s="37"/>
    </row>
    <row r="195" spans="1:15" x14ac:dyDescent="0.25">
      <c r="A195" s="16" t="s">
        <v>883</v>
      </c>
      <c r="B195" s="4" t="s">
        <v>559</v>
      </c>
      <c r="C195" s="37"/>
      <c r="D195" s="37"/>
      <c r="E195" s="37"/>
      <c r="F195" s="37"/>
      <c r="G195" s="37"/>
      <c r="H195" s="37"/>
      <c r="I195" s="37"/>
      <c r="J195" s="37"/>
      <c r="K195" s="37"/>
      <c r="L195" s="37"/>
      <c r="M195" s="37"/>
      <c r="N195" s="37"/>
      <c r="O195" s="37"/>
    </row>
    <row r="196" spans="1:15" x14ac:dyDescent="0.25">
      <c r="A196" s="16" t="s">
        <v>891</v>
      </c>
      <c r="B196" s="4" t="s">
        <v>559</v>
      </c>
      <c r="C196" s="37"/>
      <c r="D196" s="37"/>
      <c r="E196" s="37"/>
      <c r="F196" s="37"/>
      <c r="G196" s="37"/>
      <c r="H196" s="37"/>
      <c r="I196" s="37"/>
      <c r="J196" s="37"/>
      <c r="K196" s="37"/>
      <c r="L196" s="37"/>
      <c r="M196" s="37"/>
      <c r="N196" s="37"/>
      <c r="O196" s="37"/>
    </row>
    <row r="197" spans="1:15" x14ac:dyDescent="0.25">
      <c r="A197" s="4" t="s">
        <v>890</v>
      </c>
      <c r="B197" s="4" t="s">
        <v>559</v>
      </c>
      <c r="C197" s="37"/>
      <c r="D197" s="37"/>
      <c r="E197" s="37"/>
      <c r="F197" s="37"/>
      <c r="G197" s="37"/>
      <c r="H197" s="37"/>
      <c r="I197" s="37"/>
      <c r="J197" s="37"/>
      <c r="K197" s="37"/>
      <c r="L197" s="37"/>
      <c r="M197" s="37"/>
      <c r="N197" s="37"/>
      <c r="O197" s="37"/>
    </row>
    <row r="198" spans="1:15" x14ac:dyDescent="0.25">
      <c r="A198" s="4" t="s">
        <v>889</v>
      </c>
      <c r="B198" s="4" t="s">
        <v>559</v>
      </c>
      <c r="C198" s="37"/>
      <c r="D198" s="37"/>
      <c r="E198" s="37"/>
      <c r="F198" s="37"/>
      <c r="G198" s="37"/>
      <c r="H198" s="37"/>
      <c r="I198" s="37"/>
      <c r="J198" s="37"/>
      <c r="K198" s="37"/>
      <c r="L198" s="37"/>
      <c r="M198" s="37"/>
      <c r="N198" s="37"/>
      <c r="O198" s="37"/>
    </row>
    <row r="199" spans="1:15" x14ac:dyDescent="0.25">
      <c r="A199" s="4" t="s">
        <v>888</v>
      </c>
      <c r="B199" s="4" t="s">
        <v>559</v>
      </c>
      <c r="C199" s="37"/>
      <c r="D199" s="37"/>
      <c r="E199" s="37"/>
      <c r="F199" s="37"/>
      <c r="G199" s="37"/>
      <c r="H199" s="37"/>
      <c r="I199" s="37"/>
      <c r="J199" s="37"/>
      <c r="K199" s="37"/>
      <c r="L199" s="37"/>
      <c r="M199" s="37"/>
      <c r="N199" s="37"/>
      <c r="O199" s="37"/>
    </row>
    <row r="200" spans="1:15" x14ac:dyDescent="0.25">
      <c r="A200" s="16" t="s">
        <v>887</v>
      </c>
      <c r="B200" s="4" t="s">
        <v>559</v>
      </c>
      <c r="C200" s="37"/>
      <c r="D200" s="37"/>
      <c r="E200" s="37"/>
      <c r="F200" s="37"/>
      <c r="G200" s="37"/>
      <c r="H200" s="37"/>
      <c r="I200" s="37"/>
      <c r="J200" s="37"/>
      <c r="K200" s="37"/>
      <c r="L200" s="37"/>
      <c r="M200" s="37"/>
      <c r="N200" s="37"/>
      <c r="O200" s="37"/>
    </row>
    <row r="201" spans="1:15" x14ac:dyDescent="0.25">
      <c r="A201" s="16" t="s">
        <v>886</v>
      </c>
      <c r="B201" s="4" t="s">
        <v>559</v>
      </c>
      <c r="C201" s="37"/>
      <c r="D201" s="37"/>
      <c r="E201" s="37"/>
      <c r="F201" s="37"/>
      <c r="G201" s="37"/>
      <c r="H201" s="37"/>
      <c r="I201" s="37"/>
      <c r="J201" s="37"/>
      <c r="K201" s="37"/>
      <c r="L201" s="37"/>
      <c r="M201" s="37"/>
      <c r="N201" s="37"/>
      <c r="O201" s="37"/>
    </row>
    <row r="202" spans="1:15" x14ac:dyDescent="0.25">
      <c r="A202" s="16" t="s">
        <v>884</v>
      </c>
      <c r="B202" s="4" t="s">
        <v>559</v>
      </c>
      <c r="C202" s="37"/>
      <c r="D202" s="37"/>
      <c r="E202" s="37"/>
      <c r="F202" s="37"/>
      <c r="G202" s="37"/>
      <c r="H202" s="37"/>
      <c r="I202" s="37"/>
      <c r="J202" s="37"/>
      <c r="K202" s="37"/>
      <c r="L202" s="37"/>
      <c r="M202" s="37"/>
      <c r="N202" s="37"/>
      <c r="O202" s="37"/>
    </row>
    <row r="203" spans="1:15" x14ac:dyDescent="0.25">
      <c r="A203" s="16" t="s">
        <v>885</v>
      </c>
      <c r="B203" s="4" t="s">
        <v>559</v>
      </c>
      <c r="C203" s="37"/>
      <c r="D203" s="37"/>
      <c r="E203" s="37"/>
      <c r="F203" s="37"/>
      <c r="G203" s="37"/>
      <c r="H203" s="37"/>
      <c r="I203" s="37"/>
      <c r="J203" s="37"/>
      <c r="K203" s="37"/>
      <c r="L203" s="37"/>
      <c r="M203" s="37"/>
      <c r="N203" s="37"/>
      <c r="O203" s="37"/>
    </row>
    <row r="204" spans="1:15" x14ac:dyDescent="0.25">
      <c r="A204" s="19" t="s">
        <v>834</v>
      </c>
      <c r="B204" s="9" t="s">
        <v>559</v>
      </c>
      <c r="C204" s="37"/>
      <c r="D204" s="37"/>
      <c r="E204" s="37"/>
      <c r="F204" s="37"/>
      <c r="G204" s="37"/>
      <c r="H204" s="37"/>
      <c r="I204" s="37"/>
      <c r="J204" s="37"/>
      <c r="K204" s="37"/>
      <c r="L204" s="37"/>
      <c r="M204" s="37"/>
      <c r="N204" s="37"/>
      <c r="O204" s="37"/>
    </row>
    <row r="205" spans="1:15" x14ac:dyDescent="0.25">
      <c r="A205" s="63" t="s">
        <v>787</v>
      </c>
      <c r="B205" s="11" t="s">
        <v>560</v>
      </c>
      <c r="C205" s="37"/>
      <c r="D205" s="37"/>
      <c r="E205" s="37"/>
      <c r="F205" s="37"/>
      <c r="G205" s="37"/>
      <c r="H205" s="37"/>
      <c r="I205" s="37"/>
      <c r="J205" s="37"/>
      <c r="K205" s="37"/>
      <c r="L205" s="37"/>
      <c r="M205" s="37"/>
      <c r="N205" s="37"/>
      <c r="O205" s="37"/>
    </row>
    <row r="206" spans="1:15" x14ac:dyDescent="0.25">
      <c r="A206" s="19" t="s">
        <v>561</v>
      </c>
      <c r="B206" s="9" t="s">
        <v>562</v>
      </c>
      <c r="C206" s="37"/>
      <c r="D206" s="37"/>
      <c r="E206" s="37"/>
      <c r="F206" s="37"/>
      <c r="G206" s="37"/>
      <c r="H206" s="37"/>
      <c r="I206" s="37"/>
      <c r="J206" s="37"/>
      <c r="K206" s="37"/>
      <c r="L206" s="37"/>
      <c r="M206" s="37"/>
      <c r="N206" s="37"/>
      <c r="O206" s="37"/>
    </row>
    <row r="207" spans="1:15" x14ac:dyDescent="0.25">
      <c r="A207" s="16" t="s">
        <v>882</v>
      </c>
      <c r="B207" s="4" t="s">
        <v>563</v>
      </c>
      <c r="C207" s="37"/>
      <c r="D207" s="37"/>
      <c r="E207" s="37"/>
      <c r="F207" s="37"/>
      <c r="G207" s="37"/>
      <c r="H207" s="37"/>
      <c r="I207" s="37"/>
      <c r="J207" s="37"/>
      <c r="K207" s="37"/>
      <c r="L207" s="37"/>
      <c r="M207" s="37"/>
      <c r="N207" s="37"/>
      <c r="O207" s="37"/>
    </row>
    <row r="208" spans="1:15" x14ac:dyDescent="0.25">
      <c r="A208" s="16" t="s">
        <v>883</v>
      </c>
      <c r="B208" s="4" t="s">
        <v>563</v>
      </c>
      <c r="C208" s="37"/>
      <c r="D208" s="37"/>
      <c r="E208" s="37"/>
      <c r="F208" s="37"/>
      <c r="G208" s="37"/>
      <c r="H208" s="37"/>
      <c r="I208" s="37"/>
      <c r="J208" s="37"/>
      <c r="K208" s="37"/>
      <c r="L208" s="37"/>
      <c r="M208" s="37"/>
      <c r="N208" s="37"/>
      <c r="O208" s="37"/>
    </row>
    <row r="209" spans="1:15" x14ac:dyDescent="0.25">
      <c r="A209" s="16" t="s">
        <v>891</v>
      </c>
      <c r="B209" s="4" t="s">
        <v>563</v>
      </c>
      <c r="C209" s="37"/>
      <c r="D209" s="37"/>
      <c r="E209" s="37"/>
      <c r="F209" s="37"/>
      <c r="G209" s="37"/>
      <c r="H209" s="37"/>
      <c r="I209" s="37"/>
      <c r="J209" s="37"/>
      <c r="K209" s="37"/>
      <c r="L209" s="37"/>
      <c r="M209" s="37"/>
      <c r="N209" s="37"/>
      <c r="O209" s="37"/>
    </row>
    <row r="210" spans="1:15" x14ac:dyDescent="0.25">
      <c r="A210" s="4" t="s">
        <v>890</v>
      </c>
      <c r="B210" s="4" t="s">
        <v>563</v>
      </c>
      <c r="C210" s="37"/>
      <c r="D210" s="37"/>
      <c r="E210" s="37"/>
      <c r="F210" s="37"/>
      <c r="G210" s="37"/>
      <c r="H210" s="37"/>
      <c r="I210" s="37"/>
      <c r="J210" s="37"/>
      <c r="K210" s="37"/>
      <c r="L210" s="37"/>
      <c r="M210" s="37"/>
      <c r="N210" s="37"/>
      <c r="O210" s="37"/>
    </row>
    <row r="211" spans="1:15" x14ac:dyDescent="0.25">
      <c r="A211" s="4" t="s">
        <v>889</v>
      </c>
      <c r="B211" s="4" t="s">
        <v>563</v>
      </c>
      <c r="C211" s="37"/>
      <c r="D211" s="37"/>
      <c r="E211" s="37"/>
      <c r="F211" s="37"/>
      <c r="G211" s="37"/>
      <c r="H211" s="37"/>
      <c r="I211" s="37"/>
      <c r="J211" s="37"/>
      <c r="K211" s="37"/>
      <c r="L211" s="37"/>
      <c r="M211" s="37"/>
      <c r="N211" s="37"/>
      <c r="O211" s="37"/>
    </row>
    <row r="212" spans="1:15" x14ac:dyDescent="0.25">
      <c r="A212" s="4" t="s">
        <v>888</v>
      </c>
      <c r="B212" s="4" t="s">
        <v>563</v>
      </c>
      <c r="C212" s="37"/>
      <c r="D212" s="37"/>
      <c r="E212" s="37"/>
      <c r="F212" s="37"/>
      <c r="G212" s="37"/>
      <c r="H212" s="37"/>
      <c r="I212" s="37"/>
      <c r="J212" s="37"/>
      <c r="K212" s="37"/>
      <c r="L212" s="37"/>
      <c r="M212" s="37"/>
      <c r="N212" s="37"/>
      <c r="O212" s="37"/>
    </row>
    <row r="213" spans="1:15" x14ac:dyDescent="0.25">
      <c r="A213" s="16" t="s">
        <v>887</v>
      </c>
      <c r="B213" s="4" t="s">
        <v>563</v>
      </c>
      <c r="C213" s="37"/>
      <c r="D213" s="37"/>
      <c r="E213" s="37"/>
      <c r="F213" s="37"/>
      <c r="G213" s="37"/>
      <c r="H213" s="37"/>
      <c r="I213" s="37"/>
      <c r="J213" s="37"/>
      <c r="K213" s="37"/>
      <c r="L213" s="37"/>
      <c r="M213" s="37"/>
      <c r="N213" s="37"/>
      <c r="O213" s="37"/>
    </row>
    <row r="214" spans="1:15" x14ac:dyDescent="0.25">
      <c r="A214" s="16" t="s">
        <v>892</v>
      </c>
      <c r="B214" s="4" t="s">
        <v>563</v>
      </c>
      <c r="C214" s="37"/>
      <c r="D214" s="37"/>
      <c r="E214" s="37"/>
      <c r="F214" s="37"/>
      <c r="G214" s="37"/>
      <c r="H214" s="37"/>
      <c r="I214" s="37"/>
      <c r="J214" s="37"/>
      <c r="K214" s="37"/>
      <c r="L214" s="37"/>
      <c r="M214" s="37"/>
      <c r="N214" s="37"/>
      <c r="O214" s="37"/>
    </row>
    <row r="215" spans="1:15" x14ac:dyDescent="0.25">
      <c r="A215" s="16" t="s">
        <v>884</v>
      </c>
      <c r="B215" s="4" t="s">
        <v>563</v>
      </c>
      <c r="C215" s="37"/>
      <c r="D215" s="37"/>
      <c r="E215" s="37"/>
      <c r="F215" s="37"/>
      <c r="G215" s="37"/>
      <c r="H215" s="37"/>
      <c r="I215" s="37"/>
      <c r="J215" s="37"/>
      <c r="K215" s="37"/>
      <c r="L215" s="37"/>
      <c r="M215" s="37"/>
      <c r="N215" s="37"/>
      <c r="O215" s="37"/>
    </row>
    <row r="216" spans="1:15" x14ac:dyDescent="0.25">
      <c r="A216" s="16" t="s">
        <v>885</v>
      </c>
      <c r="B216" s="4" t="s">
        <v>563</v>
      </c>
      <c r="C216" s="37"/>
      <c r="D216" s="37"/>
      <c r="E216" s="37"/>
      <c r="F216" s="37"/>
      <c r="G216" s="37"/>
      <c r="H216" s="37"/>
      <c r="I216" s="37"/>
      <c r="J216" s="37"/>
      <c r="K216" s="37"/>
      <c r="L216" s="37"/>
      <c r="M216" s="37"/>
      <c r="N216" s="37"/>
      <c r="O216" s="37"/>
    </row>
    <row r="217" spans="1:15" x14ac:dyDescent="0.25">
      <c r="A217" s="8" t="s">
        <v>835</v>
      </c>
      <c r="B217" s="9" t="s">
        <v>563</v>
      </c>
      <c r="C217" s="37"/>
      <c r="D217" s="37"/>
      <c r="E217" s="37"/>
      <c r="F217" s="37"/>
      <c r="G217" s="37"/>
      <c r="H217" s="37"/>
      <c r="I217" s="37"/>
      <c r="J217" s="37"/>
      <c r="K217" s="37"/>
      <c r="L217" s="37"/>
      <c r="M217" s="37"/>
      <c r="N217" s="37"/>
      <c r="O217" s="37"/>
    </row>
    <row r="218" spans="1:15" x14ac:dyDescent="0.25">
      <c r="A218" s="16" t="s">
        <v>882</v>
      </c>
      <c r="B218" s="4" t="s">
        <v>564</v>
      </c>
      <c r="C218" s="37"/>
      <c r="D218" s="37"/>
      <c r="E218" s="37"/>
      <c r="F218" s="37"/>
      <c r="G218" s="37"/>
      <c r="H218" s="37"/>
      <c r="I218" s="37"/>
      <c r="J218" s="37"/>
      <c r="K218" s="37"/>
      <c r="L218" s="37"/>
      <c r="M218" s="37"/>
      <c r="N218" s="37"/>
      <c r="O218" s="37"/>
    </row>
    <row r="219" spans="1:15" x14ac:dyDescent="0.25">
      <c r="A219" s="16" t="s">
        <v>883</v>
      </c>
      <c r="B219" s="4" t="s">
        <v>564</v>
      </c>
      <c r="C219" s="37"/>
      <c r="D219" s="37"/>
      <c r="E219" s="37"/>
      <c r="F219" s="37"/>
      <c r="G219" s="37"/>
      <c r="H219" s="37"/>
      <c r="I219" s="37"/>
      <c r="J219" s="37"/>
      <c r="K219" s="37"/>
      <c r="L219" s="37"/>
      <c r="M219" s="37"/>
      <c r="N219" s="37"/>
      <c r="O219" s="37"/>
    </row>
    <row r="220" spans="1:15" x14ac:dyDescent="0.25">
      <c r="A220" s="16" t="s">
        <v>891</v>
      </c>
      <c r="B220" s="4" t="s">
        <v>564</v>
      </c>
      <c r="C220" s="37"/>
      <c r="D220" s="37"/>
      <c r="E220" s="37"/>
      <c r="F220" s="37"/>
      <c r="G220" s="37"/>
      <c r="H220" s="37"/>
      <c r="I220" s="37"/>
      <c r="J220" s="37"/>
      <c r="K220" s="37"/>
      <c r="L220" s="37"/>
      <c r="M220" s="37"/>
      <c r="N220" s="37"/>
      <c r="O220" s="37"/>
    </row>
    <row r="221" spans="1:15" x14ac:dyDescent="0.25">
      <c r="A221" s="4" t="s">
        <v>890</v>
      </c>
      <c r="B221" s="4" t="s">
        <v>564</v>
      </c>
      <c r="C221" s="37"/>
      <c r="D221" s="37"/>
      <c r="E221" s="37"/>
      <c r="F221" s="37"/>
      <c r="G221" s="37"/>
      <c r="H221" s="37"/>
      <c r="I221" s="37"/>
      <c r="J221" s="37"/>
      <c r="K221" s="37"/>
      <c r="L221" s="37"/>
      <c r="M221" s="37"/>
      <c r="N221" s="37"/>
      <c r="O221" s="37"/>
    </row>
    <row r="222" spans="1:15" x14ac:dyDescent="0.25">
      <c r="A222" s="4" t="s">
        <v>889</v>
      </c>
      <c r="B222" s="4" t="s">
        <v>564</v>
      </c>
      <c r="C222" s="37"/>
      <c r="D222" s="37"/>
      <c r="E222" s="37"/>
      <c r="F222" s="37"/>
      <c r="G222" s="37"/>
      <c r="H222" s="37"/>
      <c r="I222" s="37"/>
      <c r="J222" s="37"/>
      <c r="K222" s="37"/>
      <c r="L222" s="37"/>
      <c r="M222" s="37"/>
      <c r="N222" s="37"/>
      <c r="O222" s="37"/>
    </row>
    <row r="223" spans="1:15" x14ac:dyDescent="0.25">
      <c r="A223" s="4" t="s">
        <v>888</v>
      </c>
      <c r="B223" s="4" t="s">
        <v>564</v>
      </c>
      <c r="C223" s="37"/>
      <c r="D223" s="37"/>
      <c r="E223" s="37"/>
      <c r="F223" s="37"/>
      <c r="G223" s="37"/>
      <c r="H223" s="37"/>
      <c r="I223" s="37"/>
      <c r="J223" s="37"/>
      <c r="K223" s="37"/>
      <c r="L223" s="37"/>
      <c r="M223" s="37"/>
      <c r="N223" s="37"/>
      <c r="O223" s="37"/>
    </row>
    <row r="224" spans="1:15" x14ac:dyDescent="0.25">
      <c r="A224" s="16" t="s">
        <v>887</v>
      </c>
      <c r="B224" s="4" t="s">
        <v>564</v>
      </c>
      <c r="C224" s="37"/>
      <c r="D224" s="37"/>
      <c r="E224" s="37"/>
      <c r="F224" s="37"/>
      <c r="G224" s="37"/>
      <c r="H224" s="37"/>
      <c r="I224" s="37"/>
      <c r="J224" s="37"/>
      <c r="K224" s="37"/>
      <c r="L224" s="37"/>
      <c r="M224" s="37"/>
      <c r="N224" s="37"/>
      <c r="O224" s="37"/>
    </row>
    <row r="225" spans="1:15" x14ac:dyDescent="0.25">
      <c r="A225" s="16" t="s">
        <v>886</v>
      </c>
      <c r="B225" s="4" t="s">
        <v>564</v>
      </c>
      <c r="C225" s="37"/>
      <c r="D225" s="37"/>
      <c r="E225" s="37"/>
      <c r="F225" s="37"/>
      <c r="G225" s="37"/>
      <c r="H225" s="37"/>
      <c r="I225" s="37"/>
      <c r="J225" s="37"/>
      <c r="K225" s="37"/>
      <c r="L225" s="37"/>
      <c r="M225" s="37"/>
      <c r="N225" s="37"/>
      <c r="O225" s="37"/>
    </row>
    <row r="226" spans="1:15" x14ac:dyDescent="0.25">
      <c r="A226" s="16" t="s">
        <v>884</v>
      </c>
      <c r="B226" s="4" t="s">
        <v>564</v>
      </c>
      <c r="C226" s="37"/>
      <c r="D226" s="37"/>
      <c r="E226" s="37"/>
      <c r="F226" s="37"/>
      <c r="G226" s="37"/>
      <c r="H226" s="37"/>
      <c r="I226" s="37"/>
      <c r="J226" s="37"/>
      <c r="K226" s="37"/>
      <c r="L226" s="37"/>
      <c r="M226" s="37"/>
      <c r="N226" s="37"/>
      <c r="O226" s="37"/>
    </row>
    <row r="227" spans="1:15" x14ac:dyDescent="0.25">
      <c r="A227" s="16" t="s">
        <v>885</v>
      </c>
      <c r="B227" s="4" t="s">
        <v>564</v>
      </c>
      <c r="C227" s="37"/>
      <c r="D227" s="37"/>
      <c r="E227" s="37"/>
      <c r="F227" s="37"/>
      <c r="G227" s="37"/>
      <c r="H227" s="37"/>
      <c r="I227" s="37"/>
      <c r="J227" s="37"/>
      <c r="K227" s="37"/>
      <c r="L227" s="37"/>
      <c r="M227" s="37"/>
      <c r="N227" s="37"/>
      <c r="O227" s="37"/>
    </row>
    <row r="228" spans="1:15" x14ac:dyDescent="0.25">
      <c r="A228" s="19" t="s">
        <v>836</v>
      </c>
      <c r="B228" s="9" t="s">
        <v>564</v>
      </c>
      <c r="C228" s="37"/>
      <c r="D228" s="37"/>
      <c r="E228" s="37"/>
      <c r="F228" s="37"/>
      <c r="G228" s="37"/>
      <c r="H228" s="37"/>
      <c r="I228" s="37"/>
      <c r="J228" s="37"/>
      <c r="K228" s="37"/>
      <c r="L228" s="37"/>
      <c r="M228" s="37"/>
      <c r="N228" s="37"/>
      <c r="O228" s="37"/>
    </row>
    <row r="229" spans="1:15" x14ac:dyDescent="0.25">
      <c r="A229" s="63" t="s">
        <v>789</v>
      </c>
      <c r="B229" s="11" t="s">
        <v>565</v>
      </c>
      <c r="C229" s="37"/>
      <c r="D229" s="37"/>
      <c r="E229" s="37"/>
      <c r="F229" s="37"/>
      <c r="G229" s="37"/>
      <c r="H229" s="37"/>
      <c r="I229" s="37"/>
      <c r="J229" s="37"/>
      <c r="K229" s="37"/>
      <c r="L229" s="37"/>
      <c r="M229" s="37"/>
      <c r="N229" s="37"/>
      <c r="O229" s="37"/>
    </row>
    <row r="230" spans="1:15" x14ac:dyDescent="0.25">
      <c r="A230" s="69" t="s">
        <v>788</v>
      </c>
      <c r="B230" s="70" t="s">
        <v>566</v>
      </c>
      <c r="C230" s="37"/>
      <c r="D230" s="37"/>
      <c r="E230" s="37"/>
      <c r="F230" s="37"/>
      <c r="G230" s="37"/>
      <c r="H230" s="37"/>
      <c r="I230" s="37"/>
      <c r="J230" s="37"/>
      <c r="K230" s="37"/>
      <c r="L230" s="37"/>
      <c r="M230" s="37"/>
      <c r="N230" s="37"/>
      <c r="O230" s="37"/>
    </row>
    <row r="231" spans="1:15" ht="15.75" x14ac:dyDescent="0.25">
      <c r="A231" s="78" t="s">
        <v>897</v>
      </c>
      <c r="B231" s="77"/>
      <c r="C231" s="37"/>
      <c r="D231" s="37"/>
      <c r="E231" s="37"/>
      <c r="F231" s="37"/>
      <c r="G231" s="37"/>
      <c r="H231" s="37"/>
      <c r="I231" s="37"/>
      <c r="J231" s="37"/>
      <c r="K231" s="37"/>
      <c r="L231" s="37"/>
      <c r="M231" s="37"/>
      <c r="N231" s="37"/>
      <c r="O231" s="37"/>
    </row>
    <row r="232" spans="1:15" ht="15.75" x14ac:dyDescent="0.25">
      <c r="A232" s="78" t="s">
        <v>898</v>
      </c>
      <c r="B232" s="77"/>
      <c r="C232" s="37"/>
      <c r="D232" s="37"/>
      <c r="E232" s="37"/>
      <c r="F232" s="37"/>
      <c r="G232" s="37"/>
      <c r="H232" s="37"/>
      <c r="I232" s="37"/>
      <c r="J232" s="37"/>
      <c r="K232" s="37"/>
      <c r="L232" s="37"/>
      <c r="M232" s="37"/>
      <c r="N232" s="37"/>
      <c r="O232" s="37"/>
    </row>
    <row r="233" spans="1:15" x14ac:dyDescent="0.25">
      <c r="A233" s="28" t="s">
        <v>770</v>
      </c>
      <c r="B233" s="4" t="s">
        <v>567</v>
      </c>
      <c r="C233" s="37"/>
      <c r="D233" s="37"/>
      <c r="E233" s="37"/>
      <c r="F233" s="37"/>
      <c r="G233" s="37"/>
      <c r="H233" s="37"/>
      <c r="I233" s="37"/>
      <c r="J233" s="37"/>
      <c r="K233" s="37"/>
      <c r="L233" s="37"/>
      <c r="M233" s="37"/>
      <c r="N233" s="37"/>
      <c r="O233" s="37"/>
    </row>
    <row r="234" spans="1:15" x14ac:dyDescent="0.25">
      <c r="A234" s="64" t="s">
        <v>405</v>
      </c>
      <c r="B234" s="64" t="s">
        <v>567</v>
      </c>
      <c r="C234" s="37"/>
      <c r="D234" s="37"/>
      <c r="E234" s="37"/>
      <c r="F234" s="37"/>
      <c r="G234" s="37"/>
      <c r="H234" s="37"/>
      <c r="I234" s="37"/>
      <c r="J234" s="37"/>
      <c r="K234" s="37"/>
      <c r="L234" s="37"/>
      <c r="M234" s="37"/>
      <c r="N234" s="37"/>
      <c r="O234" s="37"/>
    </row>
    <row r="235" spans="1:15" x14ac:dyDescent="0.25">
      <c r="A235" s="15" t="s">
        <v>568</v>
      </c>
      <c r="B235" s="4" t="s">
        <v>569</v>
      </c>
      <c r="C235" s="37"/>
      <c r="D235" s="37"/>
      <c r="E235" s="37"/>
      <c r="F235" s="37"/>
      <c r="G235" s="37"/>
      <c r="H235" s="37"/>
      <c r="I235" s="37"/>
      <c r="J235" s="37"/>
      <c r="K235" s="37"/>
      <c r="L235" s="37"/>
      <c r="M235" s="37"/>
      <c r="N235" s="37"/>
      <c r="O235" s="37"/>
    </row>
    <row r="236" spans="1:15" x14ac:dyDescent="0.25">
      <c r="A236" s="28" t="s">
        <v>837</v>
      </c>
      <c r="B236" s="4" t="s">
        <v>570</v>
      </c>
      <c r="C236" s="37"/>
      <c r="D236" s="37"/>
      <c r="E236" s="37"/>
      <c r="F236" s="37"/>
      <c r="G236" s="37"/>
      <c r="H236" s="37"/>
      <c r="I236" s="37"/>
      <c r="J236" s="37"/>
      <c r="K236" s="37"/>
      <c r="L236" s="37"/>
      <c r="M236" s="37"/>
      <c r="N236" s="37"/>
      <c r="O236" s="37"/>
    </row>
    <row r="237" spans="1:15" x14ac:dyDescent="0.25">
      <c r="A237" s="64" t="s">
        <v>405</v>
      </c>
      <c r="B237" s="64" t="s">
        <v>570</v>
      </c>
      <c r="C237" s="37"/>
      <c r="D237" s="37"/>
      <c r="E237" s="37"/>
      <c r="F237" s="37"/>
      <c r="G237" s="37"/>
      <c r="H237" s="37"/>
      <c r="I237" s="37"/>
      <c r="J237" s="37"/>
      <c r="K237" s="37"/>
      <c r="L237" s="37"/>
      <c r="M237" s="37"/>
      <c r="N237" s="37"/>
      <c r="O237" s="37"/>
    </row>
    <row r="238" spans="1:15" x14ac:dyDescent="0.25">
      <c r="A238" s="14" t="s">
        <v>790</v>
      </c>
      <c r="B238" s="8" t="s">
        <v>571</v>
      </c>
      <c r="C238" s="37"/>
      <c r="D238" s="37"/>
      <c r="E238" s="37"/>
      <c r="F238" s="37"/>
      <c r="G238" s="37"/>
      <c r="H238" s="37"/>
      <c r="I238" s="37"/>
      <c r="J238" s="37"/>
      <c r="K238" s="37"/>
      <c r="L238" s="37"/>
      <c r="M238" s="37"/>
      <c r="N238" s="37"/>
      <c r="O238" s="37"/>
    </row>
    <row r="239" spans="1:15" x14ac:dyDescent="0.25">
      <c r="A239" s="15" t="s">
        <v>838</v>
      </c>
      <c r="B239" s="4" t="s">
        <v>572</v>
      </c>
      <c r="C239" s="37"/>
      <c r="D239" s="37"/>
      <c r="E239" s="37"/>
      <c r="F239" s="37"/>
      <c r="G239" s="37"/>
      <c r="H239" s="37"/>
      <c r="I239" s="37"/>
      <c r="J239" s="37"/>
      <c r="K239" s="37"/>
      <c r="L239" s="37"/>
      <c r="M239" s="37"/>
      <c r="N239" s="37"/>
      <c r="O239" s="37"/>
    </row>
    <row r="240" spans="1:15" x14ac:dyDescent="0.25">
      <c r="A240" s="64" t="s">
        <v>413</v>
      </c>
      <c r="B240" s="64" t="s">
        <v>572</v>
      </c>
      <c r="C240" s="37"/>
      <c r="D240" s="37"/>
      <c r="E240" s="37"/>
      <c r="F240" s="37"/>
      <c r="G240" s="37"/>
      <c r="H240" s="37"/>
      <c r="I240" s="37"/>
      <c r="J240" s="37"/>
      <c r="K240" s="37"/>
      <c r="L240" s="37"/>
      <c r="M240" s="37"/>
      <c r="N240" s="37"/>
      <c r="O240" s="37"/>
    </row>
    <row r="241" spans="1:15" x14ac:dyDescent="0.25">
      <c r="A241" s="28" t="s">
        <v>573</v>
      </c>
      <c r="B241" s="4" t="s">
        <v>574</v>
      </c>
      <c r="C241" s="37"/>
      <c r="D241" s="37"/>
      <c r="E241" s="37"/>
      <c r="F241" s="37"/>
      <c r="G241" s="37"/>
      <c r="H241" s="37"/>
      <c r="I241" s="37"/>
      <c r="J241" s="37"/>
      <c r="K241" s="37"/>
      <c r="L241" s="37"/>
      <c r="M241" s="37"/>
      <c r="N241" s="37"/>
      <c r="O241" s="37"/>
    </row>
    <row r="242" spans="1:15" x14ac:dyDescent="0.25">
      <c r="A242" s="16" t="s">
        <v>839</v>
      </c>
      <c r="B242" s="4" t="s">
        <v>575</v>
      </c>
      <c r="C242" s="37"/>
      <c r="D242" s="37"/>
      <c r="E242" s="37"/>
      <c r="F242" s="37"/>
      <c r="G242" s="37"/>
      <c r="H242" s="37"/>
      <c r="I242" s="37"/>
      <c r="J242" s="37"/>
      <c r="K242" s="37"/>
      <c r="L242" s="37"/>
      <c r="M242" s="37"/>
      <c r="N242" s="37"/>
      <c r="O242" s="37"/>
    </row>
    <row r="243" spans="1:15" x14ac:dyDescent="0.25">
      <c r="A243" s="64" t="s">
        <v>414</v>
      </c>
      <c r="B243" s="64" t="s">
        <v>575</v>
      </c>
      <c r="C243" s="37"/>
      <c r="D243" s="37"/>
      <c r="E243" s="37"/>
      <c r="F243" s="37"/>
      <c r="G243" s="37"/>
      <c r="H243" s="37"/>
      <c r="I243" s="37"/>
      <c r="J243" s="37"/>
      <c r="K243" s="37"/>
      <c r="L243" s="37"/>
      <c r="M243" s="37"/>
      <c r="N243" s="37"/>
      <c r="O243" s="37"/>
    </row>
    <row r="244" spans="1:15" x14ac:dyDescent="0.25">
      <c r="A244" s="28" t="s">
        <v>576</v>
      </c>
      <c r="B244" s="4" t="s">
        <v>577</v>
      </c>
      <c r="C244" s="37"/>
      <c r="D244" s="37"/>
      <c r="E244" s="37"/>
      <c r="F244" s="37"/>
      <c r="G244" s="37"/>
      <c r="H244" s="37"/>
      <c r="I244" s="37"/>
      <c r="J244" s="37"/>
      <c r="K244" s="37"/>
      <c r="L244" s="37"/>
      <c r="M244" s="37"/>
      <c r="N244" s="37"/>
      <c r="O244" s="37"/>
    </row>
    <row r="245" spans="1:15" x14ac:dyDescent="0.25">
      <c r="A245" s="29" t="s">
        <v>791</v>
      </c>
      <c r="B245" s="8" t="s">
        <v>578</v>
      </c>
      <c r="C245" s="37"/>
      <c r="D245" s="37"/>
      <c r="E245" s="37"/>
      <c r="F245" s="37"/>
      <c r="G245" s="37"/>
      <c r="H245" s="37"/>
      <c r="I245" s="37"/>
      <c r="J245" s="37"/>
      <c r="K245" s="37"/>
      <c r="L245" s="37"/>
      <c r="M245" s="37"/>
      <c r="N245" s="37"/>
      <c r="O245" s="37"/>
    </row>
    <row r="246" spans="1:15" x14ac:dyDescent="0.25">
      <c r="A246" s="4" t="s">
        <v>895</v>
      </c>
      <c r="B246" s="4" t="s">
        <v>579</v>
      </c>
      <c r="C246" s="37"/>
      <c r="D246" s="37"/>
      <c r="E246" s="37"/>
      <c r="F246" s="37"/>
      <c r="G246" s="37"/>
      <c r="H246" s="37"/>
      <c r="I246" s="37"/>
      <c r="J246" s="37"/>
      <c r="K246" s="37"/>
      <c r="L246" s="37"/>
      <c r="M246" s="37"/>
      <c r="N246" s="37"/>
      <c r="O246" s="37"/>
    </row>
    <row r="247" spans="1:15" x14ac:dyDescent="0.25">
      <c r="A247" s="4" t="s">
        <v>896</v>
      </c>
      <c r="B247" s="4" t="s">
        <v>579</v>
      </c>
      <c r="C247" s="37"/>
      <c r="D247" s="37"/>
      <c r="E247" s="37"/>
      <c r="F247" s="37"/>
      <c r="G247" s="37"/>
      <c r="H247" s="37"/>
      <c r="I247" s="37"/>
      <c r="J247" s="37"/>
      <c r="K247" s="37"/>
      <c r="L247" s="37"/>
      <c r="M247" s="37"/>
      <c r="N247" s="37"/>
      <c r="O247" s="37"/>
    </row>
    <row r="248" spans="1:15" x14ac:dyDescent="0.25">
      <c r="A248" s="4" t="s">
        <v>893</v>
      </c>
      <c r="B248" s="4" t="s">
        <v>580</v>
      </c>
      <c r="C248" s="37"/>
      <c r="D248" s="37"/>
      <c r="E248" s="37"/>
      <c r="F248" s="37"/>
      <c r="G248" s="37"/>
      <c r="H248" s="37"/>
      <c r="I248" s="37"/>
      <c r="J248" s="37"/>
      <c r="K248" s="37"/>
      <c r="L248" s="37"/>
      <c r="M248" s="37"/>
      <c r="N248" s="37"/>
      <c r="O248" s="37"/>
    </row>
    <row r="249" spans="1:15" x14ac:dyDescent="0.25">
      <c r="A249" s="4" t="s">
        <v>894</v>
      </c>
      <c r="B249" s="4" t="s">
        <v>580</v>
      </c>
      <c r="C249" s="37"/>
      <c r="D249" s="37"/>
      <c r="E249" s="37"/>
      <c r="F249" s="37"/>
      <c r="G249" s="37"/>
      <c r="H249" s="37"/>
      <c r="I249" s="37"/>
      <c r="J249" s="37"/>
      <c r="K249" s="37"/>
      <c r="L249" s="37"/>
      <c r="M249" s="37"/>
      <c r="N249" s="37"/>
      <c r="O249" s="37"/>
    </row>
    <row r="250" spans="1:15" x14ac:dyDescent="0.25">
      <c r="A250" s="8" t="s">
        <v>792</v>
      </c>
      <c r="B250" s="8" t="s">
        <v>581</v>
      </c>
      <c r="C250" s="37"/>
      <c r="D250" s="37"/>
      <c r="E250" s="37"/>
      <c r="F250" s="37"/>
      <c r="G250" s="37"/>
      <c r="H250" s="37"/>
      <c r="I250" s="37"/>
      <c r="J250" s="37"/>
      <c r="K250" s="37"/>
      <c r="L250" s="37"/>
      <c r="M250" s="37"/>
      <c r="N250" s="37"/>
      <c r="O250" s="37"/>
    </row>
    <row r="251" spans="1:15" x14ac:dyDescent="0.25">
      <c r="A251" s="29" t="s">
        <v>582</v>
      </c>
      <c r="B251" s="8" t="s">
        <v>583</v>
      </c>
      <c r="C251" s="37"/>
      <c r="D251" s="37"/>
      <c r="E251" s="37"/>
      <c r="F251" s="37"/>
      <c r="G251" s="37"/>
      <c r="H251" s="37"/>
      <c r="I251" s="37"/>
      <c r="J251" s="37"/>
      <c r="K251" s="37"/>
      <c r="L251" s="37"/>
      <c r="M251" s="37"/>
      <c r="N251" s="37"/>
      <c r="O251" s="37"/>
    </row>
    <row r="252" spans="1:15" x14ac:dyDescent="0.25">
      <c r="A252" s="29" t="s">
        <v>584</v>
      </c>
      <c r="B252" s="8" t="s">
        <v>585</v>
      </c>
      <c r="C252" s="37"/>
      <c r="D252" s="37"/>
      <c r="E252" s="37"/>
      <c r="F252" s="37"/>
      <c r="G252" s="37"/>
      <c r="H252" s="37"/>
      <c r="I252" s="37"/>
      <c r="J252" s="37"/>
      <c r="K252" s="37"/>
      <c r="L252" s="37"/>
      <c r="M252" s="37"/>
      <c r="N252" s="37"/>
      <c r="O252" s="37"/>
    </row>
    <row r="253" spans="1:15" x14ac:dyDescent="0.25">
      <c r="A253" s="29" t="s">
        <v>586</v>
      </c>
      <c r="B253" s="8" t="s">
        <v>587</v>
      </c>
      <c r="C253" s="37"/>
      <c r="D253" s="37"/>
      <c r="E253" s="37"/>
      <c r="F253" s="37"/>
      <c r="G253" s="37"/>
      <c r="H253" s="37"/>
      <c r="I253" s="37"/>
      <c r="J253" s="37"/>
      <c r="K253" s="37"/>
      <c r="L253" s="37"/>
      <c r="M253" s="37"/>
      <c r="N253" s="37"/>
      <c r="O253" s="37"/>
    </row>
    <row r="254" spans="1:15" x14ac:dyDescent="0.25">
      <c r="A254" s="29" t="s">
        <v>588</v>
      </c>
      <c r="B254" s="8" t="s">
        <v>589</v>
      </c>
      <c r="C254" s="37"/>
      <c r="D254" s="37"/>
      <c r="E254" s="37"/>
      <c r="F254" s="37"/>
      <c r="G254" s="37"/>
      <c r="H254" s="37"/>
      <c r="I254" s="37"/>
      <c r="J254" s="37"/>
      <c r="K254" s="37"/>
      <c r="L254" s="37"/>
      <c r="M254" s="37"/>
      <c r="N254" s="37"/>
      <c r="O254" s="37"/>
    </row>
    <row r="255" spans="1:15" x14ac:dyDescent="0.25">
      <c r="A255" s="14" t="s">
        <v>927</v>
      </c>
      <c r="B255" s="8" t="s">
        <v>590</v>
      </c>
      <c r="C255" s="37"/>
      <c r="D255" s="37"/>
      <c r="E255" s="37"/>
      <c r="F255" s="37"/>
      <c r="G255" s="37"/>
      <c r="H255" s="37"/>
      <c r="I255" s="37"/>
      <c r="J255" s="37"/>
      <c r="K255" s="37"/>
      <c r="L255" s="37"/>
      <c r="M255" s="37"/>
      <c r="N255" s="37"/>
      <c r="O255" s="37"/>
    </row>
    <row r="256" spans="1:15" x14ac:dyDescent="0.25">
      <c r="A256" s="19" t="s">
        <v>591</v>
      </c>
      <c r="B256" s="8" t="s">
        <v>590</v>
      </c>
      <c r="C256" s="37"/>
      <c r="D256" s="37"/>
      <c r="E256" s="37"/>
      <c r="F256" s="37"/>
      <c r="G256" s="37"/>
      <c r="H256" s="37"/>
      <c r="I256" s="37"/>
      <c r="J256" s="37"/>
      <c r="K256" s="37"/>
      <c r="L256" s="37"/>
      <c r="M256" s="37"/>
      <c r="N256" s="37"/>
      <c r="O256" s="37"/>
    </row>
    <row r="257" spans="1:15" x14ac:dyDescent="0.25">
      <c r="A257" s="71" t="s">
        <v>793</v>
      </c>
      <c r="B257" s="47" t="s">
        <v>592</v>
      </c>
      <c r="C257" s="37"/>
      <c r="D257" s="37"/>
      <c r="E257" s="37"/>
      <c r="F257" s="37"/>
      <c r="G257" s="37"/>
      <c r="H257" s="37"/>
      <c r="I257" s="37"/>
      <c r="J257" s="37"/>
      <c r="K257" s="37"/>
      <c r="L257" s="37"/>
      <c r="M257" s="37"/>
      <c r="N257" s="37"/>
      <c r="O257" s="37"/>
    </row>
    <row r="258" spans="1:15" x14ac:dyDescent="0.25">
      <c r="A258" s="15" t="s">
        <v>593</v>
      </c>
      <c r="B258" s="4" t="s">
        <v>594</v>
      </c>
      <c r="C258" s="37"/>
      <c r="D258" s="37"/>
      <c r="E258" s="37"/>
      <c r="F258" s="37"/>
      <c r="G258" s="37"/>
      <c r="H258" s="37"/>
      <c r="I258" s="37"/>
      <c r="J258" s="37"/>
      <c r="K258" s="37"/>
      <c r="L258" s="37"/>
      <c r="M258" s="37"/>
      <c r="N258" s="37"/>
      <c r="O258" s="37"/>
    </row>
    <row r="259" spans="1:15" x14ac:dyDescent="0.25">
      <c r="A259" s="16" t="s">
        <v>595</v>
      </c>
      <c r="B259" s="4" t="s">
        <v>596</v>
      </c>
      <c r="C259" s="37"/>
      <c r="D259" s="37"/>
      <c r="E259" s="37"/>
      <c r="F259" s="37"/>
      <c r="G259" s="37"/>
      <c r="H259" s="37"/>
      <c r="I259" s="37"/>
      <c r="J259" s="37"/>
      <c r="K259" s="37"/>
      <c r="L259" s="37"/>
      <c r="M259" s="37"/>
      <c r="N259" s="37"/>
      <c r="O259" s="37"/>
    </row>
    <row r="260" spans="1:15" x14ac:dyDescent="0.25">
      <c r="A260" s="28" t="s">
        <v>597</v>
      </c>
      <c r="B260" s="4" t="s">
        <v>598</v>
      </c>
      <c r="C260" s="37"/>
      <c r="D260" s="37"/>
      <c r="E260" s="37"/>
      <c r="F260" s="37"/>
      <c r="G260" s="37"/>
      <c r="H260" s="37"/>
      <c r="I260" s="37"/>
      <c r="J260" s="37"/>
      <c r="K260" s="37"/>
      <c r="L260" s="37"/>
      <c r="M260" s="37"/>
      <c r="N260" s="37"/>
      <c r="O260" s="37"/>
    </row>
    <row r="261" spans="1:15" x14ac:dyDescent="0.25">
      <c r="A261" s="28" t="s">
        <v>775</v>
      </c>
      <c r="B261" s="4" t="s">
        <v>599</v>
      </c>
      <c r="C261" s="37"/>
      <c r="D261" s="37"/>
      <c r="E261" s="37"/>
      <c r="F261" s="37"/>
      <c r="G261" s="37"/>
      <c r="H261" s="37"/>
      <c r="I261" s="37"/>
      <c r="J261" s="37"/>
      <c r="K261" s="37"/>
      <c r="L261" s="37"/>
      <c r="M261" s="37"/>
      <c r="N261" s="37"/>
      <c r="O261" s="37"/>
    </row>
    <row r="262" spans="1:15" x14ac:dyDescent="0.25">
      <c r="A262" s="64" t="s">
        <v>439</v>
      </c>
      <c r="B262" s="64" t="s">
        <v>599</v>
      </c>
      <c r="C262" s="37"/>
      <c r="D262" s="37"/>
      <c r="E262" s="37"/>
      <c r="F262" s="37"/>
      <c r="G262" s="37"/>
      <c r="H262" s="37"/>
      <c r="I262" s="37"/>
      <c r="J262" s="37"/>
      <c r="K262" s="37"/>
      <c r="L262" s="37"/>
      <c r="M262" s="37"/>
      <c r="N262" s="37"/>
      <c r="O262" s="37"/>
    </row>
    <row r="263" spans="1:15" x14ac:dyDescent="0.25">
      <c r="A263" s="64" t="s">
        <v>440</v>
      </c>
      <c r="B263" s="64" t="s">
        <v>599</v>
      </c>
      <c r="C263" s="37"/>
      <c r="D263" s="37"/>
      <c r="E263" s="37"/>
      <c r="F263" s="37"/>
      <c r="G263" s="37"/>
      <c r="H263" s="37"/>
      <c r="I263" s="37"/>
      <c r="J263" s="37"/>
      <c r="K263" s="37"/>
      <c r="L263" s="37"/>
      <c r="M263" s="37"/>
      <c r="N263" s="37"/>
      <c r="O263" s="37"/>
    </row>
    <row r="264" spans="1:15" x14ac:dyDescent="0.25">
      <c r="A264" s="72" t="s">
        <v>441</v>
      </c>
      <c r="B264" s="72" t="s">
        <v>599</v>
      </c>
      <c r="C264" s="37"/>
      <c r="D264" s="37"/>
      <c r="E264" s="37"/>
      <c r="F264" s="37"/>
      <c r="G264" s="37"/>
      <c r="H264" s="37"/>
      <c r="I264" s="37"/>
      <c r="J264" s="37"/>
      <c r="K264" s="37"/>
      <c r="L264" s="37"/>
      <c r="M264" s="37"/>
      <c r="N264" s="37"/>
      <c r="O264" s="37"/>
    </row>
    <row r="265" spans="1:15" x14ac:dyDescent="0.25">
      <c r="A265" s="73" t="s">
        <v>794</v>
      </c>
      <c r="B265" s="47" t="s">
        <v>600</v>
      </c>
      <c r="C265" s="37"/>
      <c r="D265" s="37"/>
      <c r="E265" s="37"/>
      <c r="F265" s="37"/>
      <c r="G265" s="37"/>
      <c r="H265" s="37"/>
      <c r="I265" s="37"/>
      <c r="J265" s="37"/>
      <c r="K265" s="37"/>
      <c r="L265" s="37"/>
      <c r="M265" s="37"/>
      <c r="N265" s="37"/>
      <c r="O265" s="37"/>
    </row>
    <row r="266" spans="1:15" x14ac:dyDescent="0.25">
      <c r="A266" s="59" t="s">
        <v>601</v>
      </c>
      <c r="B266" s="47" t="s">
        <v>602</v>
      </c>
      <c r="C266" s="37"/>
      <c r="D266" s="37"/>
      <c r="E266" s="37"/>
      <c r="F266" s="37"/>
      <c r="G266" s="37"/>
      <c r="H266" s="37"/>
      <c r="I266" s="37"/>
      <c r="J266" s="37"/>
      <c r="K266" s="37"/>
      <c r="L266" s="37"/>
      <c r="M266" s="37"/>
      <c r="N266" s="37"/>
      <c r="O266" s="37"/>
    </row>
    <row r="267" spans="1:15" ht="15.75" x14ac:dyDescent="0.25">
      <c r="A267" s="54" t="s">
        <v>795</v>
      </c>
      <c r="B267" s="48" t="s">
        <v>603</v>
      </c>
      <c r="C267" s="37"/>
      <c r="D267" s="37"/>
      <c r="E267" s="37"/>
      <c r="F267" s="37"/>
      <c r="G267" s="37"/>
      <c r="H267" s="37"/>
      <c r="I267" s="37"/>
      <c r="J267" s="37"/>
      <c r="K267" s="37"/>
      <c r="L267" s="37"/>
      <c r="M267" s="37"/>
      <c r="N267" s="37"/>
      <c r="O267" s="37"/>
    </row>
    <row r="268" spans="1:15" ht="15.75" x14ac:dyDescent="0.25">
      <c r="A268" s="52" t="s">
        <v>840</v>
      </c>
      <c r="B268" s="53"/>
      <c r="C268" s="37"/>
      <c r="D268" s="37"/>
      <c r="E268" s="37"/>
      <c r="F268" s="37"/>
      <c r="G268" s="37"/>
      <c r="H268" s="37"/>
      <c r="I268" s="37"/>
      <c r="J268" s="37"/>
      <c r="K268" s="37"/>
      <c r="L268" s="37"/>
      <c r="M268" s="37"/>
      <c r="N268" s="37"/>
      <c r="O268" s="37"/>
    </row>
  </sheetData>
  <phoneticPr fontId="0" type="noConversion"/>
  <pageMargins left="0.70866141732283472" right="0.70866141732283472" top="0.74803149606299213" bottom="0.74803149606299213" header="0.31496062992125984" footer="0.31496062992125984"/>
  <pageSetup paperSize="9" scale="10" orientation="landscape" horizontalDpi="300" verticalDpi="3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  <pageSetUpPr fitToPage="1"/>
  </sheetPr>
  <dimension ref="A1:E22"/>
  <sheetViews>
    <sheetView workbookViewId="0">
      <pane xSplit="2" ySplit="5" topLeftCell="C9" activePane="bottomRight" state="frozen"/>
      <selection activeCell="B4" sqref="B4"/>
      <selection pane="topRight" activeCell="B4" sqref="B4"/>
      <selection pane="bottomLeft" activeCell="B4" sqref="B4"/>
      <selection pane="bottomRight" activeCell="A23" sqref="A23"/>
    </sheetView>
  </sheetViews>
  <sheetFormatPr defaultRowHeight="15" x14ac:dyDescent="0.25"/>
  <cols>
    <col min="1" max="1" width="64.7109375" style="199" customWidth="1"/>
    <col min="2" max="2" width="9.42578125" style="199" customWidth="1"/>
    <col min="3" max="3" width="11.5703125" style="199" customWidth="1"/>
    <col min="4" max="4" width="17.28515625" style="199" customWidth="1"/>
    <col min="5" max="5" width="13.28515625" style="199" customWidth="1"/>
    <col min="6" max="16384" width="9.140625" style="199"/>
  </cols>
  <sheetData>
    <row r="1" spans="1:5" ht="21.75" customHeight="1" x14ac:dyDescent="0.3">
      <c r="A1" s="586" t="str">
        <f>'1.'!A1</f>
        <v>Ják Község  Önkormányzata 2021. évi költségvetése</v>
      </c>
      <c r="B1" s="587"/>
      <c r="C1" s="587"/>
      <c r="D1" s="587"/>
      <c r="E1" s="587"/>
    </row>
    <row r="2" spans="1:5" ht="26.25" customHeight="1" x14ac:dyDescent="0.3">
      <c r="A2" s="590" t="s">
        <v>1109</v>
      </c>
      <c r="B2" s="587"/>
      <c r="C2" s="587"/>
      <c r="D2" s="587"/>
      <c r="E2" s="587"/>
    </row>
    <row r="3" spans="1:5" x14ac:dyDescent="0.25">
      <c r="B3" s="562" t="s">
        <v>1275</v>
      </c>
      <c r="C3" s="317"/>
      <c r="D3" s="204"/>
    </row>
    <row r="4" spans="1:5" ht="15" customHeight="1" x14ac:dyDescent="0.25">
      <c r="A4" s="591" t="s">
        <v>901</v>
      </c>
      <c r="B4" s="593" t="s">
        <v>256</v>
      </c>
      <c r="C4" s="614" t="s">
        <v>929</v>
      </c>
      <c r="D4" s="615"/>
      <c r="E4" s="616"/>
    </row>
    <row r="5" spans="1:5" ht="23.25" customHeight="1" x14ac:dyDescent="0.25">
      <c r="A5" s="617"/>
      <c r="B5" s="617"/>
      <c r="C5" s="339" t="s">
        <v>970</v>
      </c>
      <c r="D5" s="339" t="s">
        <v>40</v>
      </c>
      <c r="E5" s="340" t="s">
        <v>41</v>
      </c>
    </row>
    <row r="6" spans="1:5" x14ac:dyDescent="0.25">
      <c r="A6" s="344"/>
      <c r="B6" s="344"/>
      <c r="C6" s="345"/>
      <c r="D6" s="345"/>
      <c r="E6" s="345"/>
    </row>
    <row r="7" spans="1:5" x14ac:dyDescent="0.25">
      <c r="A7" s="217" t="s">
        <v>368</v>
      </c>
      <c r="B7" s="342" t="s">
        <v>369</v>
      </c>
      <c r="C7" s="345">
        <f>'2.'!C63</f>
        <v>200000</v>
      </c>
      <c r="D7" s="345"/>
      <c r="E7" s="345"/>
    </row>
    <row r="8" spans="1:5" x14ac:dyDescent="0.25">
      <c r="A8" s="217" t="s">
        <v>685</v>
      </c>
      <c r="B8" s="342" t="s">
        <v>370</v>
      </c>
      <c r="C8" s="345">
        <f>'2.'!O64</f>
        <v>4500000</v>
      </c>
      <c r="D8" s="345"/>
      <c r="E8" s="345"/>
    </row>
    <row r="9" spans="1:5" x14ac:dyDescent="0.25">
      <c r="A9" s="208" t="s">
        <v>372</v>
      </c>
      <c r="B9" s="342" t="s">
        <v>373</v>
      </c>
      <c r="C9" s="345">
        <f>'2.'!C65</f>
        <v>2075000</v>
      </c>
      <c r="D9" s="345"/>
      <c r="E9" s="345"/>
    </row>
    <row r="10" spans="1:5" x14ac:dyDescent="0.25">
      <c r="A10" s="208" t="s">
        <v>975</v>
      </c>
      <c r="B10" s="342"/>
      <c r="C10" s="345"/>
      <c r="D10" s="345"/>
      <c r="E10" s="345"/>
    </row>
    <row r="11" spans="1:5" x14ac:dyDescent="0.25">
      <c r="A11" s="217" t="s">
        <v>374</v>
      </c>
      <c r="B11" s="342" t="s">
        <v>375</v>
      </c>
      <c r="C11" s="345">
        <f>'2.'!C66</f>
        <v>6100000</v>
      </c>
      <c r="D11" s="345">
        <f>SUM('2.'!P66)</f>
        <v>0</v>
      </c>
      <c r="E11" s="345"/>
    </row>
    <row r="12" spans="1:5" x14ac:dyDescent="0.25">
      <c r="A12" s="217" t="s">
        <v>976</v>
      </c>
      <c r="B12" s="342"/>
      <c r="C12" s="345"/>
      <c r="D12" s="345"/>
      <c r="E12" s="345"/>
    </row>
    <row r="13" spans="1:5" x14ac:dyDescent="0.25">
      <c r="A13" s="217" t="s">
        <v>376</v>
      </c>
      <c r="B13" s="342" t="s">
        <v>377</v>
      </c>
      <c r="C13" s="345"/>
      <c r="D13" s="345"/>
      <c r="E13" s="345"/>
    </row>
    <row r="14" spans="1:5" x14ac:dyDescent="0.25">
      <c r="A14" s="208" t="s">
        <v>378</v>
      </c>
      <c r="B14" s="342" t="s">
        <v>379</v>
      </c>
      <c r="C14" s="345"/>
      <c r="D14" s="345"/>
      <c r="E14" s="345"/>
    </row>
    <row r="15" spans="1:5" x14ac:dyDescent="0.25">
      <c r="A15" s="208" t="s">
        <v>380</v>
      </c>
      <c r="B15" s="342" t="s">
        <v>381</v>
      </c>
      <c r="C15" s="345">
        <f>'2.'!C69</f>
        <v>3487500</v>
      </c>
      <c r="D15" s="345">
        <f>SUM('2.'!P69)</f>
        <v>0</v>
      </c>
      <c r="E15" s="345"/>
    </row>
    <row r="16" spans="1:5" ht="15.75" x14ac:dyDescent="0.25">
      <c r="A16" s="220" t="s">
        <v>686</v>
      </c>
      <c r="B16" s="343" t="s">
        <v>382</v>
      </c>
      <c r="C16" s="346">
        <f>C11+C15+C9+C7+C8</f>
        <v>16362500</v>
      </c>
      <c r="D16" s="346">
        <f>SUM(D9:D15)</f>
        <v>0</v>
      </c>
      <c r="E16" s="346"/>
    </row>
    <row r="17" spans="1:5" x14ac:dyDescent="0.25">
      <c r="A17" s="217" t="s">
        <v>383</v>
      </c>
      <c r="B17" s="342" t="s">
        <v>384</v>
      </c>
      <c r="C17" s="345">
        <f>SUM('2.'!O71)</f>
        <v>61742796</v>
      </c>
      <c r="D17" s="345">
        <f>SUM('2.'!P71)</f>
        <v>0</v>
      </c>
      <c r="E17" s="345"/>
    </row>
    <row r="18" spans="1:5" x14ac:dyDescent="0.25">
      <c r="A18" s="217" t="s">
        <v>387</v>
      </c>
      <c r="B18" s="342" t="s">
        <v>388</v>
      </c>
      <c r="C18" s="345"/>
      <c r="D18" s="345"/>
      <c r="E18" s="345"/>
    </row>
    <row r="19" spans="1:5" x14ac:dyDescent="0.25">
      <c r="A19" s="217" t="s">
        <v>389</v>
      </c>
      <c r="B19" s="342" t="s">
        <v>390</v>
      </c>
      <c r="C19" s="345">
        <f>SUM('2.'!O74)</f>
        <v>16662555</v>
      </c>
      <c r="D19" s="345">
        <f>SUM('2.'!P74)</f>
        <v>0</v>
      </c>
      <c r="E19" s="345"/>
    </row>
    <row r="20" spans="1:5" ht="15.75" x14ac:dyDescent="0.25">
      <c r="A20" s="220" t="s">
        <v>687</v>
      </c>
      <c r="B20" s="343" t="s">
        <v>391</v>
      </c>
      <c r="C20" s="346">
        <f>SUM(C19,C17)</f>
        <v>78405351</v>
      </c>
      <c r="D20" s="346">
        <f>SUM(D19,D17)</f>
        <v>0</v>
      </c>
      <c r="E20" s="347"/>
    </row>
    <row r="21" spans="1:5" ht="15.75" x14ac:dyDescent="0.25">
      <c r="A21" s="220" t="s">
        <v>1192</v>
      </c>
      <c r="B21" s="512" t="s">
        <v>1193</v>
      </c>
      <c r="C21" s="513">
        <f>C16+C20</f>
        <v>94767851</v>
      </c>
      <c r="D21" s="513">
        <f>D16+D20</f>
        <v>0</v>
      </c>
      <c r="E21" s="513">
        <f>E16+E20</f>
        <v>0</v>
      </c>
    </row>
    <row r="22" spans="1:5" x14ac:dyDescent="0.25">
      <c r="A22" s="327"/>
      <c r="B22" s="327"/>
      <c r="C22" s="327"/>
      <c r="D22" s="327"/>
    </row>
  </sheetData>
  <mergeCells count="5">
    <mergeCell ref="A1:E1"/>
    <mergeCell ref="A2:E2"/>
    <mergeCell ref="C4:E4"/>
    <mergeCell ref="B4:B5"/>
    <mergeCell ref="A4:A5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  <pageSetUpPr fitToPage="1"/>
  </sheetPr>
  <dimension ref="A1:E27"/>
  <sheetViews>
    <sheetView workbookViewId="0">
      <selection activeCell="C14" sqref="C14"/>
    </sheetView>
  </sheetViews>
  <sheetFormatPr defaultRowHeight="15" x14ac:dyDescent="0.25"/>
  <cols>
    <col min="1" max="1" width="6.140625" style="230" customWidth="1"/>
    <col min="2" max="5" width="29.28515625" style="230" customWidth="1"/>
    <col min="6" max="16384" width="9.140625" style="230"/>
  </cols>
  <sheetData>
    <row r="1" spans="1:5" ht="31.5" customHeight="1" x14ac:dyDescent="0.25">
      <c r="A1" s="620" t="s">
        <v>1269</v>
      </c>
      <c r="B1" s="620"/>
      <c r="C1" s="620"/>
      <c r="D1" s="620"/>
      <c r="E1" s="620"/>
    </row>
    <row r="2" spans="1:5" ht="15.75" thickBot="1" x14ac:dyDescent="0.3">
      <c r="A2" s="270"/>
      <c r="B2" s="271"/>
      <c r="C2" s="270"/>
      <c r="D2" s="562" t="s">
        <v>1276</v>
      </c>
      <c r="E2" s="274"/>
    </row>
    <row r="3" spans="1:5" ht="15.75" thickBot="1" x14ac:dyDescent="0.3">
      <c r="A3" s="618" t="s">
        <v>1051</v>
      </c>
      <c r="B3" s="275" t="s">
        <v>1007</v>
      </c>
      <c r="C3" s="276"/>
      <c r="D3" s="275" t="s">
        <v>1028</v>
      </c>
      <c r="E3" s="277"/>
    </row>
    <row r="4" spans="1:5" ht="15.75" thickBot="1" x14ac:dyDescent="0.3">
      <c r="A4" s="619"/>
      <c r="B4" s="278" t="s">
        <v>901</v>
      </c>
      <c r="C4" s="279" t="s">
        <v>1184</v>
      </c>
      <c r="D4" s="278" t="s">
        <v>901</v>
      </c>
      <c r="E4" s="279" t="s">
        <v>1184</v>
      </c>
    </row>
    <row r="5" spans="1:5" ht="15.75" thickBot="1" x14ac:dyDescent="0.3">
      <c r="A5" s="281">
        <v>1</v>
      </c>
      <c r="B5" s="278">
        <v>2</v>
      </c>
      <c r="C5" s="279" t="s">
        <v>1010</v>
      </c>
      <c r="D5" s="278" t="s">
        <v>1012</v>
      </c>
      <c r="E5" s="280" t="s">
        <v>1014</v>
      </c>
    </row>
    <row r="6" spans="1:5" ht="30" x14ac:dyDescent="0.25">
      <c r="A6" s="272" t="s">
        <v>1006</v>
      </c>
      <c r="B6" s="282" t="s">
        <v>1009</v>
      </c>
      <c r="C6" s="283">
        <f>SUM('3.'!L21)-25580160</f>
        <v>282137635</v>
      </c>
      <c r="D6" s="282" t="s">
        <v>1030</v>
      </c>
      <c r="E6" s="284">
        <f>SUM('2.'!O25)</f>
        <v>209343375</v>
      </c>
    </row>
    <row r="7" spans="1:5" ht="45" x14ac:dyDescent="0.25">
      <c r="A7" s="273" t="s">
        <v>1008</v>
      </c>
      <c r="B7" s="285" t="s">
        <v>780</v>
      </c>
      <c r="C7" s="286">
        <f>SUM('3.'!L20)</f>
        <v>25580160</v>
      </c>
      <c r="D7" s="285" t="s">
        <v>1032</v>
      </c>
      <c r="E7" s="287">
        <f>SUM('2.'!O26)</f>
        <v>33335250</v>
      </c>
    </row>
    <row r="8" spans="1:5" x14ac:dyDescent="0.25">
      <c r="A8" s="273" t="s">
        <v>1010</v>
      </c>
      <c r="B8" s="285" t="s">
        <v>1052</v>
      </c>
      <c r="C8" s="286"/>
      <c r="D8" s="285" t="s">
        <v>626</v>
      </c>
      <c r="E8" s="287">
        <f>SUM('2.'!O51)</f>
        <v>134279941</v>
      </c>
    </row>
    <row r="9" spans="1:5" x14ac:dyDescent="0.25">
      <c r="A9" s="273" t="s">
        <v>1012</v>
      </c>
      <c r="B9" s="285" t="s">
        <v>1015</v>
      </c>
      <c r="C9" s="286">
        <f>SUM('3.'!L35)</f>
        <v>52550000</v>
      </c>
      <c r="D9" s="285" t="s">
        <v>1036</v>
      </c>
      <c r="E9" s="287">
        <f>SUM('2.'!O52)</f>
        <v>9930000</v>
      </c>
    </row>
    <row r="10" spans="1:5" ht="30" x14ac:dyDescent="0.25">
      <c r="A10" s="273" t="s">
        <v>1014</v>
      </c>
      <c r="B10" s="288" t="s">
        <v>1020</v>
      </c>
      <c r="C10" s="286"/>
      <c r="D10" s="285" t="s">
        <v>1053</v>
      </c>
      <c r="E10" s="287">
        <f>SUM('2.'!O83)+'2.'!O61-28000000</f>
        <v>8000000</v>
      </c>
    </row>
    <row r="11" spans="1:5" x14ac:dyDescent="0.25">
      <c r="A11" s="273" t="s">
        <v>1016</v>
      </c>
      <c r="B11" s="285" t="s">
        <v>1054</v>
      </c>
      <c r="C11" s="289"/>
      <c r="D11" s="285" t="s">
        <v>973</v>
      </c>
      <c r="E11" s="287">
        <f>'2.'!O60</f>
        <v>25000000</v>
      </c>
    </row>
    <row r="12" spans="1:5" x14ac:dyDescent="0.25">
      <c r="A12" s="273" t="s">
        <v>1017</v>
      </c>
      <c r="B12" s="285" t="s">
        <v>762</v>
      </c>
      <c r="C12" s="286">
        <f>'3.'!L48+'3.'!L83-8559872</f>
        <v>59620771</v>
      </c>
      <c r="D12" s="290"/>
      <c r="E12" s="287"/>
    </row>
    <row r="13" spans="1:5" x14ac:dyDescent="0.25">
      <c r="A13" s="273" t="s">
        <v>1019</v>
      </c>
      <c r="B13" s="290"/>
      <c r="C13" s="286"/>
      <c r="D13" s="290"/>
      <c r="E13" s="287"/>
    </row>
    <row r="14" spans="1:5" ht="15.75" thickBot="1" x14ac:dyDescent="0.3">
      <c r="A14" s="273" t="s">
        <v>1021</v>
      </c>
      <c r="B14" s="291"/>
      <c r="C14" s="292"/>
      <c r="D14" s="290"/>
      <c r="E14" s="293"/>
    </row>
    <row r="15" spans="1:5" ht="45.75" thickBot="1" x14ac:dyDescent="0.3">
      <c r="A15" s="294" t="s">
        <v>1023</v>
      </c>
      <c r="B15" s="295" t="s">
        <v>1055</v>
      </c>
      <c r="C15" s="296">
        <f>SUM(C6:C14)</f>
        <v>419888566</v>
      </c>
      <c r="D15" s="295" t="s">
        <v>1056</v>
      </c>
      <c r="E15" s="297">
        <f>SUM(E6:E14)</f>
        <v>419888566</v>
      </c>
    </row>
    <row r="16" spans="1:5" ht="30" x14ac:dyDescent="0.25">
      <c r="A16" s="298" t="s">
        <v>1025</v>
      </c>
      <c r="B16" s="299" t="s">
        <v>1057</v>
      </c>
      <c r="C16" s="321"/>
      <c r="D16" s="285" t="s">
        <v>1058</v>
      </c>
      <c r="E16" s="300"/>
    </row>
    <row r="17" spans="1:5" ht="30" x14ac:dyDescent="0.25">
      <c r="A17" s="301" t="s">
        <v>1027</v>
      </c>
      <c r="B17" s="285" t="s">
        <v>1059</v>
      </c>
      <c r="C17" s="286"/>
      <c r="D17" s="285" t="s">
        <v>1060</v>
      </c>
      <c r="E17" s="287"/>
    </row>
    <row r="18" spans="1:5" ht="30" x14ac:dyDescent="0.25">
      <c r="A18" s="301" t="s">
        <v>1029</v>
      </c>
      <c r="B18" s="285" t="s">
        <v>1061</v>
      </c>
      <c r="C18" s="286"/>
      <c r="D18" s="285" t="s">
        <v>1062</v>
      </c>
      <c r="E18" s="287"/>
    </row>
    <row r="19" spans="1:5" ht="30" x14ac:dyDescent="0.25">
      <c r="A19" s="301" t="s">
        <v>1031</v>
      </c>
      <c r="B19" s="285" t="s">
        <v>1063</v>
      </c>
      <c r="C19" s="286"/>
      <c r="D19" s="285" t="s">
        <v>1064</v>
      </c>
      <c r="E19" s="287"/>
    </row>
    <row r="20" spans="1:5" ht="30" x14ac:dyDescent="0.25">
      <c r="A20" s="301" t="s">
        <v>1033</v>
      </c>
      <c r="B20" s="285" t="s">
        <v>1065</v>
      </c>
      <c r="C20" s="286"/>
      <c r="D20" s="299" t="s">
        <v>1066</v>
      </c>
      <c r="E20" s="287"/>
    </row>
    <row r="21" spans="1:5" ht="45" x14ac:dyDescent="0.25">
      <c r="A21" s="301" t="s">
        <v>1035</v>
      </c>
      <c r="B21" s="285" t="s">
        <v>1067</v>
      </c>
      <c r="C21" s="302">
        <f>+C22+C23</f>
        <v>0</v>
      </c>
      <c r="D21" s="285" t="s">
        <v>1068</v>
      </c>
      <c r="E21" s="287"/>
    </row>
    <row r="22" spans="1:5" ht="30" x14ac:dyDescent="0.25">
      <c r="A22" s="298" t="s">
        <v>1037</v>
      </c>
      <c r="B22" s="299" t="s">
        <v>1069</v>
      </c>
      <c r="C22" s="303"/>
      <c r="D22" s="282" t="s">
        <v>1070</v>
      </c>
      <c r="E22" s="300"/>
    </row>
    <row r="23" spans="1:5" ht="15.75" thickBot="1" x14ac:dyDescent="0.3">
      <c r="A23" s="301" t="s">
        <v>1039</v>
      </c>
      <c r="B23" s="285" t="s">
        <v>1071</v>
      </c>
      <c r="C23" s="286"/>
      <c r="D23" s="290"/>
      <c r="E23" s="287"/>
    </row>
    <row r="24" spans="1:5" ht="45.75" thickBot="1" x14ac:dyDescent="0.3">
      <c r="A24" s="294" t="s">
        <v>1041</v>
      </c>
      <c r="B24" s="295" t="s">
        <v>1072</v>
      </c>
      <c r="C24" s="296">
        <f>+C16+C21</f>
        <v>0</v>
      </c>
      <c r="D24" s="295" t="s">
        <v>1073</v>
      </c>
      <c r="E24" s="297">
        <f>SUM(E16:E23)</f>
        <v>0</v>
      </c>
    </row>
    <row r="25" spans="1:5" ht="15.75" thickBot="1" x14ac:dyDescent="0.3">
      <c r="A25" s="294" t="s">
        <v>1043</v>
      </c>
      <c r="B25" s="295" t="s">
        <v>1074</v>
      </c>
      <c r="C25" s="304">
        <f>+C15+C24</f>
        <v>419888566</v>
      </c>
      <c r="D25" s="295" t="s">
        <v>1075</v>
      </c>
      <c r="E25" s="304">
        <f>+E15+E24</f>
        <v>419888566</v>
      </c>
    </row>
    <row r="26" spans="1:5" ht="15.75" thickBot="1" x14ac:dyDescent="0.3">
      <c r="A26" s="294" t="s">
        <v>1045</v>
      </c>
      <c r="B26" s="295" t="s">
        <v>1076</v>
      </c>
      <c r="C26" s="304" t="str">
        <f>IF(C15-E15&lt;0,E15-C15,"-")</f>
        <v>-</v>
      </c>
      <c r="D26" s="295" t="s">
        <v>1077</v>
      </c>
      <c r="E26" s="304" t="str">
        <f>IF(C15-E15&gt;0,C15-E15,"-")</f>
        <v>-</v>
      </c>
    </row>
    <row r="27" spans="1:5" ht="15.75" thickBot="1" x14ac:dyDescent="0.3">
      <c r="A27" s="294" t="s">
        <v>1046</v>
      </c>
      <c r="B27" s="295" t="s">
        <v>1078</v>
      </c>
      <c r="C27" s="304" t="str">
        <f>IF(C15+C16-E25&lt;0,E25-(C15+C16),"-")</f>
        <v>-</v>
      </c>
      <c r="D27" s="295" t="s">
        <v>1079</v>
      </c>
      <c r="E27" s="304" t="str">
        <f>IF(C15+C16-E25&gt;0,C15+C16-E25,"-")</f>
        <v>-</v>
      </c>
    </row>
  </sheetData>
  <mergeCells count="2">
    <mergeCell ref="A3:A4"/>
    <mergeCell ref="A1:E1"/>
  </mergeCells>
  <pageMargins left="0.7" right="0.7" top="0.75" bottom="0.75" header="0.3" footer="0.3"/>
  <pageSetup paperSize="9" scale="7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  <pageSetUpPr fitToPage="1"/>
  </sheetPr>
  <dimension ref="A1:F29"/>
  <sheetViews>
    <sheetView topLeftCell="B1" workbookViewId="0">
      <selection activeCell="C13" sqref="C13"/>
    </sheetView>
  </sheetViews>
  <sheetFormatPr defaultRowHeight="15" x14ac:dyDescent="0.25"/>
  <cols>
    <col min="1" max="1" width="9.140625" style="230"/>
    <col min="2" max="5" width="29.28515625" style="230" customWidth="1"/>
    <col min="6" max="16384" width="9.140625" style="230"/>
  </cols>
  <sheetData>
    <row r="1" spans="1:6" ht="45" customHeight="1" x14ac:dyDescent="0.25">
      <c r="A1" s="270"/>
      <c r="B1" s="620" t="s">
        <v>1270</v>
      </c>
      <c r="C1" s="620"/>
      <c r="D1" s="620"/>
      <c r="E1" s="620"/>
    </row>
    <row r="2" spans="1:6" ht="15.75" thickBot="1" x14ac:dyDescent="0.3">
      <c r="A2" s="270"/>
      <c r="B2" s="271"/>
      <c r="C2" s="270"/>
      <c r="D2" s="562" t="s">
        <v>1277</v>
      </c>
      <c r="E2" s="274"/>
    </row>
    <row r="3" spans="1:6" ht="15.75" thickBot="1" x14ac:dyDescent="0.3">
      <c r="A3" s="621" t="s">
        <v>1051</v>
      </c>
      <c r="B3" s="275" t="s">
        <v>1007</v>
      </c>
      <c r="C3" s="276"/>
      <c r="D3" s="275" t="s">
        <v>1028</v>
      </c>
      <c r="E3" s="277"/>
    </row>
    <row r="4" spans="1:6" ht="15.75" thickBot="1" x14ac:dyDescent="0.3">
      <c r="A4" s="622"/>
      <c r="B4" s="278" t="s">
        <v>901</v>
      </c>
      <c r="C4" s="279" t="s">
        <v>1184</v>
      </c>
      <c r="D4" s="278" t="s">
        <v>901</v>
      </c>
      <c r="E4" s="279" t="s">
        <v>1184</v>
      </c>
    </row>
    <row r="5" spans="1:6" ht="15.75" thickBot="1" x14ac:dyDescent="0.3">
      <c r="A5" s="281">
        <v>1</v>
      </c>
      <c r="B5" s="278">
        <v>2</v>
      </c>
      <c r="C5" s="279">
        <v>3</v>
      </c>
      <c r="D5" s="278">
        <v>4</v>
      </c>
      <c r="E5" s="280">
        <v>5</v>
      </c>
    </row>
    <row r="6" spans="1:6" ht="45" x14ac:dyDescent="0.25">
      <c r="A6" s="272" t="s">
        <v>1006</v>
      </c>
      <c r="B6" s="282" t="s">
        <v>1080</v>
      </c>
      <c r="C6" s="283"/>
      <c r="D6" s="282" t="s">
        <v>1040</v>
      </c>
      <c r="E6" s="284">
        <f>SUM('2.'!O70)</f>
        <v>16362500</v>
      </c>
    </row>
    <row r="7" spans="1:6" ht="30" x14ac:dyDescent="0.25">
      <c r="A7" s="273" t="s">
        <v>1008</v>
      </c>
      <c r="B7" s="285" t="s">
        <v>1081</v>
      </c>
      <c r="C7" s="286"/>
      <c r="D7" s="285" t="s">
        <v>1082</v>
      </c>
      <c r="E7" s="287"/>
    </row>
    <row r="8" spans="1:6" x14ac:dyDescent="0.25">
      <c r="A8" s="273" t="s">
        <v>1010</v>
      </c>
      <c r="B8" s="285" t="s">
        <v>1018</v>
      </c>
      <c r="C8" s="286">
        <f>('3.'!L71+'3.'!L39)</f>
        <v>9660754</v>
      </c>
      <c r="D8" s="285" t="s">
        <v>1042</v>
      </c>
      <c r="E8" s="287">
        <f>SUM('2.'!O75)</f>
        <v>78405351</v>
      </c>
    </row>
    <row r="9" spans="1:6" ht="30" x14ac:dyDescent="0.25">
      <c r="A9" s="273" t="s">
        <v>1012</v>
      </c>
      <c r="B9" s="285" t="s">
        <v>1083</v>
      </c>
      <c r="C9" s="286">
        <f>SUM('3.'!L59)</f>
        <v>88107097</v>
      </c>
      <c r="D9" s="285" t="s">
        <v>1084</v>
      </c>
      <c r="E9" s="287"/>
    </row>
    <row r="10" spans="1:6" ht="30" x14ac:dyDescent="0.25">
      <c r="A10" s="273" t="s">
        <v>1014</v>
      </c>
      <c r="B10" s="285" t="s">
        <v>1085</v>
      </c>
      <c r="C10" s="286"/>
      <c r="D10" s="285" t="s">
        <v>1044</v>
      </c>
      <c r="E10" s="287">
        <f>SUM('2.'!P77)/1000</f>
        <v>0</v>
      </c>
    </row>
    <row r="11" spans="1:6" ht="30" x14ac:dyDescent="0.25">
      <c r="A11" s="273" t="s">
        <v>1016</v>
      </c>
      <c r="B11" s="285" t="s">
        <v>1086</v>
      </c>
      <c r="C11" s="289"/>
      <c r="D11" s="290"/>
      <c r="E11" s="287"/>
    </row>
    <row r="12" spans="1:6" ht="15.75" thickBot="1" x14ac:dyDescent="0.3">
      <c r="A12" s="305" t="s">
        <v>1017</v>
      </c>
      <c r="B12" s="306"/>
      <c r="C12" s="307"/>
      <c r="D12" s="299" t="s">
        <v>973</v>
      </c>
      <c r="E12" s="300"/>
    </row>
    <row r="13" spans="1:6" ht="30.75" thickBot="1" x14ac:dyDescent="0.3">
      <c r="A13" s="294" t="s">
        <v>1019</v>
      </c>
      <c r="B13" s="295" t="s">
        <v>1087</v>
      </c>
      <c r="C13" s="296">
        <f>SUM(C11:C12,C9,C8,C6)</f>
        <v>97767851</v>
      </c>
      <c r="D13" s="295" t="s">
        <v>1088</v>
      </c>
      <c r="E13" s="297">
        <f>SUM(E10:E12,E8,E6)</f>
        <v>94767851</v>
      </c>
      <c r="F13" s="357"/>
    </row>
    <row r="14" spans="1:6" ht="30" x14ac:dyDescent="0.25">
      <c r="A14" s="272" t="s">
        <v>1021</v>
      </c>
      <c r="B14" s="308" t="s">
        <v>1089</v>
      </c>
      <c r="C14" s="309"/>
      <c r="D14" s="285" t="s">
        <v>1058</v>
      </c>
      <c r="E14" s="284"/>
    </row>
    <row r="15" spans="1:6" ht="30" x14ac:dyDescent="0.25">
      <c r="A15" s="273" t="s">
        <v>1023</v>
      </c>
      <c r="B15" s="310" t="s">
        <v>1090</v>
      </c>
      <c r="C15" s="286"/>
      <c r="D15" s="285" t="s">
        <v>1091</v>
      </c>
      <c r="E15" s="287"/>
    </row>
    <row r="16" spans="1:6" ht="30" x14ac:dyDescent="0.25">
      <c r="A16" s="272" t="s">
        <v>1025</v>
      </c>
      <c r="B16" s="310" t="s">
        <v>1092</v>
      </c>
      <c r="C16" s="286"/>
      <c r="D16" s="285" t="s">
        <v>1062</v>
      </c>
      <c r="E16" s="287"/>
    </row>
    <row r="17" spans="1:5" ht="30" x14ac:dyDescent="0.25">
      <c r="A17" s="273" t="s">
        <v>1027</v>
      </c>
      <c r="B17" s="310" t="s">
        <v>1093</v>
      </c>
      <c r="C17" s="286"/>
      <c r="D17" s="285" t="s">
        <v>1064</v>
      </c>
      <c r="E17" s="287">
        <v>3000000</v>
      </c>
    </row>
    <row r="18" spans="1:5" x14ac:dyDescent="0.25">
      <c r="A18" s="272" t="s">
        <v>1029</v>
      </c>
      <c r="B18" s="310" t="s">
        <v>1094</v>
      </c>
      <c r="C18" s="286"/>
      <c r="D18" s="299" t="s">
        <v>1066</v>
      </c>
      <c r="E18" s="287"/>
    </row>
    <row r="19" spans="1:5" ht="45" x14ac:dyDescent="0.25">
      <c r="A19" s="273" t="s">
        <v>1031</v>
      </c>
      <c r="B19" s="311" t="s">
        <v>1095</v>
      </c>
      <c r="C19" s="286"/>
      <c r="D19" s="285" t="s">
        <v>1096</v>
      </c>
      <c r="E19" s="287"/>
    </row>
    <row r="20" spans="1:5" ht="45" x14ac:dyDescent="0.25">
      <c r="A20" s="272" t="s">
        <v>1033</v>
      </c>
      <c r="B20" s="312" t="s">
        <v>1097</v>
      </c>
      <c r="C20" s="302">
        <f>+C21+C22+C23+C24+C25</f>
        <v>0</v>
      </c>
      <c r="D20" s="282" t="s">
        <v>1070</v>
      </c>
      <c r="E20" s="287"/>
    </row>
    <row r="21" spans="1:5" ht="30" x14ac:dyDescent="0.25">
      <c r="A21" s="273" t="s">
        <v>1035</v>
      </c>
      <c r="B21" s="311" t="s">
        <v>1098</v>
      </c>
      <c r="C21" s="286"/>
      <c r="D21" s="282" t="s">
        <v>428</v>
      </c>
      <c r="E21" s="287"/>
    </row>
    <row r="22" spans="1:5" ht="30" x14ac:dyDescent="0.25">
      <c r="A22" s="272" t="s">
        <v>1037</v>
      </c>
      <c r="B22" s="311" t="s">
        <v>1099</v>
      </c>
      <c r="C22" s="286"/>
      <c r="D22" s="313"/>
      <c r="E22" s="287"/>
    </row>
    <row r="23" spans="1:5" ht="30" x14ac:dyDescent="0.25">
      <c r="A23" s="273" t="s">
        <v>1039</v>
      </c>
      <c r="B23" s="310" t="s">
        <v>837</v>
      </c>
      <c r="C23" s="286"/>
      <c r="D23" s="313"/>
      <c r="E23" s="287"/>
    </row>
    <row r="24" spans="1:5" x14ac:dyDescent="0.25">
      <c r="A24" s="272" t="s">
        <v>1041</v>
      </c>
      <c r="B24" s="314" t="s">
        <v>1100</v>
      </c>
      <c r="C24" s="286"/>
      <c r="D24" s="290"/>
      <c r="E24" s="287"/>
    </row>
    <row r="25" spans="1:5" ht="30.75" thickBot="1" x14ac:dyDescent="0.3">
      <c r="A25" s="273" t="s">
        <v>1043</v>
      </c>
      <c r="B25" s="315" t="s">
        <v>1101</v>
      </c>
      <c r="C25" s="286"/>
      <c r="D25" s="313"/>
      <c r="E25" s="287"/>
    </row>
    <row r="26" spans="1:5" ht="60.75" thickBot="1" x14ac:dyDescent="0.3">
      <c r="A26" s="294" t="s">
        <v>1045</v>
      </c>
      <c r="B26" s="295" t="s">
        <v>1102</v>
      </c>
      <c r="C26" s="296">
        <f>+C14+C20</f>
        <v>0</v>
      </c>
      <c r="D26" s="295" t="s">
        <v>1103</v>
      </c>
      <c r="E26" s="297">
        <f>SUM(E14:E25)</f>
        <v>3000000</v>
      </c>
    </row>
    <row r="27" spans="1:5" ht="15.75" thickBot="1" x14ac:dyDescent="0.3">
      <c r="A27" s="294" t="s">
        <v>1046</v>
      </c>
      <c r="B27" s="295" t="s">
        <v>1104</v>
      </c>
      <c r="C27" s="304">
        <f>+C13+C26</f>
        <v>97767851</v>
      </c>
      <c r="D27" s="295" t="s">
        <v>1105</v>
      </c>
      <c r="E27" s="304">
        <f>+E13+E26</f>
        <v>97767851</v>
      </c>
    </row>
    <row r="28" spans="1:5" ht="15.75" thickBot="1" x14ac:dyDescent="0.3">
      <c r="A28" s="294" t="s">
        <v>1048</v>
      </c>
      <c r="B28" s="295" t="s">
        <v>1076</v>
      </c>
      <c r="C28" s="304" t="str">
        <f>IF(C13-E13&lt;0,E13-C13,"-")</f>
        <v>-</v>
      </c>
      <c r="D28" s="295" t="s">
        <v>1077</v>
      </c>
      <c r="E28" s="304"/>
    </row>
    <row r="29" spans="1:5" ht="15.75" thickBot="1" x14ac:dyDescent="0.3">
      <c r="A29" s="294" t="s">
        <v>1106</v>
      </c>
      <c r="B29" s="295" t="s">
        <v>1078</v>
      </c>
      <c r="C29" s="304" t="str">
        <f>IF(C13+C14-E27&lt;0,E27-(C13+C14),"-")</f>
        <v>-</v>
      </c>
      <c r="D29" s="295" t="s">
        <v>1079</v>
      </c>
      <c r="E29" s="304"/>
    </row>
  </sheetData>
  <mergeCells count="2">
    <mergeCell ref="A3:A4"/>
    <mergeCell ref="B1:E1"/>
  </mergeCells>
  <pageMargins left="0.70866141732283472" right="0.70866141732283472" top="0.74803149606299213" bottom="0.74803149606299213" header="0.31496062992125984" footer="0.31496062992125984"/>
  <pageSetup paperSize="9" scale="6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G32"/>
  <sheetViews>
    <sheetView workbookViewId="0">
      <selection activeCell="F19" sqref="F19"/>
    </sheetView>
  </sheetViews>
  <sheetFormatPr defaultRowHeight="15" x14ac:dyDescent="0.25"/>
  <cols>
    <col min="2" max="2" width="11.7109375" style="525" customWidth="1"/>
    <col min="3" max="3" width="24.7109375" customWidth="1"/>
    <col min="4" max="4" width="11.85546875" customWidth="1"/>
  </cols>
  <sheetData>
    <row r="1" spans="1:7" x14ac:dyDescent="0.25">
      <c r="A1" s="520" t="s">
        <v>1194</v>
      </c>
    </row>
    <row r="2" spans="1:7" x14ac:dyDescent="0.25">
      <c r="A2" s="520" t="s">
        <v>1224</v>
      </c>
    </row>
    <row r="3" spans="1:7" x14ac:dyDescent="0.25">
      <c r="A3" s="520"/>
    </row>
    <row r="4" spans="1:7" x14ac:dyDescent="0.25">
      <c r="A4" s="623" t="s">
        <v>1249</v>
      </c>
      <c r="B4" s="623"/>
      <c r="C4" s="623"/>
      <c r="D4" s="623"/>
      <c r="E4" s="623"/>
      <c r="F4" s="526"/>
      <c r="G4" s="526"/>
    </row>
    <row r="5" spans="1:7" x14ac:dyDescent="0.25">
      <c r="B5" s="527"/>
      <c r="C5" s="528"/>
      <c r="D5" s="528"/>
    </row>
    <row r="7" spans="1:7" ht="15.75" thickBot="1" x14ac:dyDescent="0.3">
      <c r="C7" s="563" t="s">
        <v>1278</v>
      </c>
      <c r="D7" s="560"/>
    </row>
    <row r="8" spans="1:7" x14ac:dyDescent="0.25">
      <c r="B8" s="529" t="s">
        <v>1239</v>
      </c>
      <c r="C8" s="530" t="s">
        <v>901</v>
      </c>
      <c r="D8" s="531" t="s">
        <v>1225</v>
      </c>
    </row>
    <row r="9" spans="1:7" x14ac:dyDescent="0.25">
      <c r="B9" s="532" t="s">
        <v>1204</v>
      </c>
      <c r="C9" s="533" t="s">
        <v>1205</v>
      </c>
      <c r="D9" s="534">
        <v>1</v>
      </c>
    </row>
    <row r="10" spans="1:7" x14ac:dyDescent="0.25">
      <c r="B10" s="535" t="s">
        <v>1207</v>
      </c>
      <c r="C10" s="521" t="s">
        <v>1226</v>
      </c>
      <c r="D10" s="536">
        <v>2.5</v>
      </c>
    </row>
    <row r="11" spans="1:7" x14ac:dyDescent="0.25">
      <c r="B11" s="537"/>
      <c r="C11" s="524" t="s">
        <v>1208</v>
      </c>
      <c r="D11" s="538">
        <f>SUM(D9:D10)</f>
        <v>3.5</v>
      </c>
    </row>
    <row r="12" spans="1:7" x14ac:dyDescent="0.25">
      <c r="B12" s="535" t="s">
        <v>1204</v>
      </c>
      <c r="C12" s="521" t="s">
        <v>1209</v>
      </c>
      <c r="D12" s="539">
        <v>14.25</v>
      </c>
    </row>
    <row r="13" spans="1:7" x14ac:dyDescent="0.25">
      <c r="B13" s="535" t="s">
        <v>1210</v>
      </c>
      <c r="C13" s="521" t="s">
        <v>1227</v>
      </c>
      <c r="D13" s="539">
        <v>1.5</v>
      </c>
    </row>
    <row r="14" spans="1:7" x14ac:dyDescent="0.25">
      <c r="B14" s="537"/>
      <c r="C14" s="524" t="s">
        <v>1211</v>
      </c>
      <c r="D14" s="540">
        <f>SUM(D12:D13)</f>
        <v>15.75</v>
      </c>
    </row>
    <row r="15" spans="1:7" x14ac:dyDescent="0.25">
      <c r="B15" s="535" t="s">
        <v>1212</v>
      </c>
      <c r="C15" s="523" t="s">
        <v>1213</v>
      </c>
      <c r="D15" s="539">
        <v>1</v>
      </c>
    </row>
    <row r="16" spans="1:7" x14ac:dyDescent="0.25">
      <c r="B16" s="535" t="s">
        <v>1240</v>
      </c>
      <c r="C16" s="523" t="s">
        <v>1241</v>
      </c>
      <c r="D16" s="539">
        <v>1</v>
      </c>
    </row>
    <row r="17" spans="2:4" x14ac:dyDescent="0.25">
      <c r="B17" s="535" t="s">
        <v>1242</v>
      </c>
      <c r="C17" s="523" t="s">
        <v>1228</v>
      </c>
      <c r="D17" s="539">
        <v>5</v>
      </c>
    </row>
    <row r="18" spans="2:4" x14ac:dyDescent="0.25">
      <c r="B18" s="535" t="s">
        <v>1243</v>
      </c>
      <c r="C18" s="523" t="s">
        <v>1229</v>
      </c>
      <c r="D18" s="539">
        <v>2</v>
      </c>
    </row>
    <row r="19" spans="2:4" x14ac:dyDescent="0.25">
      <c r="B19" s="535" t="s">
        <v>1244</v>
      </c>
      <c r="C19" s="523" t="s">
        <v>1206</v>
      </c>
      <c r="D19" s="539">
        <v>1</v>
      </c>
    </row>
    <row r="20" spans="2:4" x14ac:dyDescent="0.25">
      <c r="B20" s="535" t="s">
        <v>1217</v>
      </c>
      <c r="C20" s="523" t="s">
        <v>1218</v>
      </c>
      <c r="D20" s="539">
        <v>1</v>
      </c>
    </row>
    <row r="21" spans="2:4" x14ac:dyDescent="0.25">
      <c r="B21" s="535" t="s">
        <v>1245</v>
      </c>
      <c r="C21" s="523" t="s">
        <v>1219</v>
      </c>
      <c r="D21" s="539">
        <v>0.5</v>
      </c>
    </row>
    <row r="22" spans="2:4" x14ac:dyDescent="0.25">
      <c r="B22" s="535" t="s">
        <v>1220</v>
      </c>
      <c r="C22" s="523" t="s">
        <v>1230</v>
      </c>
      <c r="D22" s="539">
        <v>0.5</v>
      </c>
    </row>
    <row r="23" spans="2:4" x14ac:dyDescent="0.25">
      <c r="B23" s="537"/>
      <c r="C23" s="524" t="s">
        <v>1221</v>
      </c>
      <c r="D23" s="540">
        <f>SUM(D15:D22)</f>
        <v>12</v>
      </c>
    </row>
    <row r="24" spans="2:4" x14ac:dyDescent="0.25">
      <c r="B24" s="535" t="s">
        <v>1231</v>
      </c>
      <c r="C24" s="521" t="s">
        <v>1222</v>
      </c>
      <c r="D24" s="539">
        <v>17</v>
      </c>
    </row>
    <row r="25" spans="2:4" x14ac:dyDescent="0.25">
      <c r="B25" s="537"/>
      <c r="C25" s="524" t="s">
        <v>1232</v>
      </c>
      <c r="D25" s="540">
        <f>D24</f>
        <v>17</v>
      </c>
    </row>
    <row r="26" spans="2:4" ht="15.75" thickBot="1" x14ac:dyDescent="0.3">
      <c r="B26" s="541"/>
      <c r="C26" s="542" t="s">
        <v>1223</v>
      </c>
      <c r="D26" s="543">
        <f>D11+D14+D23+D25</f>
        <v>48.25</v>
      </c>
    </row>
    <row r="32" spans="2:4" x14ac:dyDescent="0.25">
      <c r="B32" s="519"/>
    </row>
  </sheetData>
  <mergeCells count="1">
    <mergeCell ref="A4:E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  <pageSetUpPr fitToPage="1"/>
  </sheetPr>
  <dimension ref="A1:AE172"/>
  <sheetViews>
    <sheetView workbookViewId="0">
      <selection sqref="A1:N124"/>
    </sheetView>
  </sheetViews>
  <sheetFormatPr defaultRowHeight="15" x14ac:dyDescent="0.25"/>
  <cols>
    <col min="1" max="1" width="83.42578125" customWidth="1"/>
    <col min="4" max="4" width="12.7109375" customWidth="1"/>
    <col min="5" max="5" width="11.42578125" customWidth="1"/>
    <col min="6" max="7" width="10.28515625" customWidth="1"/>
    <col min="8" max="8" width="12" customWidth="1"/>
    <col min="9" max="9" width="12.85546875" customWidth="1"/>
    <col min="10" max="10" width="13.42578125" customWidth="1"/>
    <col min="11" max="11" width="11.5703125" customWidth="1"/>
    <col min="12" max="12" width="10" customWidth="1"/>
    <col min="13" max="13" width="12" customWidth="1"/>
  </cols>
  <sheetData>
    <row r="1" spans="1:14" ht="21" customHeight="1" x14ac:dyDescent="0.25">
      <c r="A1" s="572" t="s">
        <v>42</v>
      </c>
      <c r="B1" s="573"/>
      <c r="C1" s="573"/>
      <c r="D1" s="573"/>
      <c r="E1" s="573"/>
      <c r="F1" s="573"/>
      <c r="G1" s="573"/>
      <c r="H1" s="573"/>
      <c r="I1" s="573"/>
      <c r="J1" s="573"/>
      <c r="K1" s="573"/>
      <c r="L1" s="574"/>
      <c r="M1" s="575"/>
      <c r="N1" s="575"/>
    </row>
    <row r="2" spans="1:14" ht="18.75" customHeight="1" x14ac:dyDescent="0.25">
      <c r="A2" s="576" t="s">
        <v>842</v>
      </c>
      <c r="B2" s="573"/>
      <c r="C2" s="573"/>
      <c r="D2" s="573"/>
      <c r="E2" s="573"/>
      <c r="F2" s="573"/>
      <c r="G2" s="573"/>
      <c r="H2" s="573"/>
      <c r="I2" s="573"/>
      <c r="J2" s="573"/>
      <c r="K2" s="573"/>
      <c r="L2" s="574"/>
      <c r="M2" s="575"/>
      <c r="N2" s="575"/>
    </row>
    <row r="3" spans="1:14" ht="18" x14ac:dyDescent="0.25">
      <c r="A3" s="58"/>
    </row>
    <row r="4" spans="1:14" x14ac:dyDescent="0.25">
      <c r="A4" s="129" t="s">
        <v>928</v>
      </c>
    </row>
    <row r="5" spans="1:14" ht="25.5" customHeight="1" x14ac:dyDescent="0.25">
      <c r="A5" s="582" t="s">
        <v>255</v>
      </c>
      <c r="B5" s="584" t="s">
        <v>256</v>
      </c>
      <c r="C5" s="577" t="s">
        <v>847</v>
      </c>
      <c r="D5" s="578"/>
      <c r="E5" s="579"/>
      <c r="F5" s="577" t="s">
        <v>848</v>
      </c>
      <c r="G5" s="578"/>
      <c r="H5" s="579"/>
      <c r="I5" s="577" t="s">
        <v>849</v>
      </c>
      <c r="J5" s="578"/>
      <c r="K5" s="579"/>
      <c r="L5" s="580" t="s">
        <v>967</v>
      </c>
      <c r="M5" s="581"/>
      <c r="N5" s="581"/>
    </row>
    <row r="6" spans="1:14" ht="26.25" x14ac:dyDescent="0.25">
      <c r="A6" s="583"/>
      <c r="B6" s="585"/>
      <c r="C6" s="2" t="s">
        <v>970</v>
      </c>
      <c r="D6" s="2" t="s">
        <v>40</v>
      </c>
      <c r="E6" s="128" t="s">
        <v>41</v>
      </c>
      <c r="F6" s="2" t="s">
        <v>970</v>
      </c>
      <c r="G6" s="2" t="s">
        <v>40</v>
      </c>
      <c r="H6" s="128" t="s">
        <v>41</v>
      </c>
      <c r="I6" s="2" t="s">
        <v>970</v>
      </c>
      <c r="J6" s="2" t="s">
        <v>40</v>
      </c>
      <c r="K6" s="128" t="s">
        <v>41</v>
      </c>
      <c r="L6" s="2" t="s">
        <v>970</v>
      </c>
      <c r="M6" s="2" t="s">
        <v>40</v>
      </c>
      <c r="N6" s="128" t="s">
        <v>41</v>
      </c>
    </row>
    <row r="7" spans="1:14" x14ac:dyDescent="0.25">
      <c r="A7" s="38" t="s">
        <v>257</v>
      </c>
      <c r="B7" s="39" t="s">
        <v>258</v>
      </c>
      <c r="C7" s="39"/>
      <c r="D7" s="39"/>
      <c r="E7" s="49"/>
      <c r="F7" s="49"/>
      <c r="G7" s="49"/>
      <c r="H7" s="49"/>
      <c r="I7" s="49"/>
      <c r="J7" s="49"/>
      <c r="K7" s="49"/>
      <c r="L7" s="37"/>
      <c r="M7" s="37"/>
      <c r="N7" s="37"/>
    </row>
    <row r="8" spans="1:14" x14ac:dyDescent="0.25">
      <c r="A8" s="38" t="s">
        <v>259</v>
      </c>
      <c r="B8" s="40" t="s">
        <v>260</v>
      </c>
      <c r="C8" s="40"/>
      <c r="D8" s="40"/>
      <c r="E8" s="49"/>
      <c r="F8" s="49"/>
      <c r="G8" s="49"/>
      <c r="H8" s="49"/>
      <c r="I8" s="49"/>
      <c r="J8" s="49"/>
      <c r="K8" s="49"/>
      <c r="L8" s="37"/>
      <c r="M8" s="37"/>
      <c r="N8" s="37"/>
    </row>
    <row r="9" spans="1:14" x14ac:dyDescent="0.25">
      <c r="A9" s="38" t="s">
        <v>261</v>
      </c>
      <c r="B9" s="40" t="s">
        <v>262</v>
      </c>
      <c r="C9" s="40"/>
      <c r="D9" s="40"/>
      <c r="E9" s="49"/>
      <c r="F9" s="49"/>
      <c r="G9" s="49"/>
      <c r="H9" s="49"/>
      <c r="I9" s="49"/>
      <c r="J9" s="49"/>
      <c r="K9" s="49"/>
      <c r="L9" s="37"/>
      <c r="M9" s="37"/>
      <c r="N9" s="37"/>
    </row>
    <row r="10" spans="1:14" x14ac:dyDescent="0.25">
      <c r="A10" s="41" t="s">
        <v>263</v>
      </c>
      <c r="B10" s="40" t="s">
        <v>264</v>
      </c>
      <c r="C10" s="40"/>
      <c r="D10" s="40"/>
      <c r="E10" s="49"/>
      <c r="F10" s="49"/>
      <c r="G10" s="49"/>
      <c r="H10" s="49"/>
      <c r="I10" s="49"/>
      <c r="J10" s="49"/>
      <c r="K10" s="49"/>
      <c r="L10" s="37"/>
      <c r="M10" s="37"/>
      <c r="N10" s="37"/>
    </row>
    <row r="11" spans="1:14" x14ac:dyDescent="0.25">
      <c r="A11" s="41" t="s">
        <v>265</v>
      </c>
      <c r="B11" s="40" t="s">
        <v>266</v>
      </c>
      <c r="C11" s="40"/>
      <c r="D11" s="40"/>
      <c r="E11" s="49"/>
      <c r="F11" s="49"/>
      <c r="G11" s="49"/>
      <c r="H11" s="49"/>
      <c r="I11" s="49"/>
      <c r="J11" s="49"/>
      <c r="K11" s="49"/>
      <c r="L11" s="37"/>
      <c r="M11" s="37"/>
      <c r="N11" s="37"/>
    </row>
    <row r="12" spans="1:14" x14ac:dyDescent="0.25">
      <c r="A12" s="41" t="s">
        <v>267</v>
      </c>
      <c r="B12" s="40" t="s">
        <v>268</v>
      </c>
      <c r="C12" s="40"/>
      <c r="D12" s="40"/>
      <c r="E12" s="49"/>
      <c r="F12" s="49"/>
      <c r="G12" s="49"/>
      <c r="H12" s="49"/>
      <c r="I12" s="49"/>
      <c r="J12" s="49"/>
      <c r="K12" s="49"/>
      <c r="L12" s="37"/>
      <c r="M12" s="37"/>
      <c r="N12" s="37"/>
    </row>
    <row r="13" spans="1:14" x14ac:dyDescent="0.25">
      <c r="A13" s="41" t="s">
        <v>269</v>
      </c>
      <c r="B13" s="40" t="s">
        <v>270</v>
      </c>
      <c r="C13" s="40"/>
      <c r="D13" s="40"/>
      <c r="E13" s="49"/>
      <c r="F13" s="49"/>
      <c r="G13" s="49"/>
      <c r="H13" s="49"/>
      <c r="I13" s="49"/>
      <c r="J13" s="49"/>
      <c r="K13" s="49"/>
      <c r="L13" s="37"/>
      <c r="M13" s="37"/>
      <c r="N13" s="37"/>
    </row>
    <row r="14" spans="1:14" x14ac:dyDescent="0.25">
      <c r="A14" s="41" t="s">
        <v>271</v>
      </c>
      <c r="B14" s="40" t="s">
        <v>272</v>
      </c>
      <c r="C14" s="40"/>
      <c r="D14" s="40"/>
      <c r="E14" s="49"/>
      <c r="F14" s="49"/>
      <c r="G14" s="49"/>
      <c r="H14" s="49"/>
      <c r="I14" s="49"/>
      <c r="J14" s="49"/>
      <c r="K14" s="49"/>
      <c r="L14" s="37"/>
      <c r="M14" s="37"/>
      <c r="N14" s="37"/>
    </row>
    <row r="15" spans="1:14" x14ac:dyDescent="0.25">
      <c r="A15" s="4" t="s">
        <v>273</v>
      </c>
      <c r="B15" s="40" t="s">
        <v>274</v>
      </c>
      <c r="C15" s="40"/>
      <c r="D15" s="40"/>
      <c r="E15" s="49"/>
      <c r="F15" s="49"/>
      <c r="G15" s="49"/>
      <c r="H15" s="49"/>
      <c r="I15" s="49"/>
      <c r="J15" s="49"/>
      <c r="K15" s="49"/>
      <c r="L15" s="37"/>
      <c r="M15" s="37"/>
      <c r="N15" s="37"/>
    </row>
    <row r="16" spans="1:14" x14ac:dyDescent="0.25">
      <c r="A16" s="4" t="s">
        <v>275</v>
      </c>
      <c r="B16" s="40" t="s">
        <v>276</v>
      </c>
      <c r="C16" s="40"/>
      <c r="D16" s="40"/>
      <c r="E16" s="49"/>
      <c r="F16" s="49"/>
      <c r="G16" s="49"/>
      <c r="H16" s="49"/>
      <c r="I16" s="49"/>
      <c r="J16" s="49"/>
      <c r="K16" s="49"/>
      <c r="L16" s="37"/>
      <c r="M16" s="37"/>
      <c r="N16" s="37"/>
    </row>
    <row r="17" spans="1:14" x14ac:dyDescent="0.25">
      <c r="A17" s="4" t="s">
        <v>277</v>
      </c>
      <c r="B17" s="40" t="s">
        <v>278</v>
      </c>
      <c r="C17" s="40"/>
      <c r="D17" s="40"/>
      <c r="E17" s="49"/>
      <c r="F17" s="49"/>
      <c r="G17" s="49"/>
      <c r="H17" s="49"/>
      <c r="I17" s="49"/>
      <c r="J17" s="49"/>
      <c r="K17" s="49"/>
      <c r="L17" s="37"/>
      <c r="M17" s="37"/>
      <c r="N17" s="37"/>
    </row>
    <row r="18" spans="1:14" x14ac:dyDescent="0.25">
      <c r="A18" s="4" t="s">
        <v>279</v>
      </c>
      <c r="B18" s="40" t="s">
        <v>280</v>
      </c>
      <c r="C18" s="40"/>
      <c r="D18" s="40"/>
      <c r="E18" s="49"/>
      <c r="F18" s="49"/>
      <c r="G18" s="49"/>
      <c r="H18" s="49"/>
      <c r="I18" s="49"/>
      <c r="J18" s="49"/>
      <c r="K18" s="49"/>
      <c r="L18" s="37"/>
      <c r="M18" s="37"/>
      <c r="N18" s="37"/>
    </row>
    <row r="19" spans="1:14" x14ac:dyDescent="0.25">
      <c r="A19" s="4" t="s">
        <v>707</v>
      </c>
      <c r="B19" s="40" t="s">
        <v>281</v>
      </c>
      <c r="C19" s="40"/>
      <c r="D19" s="40"/>
      <c r="E19" s="49"/>
      <c r="F19" s="49"/>
      <c r="G19" s="49"/>
      <c r="H19" s="49"/>
      <c r="I19" s="49"/>
      <c r="J19" s="49"/>
      <c r="K19" s="49"/>
      <c r="L19" s="37"/>
      <c r="M19" s="37"/>
      <c r="N19" s="37"/>
    </row>
    <row r="20" spans="1:14" x14ac:dyDescent="0.25">
      <c r="A20" s="42" t="s">
        <v>605</v>
      </c>
      <c r="B20" s="43" t="s">
        <v>283</v>
      </c>
      <c r="C20" s="43"/>
      <c r="D20" s="43"/>
      <c r="E20" s="49"/>
      <c r="F20" s="49"/>
      <c r="G20" s="49"/>
      <c r="H20" s="49"/>
      <c r="I20" s="49"/>
      <c r="J20" s="49"/>
      <c r="K20" s="49"/>
      <c r="L20" s="37"/>
      <c r="M20" s="37"/>
      <c r="N20" s="37"/>
    </row>
    <row r="21" spans="1:14" x14ac:dyDescent="0.25">
      <c r="A21" s="4" t="s">
        <v>284</v>
      </c>
      <c r="B21" s="40" t="s">
        <v>285</v>
      </c>
      <c r="C21" s="40"/>
      <c r="D21" s="40"/>
      <c r="E21" s="49"/>
      <c r="F21" s="49"/>
      <c r="G21" s="49"/>
      <c r="H21" s="49"/>
      <c r="I21" s="49"/>
      <c r="J21" s="49"/>
      <c r="K21" s="49"/>
      <c r="L21" s="37"/>
      <c r="M21" s="37"/>
      <c r="N21" s="37"/>
    </row>
    <row r="22" spans="1:14" ht="33.75" customHeight="1" x14ac:dyDescent="0.25">
      <c r="A22" s="4" t="s">
        <v>286</v>
      </c>
      <c r="B22" s="40" t="s">
        <v>287</v>
      </c>
      <c r="C22" s="40"/>
      <c r="D22" s="40"/>
      <c r="E22" s="49"/>
      <c r="F22" s="49"/>
      <c r="G22" s="49"/>
      <c r="H22" s="49"/>
      <c r="I22" s="49"/>
      <c r="J22" s="49"/>
      <c r="K22" s="49"/>
      <c r="L22" s="37"/>
      <c r="M22" s="37"/>
      <c r="N22" s="37"/>
    </row>
    <row r="23" spans="1:14" x14ac:dyDescent="0.25">
      <c r="A23" s="5" t="s">
        <v>288</v>
      </c>
      <c r="B23" s="40" t="s">
        <v>289</v>
      </c>
      <c r="C23" s="40"/>
      <c r="D23" s="40"/>
      <c r="E23" s="49"/>
      <c r="F23" s="49"/>
      <c r="G23" s="49"/>
      <c r="H23" s="49"/>
      <c r="I23" s="49"/>
      <c r="J23" s="49"/>
      <c r="K23" s="49"/>
      <c r="L23" s="37"/>
      <c r="M23" s="37"/>
      <c r="N23" s="37"/>
    </row>
    <row r="24" spans="1:14" x14ac:dyDescent="0.25">
      <c r="A24" s="8" t="s">
        <v>606</v>
      </c>
      <c r="B24" s="43" t="s">
        <v>290</v>
      </c>
      <c r="C24" s="43"/>
      <c r="D24" s="43"/>
      <c r="E24" s="49"/>
      <c r="F24" s="49"/>
      <c r="G24" s="49"/>
      <c r="H24" s="49"/>
      <c r="I24" s="49"/>
      <c r="J24" s="49"/>
      <c r="K24" s="49"/>
      <c r="L24" s="37"/>
      <c r="M24" s="37"/>
      <c r="N24" s="37"/>
    </row>
    <row r="25" spans="1:14" x14ac:dyDescent="0.25">
      <c r="A25" s="61" t="s">
        <v>737</v>
      </c>
      <c r="B25" s="62" t="s">
        <v>291</v>
      </c>
      <c r="C25" s="62"/>
      <c r="D25" s="62"/>
      <c r="E25" s="49"/>
      <c r="F25" s="49"/>
      <c r="G25" s="49"/>
      <c r="H25" s="49"/>
      <c r="I25" s="49"/>
      <c r="J25" s="49"/>
      <c r="K25" s="49"/>
      <c r="L25" s="37"/>
      <c r="M25" s="37"/>
      <c r="N25" s="37"/>
    </row>
    <row r="26" spans="1:14" x14ac:dyDescent="0.25">
      <c r="A26" s="47" t="s">
        <v>708</v>
      </c>
      <c r="B26" s="62" t="s">
        <v>292</v>
      </c>
      <c r="C26" s="62"/>
      <c r="D26" s="62"/>
      <c r="E26" s="49"/>
      <c r="F26" s="49"/>
      <c r="G26" s="49"/>
      <c r="H26" s="49"/>
      <c r="I26" s="49"/>
      <c r="J26" s="49"/>
      <c r="K26" s="49"/>
      <c r="L26" s="37"/>
      <c r="M26" s="37"/>
      <c r="N26" s="37"/>
    </row>
    <row r="27" spans="1:14" x14ac:dyDescent="0.25">
      <c r="A27" s="4" t="s">
        <v>293</v>
      </c>
      <c r="B27" s="40" t="s">
        <v>294</v>
      </c>
      <c r="C27" s="40"/>
      <c r="D27" s="40"/>
      <c r="E27" s="49"/>
      <c r="F27" s="49"/>
      <c r="G27" s="49"/>
      <c r="H27" s="49"/>
      <c r="I27" s="49"/>
      <c r="J27" s="49"/>
      <c r="K27" s="49"/>
      <c r="L27" s="37"/>
      <c r="M27" s="37"/>
      <c r="N27" s="37"/>
    </row>
    <row r="28" spans="1:14" x14ac:dyDescent="0.25">
      <c r="A28" s="4" t="s">
        <v>295</v>
      </c>
      <c r="B28" s="40" t="s">
        <v>296</v>
      </c>
      <c r="C28" s="40"/>
      <c r="D28" s="40"/>
      <c r="E28" s="49"/>
      <c r="F28" s="49"/>
      <c r="G28" s="49"/>
      <c r="H28" s="49"/>
      <c r="I28" s="49"/>
      <c r="J28" s="49"/>
      <c r="K28" s="49"/>
      <c r="L28" s="37"/>
      <c r="M28" s="37"/>
      <c r="N28" s="37"/>
    </row>
    <row r="29" spans="1:14" x14ac:dyDescent="0.25">
      <c r="A29" s="4" t="s">
        <v>297</v>
      </c>
      <c r="B29" s="40" t="s">
        <v>298</v>
      </c>
      <c r="C29" s="40"/>
      <c r="D29" s="40"/>
      <c r="E29" s="49"/>
      <c r="F29" s="49"/>
      <c r="G29" s="49"/>
      <c r="H29" s="49"/>
      <c r="I29" s="49"/>
      <c r="J29" s="49"/>
      <c r="K29" s="49"/>
      <c r="L29" s="37"/>
      <c r="M29" s="37"/>
      <c r="N29" s="37"/>
    </row>
    <row r="30" spans="1:14" x14ac:dyDescent="0.25">
      <c r="A30" s="8" t="s">
        <v>616</v>
      </c>
      <c r="B30" s="43" t="s">
        <v>299</v>
      </c>
      <c r="C30" s="43"/>
      <c r="D30" s="43"/>
      <c r="E30" s="49"/>
      <c r="F30" s="49"/>
      <c r="G30" s="49"/>
      <c r="H30" s="49"/>
      <c r="I30" s="49"/>
      <c r="J30" s="49"/>
      <c r="K30" s="49"/>
      <c r="L30" s="37"/>
      <c r="M30" s="37"/>
      <c r="N30" s="37"/>
    </row>
    <row r="31" spans="1:14" x14ac:dyDescent="0.25">
      <c r="A31" s="4" t="s">
        <v>300</v>
      </c>
      <c r="B31" s="40" t="s">
        <v>301</v>
      </c>
      <c r="C31" s="40"/>
      <c r="D31" s="40"/>
      <c r="E31" s="49"/>
      <c r="F31" s="49"/>
      <c r="G31" s="49"/>
      <c r="H31" s="49"/>
      <c r="I31" s="49"/>
      <c r="J31" s="49"/>
      <c r="K31" s="49"/>
      <c r="L31" s="37"/>
      <c r="M31" s="37"/>
      <c r="N31" s="37"/>
    </row>
    <row r="32" spans="1:14" x14ac:dyDescent="0.25">
      <c r="A32" s="4" t="s">
        <v>302</v>
      </c>
      <c r="B32" s="40" t="s">
        <v>303</v>
      </c>
      <c r="C32" s="40"/>
      <c r="D32" s="40"/>
      <c r="E32" s="49"/>
      <c r="F32" s="49"/>
      <c r="G32" s="49"/>
      <c r="H32" s="49"/>
      <c r="I32" s="49"/>
      <c r="J32" s="49"/>
      <c r="K32" s="49"/>
      <c r="L32" s="37"/>
      <c r="M32" s="37"/>
      <c r="N32" s="37"/>
    </row>
    <row r="33" spans="1:14" ht="15" customHeight="1" x14ac:dyDescent="0.25">
      <c r="A33" s="8" t="s">
        <v>738</v>
      </c>
      <c r="B33" s="43" t="s">
        <v>304</v>
      </c>
      <c r="C33" s="43"/>
      <c r="D33" s="43"/>
      <c r="E33" s="49"/>
      <c r="F33" s="49"/>
      <c r="G33" s="49"/>
      <c r="H33" s="49"/>
      <c r="I33" s="49"/>
      <c r="J33" s="49"/>
      <c r="K33" s="49"/>
      <c r="L33" s="37"/>
      <c r="M33" s="37"/>
      <c r="N33" s="37"/>
    </row>
    <row r="34" spans="1:14" x14ac:dyDescent="0.25">
      <c r="A34" s="4" t="s">
        <v>305</v>
      </c>
      <c r="B34" s="40" t="s">
        <v>306</v>
      </c>
      <c r="C34" s="40"/>
      <c r="D34" s="40"/>
      <c r="E34" s="49"/>
      <c r="F34" s="49"/>
      <c r="G34" s="49"/>
      <c r="H34" s="49"/>
      <c r="I34" s="49"/>
      <c r="J34" s="49"/>
      <c r="K34" s="49"/>
      <c r="L34" s="37"/>
      <c r="M34" s="37"/>
      <c r="N34" s="37"/>
    </row>
    <row r="35" spans="1:14" x14ac:dyDescent="0.25">
      <c r="A35" s="4" t="s">
        <v>307</v>
      </c>
      <c r="B35" s="40" t="s">
        <v>308</v>
      </c>
      <c r="C35" s="40"/>
      <c r="D35" s="40"/>
      <c r="E35" s="49"/>
      <c r="F35" s="49"/>
      <c r="G35" s="49"/>
      <c r="H35" s="49"/>
      <c r="I35" s="49"/>
      <c r="J35" s="49"/>
      <c r="K35" s="49"/>
      <c r="L35" s="37"/>
      <c r="M35" s="37"/>
      <c r="N35" s="37"/>
    </row>
    <row r="36" spans="1:14" x14ac:dyDescent="0.25">
      <c r="A36" s="4" t="s">
        <v>709</v>
      </c>
      <c r="B36" s="40" t="s">
        <v>309</v>
      </c>
      <c r="C36" s="40"/>
      <c r="D36" s="40"/>
      <c r="E36" s="49"/>
      <c r="F36" s="49"/>
      <c r="G36" s="49"/>
      <c r="H36" s="49"/>
      <c r="I36" s="49"/>
      <c r="J36" s="49"/>
      <c r="K36" s="49"/>
      <c r="L36" s="37"/>
      <c r="M36" s="37"/>
      <c r="N36" s="37"/>
    </row>
    <row r="37" spans="1:14" x14ac:dyDescent="0.25">
      <c r="A37" s="4" t="s">
        <v>311</v>
      </c>
      <c r="B37" s="40" t="s">
        <v>312</v>
      </c>
      <c r="C37" s="40"/>
      <c r="D37" s="40"/>
      <c r="E37" s="49"/>
      <c r="F37" s="49"/>
      <c r="G37" s="49"/>
      <c r="H37" s="49"/>
      <c r="I37" s="49"/>
      <c r="J37" s="49"/>
      <c r="K37" s="49"/>
      <c r="L37" s="37"/>
      <c r="M37" s="37"/>
      <c r="N37" s="37"/>
    </row>
    <row r="38" spans="1:14" x14ac:dyDescent="0.25">
      <c r="A38" s="13" t="s">
        <v>710</v>
      </c>
      <c r="B38" s="40" t="s">
        <v>313</v>
      </c>
      <c r="C38" s="40"/>
      <c r="D38" s="40"/>
      <c r="E38" s="49"/>
      <c r="F38" s="49"/>
      <c r="G38" s="49"/>
      <c r="H38" s="49"/>
      <c r="I38" s="49"/>
      <c r="J38" s="49"/>
      <c r="K38" s="49"/>
      <c r="L38" s="37"/>
      <c r="M38" s="37"/>
      <c r="N38" s="37"/>
    </row>
    <row r="39" spans="1:14" x14ac:dyDescent="0.25">
      <c r="A39" s="5" t="s">
        <v>315</v>
      </c>
      <c r="B39" s="40" t="s">
        <v>316</v>
      </c>
      <c r="C39" s="40"/>
      <c r="D39" s="40"/>
      <c r="E39" s="49"/>
      <c r="F39" s="49"/>
      <c r="G39" s="49"/>
      <c r="H39" s="49"/>
      <c r="I39" s="49"/>
      <c r="J39" s="49"/>
      <c r="K39" s="49"/>
      <c r="L39" s="37"/>
      <c r="M39" s="37"/>
      <c r="N39" s="37"/>
    </row>
    <row r="40" spans="1:14" x14ac:dyDescent="0.25">
      <c r="A40" s="4" t="s">
        <v>711</v>
      </c>
      <c r="B40" s="40" t="s">
        <v>317</v>
      </c>
      <c r="C40" s="40"/>
      <c r="D40" s="40"/>
      <c r="E40" s="49"/>
      <c r="F40" s="49"/>
      <c r="G40" s="49"/>
      <c r="H40" s="49"/>
      <c r="I40" s="49"/>
      <c r="J40" s="49"/>
      <c r="K40" s="49"/>
      <c r="L40" s="37"/>
      <c r="M40" s="37"/>
      <c r="N40" s="37"/>
    </row>
    <row r="41" spans="1:14" x14ac:dyDescent="0.25">
      <c r="A41" s="8" t="s">
        <v>621</v>
      </c>
      <c r="B41" s="43" t="s">
        <v>319</v>
      </c>
      <c r="C41" s="43"/>
      <c r="D41" s="43"/>
      <c r="E41" s="49"/>
      <c r="F41" s="49"/>
      <c r="G41" s="49"/>
      <c r="H41" s="49"/>
      <c r="I41" s="49"/>
      <c r="J41" s="49"/>
      <c r="K41" s="49"/>
      <c r="L41" s="37"/>
      <c r="M41" s="37"/>
      <c r="N41" s="37"/>
    </row>
    <row r="42" spans="1:14" x14ac:dyDescent="0.25">
      <c r="A42" s="4" t="s">
        <v>320</v>
      </c>
      <c r="B42" s="40" t="s">
        <v>321</v>
      </c>
      <c r="C42" s="40"/>
      <c r="D42" s="40"/>
      <c r="E42" s="49"/>
      <c r="F42" s="49"/>
      <c r="G42" s="49"/>
      <c r="H42" s="49"/>
      <c r="I42" s="49"/>
      <c r="J42" s="49"/>
      <c r="K42" s="49"/>
      <c r="L42" s="37"/>
      <c r="M42" s="37"/>
      <c r="N42" s="37"/>
    </row>
    <row r="43" spans="1:14" x14ac:dyDescent="0.25">
      <c r="A43" s="4" t="s">
        <v>322</v>
      </c>
      <c r="B43" s="40" t="s">
        <v>323</v>
      </c>
      <c r="C43" s="40"/>
      <c r="D43" s="40"/>
      <c r="E43" s="49"/>
      <c r="F43" s="49"/>
      <c r="G43" s="49"/>
      <c r="H43" s="49"/>
      <c r="I43" s="49"/>
      <c r="J43" s="49"/>
      <c r="K43" s="49"/>
      <c r="L43" s="37"/>
      <c r="M43" s="37"/>
      <c r="N43" s="37"/>
    </row>
    <row r="44" spans="1:14" x14ac:dyDescent="0.25">
      <c r="A44" s="8" t="s">
        <v>622</v>
      </c>
      <c r="B44" s="43" t="s">
        <v>324</v>
      </c>
      <c r="C44" s="43"/>
      <c r="D44" s="43"/>
      <c r="E44" s="49"/>
      <c r="F44" s="49"/>
      <c r="G44" s="49"/>
      <c r="H44" s="49"/>
      <c r="I44" s="49"/>
      <c r="J44" s="49"/>
      <c r="K44" s="49"/>
      <c r="L44" s="37"/>
      <c r="M44" s="37"/>
      <c r="N44" s="37"/>
    </row>
    <row r="45" spans="1:14" x14ac:dyDescent="0.25">
      <c r="A45" s="4" t="s">
        <v>325</v>
      </c>
      <c r="B45" s="40" t="s">
        <v>326</v>
      </c>
      <c r="C45" s="40"/>
      <c r="D45" s="40"/>
      <c r="E45" s="49"/>
      <c r="F45" s="49"/>
      <c r="G45" s="49"/>
      <c r="H45" s="49"/>
      <c r="I45" s="49"/>
      <c r="J45" s="49"/>
      <c r="K45" s="49"/>
      <c r="L45" s="37"/>
      <c r="M45" s="37"/>
      <c r="N45" s="37"/>
    </row>
    <row r="46" spans="1:14" x14ac:dyDescent="0.25">
      <c r="A46" s="4" t="s">
        <v>327</v>
      </c>
      <c r="B46" s="40" t="s">
        <v>328</v>
      </c>
      <c r="C46" s="40"/>
      <c r="D46" s="40"/>
      <c r="E46" s="49"/>
      <c r="F46" s="49"/>
      <c r="G46" s="49"/>
      <c r="H46" s="49"/>
      <c r="I46" s="49"/>
      <c r="J46" s="49"/>
      <c r="K46" s="49"/>
      <c r="L46" s="37"/>
      <c r="M46" s="37"/>
      <c r="N46" s="37"/>
    </row>
    <row r="47" spans="1:14" x14ac:dyDescent="0.25">
      <c r="A47" s="4" t="s">
        <v>712</v>
      </c>
      <c r="B47" s="40" t="s">
        <v>329</v>
      </c>
      <c r="C47" s="40"/>
      <c r="D47" s="40"/>
      <c r="E47" s="49"/>
      <c r="F47" s="49"/>
      <c r="G47" s="49"/>
      <c r="H47" s="49"/>
      <c r="I47" s="49"/>
      <c r="J47" s="49"/>
      <c r="K47" s="49"/>
      <c r="L47" s="37"/>
      <c r="M47" s="37"/>
      <c r="N47" s="37"/>
    </row>
    <row r="48" spans="1:14" x14ac:dyDescent="0.25">
      <c r="A48" s="4" t="s">
        <v>713</v>
      </c>
      <c r="B48" s="40" t="s">
        <v>331</v>
      </c>
      <c r="C48" s="40"/>
      <c r="D48" s="40"/>
      <c r="E48" s="49"/>
      <c r="F48" s="49"/>
      <c r="G48" s="49"/>
      <c r="H48" s="49"/>
      <c r="I48" s="49"/>
      <c r="J48" s="49"/>
      <c r="K48" s="49"/>
      <c r="L48" s="37"/>
      <c r="M48" s="37"/>
      <c r="N48" s="37"/>
    </row>
    <row r="49" spans="1:14" x14ac:dyDescent="0.25">
      <c r="A49" s="4" t="s">
        <v>335</v>
      </c>
      <c r="B49" s="40" t="s">
        <v>336</v>
      </c>
      <c r="C49" s="40"/>
      <c r="D49" s="40"/>
      <c r="E49" s="49"/>
      <c r="F49" s="49"/>
      <c r="G49" s="49"/>
      <c r="H49" s="49"/>
      <c r="I49" s="49"/>
      <c r="J49" s="49"/>
      <c r="K49" s="49"/>
      <c r="L49" s="37"/>
      <c r="M49" s="37"/>
      <c r="N49" s="37"/>
    </row>
    <row r="50" spans="1:14" x14ac:dyDescent="0.25">
      <c r="A50" s="8" t="s">
        <v>625</v>
      </c>
      <c r="B50" s="43" t="s">
        <v>337</v>
      </c>
      <c r="C50" s="43"/>
      <c r="D50" s="43"/>
      <c r="E50" s="49"/>
      <c r="F50" s="49"/>
      <c r="G50" s="49"/>
      <c r="H50" s="49"/>
      <c r="I50" s="49"/>
      <c r="J50" s="49"/>
      <c r="K50" s="49"/>
      <c r="L50" s="37"/>
      <c r="M50" s="37"/>
      <c r="N50" s="37"/>
    </row>
    <row r="51" spans="1:14" x14ac:dyDescent="0.25">
      <c r="A51" s="47" t="s">
        <v>626</v>
      </c>
      <c r="B51" s="62" t="s">
        <v>338</v>
      </c>
      <c r="C51" s="62"/>
      <c r="D51" s="62"/>
      <c r="E51" s="49"/>
      <c r="F51" s="49"/>
      <c r="G51" s="49"/>
      <c r="H51" s="49"/>
      <c r="I51" s="49"/>
      <c r="J51" s="49"/>
      <c r="K51" s="49"/>
      <c r="L51" s="37"/>
      <c r="M51" s="37"/>
      <c r="N51" s="37"/>
    </row>
    <row r="52" spans="1:14" x14ac:dyDescent="0.25">
      <c r="A52" s="16" t="s">
        <v>339</v>
      </c>
      <c r="B52" s="40" t="s">
        <v>340</v>
      </c>
      <c r="C52" s="40"/>
      <c r="D52" s="40"/>
      <c r="E52" s="49"/>
      <c r="F52" s="49"/>
      <c r="G52" s="49"/>
      <c r="H52" s="49"/>
      <c r="I52" s="49"/>
      <c r="J52" s="49"/>
      <c r="K52" s="49"/>
      <c r="L52" s="37"/>
      <c r="M52" s="37"/>
      <c r="N52" s="37"/>
    </row>
    <row r="53" spans="1:14" x14ac:dyDescent="0.25">
      <c r="A53" s="16" t="s">
        <v>643</v>
      </c>
      <c r="B53" s="40" t="s">
        <v>341</v>
      </c>
      <c r="C53" s="40"/>
      <c r="D53" s="40"/>
      <c r="E53" s="49"/>
      <c r="F53" s="49"/>
      <c r="G53" s="49"/>
      <c r="H53" s="49"/>
      <c r="I53" s="49"/>
      <c r="J53" s="49"/>
      <c r="K53" s="49"/>
      <c r="L53" s="37"/>
      <c r="M53" s="37"/>
      <c r="N53" s="37"/>
    </row>
    <row r="54" spans="1:14" x14ac:dyDescent="0.25">
      <c r="A54" s="21" t="s">
        <v>714</v>
      </c>
      <c r="B54" s="40" t="s">
        <v>342</v>
      </c>
      <c r="C54" s="40"/>
      <c r="D54" s="40"/>
      <c r="E54" s="49"/>
      <c r="F54" s="49"/>
      <c r="G54" s="49"/>
      <c r="H54" s="49"/>
      <c r="I54" s="49"/>
      <c r="J54" s="49"/>
      <c r="K54" s="49"/>
      <c r="L54" s="37"/>
      <c r="M54" s="37"/>
      <c r="N54" s="37"/>
    </row>
    <row r="55" spans="1:14" x14ac:dyDescent="0.25">
      <c r="A55" s="21" t="s">
        <v>715</v>
      </c>
      <c r="B55" s="40" t="s">
        <v>343</v>
      </c>
      <c r="C55" s="40"/>
      <c r="D55" s="40"/>
      <c r="E55" s="49"/>
      <c r="F55" s="49"/>
      <c r="G55" s="49"/>
      <c r="H55" s="49"/>
      <c r="I55" s="49"/>
      <c r="J55" s="49"/>
      <c r="K55" s="49"/>
      <c r="L55" s="37"/>
      <c r="M55" s="37"/>
      <c r="N55" s="37"/>
    </row>
    <row r="56" spans="1:14" x14ac:dyDescent="0.25">
      <c r="A56" s="21" t="s">
        <v>716</v>
      </c>
      <c r="B56" s="40" t="s">
        <v>344</v>
      </c>
      <c r="C56" s="40"/>
      <c r="D56" s="40"/>
      <c r="E56" s="49"/>
      <c r="F56" s="49"/>
      <c r="G56" s="49"/>
      <c r="H56" s="49"/>
      <c r="I56" s="49"/>
      <c r="J56" s="49"/>
      <c r="K56" s="49"/>
      <c r="L56" s="37"/>
      <c r="M56" s="37"/>
      <c r="N56" s="37"/>
    </row>
    <row r="57" spans="1:14" x14ac:dyDescent="0.25">
      <c r="A57" s="16" t="s">
        <v>717</v>
      </c>
      <c r="B57" s="40" t="s">
        <v>345</v>
      </c>
      <c r="C57" s="40"/>
      <c r="D57" s="40"/>
      <c r="E57" s="49"/>
      <c r="F57" s="49"/>
      <c r="G57" s="49"/>
      <c r="H57" s="49"/>
      <c r="I57" s="49"/>
      <c r="J57" s="49"/>
      <c r="K57" s="49"/>
      <c r="L57" s="37"/>
      <c r="M57" s="37"/>
      <c r="N57" s="37"/>
    </row>
    <row r="58" spans="1:14" x14ac:dyDescent="0.25">
      <c r="A58" s="16" t="s">
        <v>718</v>
      </c>
      <c r="B58" s="40" t="s">
        <v>346</v>
      </c>
      <c r="C58" s="40"/>
      <c r="D58" s="40"/>
      <c r="E58" s="49"/>
      <c r="F58" s="49"/>
      <c r="G58" s="49"/>
      <c r="H58" s="49"/>
      <c r="I58" s="49"/>
      <c r="J58" s="49"/>
      <c r="K58" s="49"/>
      <c r="L58" s="37"/>
      <c r="M58" s="37"/>
      <c r="N58" s="37"/>
    </row>
    <row r="59" spans="1:14" x14ac:dyDescent="0.25">
      <c r="A59" s="16" t="s">
        <v>719</v>
      </c>
      <c r="B59" s="40" t="s">
        <v>347</v>
      </c>
      <c r="C59" s="40"/>
      <c r="D59" s="40"/>
      <c r="E59" s="49"/>
      <c r="F59" s="49"/>
      <c r="G59" s="49"/>
      <c r="H59" s="49"/>
      <c r="I59" s="49"/>
      <c r="J59" s="49"/>
      <c r="K59" s="49"/>
      <c r="L59" s="37"/>
      <c r="M59" s="37"/>
      <c r="N59" s="37"/>
    </row>
    <row r="60" spans="1:14" x14ac:dyDescent="0.25">
      <c r="A60" s="59" t="s">
        <v>676</v>
      </c>
      <c r="B60" s="62" t="s">
        <v>348</v>
      </c>
      <c r="C60" s="62"/>
      <c r="D60" s="62"/>
      <c r="E60" s="49"/>
      <c r="F60" s="49"/>
      <c r="G60" s="49"/>
      <c r="H60" s="49"/>
      <c r="I60" s="49"/>
      <c r="J60" s="49"/>
      <c r="K60" s="49"/>
      <c r="L60" s="37"/>
      <c r="M60" s="37"/>
      <c r="N60" s="37"/>
    </row>
    <row r="61" spans="1:14" x14ac:dyDescent="0.25">
      <c r="A61" s="15" t="s">
        <v>720</v>
      </c>
      <c r="B61" s="40" t="s">
        <v>349</v>
      </c>
      <c r="C61" s="40"/>
      <c r="D61" s="40"/>
      <c r="E61" s="49"/>
      <c r="F61" s="49"/>
      <c r="G61" s="49"/>
      <c r="H61" s="49"/>
      <c r="I61" s="49"/>
      <c r="J61" s="49"/>
      <c r="K61" s="49"/>
      <c r="L61" s="37"/>
      <c r="M61" s="37"/>
      <c r="N61" s="37"/>
    </row>
    <row r="62" spans="1:14" x14ac:dyDescent="0.25">
      <c r="A62" s="15" t="s">
        <v>351</v>
      </c>
      <c r="B62" s="40" t="s">
        <v>352</v>
      </c>
      <c r="C62" s="40"/>
      <c r="D62" s="40"/>
      <c r="E62" s="49"/>
      <c r="F62" s="49"/>
      <c r="G62" s="49"/>
      <c r="H62" s="49"/>
      <c r="I62" s="49"/>
      <c r="J62" s="49"/>
      <c r="K62" s="49"/>
      <c r="L62" s="37"/>
      <c r="M62" s="37"/>
      <c r="N62" s="37"/>
    </row>
    <row r="63" spans="1:14" ht="30" x14ac:dyDescent="0.25">
      <c r="A63" s="15" t="s">
        <v>353</v>
      </c>
      <c r="B63" s="40" t="s">
        <v>354</v>
      </c>
      <c r="C63" s="40"/>
      <c r="D63" s="40"/>
      <c r="E63" s="49"/>
      <c r="F63" s="49"/>
      <c r="G63" s="49"/>
      <c r="H63" s="49"/>
      <c r="I63" s="49"/>
      <c r="J63" s="49"/>
      <c r="K63" s="49"/>
      <c r="L63" s="37"/>
      <c r="M63" s="37"/>
      <c r="N63" s="37"/>
    </row>
    <row r="64" spans="1:14" ht="30" x14ac:dyDescent="0.25">
      <c r="A64" s="15" t="s">
        <v>678</v>
      </c>
      <c r="B64" s="40" t="s">
        <v>355</v>
      </c>
      <c r="C64" s="40"/>
      <c r="D64" s="40"/>
      <c r="E64" s="49"/>
      <c r="F64" s="49"/>
      <c r="G64" s="49"/>
      <c r="H64" s="49"/>
      <c r="I64" s="49"/>
      <c r="J64" s="49"/>
      <c r="K64" s="49"/>
      <c r="L64" s="37"/>
      <c r="M64" s="37"/>
      <c r="N64" s="37"/>
    </row>
    <row r="65" spans="1:14" ht="30" x14ac:dyDescent="0.25">
      <c r="A65" s="15" t="s">
        <v>721</v>
      </c>
      <c r="B65" s="40" t="s">
        <v>356</v>
      </c>
      <c r="C65" s="40"/>
      <c r="D65" s="40"/>
      <c r="E65" s="49"/>
      <c r="F65" s="49"/>
      <c r="G65" s="49"/>
      <c r="H65" s="49"/>
      <c r="I65" s="49"/>
      <c r="J65" s="49"/>
      <c r="K65" s="49"/>
      <c r="L65" s="37"/>
      <c r="M65" s="37"/>
      <c r="N65" s="37"/>
    </row>
    <row r="66" spans="1:14" x14ac:dyDescent="0.25">
      <c r="A66" s="15" t="s">
        <v>680</v>
      </c>
      <c r="B66" s="40" t="s">
        <v>357</v>
      </c>
      <c r="C66" s="40"/>
      <c r="D66" s="40"/>
      <c r="E66" s="49"/>
      <c r="F66" s="49"/>
      <c r="G66" s="49"/>
      <c r="H66" s="49"/>
      <c r="I66" s="49"/>
      <c r="J66" s="49"/>
      <c r="K66" s="49"/>
      <c r="L66" s="37"/>
      <c r="M66" s="37"/>
      <c r="N66" s="37"/>
    </row>
    <row r="67" spans="1:14" ht="30" x14ac:dyDescent="0.25">
      <c r="A67" s="15" t="s">
        <v>722</v>
      </c>
      <c r="B67" s="40" t="s">
        <v>358</v>
      </c>
      <c r="C67" s="40"/>
      <c r="D67" s="40"/>
      <c r="E67" s="49"/>
      <c r="F67" s="49"/>
      <c r="G67" s="49"/>
      <c r="H67" s="49"/>
      <c r="I67" s="49"/>
      <c r="J67" s="49"/>
      <c r="K67" s="49"/>
      <c r="L67" s="37"/>
      <c r="M67" s="37"/>
      <c r="N67" s="37"/>
    </row>
    <row r="68" spans="1:14" ht="30" x14ac:dyDescent="0.25">
      <c r="A68" s="15" t="s">
        <v>723</v>
      </c>
      <c r="B68" s="40" t="s">
        <v>360</v>
      </c>
      <c r="C68" s="40"/>
      <c r="D68" s="40"/>
      <c r="E68" s="49"/>
      <c r="F68" s="49"/>
      <c r="G68" s="49"/>
      <c r="H68" s="49"/>
      <c r="I68" s="49"/>
      <c r="J68" s="49"/>
      <c r="K68" s="49"/>
      <c r="L68" s="37"/>
      <c r="M68" s="37"/>
      <c r="N68" s="37"/>
    </row>
    <row r="69" spans="1:14" x14ac:dyDescent="0.25">
      <c r="A69" s="15" t="s">
        <v>361</v>
      </c>
      <c r="B69" s="40" t="s">
        <v>362</v>
      </c>
      <c r="C69" s="40"/>
      <c r="D69" s="40"/>
      <c r="E69" s="49"/>
      <c r="F69" s="49"/>
      <c r="G69" s="49"/>
      <c r="H69" s="49"/>
      <c r="I69" s="49"/>
      <c r="J69" s="49"/>
      <c r="K69" s="49"/>
      <c r="L69" s="37"/>
      <c r="M69" s="37"/>
      <c r="N69" s="37"/>
    </row>
    <row r="70" spans="1:14" x14ac:dyDescent="0.25">
      <c r="A70" s="28" t="s">
        <v>363</v>
      </c>
      <c r="B70" s="40" t="s">
        <v>364</v>
      </c>
      <c r="C70" s="40"/>
      <c r="D70" s="40"/>
      <c r="E70" s="49"/>
      <c r="F70" s="49"/>
      <c r="G70" s="49"/>
      <c r="H70" s="49"/>
      <c r="I70" s="49"/>
      <c r="J70" s="49"/>
      <c r="K70" s="49"/>
      <c r="L70" s="37"/>
      <c r="M70" s="37"/>
      <c r="N70" s="37"/>
    </row>
    <row r="71" spans="1:14" x14ac:dyDescent="0.25">
      <c r="A71" s="15" t="s">
        <v>724</v>
      </c>
      <c r="B71" s="40" t="s">
        <v>365</v>
      </c>
      <c r="C71" s="40"/>
      <c r="D71" s="40"/>
      <c r="E71" s="49"/>
      <c r="F71" s="49"/>
      <c r="G71" s="49"/>
      <c r="H71" s="49"/>
      <c r="I71" s="49"/>
      <c r="J71" s="49"/>
      <c r="K71" s="49"/>
      <c r="L71" s="37"/>
      <c r="M71" s="37"/>
      <c r="N71" s="37"/>
    </row>
    <row r="72" spans="1:14" x14ac:dyDescent="0.25">
      <c r="A72" s="28" t="s">
        <v>899</v>
      </c>
      <c r="B72" s="40" t="s">
        <v>366</v>
      </c>
      <c r="C72" s="40"/>
      <c r="D72" s="40"/>
      <c r="E72" s="49"/>
      <c r="F72" s="49"/>
      <c r="G72" s="49"/>
      <c r="H72" s="49"/>
      <c r="I72" s="49"/>
      <c r="J72" s="49"/>
      <c r="K72" s="49"/>
      <c r="L72" s="37"/>
      <c r="M72" s="37"/>
      <c r="N72" s="37"/>
    </row>
    <row r="73" spans="1:14" x14ac:dyDescent="0.25">
      <c r="A73" s="28" t="s">
        <v>900</v>
      </c>
      <c r="B73" s="40" t="s">
        <v>366</v>
      </c>
      <c r="C73" s="40"/>
      <c r="D73" s="40"/>
      <c r="E73" s="49"/>
      <c r="F73" s="49"/>
      <c r="G73" s="49"/>
      <c r="H73" s="49"/>
      <c r="I73" s="49"/>
      <c r="J73" s="49"/>
      <c r="K73" s="49"/>
      <c r="L73" s="37"/>
      <c r="M73" s="37"/>
      <c r="N73" s="37"/>
    </row>
    <row r="74" spans="1:14" x14ac:dyDescent="0.25">
      <c r="A74" s="59" t="s">
        <v>684</v>
      </c>
      <c r="B74" s="62" t="s">
        <v>367</v>
      </c>
      <c r="C74" s="62"/>
      <c r="D74" s="62"/>
      <c r="E74" s="49"/>
      <c r="F74" s="49"/>
      <c r="G74" s="49"/>
      <c r="H74" s="49"/>
      <c r="I74" s="49"/>
      <c r="J74" s="49"/>
      <c r="K74" s="49"/>
      <c r="L74" s="37"/>
      <c r="M74" s="37"/>
      <c r="N74" s="37"/>
    </row>
    <row r="75" spans="1:14" ht="15.75" x14ac:dyDescent="0.25">
      <c r="A75" s="142" t="s">
        <v>846</v>
      </c>
      <c r="B75" s="143"/>
      <c r="C75" s="143"/>
      <c r="D75" s="143"/>
      <c r="E75" s="144"/>
      <c r="F75" s="144"/>
      <c r="G75" s="144"/>
      <c r="H75" s="144"/>
      <c r="I75" s="144"/>
      <c r="J75" s="144"/>
      <c r="K75" s="144"/>
      <c r="L75" s="146"/>
      <c r="M75" s="146"/>
      <c r="N75" s="146"/>
    </row>
    <row r="76" spans="1:14" x14ac:dyDescent="0.25">
      <c r="A76" s="44" t="s">
        <v>368</v>
      </c>
      <c r="B76" s="40" t="s">
        <v>369</v>
      </c>
      <c r="C76" s="40"/>
      <c r="D76" s="40"/>
      <c r="E76" s="49"/>
      <c r="F76" s="49"/>
      <c r="G76" s="49"/>
      <c r="H76" s="49"/>
      <c r="I76" s="49"/>
      <c r="J76" s="49"/>
      <c r="K76" s="49"/>
      <c r="L76" s="37"/>
      <c r="M76" s="37"/>
      <c r="N76" s="37"/>
    </row>
    <row r="77" spans="1:14" x14ac:dyDescent="0.25">
      <c r="A77" s="44" t="s">
        <v>725</v>
      </c>
      <c r="B77" s="40" t="s">
        <v>370</v>
      </c>
      <c r="C77" s="40"/>
      <c r="D77" s="40"/>
      <c r="E77" s="49"/>
      <c r="F77" s="49"/>
      <c r="G77" s="49"/>
      <c r="H77" s="49"/>
      <c r="I77" s="49"/>
      <c r="J77" s="49"/>
      <c r="K77" s="49"/>
      <c r="L77" s="37"/>
      <c r="M77" s="37"/>
      <c r="N77" s="37"/>
    </row>
    <row r="78" spans="1:14" x14ac:dyDescent="0.25">
      <c r="A78" s="44" t="s">
        <v>372</v>
      </c>
      <c r="B78" s="40" t="s">
        <v>373</v>
      </c>
      <c r="C78" s="40"/>
      <c r="D78" s="40"/>
      <c r="E78" s="49"/>
      <c r="F78" s="49"/>
      <c r="G78" s="49"/>
      <c r="H78" s="49"/>
      <c r="I78" s="49"/>
      <c r="J78" s="49"/>
      <c r="K78" s="49"/>
      <c r="L78" s="37"/>
      <c r="M78" s="37"/>
      <c r="N78" s="37"/>
    </row>
    <row r="79" spans="1:14" x14ac:dyDescent="0.25">
      <c r="A79" s="44" t="s">
        <v>374</v>
      </c>
      <c r="B79" s="40" t="s">
        <v>375</v>
      </c>
      <c r="C79" s="40"/>
      <c r="D79" s="40"/>
      <c r="E79" s="49"/>
      <c r="F79" s="49"/>
      <c r="G79" s="49"/>
      <c r="H79" s="49"/>
      <c r="I79" s="49"/>
      <c r="J79" s="49"/>
      <c r="K79" s="49"/>
      <c r="L79" s="37"/>
      <c r="M79" s="37"/>
      <c r="N79" s="37"/>
    </row>
    <row r="80" spans="1:14" x14ac:dyDescent="0.25">
      <c r="A80" s="5" t="s">
        <v>376</v>
      </c>
      <c r="B80" s="40" t="s">
        <v>377</v>
      </c>
      <c r="C80" s="40"/>
      <c r="D80" s="40"/>
      <c r="E80" s="49"/>
      <c r="F80" s="49"/>
      <c r="G80" s="49"/>
      <c r="H80" s="49"/>
      <c r="I80" s="49"/>
      <c r="J80" s="49"/>
      <c r="K80" s="49"/>
      <c r="L80" s="37"/>
      <c r="M80" s="37"/>
      <c r="N80" s="37"/>
    </row>
    <row r="81" spans="1:14" x14ac:dyDescent="0.25">
      <c r="A81" s="5" t="s">
        <v>378</v>
      </c>
      <c r="B81" s="40" t="s">
        <v>379</v>
      </c>
      <c r="C81" s="40"/>
      <c r="D81" s="40"/>
      <c r="E81" s="49"/>
      <c r="F81" s="49"/>
      <c r="G81" s="49"/>
      <c r="H81" s="49"/>
      <c r="I81" s="49"/>
      <c r="J81" s="49"/>
      <c r="K81" s="49"/>
      <c r="L81" s="37"/>
      <c r="M81" s="37"/>
      <c r="N81" s="37"/>
    </row>
    <row r="82" spans="1:14" x14ac:dyDescent="0.25">
      <c r="A82" s="5" t="s">
        <v>380</v>
      </c>
      <c r="B82" s="40" t="s">
        <v>381</v>
      </c>
      <c r="C82" s="40"/>
      <c r="D82" s="40"/>
      <c r="E82" s="49"/>
      <c r="F82" s="49"/>
      <c r="G82" s="49"/>
      <c r="H82" s="49"/>
      <c r="I82" s="49"/>
      <c r="J82" s="49"/>
      <c r="K82" s="49"/>
      <c r="L82" s="37"/>
      <c r="M82" s="37"/>
      <c r="N82" s="37"/>
    </row>
    <row r="83" spans="1:14" x14ac:dyDescent="0.25">
      <c r="A83" s="60" t="s">
        <v>686</v>
      </c>
      <c r="B83" s="62" t="s">
        <v>382</v>
      </c>
      <c r="C83" s="62"/>
      <c r="D83" s="62"/>
      <c r="E83" s="49"/>
      <c r="F83" s="49"/>
      <c r="G83" s="49"/>
      <c r="H83" s="49"/>
      <c r="I83" s="49"/>
      <c r="J83" s="49"/>
      <c r="K83" s="49"/>
      <c r="L83" s="37"/>
      <c r="M83" s="37"/>
      <c r="N83" s="37"/>
    </row>
    <row r="84" spans="1:14" x14ac:dyDescent="0.25">
      <c r="A84" s="16" t="s">
        <v>383</v>
      </c>
      <c r="B84" s="40" t="s">
        <v>384</v>
      </c>
      <c r="C84" s="40"/>
      <c r="D84" s="40"/>
      <c r="E84" s="49"/>
      <c r="F84" s="49"/>
      <c r="G84" s="49"/>
      <c r="H84" s="49"/>
      <c r="I84" s="49"/>
      <c r="J84" s="49"/>
      <c r="K84" s="49"/>
      <c r="L84" s="37"/>
      <c r="M84" s="37"/>
      <c r="N84" s="37"/>
    </row>
    <row r="85" spans="1:14" x14ac:dyDescent="0.25">
      <c r="A85" s="16" t="s">
        <v>385</v>
      </c>
      <c r="B85" s="40" t="s">
        <v>386</v>
      </c>
      <c r="C85" s="40"/>
      <c r="D85" s="40"/>
      <c r="E85" s="49"/>
      <c r="F85" s="49"/>
      <c r="G85" s="49"/>
      <c r="H85" s="49"/>
      <c r="I85" s="49"/>
      <c r="J85" s="49"/>
      <c r="K85" s="49"/>
      <c r="L85" s="37"/>
      <c r="M85" s="37"/>
      <c r="N85" s="37"/>
    </row>
    <row r="86" spans="1:14" x14ac:dyDescent="0.25">
      <c r="A86" s="16" t="s">
        <v>387</v>
      </c>
      <c r="B86" s="40" t="s">
        <v>388</v>
      </c>
      <c r="C86" s="40"/>
      <c r="D86" s="40"/>
      <c r="E86" s="49"/>
      <c r="F86" s="49"/>
      <c r="G86" s="49"/>
      <c r="H86" s="49"/>
      <c r="I86" s="49"/>
      <c r="J86" s="49"/>
      <c r="K86" s="49"/>
      <c r="L86" s="37"/>
      <c r="M86" s="37"/>
      <c r="N86" s="37"/>
    </row>
    <row r="87" spans="1:14" x14ac:dyDescent="0.25">
      <c r="A87" s="16" t="s">
        <v>389</v>
      </c>
      <c r="B87" s="40" t="s">
        <v>390</v>
      </c>
      <c r="C87" s="40"/>
      <c r="D87" s="40"/>
      <c r="E87" s="49"/>
      <c r="F87" s="49"/>
      <c r="G87" s="49"/>
      <c r="H87" s="49"/>
      <c r="I87" s="49"/>
      <c r="J87" s="49"/>
      <c r="K87" s="49"/>
      <c r="L87" s="37"/>
      <c r="M87" s="37"/>
      <c r="N87" s="37"/>
    </row>
    <row r="88" spans="1:14" x14ac:dyDescent="0.25">
      <c r="A88" s="59" t="s">
        <v>687</v>
      </c>
      <c r="B88" s="62" t="s">
        <v>391</v>
      </c>
      <c r="C88" s="62"/>
      <c r="D88" s="62"/>
      <c r="E88" s="49"/>
      <c r="F88" s="49"/>
      <c r="G88" s="49"/>
      <c r="H88" s="49"/>
      <c r="I88" s="49"/>
      <c r="J88" s="49"/>
      <c r="K88" s="49"/>
      <c r="L88" s="37"/>
      <c r="M88" s="37"/>
      <c r="N88" s="37"/>
    </row>
    <row r="89" spans="1:14" ht="30" x14ac:dyDescent="0.25">
      <c r="A89" s="16" t="s">
        <v>392</v>
      </c>
      <c r="B89" s="40" t="s">
        <v>393</v>
      </c>
      <c r="C89" s="40"/>
      <c r="D89" s="40"/>
      <c r="E89" s="49"/>
      <c r="F89" s="49"/>
      <c r="G89" s="49"/>
      <c r="H89" s="49"/>
      <c r="I89" s="49"/>
      <c r="J89" s="49"/>
      <c r="K89" s="49"/>
      <c r="L89" s="37"/>
      <c r="M89" s="37"/>
      <c r="N89" s="37"/>
    </row>
    <row r="90" spans="1:14" ht="30" x14ac:dyDescent="0.25">
      <c r="A90" s="16" t="s">
        <v>726</v>
      </c>
      <c r="B90" s="40" t="s">
        <v>394</v>
      </c>
      <c r="C90" s="40"/>
      <c r="D90" s="40"/>
      <c r="E90" s="49"/>
      <c r="F90" s="49"/>
      <c r="G90" s="49"/>
      <c r="H90" s="49"/>
      <c r="I90" s="49"/>
      <c r="J90" s="49"/>
      <c r="K90" s="49"/>
      <c r="L90" s="37"/>
      <c r="M90" s="37"/>
      <c r="N90" s="37"/>
    </row>
    <row r="91" spans="1:14" ht="30" x14ac:dyDescent="0.25">
      <c r="A91" s="16" t="s">
        <v>727</v>
      </c>
      <c r="B91" s="40" t="s">
        <v>395</v>
      </c>
      <c r="C91" s="40"/>
      <c r="D91" s="40"/>
      <c r="E91" s="49"/>
      <c r="F91" s="49"/>
      <c r="G91" s="49"/>
      <c r="H91" s="49"/>
      <c r="I91" s="49"/>
      <c r="J91" s="49"/>
      <c r="K91" s="49"/>
      <c r="L91" s="37"/>
      <c r="M91" s="37"/>
      <c r="N91" s="37"/>
    </row>
    <row r="92" spans="1:14" x14ac:dyDescent="0.25">
      <c r="A92" s="16" t="s">
        <v>728</v>
      </c>
      <c r="B92" s="40" t="s">
        <v>396</v>
      </c>
      <c r="C92" s="40"/>
      <c r="D92" s="40"/>
      <c r="E92" s="49"/>
      <c r="F92" s="49"/>
      <c r="G92" s="49"/>
      <c r="H92" s="49"/>
      <c r="I92" s="49"/>
      <c r="J92" s="49"/>
      <c r="K92" s="49"/>
      <c r="L92" s="37"/>
      <c r="M92" s="37"/>
      <c r="N92" s="37"/>
    </row>
    <row r="93" spans="1:14" ht="30" x14ac:dyDescent="0.25">
      <c r="A93" s="16" t="s">
        <v>729</v>
      </c>
      <c r="B93" s="40" t="s">
        <v>397</v>
      </c>
      <c r="C93" s="40"/>
      <c r="D93" s="40"/>
      <c r="E93" s="49"/>
      <c r="F93" s="49"/>
      <c r="G93" s="49"/>
      <c r="H93" s="49"/>
      <c r="I93" s="49"/>
      <c r="J93" s="49"/>
      <c r="K93" s="49"/>
      <c r="L93" s="37"/>
      <c r="M93" s="37"/>
      <c r="N93" s="37"/>
    </row>
    <row r="94" spans="1:14" ht="30" x14ac:dyDescent="0.25">
      <c r="A94" s="16" t="s">
        <v>730</v>
      </c>
      <c r="B94" s="40" t="s">
        <v>398</v>
      </c>
      <c r="C94" s="40"/>
      <c r="D94" s="40"/>
      <c r="E94" s="49"/>
      <c r="F94" s="49"/>
      <c r="G94" s="49"/>
      <c r="H94" s="49"/>
      <c r="I94" s="49"/>
      <c r="J94" s="49"/>
      <c r="K94" s="49"/>
      <c r="L94" s="37"/>
      <c r="M94" s="37"/>
      <c r="N94" s="37"/>
    </row>
    <row r="95" spans="1:14" x14ac:dyDescent="0.25">
      <c r="A95" s="16" t="s">
        <v>399</v>
      </c>
      <c r="B95" s="40" t="s">
        <v>400</v>
      </c>
      <c r="C95" s="40"/>
      <c r="D95" s="40"/>
      <c r="E95" s="49"/>
      <c r="F95" s="49"/>
      <c r="G95" s="49"/>
      <c r="H95" s="49"/>
      <c r="I95" s="49"/>
      <c r="J95" s="49"/>
      <c r="K95" s="49"/>
      <c r="L95" s="37"/>
      <c r="M95" s="37"/>
      <c r="N95" s="37"/>
    </row>
    <row r="96" spans="1:14" x14ac:dyDescent="0.25">
      <c r="A96" s="16" t="s">
        <v>731</v>
      </c>
      <c r="B96" s="40" t="s">
        <v>401</v>
      </c>
      <c r="C96" s="40"/>
      <c r="D96" s="40"/>
      <c r="E96" s="49"/>
      <c r="F96" s="49"/>
      <c r="G96" s="49"/>
      <c r="H96" s="49"/>
      <c r="I96" s="49"/>
      <c r="J96" s="49"/>
      <c r="K96" s="49"/>
      <c r="L96" s="37"/>
      <c r="M96" s="37"/>
      <c r="N96" s="37"/>
    </row>
    <row r="97" spans="1:31" x14ac:dyDescent="0.25">
      <c r="A97" s="59" t="s">
        <v>688</v>
      </c>
      <c r="B97" s="62" t="s">
        <v>402</v>
      </c>
      <c r="C97" s="62"/>
      <c r="D97" s="62"/>
      <c r="E97" s="49"/>
      <c r="F97" s="49"/>
      <c r="G97" s="49"/>
      <c r="H97" s="49"/>
      <c r="I97" s="49"/>
      <c r="J97" s="49"/>
      <c r="K97" s="49"/>
      <c r="L97" s="37"/>
      <c r="M97" s="37"/>
      <c r="N97" s="37"/>
    </row>
    <row r="98" spans="1:31" ht="15.75" x14ac:dyDescent="0.25">
      <c r="A98" s="142" t="s">
        <v>845</v>
      </c>
      <c r="B98" s="143"/>
      <c r="C98" s="143"/>
      <c r="D98" s="143"/>
      <c r="E98" s="144"/>
      <c r="F98" s="144"/>
      <c r="G98" s="144"/>
      <c r="H98" s="144"/>
      <c r="I98" s="144"/>
      <c r="J98" s="144"/>
      <c r="K98" s="144"/>
      <c r="L98" s="146"/>
      <c r="M98" s="146"/>
      <c r="N98" s="146"/>
    </row>
    <row r="99" spans="1:31" ht="15.75" x14ac:dyDescent="0.25">
      <c r="A99" s="147" t="s">
        <v>739</v>
      </c>
      <c r="B99" s="148" t="s">
        <v>403</v>
      </c>
      <c r="C99" s="148"/>
      <c r="D99" s="148"/>
      <c r="E99" s="149"/>
      <c r="F99" s="149"/>
      <c r="G99" s="149"/>
      <c r="H99" s="149"/>
      <c r="I99" s="149"/>
      <c r="J99" s="149"/>
      <c r="K99" s="149"/>
      <c r="L99" s="154"/>
      <c r="M99" s="154"/>
      <c r="N99" s="154"/>
    </row>
    <row r="100" spans="1:31" x14ac:dyDescent="0.25">
      <c r="A100" s="16" t="s">
        <v>732</v>
      </c>
      <c r="B100" s="4" t="s">
        <v>404</v>
      </c>
      <c r="C100" s="4"/>
      <c r="D100" s="4"/>
      <c r="E100" s="16"/>
      <c r="F100" s="16"/>
      <c r="G100" s="16"/>
      <c r="H100" s="16"/>
      <c r="I100" s="16"/>
      <c r="J100" s="16"/>
      <c r="K100" s="16"/>
      <c r="L100" s="123"/>
      <c r="M100" s="123"/>
      <c r="N100" s="123"/>
      <c r="O100" s="32"/>
      <c r="P100" s="32"/>
      <c r="Q100" s="32"/>
      <c r="R100" s="32"/>
      <c r="S100" s="32"/>
      <c r="T100" s="32"/>
      <c r="U100" s="32"/>
      <c r="V100" s="32"/>
      <c r="W100" s="32"/>
      <c r="X100" s="32"/>
      <c r="Y100" s="32"/>
      <c r="Z100" s="32"/>
      <c r="AA100" s="32"/>
      <c r="AB100" s="32"/>
      <c r="AC100" s="32"/>
      <c r="AD100" s="33"/>
      <c r="AE100" s="33"/>
    </row>
    <row r="101" spans="1:31" x14ac:dyDescent="0.25">
      <c r="A101" s="16" t="s">
        <v>407</v>
      </c>
      <c r="B101" s="4" t="s">
        <v>408</v>
      </c>
      <c r="C101" s="4"/>
      <c r="D101" s="4"/>
      <c r="E101" s="16"/>
      <c r="F101" s="16"/>
      <c r="G101" s="16"/>
      <c r="H101" s="16"/>
      <c r="I101" s="16"/>
      <c r="J101" s="16"/>
      <c r="K101" s="16"/>
      <c r="L101" s="123"/>
      <c r="M101" s="123"/>
      <c r="N101" s="123"/>
      <c r="O101" s="32"/>
      <c r="P101" s="32"/>
      <c r="Q101" s="32"/>
      <c r="R101" s="32"/>
      <c r="S101" s="32"/>
      <c r="T101" s="32"/>
      <c r="U101" s="32"/>
      <c r="V101" s="32"/>
      <c r="W101" s="32"/>
      <c r="X101" s="32"/>
      <c r="Y101" s="32"/>
      <c r="Z101" s="32"/>
      <c r="AA101" s="32"/>
      <c r="AB101" s="32"/>
      <c r="AC101" s="32"/>
      <c r="AD101" s="33"/>
      <c r="AE101" s="33"/>
    </row>
    <row r="102" spans="1:31" x14ac:dyDescent="0.25">
      <c r="A102" s="16" t="s">
        <v>733</v>
      </c>
      <c r="B102" s="4" t="s">
        <v>409</v>
      </c>
      <c r="C102" s="4"/>
      <c r="D102" s="4"/>
      <c r="E102" s="16"/>
      <c r="F102" s="16"/>
      <c r="G102" s="16"/>
      <c r="H102" s="16"/>
      <c r="I102" s="16"/>
      <c r="J102" s="16"/>
      <c r="K102" s="16"/>
      <c r="L102" s="123"/>
      <c r="M102" s="123"/>
      <c r="N102" s="123"/>
      <c r="O102" s="32"/>
      <c r="P102" s="32"/>
      <c r="Q102" s="32"/>
      <c r="R102" s="32"/>
      <c r="S102" s="32"/>
      <c r="T102" s="32"/>
      <c r="U102" s="32"/>
      <c r="V102" s="32"/>
      <c r="W102" s="32"/>
      <c r="X102" s="32"/>
      <c r="Y102" s="32"/>
      <c r="Z102" s="32"/>
      <c r="AA102" s="32"/>
      <c r="AB102" s="32"/>
      <c r="AC102" s="32"/>
      <c r="AD102" s="33"/>
      <c r="AE102" s="33"/>
    </row>
    <row r="103" spans="1:31" x14ac:dyDescent="0.25">
      <c r="A103" s="19" t="s">
        <v>695</v>
      </c>
      <c r="B103" s="8" t="s">
        <v>411</v>
      </c>
      <c r="C103" s="8"/>
      <c r="D103" s="8"/>
      <c r="E103" s="19"/>
      <c r="F103" s="19"/>
      <c r="G103" s="19"/>
      <c r="H103" s="19"/>
      <c r="I103" s="19"/>
      <c r="J103" s="19"/>
      <c r="K103" s="19"/>
      <c r="L103" s="124"/>
      <c r="M103" s="124"/>
      <c r="N103" s="124"/>
      <c r="O103" s="34"/>
      <c r="P103" s="34"/>
      <c r="Q103" s="34"/>
      <c r="R103" s="34"/>
      <c r="S103" s="34"/>
      <c r="T103" s="34"/>
      <c r="U103" s="34"/>
      <c r="V103" s="34"/>
      <c r="W103" s="34"/>
      <c r="X103" s="34"/>
      <c r="Y103" s="34"/>
      <c r="Z103" s="34"/>
      <c r="AA103" s="34"/>
      <c r="AB103" s="34"/>
      <c r="AC103" s="34"/>
      <c r="AD103" s="33"/>
      <c r="AE103" s="33"/>
    </row>
    <row r="104" spans="1:31" x14ac:dyDescent="0.25">
      <c r="A104" s="45" t="s">
        <v>734</v>
      </c>
      <c r="B104" s="4" t="s">
        <v>412</v>
      </c>
      <c r="C104" s="4"/>
      <c r="D104" s="4"/>
      <c r="E104" s="45"/>
      <c r="F104" s="45"/>
      <c r="G104" s="45"/>
      <c r="H104" s="45"/>
      <c r="I104" s="45"/>
      <c r="J104" s="45"/>
      <c r="K104" s="45"/>
      <c r="L104" s="125"/>
      <c r="M104" s="125"/>
      <c r="N104" s="125"/>
      <c r="O104" s="35"/>
      <c r="P104" s="35"/>
      <c r="Q104" s="35"/>
      <c r="R104" s="35"/>
      <c r="S104" s="35"/>
      <c r="T104" s="35"/>
      <c r="U104" s="35"/>
      <c r="V104" s="35"/>
      <c r="W104" s="35"/>
      <c r="X104" s="35"/>
      <c r="Y104" s="35"/>
      <c r="Z104" s="35"/>
      <c r="AA104" s="35"/>
      <c r="AB104" s="35"/>
      <c r="AC104" s="35"/>
      <c r="AD104" s="33"/>
      <c r="AE104" s="33"/>
    </row>
    <row r="105" spans="1:31" x14ac:dyDescent="0.25">
      <c r="A105" s="45" t="s">
        <v>701</v>
      </c>
      <c r="B105" s="4" t="s">
        <v>415</v>
      </c>
      <c r="C105" s="4"/>
      <c r="D105" s="4"/>
      <c r="E105" s="45"/>
      <c r="F105" s="45"/>
      <c r="G105" s="45"/>
      <c r="H105" s="45"/>
      <c r="I105" s="45"/>
      <c r="J105" s="45"/>
      <c r="K105" s="45"/>
      <c r="L105" s="125"/>
      <c r="M105" s="125"/>
      <c r="N105" s="125"/>
      <c r="O105" s="35"/>
      <c r="P105" s="35"/>
      <c r="Q105" s="35"/>
      <c r="R105" s="35"/>
      <c r="S105" s="35"/>
      <c r="T105" s="35"/>
      <c r="U105" s="35"/>
      <c r="V105" s="35"/>
      <c r="W105" s="35"/>
      <c r="X105" s="35"/>
      <c r="Y105" s="35"/>
      <c r="Z105" s="35"/>
      <c r="AA105" s="35"/>
      <c r="AB105" s="35"/>
      <c r="AC105" s="35"/>
      <c r="AD105" s="33"/>
      <c r="AE105" s="33"/>
    </row>
    <row r="106" spans="1:31" x14ac:dyDescent="0.25">
      <c r="A106" s="16" t="s">
        <v>416</v>
      </c>
      <c r="B106" s="4" t="s">
        <v>417</v>
      </c>
      <c r="C106" s="4"/>
      <c r="D106" s="4"/>
      <c r="E106" s="16"/>
      <c r="F106" s="16"/>
      <c r="G106" s="16"/>
      <c r="H106" s="16"/>
      <c r="I106" s="16"/>
      <c r="J106" s="16"/>
      <c r="K106" s="16"/>
      <c r="L106" s="123"/>
      <c r="M106" s="123"/>
      <c r="N106" s="123"/>
      <c r="O106" s="32"/>
      <c r="P106" s="32"/>
      <c r="Q106" s="32"/>
      <c r="R106" s="32"/>
      <c r="S106" s="32"/>
      <c r="T106" s="32"/>
      <c r="U106" s="32"/>
      <c r="V106" s="32"/>
      <c r="W106" s="32"/>
      <c r="X106" s="32"/>
      <c r="Y106" s="32"/>
      <c r="Z106" s="32"/>
      <c r="AA106" s="32"/>
      <c r="AB106" s="32"/>
      <c r="AC106" s="32"/>
      <c r="AD106" s="33"/>
      <c r="AE106" s="33"/>
    </row>
    <row r="107" spans="1:31" x14ac:dyDescent="0.25">
      <c r="A107" s="16" t="s">
        <v>735</v>
      </c>
      <c r="B107" s="4" t="s">
        <v>418</v>
      </c>
      <c r="C107" s="4"/>
      <c r="D107" s="4"/>
      <c r="E107" s="16"/>
      <c r="F107" s="16"/>
      <c r="G107" s="16"/>
      <c r="H107" s="16"/>
      <c r="I107" s="16"/>
      <c r="J107" s="16"/>
      <c r="K107" s="16"/>
      <c r="L107" s="123"/>
      <c r="M107" s="123"/>
      <c r="N107" s="123"/>
      <c r="O107" s="32"/>
      <c r="P107" s="32"/>
      <c r="Q107" s="32"/>
      <c r="R107" s="32"/>
      <c r="S107" s="32"/>
      <c r="T107" s="32"/>
      <c r="U107" s="32"/>
      <c r="V107" s="32"/>
      <c r="W107" s="32"/>
      <c r="X107" s="32"/>
      <c r="Y107" s="32"/>
      <c r="Z107" s="32"/>
      <c r="AA107" s="32"/>
      <c r="AB107" s="32"/>
      <c r="AC107" s="32"/>
      <c r="AD107" s="33"/>
      <c r="AE107" s="33"/>
    </row>
    <row r="108" spans="1:31" x14ac:dyDescent="0.25">
      <c r="A108" s="17" t="s">
        <v>698</v>
      </c>
      <c r="B108" s="8" t="s">
        <v>419</v>
      </c>
      <c r="C108" s="8"/>
      <c r="D108" s="8"/>
      <c r="E108" s="17"/>
      <c r="F108" s="17"/>
      <c r="G108" s="17"/>
      <c r="H108" s="17"/>
      <c r="I108" s="17"/>
      <c r="J108" s="17"/>
      <c r="K108" s="17"/>
      <c r="L108" s="126"/>
      <c r="M108" s="126"/>
      <c r="N108" s="126"/>
      <c r="O108" s="36"/>
      <c r="P108" s="36"/>
      <c r="Q108" s="36"/>
      <c r="R108" s="36"/>
      <c r="S108" s="36"/>
      <c r="T108" s="36"/>
      <c r="U108" s="36"/>
      <c r="V108" s="36"/>
      <c r="W108" s="36"/>
      <c r="X108" s="36"/>
      <c r="Y108" s="36"/>
      <c r="Z108" s="36"/>
      <c r="AA108" s="36"/>
      <c r="AB108" s="36"/>
      <c r="AC108" s="36"/>
      <c r="AD108" s="33"/>
      <c r="AE108" s="33"/>
    </row>
    <row r="109" spans="1:31" x14ac:dyDescent="0.25">
      <c r="A109" s="45" t="s">
        <v>420</v>
      </c>
      <c r="B109" s="4" t="s">
        <v>421</v>
      </c>
      <c r="C109" s="4"/>
      <c r="D109" s="4"/>
      <c r="E109" s="45"/>
      <c r="F109" s="45"/>
      <c r="G109" s="45"/>
      <c r="H109" s="45"/>
      <c r="I109" s="45"/>
      <c r="J109" s="45"/>
      <c r="K109" s="45"/>
      <c r="L109" s="125"/>
      <c r="M109" s="125"/>
      <c r="N109" s="125"/>
      <c r="O109" s="35"/>
      <c r="P109" s="35"/>
      <c r="Q109" s="35"/>
      <c r="R109" s="35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3"/>
      <c r="AE109" s="33"/>
    </row>
    <row r="110" spans="1:31" x14ac:dyDescent="0.25">
      <c r="A110" s="45" t="s">
        <v>422</v>
      </c>
      <c r="B110" s="4" t="s">
        <v>423</v>
      </c>
      <c r="C110" s="4"/>
      <c r="D110" s="4"/>
      <c r="E110" s="45"/>
      <c r="F110" s="45"/>
      <c r="G110" s="45"/>
      <c r="H110" s="45"/>
      <c r="I110" s="45"/>
      <c r="J110" s="45"/>
      <c r="K110" s="45"/>
      <c r="L110" s="125"/>
      <c r="M110" s="125"/>
      <c r="N110" s="125"/>
      <c r="O110" s="35"/>
      <c r="P110" s="35"/>
      <c r="Q110" s="35"/>
      <c r="R110" s="35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3"/>
      <c r="AE110" s="33"/>
    </row>
    <row r="111" spans="1:31" x14ac:dyDescent="0.25">
      <c r="A111" s="17" t="s">
        <v>424</v>
      </c>
      <c r="B111" s="8" t="s">
        <v>425</v>
      </c>
      <c r="C111" s="8"/>
      <c r="D111" s="8"/>
      <c r="E111" s="45"/>
      <c r="F111" s="45"/>
      <c r="G111" s="45"/>
      <c r="H111" s="45"/>
      <c r="I111" s="45"/>
      <c r="J111" s="45"/>
      <c r="K111" s="45"/>
      <c r="L111" s="125"/>
      <c r="M111" s="125"/>
      <c r="N111" s="125"/>
      <c r="O111" s="35"/>
      <c r="P111" s="35"/>
      <c r="Q111" s="35"/>
      <c r="R111" s="35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3"/>
      <c r="AE111" s="33"/>
    </row>
    <row r="112" spans="1:31" x14ac:dyDescent="0.25">
      <c r="A112" s="45" t="s">
        <v>426</v>
      </c>
      <c r="B112" s="4" t="s">
        <v>427</v>
      </c>
      <c r="C112" s="4"/>
      <c r="D112" s="4"/>
      <c r="E112" s="45"/>
      <c r="F112" s="45"/>
      <c r="G112" s="45"/>
      <c r="H112" s="45"/>
      <c r="I112" s="45"/>
      <c r="J112" s="45"/>
      <c r="K112" s="45"/>
      <c r="L112" s="125"/>
      <c r="M112" s="125"/>
      <c r="N112" s="125"/>
      <c r="O112" s="35"/>
      <c r="P112" s="35"/>
      <c r="Q112" s="35"/>
      <c r="R112" s="35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3"/>
      <c r="AE112" s="33"/>
    </row>
    <row r="113" spans="1:31" x14ac:dyDescent="0.25">
      <c r="A113" s="45" t="s">
        <v>428</v>
      </c>
      <c r="B113" s="4" t="s">
        <v>429</v>
      </c>
      <c r="C113" s="4"/>
      <c r="D113" s="4"/>
      <c r="E113" s="45"/>
      <c r="F113" s="45"/>
      <c r="G113" s="45"/>
      <c r="H113" s="45"/>
      <c r="I113" s="45"/>
      <c r="J113" s="45"/>
      <c r="K113" s="45"/>
      <c r="L113" s="125"/>
      <c r="M113" s="125"/>
      <c r="N113" s="125"/>
      <c r="O113" s="35"/>
      <c r="P113" s="35"/>
      <c r="Q113" s="35"/>
      <c r="R113" s="35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3"/>
      <c r="AE113" s="33"/>
    </row>
    <row r="114" spans="1:31" x14ac:dyDescent="0.25">
      <c r="A114" s="45" t="s">
        <v>430</v>
      </c>
      <c r="B114" s="4" t="s">
        <v>431</v>
      </c>
      <c r="C114" s="4"/>
      <c r="D114" s="4"/>
      <c r="E114" s="45"/>
      <c r="F114" s="45"/>
      <c r="G114" s="45"/>
      <c r="H114" s="45"/>
      <c r="I114" s="45"/>
      <c r="J114" s="45"/>
      <c r="K114" s="45"/>
      <c r="L114" s="125"/>
      <c r="M114" s="125"/>
      <c r="N114" s="125"/>
      <c r="O114" s="35"/>
      <c r="P114" s="35"/>
      <c r="Q114" s="35"/>
      <c r="R114" s="35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3"/>
      <c r="AE114" s="33"/>
    </row>
    <row r="115" spans="1:31" x14ac:dyDescent="0.25">
      <c r="A115" s="46" t="s">
        <v>699</v>
      </c>
      <c r="B115" s="47" t="s">
        <v>432</v>
      </c>
      <c r="C115" s="47"/>
      <c r="D115" s="47"/>
      <c r="E115" s="17"/>
      <c r="F115" s="17"/>
      <c r="G115" s="17"/>
      <c r="H115" s="17"/>
      <c r="I115" s="17"/>
      <c r="J115" s="17"/>
      <c r="K115" s="17"/>
      <c r="L115" s="126"/>
      <c r="M115" s="126"/>
      <c r="N115" s="126"/>
      <c r="O115" s="36"/>
      <c r="P115" s="36"/>
      <c r="Q115" s="36"/>
      <c r="R115" s="36"/>
      <c r="S115" s="36"/>
      <c r="T115" s="36"/>
      <c r="U115" s="36"/>
      <c r="V115" s="36"/>
      <c r="W115" s="36"/>
      <c r="X115" s="36"/>
      <c r="Y115" s="36"/>
      <c r="Z115" s="36"/>
      <c r="AA115" s="36"/>
      <c r="AB115" s="36"/>
      <c r="AC115" s="36"/>
      <c r="AD115" s="33"/>
      <c r="AE115" s="33"/>
    </row>
    <row r="116" spans="1:31" x14ac:dyDescent="0.25">
      <c r="A116" s="45" t="s">
        <v>433</v>
      </c>
      <c r="B116" s="4" t="s">
        <v>434</v>
      </c>
      <c r="C116" s="4"/>
      <c r="D116" s="4"/>
      <c r="E116" s="45"/>
      <c r="F116" s="45"/>
      <c r="G116" s="45"/>
      <c r="H116" s="45"/>
      <c r="I116" s="45"/>
      <c r="J116" s="45"/>
      <c r="K116" s="45"/>
      <c r="L116" s="125"/>
      <c r="M116" s="125"/>
      <c r="N116" s="125"/>
      <c r="O116" s="35"/>
      <c r="P116" s="35"/>
      <c r="Q116" s="35"/>
      <c r="R116" s="35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3"/>
      <c r="AE116" s="33"/>
    </row>
    <row r="117" spans="1:31" x14ac:dyDescent="0.25">
      <c r="A117" s="16" t="s">
        <v>435</v>
      </c>
      <c r="B117" s="4" t="s">
        <v>436</v>
      </c>
      <c r="C117" s="4"/>
      <c r="D117" s="4"/>
      <c r="E117" s="16"/>
      <c r="F117" s="16"/>
      <c r="G117" s="16"/>
      <c r="H117" s="16"/>
      <c r="I117" s="16"/>
      <c r="J117" s="16"/>
      <c r="K117" s="16"/>
      <c r="L117" s="123"/>
      <c r="M117" s="123"/>
      <c r="N117" s="123"/>
      <c r="O117" s="32"/>
      <c r="P117" s="32"/>
      <c r="Q117" s="32"/>
      <c r="R117" s="32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  <c r="AC117" s="32"/>
      <c r="AD117" s="33"/>
      <c r="AE117" s="33"/>
    </row>
    <row r="118" spans="1:31" x14ac:dyDescent="0.25">
      <c r="A118" s="45" t="s">
        <v>736</v>
      </c>
      <c r="B118" s="4" t="s">
        <v>437</v>
      </c>
      <c r="C118" s="4"/>
      <c r="D118" s="4"/>
      <c r="E118" s="45"/>
      <c r="F118" s="45"/>
      <c r="G118" s="45"/>
      <c r="H118" s="45"/>
      <c r="I118" s="45"/>
      <c r="J118" s="45"/>
      <c r="K118" s="45"/>
      <c r="L118" s="125"/>
      <c r="M118" s="125"/>
      <c r="N118" s="125"/>
      <c r="O118" s="35"/>
      <c r="P118" s="35"/>
      <c r="Q118" s="35"/>
      <c r="R118" s="35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3"/>
      <c r="AE118" s="33"/>
    </row>
    <row r="119" spans="1:31" x14ac:dyDescent="0.25">
      <c r="A119" s="45" t="s">
        <v>704</v>
      </c>
      <c r="B119" s="4" t="s">
        <v>438</v>
      </c>
      <c r="C119" s="4"/>
      <c r="D119" s="4"/>
      <c r="E119" s="45"/>
      <c r="F119" s="45"/>
      <c r="G119" s="45"/>
      <c r="H119" s="45"/>
      <c r="I119" s="45"/>
      <c r="J119" s="45"/>
      <c r="K119" s="45"/>
      <c r="L119" s="125"/>
      <c r="M119" s="125"/>
      <c r="N119" s="125"/>
      <c r="O119" s="35"/>
      <c r="P119" s="35"/>
      <c r="Q119" s="35"/>
      <c r="R119" s="35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3"/>
      <c r="AE119" s="33"/>
    </row>
    <row r="120" spans="1:31" x14ac:dyDescent="0.25">
      <c r="A120" s="46" t="s">
        <v>705</v>
      </c>
      <c r="B120" s="47" t="s">
        <v>442</v>
      </c>
      <c r="C120" s="47"/>
      <c r="D120" s="47"/>
      <c r="E120" s="17"/>
      <c r="F120" s="17"/>
      <c r="G120" s="17"/>
      <c r="H120" s="17"/>
      <c r="I120" s="17"/>
      <c r="J120" s="17"/>
      <c r="K120" s="17"/>
      <c r="L120" s="126"/>
      <c r="M120" s="126"/>
      <c r="N120" s="126"/>
      <c r="O120" s="36"/>
      <c r="P120" s="36"/>
      <c r="Q120" s="36"/>
      <c r="R120" s="36"/>
      <c r="S120" s="36"/>
      <c r="T120" s="36"/>
      <c r="U120" s="36"/>
      <c r="V120" s="36"/>
      <c r="W120" s="36"/>
      <c r="X120" s="36"/>
      <c r="Y120" s="36"/>
      <c r="Z120" s="36"/>
      <c r="AA120" s="36"/>
      <c r="AB120" s="36"/>
      <c r="AC120" s="36"/>
      <c r="AD120" s="33"/>
      <c r="AE120" s="33"/>
    </row>
    <row r="121" spans="1:31" x14ac:dyDescent="0.25">
      <c r="A121" s="16" t="s">
        <v>443</v>
      </c>
      <c r="B121" s="4" t="s">
        <v>444</v>
      </c>
      <c r="C121" s="4"/>
      <c r="D121" s="4"/>
      <c r="E121" s="16"/>
      <c r="F121" s="16"/>
      <c r="G121" s="16"/>
      <c r="H121" s="16"/>
      <c r="I121" s="16"/>
      <c r="J121" s="16"/>
      <c r="K121" s="16"/>
      <c r="L121" s="123"/>
      <c r="M121" s="123"/>
      <c r="N121" s="123"/>
      <c r="O121" s="32"/>
      <c r="P121" s="32"/>
      <c r="Q121" s="32"/>
      <c r="R121" s="32"/>
      <c r="S121" s="32"/>
      <c r="T121" s="32"/>
      <c r="U121" s="32"/>
      <c r="V121" s="32"/>
      <c r="W121" s="32"/>
      <c r="X121" s="32"/>
      <c r="Y121" s="32"/>
      <c r="Z121" s="32"/>
      <c r="AA121" s="32"/>
      <c r="AB121" s="32"/>
      <c r="AC121" s="32"/>
      <c r="AD121" s="33"/>
      <c r="AE121" s="33"/>
    </row>
    <row r="122" spans="1:31" ht="15.75" x14ac:dyDescent="0.25">
      <c r="A122" s="150" t="s">
        <v>740</v>
      </c>
      <c r="B122" s="151" t="s">
        <v>445</v>
      </c>
      <c r="C122" s="151"/>
      <c r="D122" s="151"/>
      <c r="E122" s="152"/>
      <c r="F122" s="152"/>
      <c r="G122" s="152"/>
      <c r="H122" s="152"/>
      <c r="I122" s="152"/>
      <c r="J122" s="152"/>
      <c r="K122" s="152"/>
      <c r="L122" s="176"/>
      <c r="M122" s="176"/>
      <c r="N122" s="176"/>
      <c r="O122" s="36"/>
      <c r="P122" s="36"/>
      <c r="Q122" s="36"/>
      <c r="R122" s="36"/>
      <c r="S122" s="36"/>
      <c r="T122" s="36"/>
      <c r="U122" s="36"/>
      <c r="V122" s="36"/>
      <c r="W122" s="36"/>
      <c r="X122" s="36"/>
      <c r="Y122" s="36"/>
      <c r="Z122" s="36"/>
      <c r="AA122" s="36"/>
      <c r="AB122" s="36"/>
      <c r="AC122" s="36"/>
      <c r="AD122" s="33"/>
      <c r="AE122" s="33"/>
    </row>
    <row r="123" spans="1:31" ht="15.75" x14ac:dyDescent="0.25">
      <c r="A123" s="163" t="s">
        <v>776</v>
      </c>
      <c r="B123" s="175"/>
      <c r="C123" s="175"/>
      <c r="D123" s="175"/>
      <c r="E123" s="170"/>
      <c r="F123" s="170"/>
      <c r="G123" s="170"/>
      <c r="H123" s="170"/>
      <c r="I123" s="170"/>
      <c r="J123" s="170"/>
      <c r="K123" s="170"/>
      <c r="L123" s="165"/>
      <c r="M123" s="165"/>
      <c r="N123" s="165"/>
      <c r="O123" s="33"/>
      <c r="P123" s="33"/>
      <c r="Q123" s="33"/>
      <c r="R123" s="33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</row>
    <row r="124" spans="1:31" x14ac:dyDescent="0.25">
      <c r="B124" s="33"/>
      <c r="C124" s="33"/>
      <c r="D124" s="33"/>
      <c r="E124" s="33"/>
      <c r="F124" s="33"/>
      <c r="G124" s="33"/>
      <c r="H124" s="33"/>
      <c r="I124" s="33"/>
      <c r="J124" s="33"/>
      <c r="K124" s="33"/>
      <c r="L124" s="33"/>
      <c r="M124" s="33"/>
      <c r="N124" s="33"/>
      <c r="O124" s="33"/>
      <c r="P124" s="33"/>
      <c r="Q124" s="33"/>
      <c r="R124" s="33"/>
      <c r="S124" s="33"/>
      <c r="T124" s="33"/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</row>
    <row r="125" spans="1:31" x14ac:dyDescent="0.25">
      <c r="B125" s="33"/>
      <c r="C125" s="33"/>
      <c r="D125" s="33"/>
      <c r="E125" s="33"/>
      <c r="F125" s="33"/>
      <c r="G125" s="33"/>
      <c r="H125" s="33"/>
      <c r="I125" s="33"/>
      <c r="J125" s="33"/>
      <c r="K125" s="33"/>
      <c r="L125" s="33"/>
      <c r="M125" s="33"/>
      <c r="N125" s="33"/>
      <c r="O125" s="33"/>
      <c r="P125" s="33"/>
      <c r="Q125" s="33"/>
      <c r="R125" s="33"/>
      <c r="S125" s="33"/>
      <c r="T125" s="33"/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</row>
    <row r="126" spans="1:31" x14ac:dyDescent="0.25">
      <c r="B126" s="33"/>
      <c r="C126" s="33"/>
      <c r="D126" s="33"/>
      <c r="E126" s="33"/>
      <c r="F126" s="33"/>
      <c r="G126" s="33"/>
      <c r="H126" s="33"/>
      <c r="I126" s="33"/>
      <c r="J126" s="33"/>
      <c r="K126" s="33"/>
      <c r="L126" s="33"/>
      <c r="M126" s="33"/>
      <c r="N126" s="33"/>
      <c r="O126" s="33"/>
      <c r="P126" s="33"/>
      <c r="Q126" s="33"/>
      <c r="R126" s="33"/>
      <c r="S126" s="33"/>
      <c r="T126" s="33"/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</row>
    <row r="127" spans="1:31" x14ac:dyDescent="0.25">
      <c r="B127" s="33"/>
      <c r="C127" s="33"/>
      <c r="D127" s="33"/>
      <c r="E127" s="33"/>
      <c r="F127" s="33"/>
      <c r="G127" s="33"/>
      <c r="H127" s="33"/>
      <c r="I127" s="33"/>
      <c r="J127" s="33"/>
      <c r="K127" s="33"/>
      <c r="L127" s="33"/>
      <c r="M127" s="33"/>
      <c r="N127" s="33"/>
      <c r="O127" s="33"/>
      <c r="P127" s="33"/>
      <c r="Q127" s="33"/>
      <c r="R127" s="33"/>
      <c r="S127" s="33"/>
      <c r="T127" s="33"/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</row>
    <row r="128" spans="1:31" x14ac:dyDescent="0.25">
      <c r="B128" s="33"/>
      <c r="C128" s="33"/>
      <c r="D128" s="33"/>
      <c r="E128" s="33"/>
      <c r="F128" s="33"/>
      <c r="G128" s="33"/>
      <c r="H128" s="33"/>
      <c r="I128" s="33"/>
      <c r="J128" s="33"/>
      <c r="K128" s="33"/>
      <c r="L128" s="33"/>
      <c r="M128" s="33"/>
      <c r="N128" s="33"/>
      <c r="O128" s="33"/>
      <c r="P128" s="33"/>
      <c r="Q128" s="33"/>
      <c r="R128" s="33"/>
      <c r="S128" s="33"/>
      <c r="T128" s="33"/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</row>
    <row r="129" spans="2:31" x14ac:dyDescent="0.25">
      <c r="B129" s="33"/>
      <c r="C129" s="33"/>
      <c r="D129" s="33"/>
      <c r="E129" s="33"/>
      <c r="F129" s="33"/>
      <c r="G129" s="33"/>
      <c r="H129" s="33"/>
      <c r="I129" s="33"/>
      <c r="J129" s="33"/>
      <c r="K129" s="33"/>
      <c r="L129" s="33"/>
      <c r="M129" s="33"/>
      <c r="N129" s="33"/>
      <c r="O129" s="33"/>
      <c r="P129" s="33"/>
      <c r="Q129" s="33"/>
      <c r="R129" s="33"/>
      <c r="S129" s="33"/>
      <c r="T129" s="33"/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</row>
    <row r="130" spans="2:31" x14ac:dyDescent="0.25">
      <c r="B130" s="33"/>
      <c r="C130" s="33"/>
      <c r="D130" s="33"/>
      <c r="E130" s="33"/>
      <c r="F130" s="33"/>
      <c r="G130" s="33"/>
      <c r="H130" s="33"/>
      <c r="I130" s="33"/>
      <c r="J130" s="33"/>
      <c r="K130" s="33"/>
      <c r="L130" s="33"/>
      <c r="M130" s="33"/>
      <c r="N130" s="33"/>
      <c r="O130" s="33"/>
      <c r="P130" s="33"/>
      <c r="Q130" s="33"/>
      <c r="R130" s="33"/>
      <c r="S130" s="33"/>
      <c r="T130" s="33"/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</row>
    <row r="131" spans="2:31" x14ac:dyDescent="0.25">
      <c r="B131" s="33"/>
      <c r="C131" s="33"/>
      <c r="D131" s="33"/>
      <c r="E131" s="33"/>
      <c r="F131" s="33"/>
      <c r="G131" s="33"/>
      <c r="H131" s="33"/>
      <c r="I131" s="33"/>
      <c r="J131" s="33"/>
      <c r="K131" s="33"/>
      <c r="L131" s="33"/>
      <c r="M131" s="33"/>
      <c r="N131" s="33"/>
      <c r="O131" s="33"/>
      <c r="P131" s="33"/>
      <c r="Q131" s="33"/>
      <c r="R131" s="33"/>
      <c r="S131" s="33"/>
      <c r="T131" s="33"/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</row>
    <row r="132" spans="2:31" x14ac:dyDescent="0.25">
      <c r="B132" s="33"/>
      <c r="C132" s="33"/>
      <c r="D132" s="33"/>
      <c r="E132" s="33"/>
      <c r="F132" s="33"/>
      <c r="G132" s="33"/>
      <c r="H132" s="33"/>
      <c r="I132" s="33"/>
      <c r="J132" s="33"/>
      <c r="K132" s="33"/>
      <c r="L132" s="33"/>
      <c r="M132" s="33"/>
      <c r="N132" s="33"/>
      <c r="O132" s="33"/>
      <c r="P132" s="33"/>
      <c r="Q132" s="33"/>
      <c r="R132" s="33"/>
      <c r="S132" s="33"/>
      <c r="T132" s="33"/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</row>
    <row r="133" spans="2:31" x14ac:dyDescent="0.25">
      <c r="B133" s="33"/>
      <c r="C133" s="33"/>
      <c r="D133" s="33"/>
      <c r="E133" s="33"/>
      <c r="F133" s="33"/>
      <c r="G133" s="33"/>
      <c r="H133" s="33"/>
      <c r="I133" s="33"/>
      <c r="J133" s="33"/>
      <c r="K133" s="33"/>
      <c r="L133" s="33"/>
      <c r="M133" s="33"/>
      <c r="N133" s="33"/>
      <c r="O133" s="33"/>
      <c r="P133" s="33"/>
      <c r="Q133" s="33"/>
      <c r="R133" s="33"/>
      <c r="S133" s="33"/>
      <c r="T133" s="33"/>
      <c r="U133" s="33"/>
      <c r="V133" s="33"/>
      <c r="W133" s="33"/>
      <c r="X133" s="33"/>
      <c r="Y133" s="33"/>
      <c r="Z133" s="33"/>
      <c r="AA133" s="33"/>
      <c r="AB133" s="33"/>
      <c r="AC133" s="33"/>
      <c r="AD133" s="33"/>
      <c r="AE133" s="33"/>
    </row>
    <row r="134" spans="2:31" x14ac:dyDescent="0.25">
      <c r="B134" s="33"/>
      <c r="C134" s="33"/>
      <c r="D134" s="33"/>
      <c r="E134" s="33"/>
      <c r="F134" s="33"/>
      <c r="G134" s="33"/>
      <c r="H134" s="33"/>
      <c r="I134" s="33"/>
      <c r="J134" s="33"/>
      <c r="K134" s="33"/>
      <c r="L134" s="33"/>
      <c r="M134" s="33"/>
      <c r="N134" s="33"/>
      <c r="O134" s="33"/>
      <c r="P134" s="33"/>
      <c r="Q134" s="33"/>
      <c r="R134" s="33"/>
      <c r="S134" s="33"/>
      <c r="T134" s="33"/>
      <c r="U134" s="33"/>
      <c r="V134" s="33"/>
      <c r="W134" s="33"/>
      <c r="X134" s="33"/>
      <c r="Y134" s="33"/>
      <c r="Z134" s="33"/>
      <c r="AA134" s="33"/>
      <c r="AB134" s="33"/>
      <c r="AC134" s="33"/>
      <c r="AD134" s="33"/>
      <c r="AE134" s="33"/>
    </row>
    <row r="135" spans="2:31" x14ac:dyDescent="0.25">
      <c r="B135" s="33"/>
      <c r="C135" s="33"/>
      <c r="D135" s="33"/>
      <c r="E135" s="33"/>
      <c r="F135" s="33"/>
      <c r="G135" s="33"/>
      <c r="H135" s="33"/>
      <c r="I135" s="33"/>
      <c r="J135" s="33"/>
      <c r="K135" s="33"/>
      <c r="L135" s="33"/>
      <c r="M135" s="33"/>
      <c r="N135" s="33"/>
      <c r="O135" s="33"/>
      <c r="P135" s="33"/>
      <c r="Q135" s="33"/>
      <c r="R135" s="33"/>
      <c r="S135" s="33"/>
      <c r="T135" s="33"/>
      <c r="U135" s="33"/>
      <c r="V135" s="33"/>
      <c r="W135" s="33"/>
      <c r="X135" s="33"/>
      <c r="Y135" s="33"/>
      <c r="Z135" s="33"/>
      <c r="AA135" s="33"/>
      <c r="AB135" s="33"/>
      <c r="AC135" s="33"/>
      <c r="AD135" s="33"/>
      <c r="AE135" s="33"/>
    </row>
    <row r="136" spans="2:31" x14ac:dyDescent="0.25">
      <c r="B136" s="33"/>
      <c r="C136" s="33"/>
      <c r="D136" s="33"/>
      <c r="E136" s="33"/>
      <c r="F136" s="33"/>
      <c r="G136" s="33"/>
      <c r="H136" s="33"/>
      <c r="I136" s="33"/>
      <c r="J136" s="33"/>
      <c r="K136" s="33"/>
      <c r="L136" s="33"/>
      <c r="M136" s="33"/>
      <c r="N136" s="33"/>
      <c r="O136" s="33"/>
      <c r="P136" s="33"/>
      <c r="Q136" s="33"/>
      <c r="R136" s="33"/>
      <c r="S136" s="33"/>
      <c r="T136" s="33"/>
      <c r="U136" s="33"/>
      <c r="V136" s="33"/>
      <c r="W136" s="33"/>
      <c r="X136" s="33"/>
      <c r="Y136" s="33"/>
      <c r="Z136" s="33"/>
      <c r="AA136" s="33"/>
      <c r="AB136" s="33"/>
      <c r="AC136" s="33"/>
      <c r="AD136" s="33"/>
      <c r="AE136" s="33"/>
    </row>
    <row r="137" spans="2:31" x14ac:dyDescent="0.25">
      <c r="B137" s="33"/>
      <c r="C137" s="33"/>
      <c r="D137" s="33"/>
      <c r="E137" s="33"/>
      <c r="F137" s="33"/>
      <c r="G137" s="33"/>
      <c r="H137" s="33"/>
      <c r="I137" s="33"/>
      <c r="J137" s="33"/>
      <c r="K137" s="33"/>
      <c r="L137" s="33"/>
      <c r="M137" s="33"/>
      <c r="N137" s="33"/>
      <c r="O137" s="33"/>
      <c r="P137" s="33"/>
      <c r="Q137" s="33"/>
      <c r="R137" s="33"/>
      <c r="S137" s="33"/>
      <c r="T137" s="33"/>
      <c r="U137" s="33"/>
      <c r="V137" s="33"/>
      <c r="W137" s="33"/>
      <c r="X137" s="33"/>
      <c r="Y137" s="33"/>
      <c r="Z137" s="33"/>
      <c r="AA137" s="33"/>
      <c r="AB137" s="33"/>
      <c r="AC137" s="33"/>
      <c r="AD137" s="33"/>
      <c r="AE137" s="33"/>
    </row>
    <row r="138" spans="2:31" x14ac:dyDescent="0.25">
      <c r="B138" s="33"/>
      <c r="C138" s="33"/>
      <c r="D138" s="33"/>
      <c r="E138" s="33"/>
      <c r="F138" s="33"/>
      <c r="G138" s="33"/>
      <c r="H138" s="33"/>
      <c r="I138" s="33"/>
      <c r="J138" s="33"/>
      <c r="K138" s="33"/>
      <c r="L138" s="33"/>
      <c r="M138" s="33"/>
      <c r="N138" s="33"/>
      <c r="O138" s="33"/>
      <c r="P138" s="33"/>
      <c r="Q138" s="33"/>
      <c r="R138" s="33"/>
      <c r="S138" s="33"/>
      <c r="T138" s="33"/>
      <c r="U138" s="33"/>
      <c r="V138" s="33"/>
      <c r="W138" s="33"/>
      <c r="X138" s="33"/>
      <c r="Y138" s="33"/>
      <c r="Z138" s="33"/>
      <c r="AA138" s="33"/>
      <c r="AB138" s="33"/>
      <c r="AC138" s="33"/>
      <c r="AD138" s="33"/>
      <c r="AE138" s="33"/>
    </row>
    <row r="139" spans="2:31" x14ac:dyDescent="0.25">
      <c r="B139" s="33"/>
      <c r="C139" s="33"/>
      <c r="D139" s="33"/>
      <c r="E139" s="33"/>
      <c r="F139" s="33"/>
      <c r="G139" s="33"/>
      <c r="H139" s="33"/>
      <c r="I139" s="33"/>
      <c r="J139" s="33"/>
      <c r="K139" s="33"/>
      <c r="L139" s="33"/>
      <c r="M139" s="33"/>
      <c r="N139" s="33"/>
      <c r="O139" s="33"/>
      <c r="P139" s="33"/>
      <c r="Q139" s="33"/>
      <c r="R139" s="33"/>
      <c r="S139" s="33"/>
      <c r="T139" s="33"/>
      <c r="U139" s="33"/>
      <c r="V139" s="33"/>
      <c r="W139" s="33"/>
      <c r="X139" s="33"/>
      <c r="Y139" s="33"/>
      <c r="Z139" s="33"/>
      <c r="AA139" s="33"/>
      <c r="AB139" s="33"/>
      <c r="AC139" s="33"/>
      <c r="AD139" s="33"/>
      <c r="AE139" s="33"/>
    </row>
    <row r="140" spans="2:31" x14ac:dyDescent="0.25">
      <c r="B140" s="33"/>
      <c r="C140" s="33"/>
      <c r="D140" s="33"/>
      <c r="E140" s="33"/>
      <c r="F140" s="33"/>
      <c r="G140" s="33"/>
      <c r="H140" s="33"/>
      <c r="I140" s="33"/>
      <c r="J140" s="33"/>
      <c r="K140" s="33"/>
      <c r="L140" s="33"/>
      <c r="M140" s="33"/>
      <c r="N140" s="33"/>
      <c r="O140" s="33"/>
      <c r="P140" s="33"/>
      <c r="Q140" s="33"/>
      <c r="R140" s="33"/>
      <c r="S140" s="33"/>
      <c r="T140" s="33"/>
      <c r="U140" s="33"/>
      <c r="V140" s="33"/>
      <c r="W140" s="33"/>
      <c r="X140" s="33"/>
      <c r="Y140" s="33"/>
      <c r="Z140" s="33"/>
      <c r="AA140" s="33"/>
      <c r="AB140" s="33"/>
      <c r="AC140" s="33"/>
      <c r="AD140" s="33"/>
      <c r="AE140" s="33"/>
    </row>
    <row r="141" spans="2:31" x14ac:dyDescent="0.25">
      <c r="B141" s="33"/>
      <c r="C141" s="33"/>
      <c r="D141" s="33"/>
      <c r="E141" s="33"/>
      <c r="F141" s="33"/>
      <c r="G141" s="33"/>
      <c r="H141" s="33"/>
      <c r="I141" s="33"/>
      <c r="J141" s="33"/>
      <c r="K141" s="33"/>
      <c r="L141" s="33"/>
      <c r="M141" s="33"/>
      <c r="N141" s="33"/>
      <c r="O141" s="33"/>
      <c r="P141" s="33"/>
      <c r="Q141" s="33"/>
      <c r="R141" s="33"/>
      <c r="S141" s="33"/>
      <c r="T141" s="33"/>
      <c r="U141" s="33"/>
      <c r="V141" s="33"/>
      <c r="W141" s="33"/>
      <c r="X141" s="33"/>
      <c r="Y141" s="33"/>
      <c r="Z141" s="33"/>
      <c r="AA141" s="33"/>
      <c r="AB141" s="33"/>
      <c r="AC141" s="33"/>
      <c r="AD141" s="33"/>
      <c r="AE141" s="33"/>
    </row>
    <row r="142" spans="2:31" x14ac:dyDescent="0.25">
      <c r="B142" s="33"/>
      <c r="C142" s="33"/>
      <c r="D142" s="33"/>
      <c r="E142" s="33"/>
      <c r="F142" s="33"/>
      <c r="G142" s="33"/>
      <c r="H142" s="33"/>
      <c r="I142" s="33"/>
      <c r="J142" s="33"/>
      <c r="K142" s="33"/>
      <c r="L142" s="33"/>
      <c r="M142" s="33"/>
      <c r="N142" s="33"/>
      <c r="O142" s="33"/>
      <c r="P142" s="33"/>
      <c r="Q142" s="33"/>
      <c r="R142" s="33"/>
      <c r="S142" s="33"/>
      <c r="T142" s="33"/>
      <c r="U142" s="33"/>
      <c r="V142" s="33"/>
      <c r="W142" s="33"/>
      <c r="X142" s="33"/>
      <c r="Y142" s="33"/>
      <c r="Z142" s="33"/>
      <c r="AA142" s="33"/>
      <c r="AB142" s="33"/>
      <c r="AC142" s="33"/>
      <c r="AD142" s="33"/>
      <c r="AE142" s="33"/>
    </row>
    <row r="143" spans="2:31" x14ac:dyDescent="0.25">
      <c r="B143" s="33"/>
      <c r="C143" s="33"/>
      <c r="D143" s="33"/>
      <c r="E143" s="33"/>
      <c r="F143" s="33"/>
      <c r="G143" s="33"/>
      <c r="H143" s="33"/>
      <c r="I143" s="33"/>
      <c r="J143" s="33"/>
      <c r="K143" s="33"/>
      <c r="L143" s="33"/>
      <c r="M143" s="33"/>
      <c r="N143" s="33"/>
      <c r="O143" s="33"/>
      <c r="P143" s="33"/>
      <c r="Q143" s="33"/>
      <c r="R143" s="33"/>
      <c r="S143" s="33"/>
      <c r="T143" s="33"/>
      <c r="U143" s="33"/>
      <c r="V143" s="33"/>
      <c r="W143" s="33"/>
      <c r="X143" s="33"/>
      <c r="Y143" s="33"/>
      <c r="Z143" s="33"/>
      <c r="AA143" s="33"/>
      <c r="AB143" s="33"/>
      <c r="AC143" s="33"/>
      <c r="AD143" s="33"/>
      <c r="AE143" s="33"/>
    </row>
    <row r="144" spans="2:31" x14ac:dyDescent="0.25">
      <c r="B144" s="33"/>
      <c r="C144" s="33"/>
      <c r="D144" s="33"/>
      <c r="E144" s="33"/>
      <c r="F144" s="33"/>
      <c r="G144" s="33"/>
      <c r="H144" s="33"/>
      <c r="I144" s="33"/>
      <c r="J144" s="33"/>
      <c r="K144" s="33"/>
      <c r="L144" s="33"/>
      <c r="M144" s="33"/>
      <c r="N144" s="33"/>
      <c r="O144" s="33"/>
      <c r="P144" s="33"/>
      <c r="Q144" s="33"/>
      <c r="R144" s="33"/>
      <c r="S144" s="33"/>
      <c r="T144" s="33"/>
      <c r="U144" s="33"/>
      <c r="V144" s="33"/>
      <c r="W144" s="33"/>
      <c r="X144" s="33"/>
      <c r="Y144" s="33"/>
      <c r="Z144" s="33"/>
      <c r="AA144" s="33"/>
      <c r="AB144" s="33"/>
      <c r="AC144" s="33"/>
      <c r="AD144" s="33"/>
      <c r="AE144" s="33"/>
    </row>
    <row r="145" spans="2:31" x14ac:dyDescent="0.25">
      <c r="B145" s="33"/>
      <c r="C145" s="33"/>
      <c r="D145" s="33"/>
      <c r="E145" s="33"/>
      <c r="F145" s="33"/>
      <c r="G145" s="33"/>
      <c r="H145" s="33"/>
      <c r="I145" s="33"/>
      <c r="J145" s="33"/>
      <c r="K145" s="33"/>
      <c r="L145" s="33"/>
      <c r="M145" s="33"/>
      <c r="N145" s="33"/>
      <c r="O145" s="33"/>
      <c r="P145" s="33"/>
      <c r="Q145" s="33"/>
      <c r="R145" s="33"/>
      <c r="S145" s="33"/>
      <c r="T145" s="33"/>
      <c r="U145" s="33"/>
      <c r="V145" s="33"/>
      <c r="W145" s="33"/>
      <c r="X145" s="33"/>
      <c r="Y145" s="33"/>
      <c r="Z145" s="33"/>
      <c r="AA145" s="33"/>
      <c r="AB145" s="33"/>
      <c r="AC145" s="33"/>
      <c r="AD145" s="33"/>
      <c r="AE145" s="33"/>
    </row>
    <row r="146" spans="2:31" x14ac:dyDescent="0.25">
      <c r="B146" s="33"/>
      <c r="C146" s="33"/>
      <c r="D146" s="33"/>
      <c r="E146" s="33"/>
      <c r="F146" s="33"/>
      <c r="G146" s="33"/>
      <c r="H146" s="33"/>
      <c r="I146" s="33"/>
      <c r="J146" s="33"/>
      <c r="K146" s="33"/>
      <c r="L146" s="33"/>
      <c r="M146" s="33"/>
      <c r="N146" s="33"/>
      <c r="O146" s="33"/>
      <c r="P146" s="33"/>
      <c r="Q146" s="33"/>
      <c r="R146" s="33"/>
      <c r="S146" s="33"/>
      <c r="T146" s="33"/>
      <c r="U146" s="33"/>
      <c r="V146" s="33"/>
      <c r="W146" s="33"/>
      <c r="X146" s="33"/>
      <c r="Y146" s="33"/>
      <c r="Z146" s="33"/>
      <c r="AA146" s="33"/>
      <c r="AB146" s="33"/>
      <c r="AC146" s="33"/>
      <c r="AD146" s="33"/>
      <c r="AE146" s="33"/>
    </row>
    <row r="147" spans="2:31" x14ac:dyDescent="0.25">
      <c r="B147" s="33"/>
      <c r="C147" s="33"/>
      <c r="D147" s="33"/>
      <c r="E147" s="33"/>
      <c r="F147" s="33"/>
      <c r="G147" s="33"/>
      <c r="H147" s="33"/>
      <c r="I147" s="33"/>
      <c r="J147" s="33"/>
      <c r="K147" s="33"/>
      <c r="L147" s="33"/>
      <c r="M147" s="33"/>
      <c r="N147" s="33"/>
      <c r="O147" s="33"/>
      <c r="P147" s="33"/>
      <c r="Q147" s="33"/>
      <c r="R147" s="33"/>
      <c r="S147" s="33"/>
      <c r="T147" s="33"/>
      <c r="U147" s="33"/>
      <c r="V147" s="33"/>
      <c r="W147" s="33"/>
      <c r="X147" s="33"/>
      <c r="Y147" s="33"/>
      <c r="Z147" s="33"/>
      <c r="AA147" s="33"/>
      <c r="AB147" s="33"/>
      <c r="AC147" s="33"/>
      <c r="AD147" s="33"/>
      <c r="AE147" s="33"/>
    </row>
    <row r="148" spans="2:31" x14ac:dyDescent="0.25">
      <c r="B148" s="33"/>
      <c r="C148" s="33"/>
      <c r="D148" s="33"/>
      <c r="E148" s="33"/>
      <c r="F148" s="33"/>
      <c r="G148" s="33"/>
      <c r="H148" s="33"/>
      <c r="I148" s="33"/>
      <c r="J148" s="33"/>
      <c r="K148" s="33"/>
      <c r="L148" s="33"/>
      <c r="M148" s="33"/>
      <c r="N148" s="33"/>
      <c r="O148" s="33"/>
      <c r="P148" s="33"/>
      <c r="Q148" s="33"/>
      <c r="R148" s="33"/>
      <c r="S148" s="33"/>
      <c r="T148" s="33"/>
      <c r="U148" s="33"/>
      <c r="V148" s="33"/>
      <c r="W148" s="33"/>
      <c r="X148" s="33"/>
      <c r="Y148" s="33"/>
      <c r="Z148" s="33"/>
      <c r="AA148" s="33"/>
      <c r="AB148" s="33"/>
      <c r="AC148" s="33"/>
      <c r="AD148" s="33"/>
      <c r="AE148" s="33"/>
    </row>
    <row r="149" spans="2:31" x14ac:dyDescent="0.25">
      <c r="B149" s="33"/>
      <c r="C149" s="33"/>
      <c r="D149" s="33"/>
      <c r="E149" s="33"/>
      <c r="F149" s="33"/>
      <c r="G149" s="33"/>
      <c r="H149" s="33"/>
      <c r="I149" s="33"/>
      <c r="J149" s="33"/>
      <c r="K149" s="33"/>
      <c r="L149" s="33"/>
      <c r="M149" s="33"/>
      <c r="N149" s="33"/>
      <c r="O149" s="33"/>
      <c r="P149" s="33"/>
      <c r="Q149" s="33"/>
      <c r="R149" s="33"/>
      <c r="S149" s="33"/>
      <c r="T149" s="33"/>
      <c r="U149" s="33"/>
      <c r="V149" s="33"/>
      <c r="W149" s="33"/>
      <c r="X149" s="33"/>
      <c r="Y149" s="33"/>
      <c r="Z149" s="33"/>
      <c r="AA149" s="33"/>
      <c r="AB149" s="33"/>
      <c r="AC149" s="33"/>
      <c r="AD149" s="33"/>
      <c r="AE149" s="33"/>
    </row>
    <row r="150" spans="2:31" x14ac:dyDescent="0.25">
      <c r="B150" s="33"/>
      <c r="C150" s="33"/>
      <c r="D150" s="33"/>
      <c r="E150" s="33"/>
      <c r="F150" s="33"/>
      <c r="G150" s="33"/>
      <c r="H150" s="33"/>
      <c r="I150" s="33"/>
      <c r="J150" s="33"/>
      <c r="K150" s="33"/>
      <c r="L150" s="33"/>
      <c r="M150" s="33"/>
      <c r="N150" s="33"/>
      <c r="O150" s="33"/>
      <c r="P150" s="33"/>
      <c r="Q150" s="33"/>
      <c r="R150" s="33"/>
      <c r="S150" s="33"/>
      <c r="T150" s="33"/>
      <c r="U150" s="33"/>
      <c r="V150" s="33"/>
      <c r="W150" s="33"/>
      <c r="X150" s="33"/>
      <c r="Y150" s="33"/>
      <c r="Z150" s="33"/>
      <c r="AA150" s="33"/>
      <c r="AB150" s="33"/>
      <c r="AC150" s="33"/>
      <c r="AD150" s="33"/>
      <c r="AE150" s="33"/>
    </row>
    <row r="151" spans="2:31" x14ac:dyDescent="0.25">
      <c r="B151" s="33"/>
      <c r="C151" s="33"/>
      <c r="D151" s="33"/>
      <c r="E151" s="33"/>
      <c r="F151" s="33"/>
      <c r="G151" s="33"/>
      <c r="H151" s="33"/>
      <c r="I151" s="33"/>
      <c r="J151" s="33"/>
      <c r="K151" s="33"/>
      <c r="L151" s="33"/>
      <c r="M151" s="33"/>
      <c r="N151" s="33"/>
      <c r="O151" s="33"/>
      <c r="P151" s="33"/>
      <c r="Q151" s="33"/>
      <c r="R151" s="33"/>
      <c r="S151" s="33"/>
      <c r="T151" s="33"/>
      <c r="U151" s="33"/>
      <c r="V151" s="33"/>
      <c r="W151" s="33"/>
      <c r="X151" s="33"/>
      <c r="Y151" s="33"/>
      <c r="Z151" s="33"/>
      <c r="AA151" s="33"/>
      <c r="AB151" s="33"/>
      <c r="AC151" s="33"/>
      <c r="AD151" s="33"/>
      <c r="AE151" s="33"/>
    </row>
    <row r="152" spans="2:31" x14ac:dyDescent="0.25">
      <c r="B152" s="33"/>
      <c r="C152" s="33"/>
      <c r="D152" s="33"/>
      <c r="E152" s="33"/>
      <c r="F152" s="33"/>
      <c r="G152" s="33"/>
      <c r="H152" s="33"/>
      <c r="I152" s="33"/>
      <c r="J152" s="33"/>
      <c r="K152" s="33"/>
      <c r="L152" s="33"/>
      <c r="M152" s="33"/>
      <c r="N152" s="33"/>
      <c r="O152" s="33"/>
      <c r="P152" s="33"/>
      <c r="Q152" s="33"/>
      <c r="R152" s="33"/>
      <c r="S152" s="33"/>
      <c r="T152" s="33"/>
      <c r="U152" s="33"/>
      <c r="V152" s="33"/>
      <c r="W152" s="33"/>
      <c r="X152" s="33"/>
      <c r="Y152" s="33"/>
      <c r="Z152" s="33"/>
      <c r="AA152" s="33"/>
      <c r="AB152" s="33"/>
      <c r="AC152" s="33"/>
      <c r="AD152" s="33"/>
      <c r="AE152" s="33"/>
    </row>
    <row r="153" spans="2:31" x14ac:dyDescent="0.25">
      <c r="B153" s="33"/>
      <c r="C153" s="33"/>
      <c r="D153" s="33"/>
      <c r="E153" s="33"/>
      <c r="F153" s="33"/>
      <c r="G153" s="33"/>
      <c r="H153" s="33"/>
      <c r="I153" s="33"/>
      <c r="J153" s="33"/>
      <c r="K153" s="33"/>
      <c r="L153" s="33"/>
      <c r="M153" s="33"/>
      <c r="N153" s="33"/>
      <c r="O153" s="33"/>
      <c r="P153" s="33"/>
      <c r="Q153" s="33"/>
      <c r="R153" s="33"/>
      <c r="S153" s="33"/>
      <c r="T153" s="33"/>
      <c r="U153" s="33"/>
      <c r="V153" s="33"/>
      <c r="W153" s="33"/>
      <c r="X153" s="33"/>
      <c r="Y153" s="33"/>
      <c r="Z153" s="33"/>
      <c r="AA153" s="33"/>
      <c r="AB153" s="33"/>
      <c r="AC153" s="33"/>
      <c r="AD153" s="33"/>
      <c r="AE153" s="33"/>
    </row>
    <row r="154" spans="2:31" x14ac:dyDescent="0.25">
      <c r="B154" s="33"/>
      <c r="C154" s="33"/>
      <c r="D154" s="33"/>
      <c r="E154" s="33"/>
      <c r="F154" s="33"/>
      <c r="G154" s="33"/>
      <c r="H154" s="33"/>
      <c r="I154" s="33"/>
      <c r="J154" s="33"/>
      <c r="K154" s="33"/>
      <c r="L154" s="33"/>
      <c r="M154" s="33"/>
      <c r="N154" s="33"/>
      <c r="O154" s="33"/>
      <c r="P154" s="33"/>
      <c r="Q154" s="33"/>
      <c r="R154" s="33"/>
      <c r="S154" s="33"/>
      <c r="T154" s="33"/>
      <c r="U154" s="33"/>
      <c r="V154" s="33"/>
      <c r="W154" s="33"/>
      <c r="X154" s="33"/>
      <c r="Y154" s="33"/>
      <c r="Z154" s="33"/>
      <c r="AA154" s="33"/>
      <c r="AB154" s="33"/>
      <c r="AC154" s="33"/>
      <c r="AD154" s="33"/>
      <c r="AE154" s="33"/>
    </row>
    <row r="155" spans="2:31" x14ac:dyDescent="0.25">
      <c r="B155" s="33"/>
      <c r="C155" s="33"/>
      <c r="D155" s="33"/>
      <c r="E155" s="33"/>
      <c r="F155" s="33"/>
      <c r="G155" s="33"/>
      <c r="H155" s="33"/>
      <c r="I155" s="33"/>
      <c r="J155" s="33"/>
      <c r="K155" s="33"/>
      <c r="L155" s="33"/>
      <c r="M155" s="33"/>
      <c r="N155" s="33"/>
      <c r="O155" s="33"/>
      <c r="P155" s="33"/>
      <c r="Q155" s="33"/>
      <c r="R155" s="33"/>
      <c r="S155" s="33"/>
      <c r="T155" s="33"/>
      <c r="U155" s="33"/>
      <c r="V155" s="33"/>
      <c r="W155" s="33"/>
      <c r="X155" s="33"/>
      <c r="Y155" s="33"/>
      <c r="Z155" s="33"/>
      <c r="AA155" s="33"/>
      <c r="AB155" s="33"/>
      <c r="AC155" s="33"/>
      <c r="AD155" s="33"/>
      <c r="AE155" s="33"/>
    </row>
    <row r="156" spans="2:31" x14ac:dyDescent="0.25">
      <c r="B156" s="33"/>
      <c r="C156" s="33"/>
      <c r="D156" s="33"/>
      <c r="E156" s="33"/>
      <c r="F156" s="33"/>
      <c r="G156" s="33"/>
      <c r="H156" s="33"/>
      <c r="I156" s="33"/>
      <c r="J156" s="33"/>
      <c r="K156" s="33"/>
      <c r="L156" s="33"/>
      <c r="M156" s="33"/>
      <c r="N156" s="33"/>
      <c r="O156" s="33"/>
      <c r="P156" s="33"/>
      <c r="Q156" s="33"/>
      <c r="R156" s="33"/>
      <c r="S156" s="33"/>
      <c r="T156" s="33"/>
      <c r="U156" s="33"/>
      <c r="V156" s="33"/>
      <c r="W156" s="33"/>
      <c r="X156" s="33"/>
      <c r="Y156" s="33"/>
      <c r="Z156" s="33"/>
      <c r="AA156" s="33"/>
      <c r="AB156" s="33"/>
      <c r="AC156" s="33"/>
      <c r="AD156" s="33"/>
      <c r="AE156" s="33"/>
    </row>
    <row r="157" spans="2:31" x14ac:dyDescent="0.25">
      <c r="B157" s="33"/>
      <c r="C157" s="33"/>
      <c r="D157" s="33"/>
      <c r="E157" s="33"/>
      <c r="F157" s="33"/>
      <c r="G157" s="33"/>
      <c r="H157" s="33"/>
      <c r="I157" s="33"/>
      <c r="J157" s="33"/>
      <c r="K157" s="33"/>
      <c r="L157" s="33"/>
      <c r="M157" s="33"/>
      <c r="N157" s="33"/>
      <c r="O157" s="33"/>
      <c r="P157" s="33"/>
      <c r="Q157" s="33"/>
      <c r="R157" s="33"/>
      <c r="S157" s="33"/>
      <c r="T157" s="33"/>
      <c r="U157" s="33"/>
      <c r="V157" s="33"/>
      <c r="W157" s="33"/>
      <c r="X157" s="33"/>
      <c r="Y157" s="33"/>
      <c r="Z157" s="33"/>
      <c r="AA157" s="33"/>
      <c r="AB157" s="33"/>
      <c r="AC157" s="33"/>
      <c r="AD157" s="33"/>
      <c r="AE157" s="33"/>
    </row>
    <row r="158" spans="2:31" x14ac:dyDescent="0.25">
      <c r="B158" s="33"/>
      <c r="C158" s="33"/>
      <c r="D158" s="33"/>
      <c r="E158" s="33"/>
      <c r="F158" s="33"/>
      <c r="G158" s="33"/>
      <c r="H158" s="33"/>
      <c r="I158" s="33"/>
      <c r="J158" s="33"/>
      <c r="K158" s="33"/>
      <c r="L158" s="33"/>
      <c r="M158" s="33"/>
      <c r="N158" s="33"/>
      <c r="O158" s="33"/>
      <c r="P158" s="33"/>
      <c r="Q158" s="33"/>
      <c r="R158" s="33"/>
      <c r="S158" s="33"/>
      <c r="T158" s="33"/>
      <c r="U158" s="33"/>
      <c r="V158" s="33"/>
      <c r="W158" s="33"/>
      <c r="X158" s="33"/>
      <c r="Y158" s="33"/>
      <c r="Z158" s="33"/>
      <c r="AA158" s="33"/>
      <c r="AB158" s="33"/>
      <c r="AC158" s="33"/>
      <c r="AD158" s="33"/>
      <c r="AE158" s="33"/>
    </row>
    <row r="159" spans="2:31" x14ac:dyDescent="0.25">
      <c r="B159" s="33"/>
      <c r="C159" s="33"/>
      <c r="D159" s="33"/>
      <c r="E159" s="33"/>
      <c r="F159" s="33"/>
      <c r="G159" s="33"/>
      <c r="H159" s="33"/>
      <c r="I159" s="33"/>
      <c r="J159" s="33"/>
      <c r="K159" s="33"/>
      <c r="L159" s="33"/>
      <c r="M159" s="33"/>
      <c r="N159" s="33"/>
      <c r="O159" s="33"/>
      <c r="P159" s="33"/>
      <c r="Q159" s="33"/>
      <c r="R159" s="33"/>
      <c r="S159" s="33"/>
      <c r="T159" s="33"/>
      <c r="U159" s="33"/>
      <c r="V159" s="33"/>
      <c r="W159" s="33"/>
      <c r="X159" s="33"/>
      <c r="Y159" s="33"/>
      <c r="Z159" s="33"/>
      <c r="AA159" s="33"/>
      <c r="AB159" s="33"/>
      <c r="AC159" s="33"/>
      <c r="AD159" s="33"/>
      <c r="AE159" s="33"/>
    </row>
    <row r="160" spans="2:31" x14ac:dyDescent="0.25">
      <c r="B160" s="33"/>
      <c r="C160" s="33"/>
      <c r="D160" s="33"/>
      <c r="E160" s="33"/>
      <c r="F160" s="33"/>
      <c r="G160" s="33"/>
      <c r="H160" s="33"/>
      <c r="I160" s="33"/>
      <c r="J160" s="33"/>
      <c r="K160" s="33"/>
      <c r="L160" s="33"/>
      <c r="M160" s="33"/>
      <c r="N160" s="33"/>
      <c r="O160" s="33"/>
      <c r="P160" s="33"/>
      <c r="Q160" s="33"/>
      <c r="R160" s="33"/>
      <c r="S160" s="33"/>
      <c r="T160" s="33"/>
      <c r="U160" s="33"/>
      <c r="V160" s="33"/>
      <c r="W160" s="33"/>
      <c r="X160" s="33"/>
      <c r="Y160" s="33"/>
      <c r="Z160" s="33"/>
      <c r="AA160" s="33"/>
      <c r="AB160" s="33"/>
      <c r="AC160" s="33"/>
      <c r="AD160" s="33"/>
      <c r="AE160" s="33"/>
    </row>
    <row r="161" spans="2:31" x14ac:dyDescent="0.25">
      <c r="B161" s="33"/>
      <c r="C161" s="33"/>
      <c r="D161" s="33"/>
      <c r="E161" s="33"/>
      <c r="F161" s="33"/>
      <c r="G161" s="33"/>
      <c r="H161" s="33"/>
      <c r="I161" s="33"/>
      <c r="J161" s="33"/>
      <c r="K161" s="33"/>
      <c r="L161" s="33"/>
      <c r="M161" s="33"/>
      <c r="N161" s="33"/>
      <c r="O161" s="33"/>
      <c r="P161" s="33"/>
      <c r="Q161" s="33"/>
      <c r="R161" s="33"/>
      <c r="S161" s="33"/>
      <c r="T161" s="33"/>
      <c r="U161" s="33"/>
      <c r="V161" s="33"/>
      <c r="W161" s="33"/>
      <c r="X161" s="33"/>
      <c r="Y161" s="33"/>
      <c r="Z161" s="33"/>
      <c r="AA161" s="33"/>
      <c r="AB161" s="33"/>
      <c r="AC161" s="33"/>
      <c r="AD161" s="33"/>
      <c r="AE161" s="33"/>
    </row>
    <row r="162" spans="2:31" x14ac:dyDescent="0.25">
      <c r="B162" s="33"/>
      <c r="C162" s="33"/>
      <c r="D162" s="33"/>
      <c r="E162" s="33"/>
      <c r="F162" s="33"/>
      <c r="G162" s="33"/>
      <c r="H162" s="33"/>
      <c r="I162" s="33"/>
      <c r="J162" s="33"/>
      <c r="K162" s="33"/>
      <c r="L162" s="33"/>
      <c r="M162" s="33"/>
      <c r="N162" s="33"/>
      <c r="O162" s="33"/>
      <c r="P162" s="33"/>
      <c r="Q162" s="33"/>
      <c r="R162" s="33"/>
      <c r="S162" s="33"/>
      <c r="T162" s="33"/>
      <c r="U162" s="33"/>
      <c r="V162" s="33"/>
      <c r="W162" s="33"/>
      <c r="X162" s="33"/>
      <c r="Y162" s="33"/>
      <c r="Z162" s="33"/>
      <c r="AA162" s="33"/>
      <c r="AB162" s="33"/>
      <c r="AC162" s="33"/>
      <c r="AD162" s="33"/>
      <c r="AE162" s="33"/>
    </row>
    <row r="163" spans="2:31" x14ac:dyDescent="0.25">
      <c r="B163" s="33"/>
      <c r="C163" s="33"/>
      <c r="D163" s="33"/>
      <c r="E163" s="33"/>
      <c r="F163" s="33"/>
      <c r="G163" s="33"/>
      <c r="H163" s="33"/>
      <c r="I163" s="33"/>
      <c r="J163" s="33"/>
      <c r="K163" s="33"/>
      <c r="L163" s="33"/>
      <c r="M163" s="33"/>
      <c r="N163" s="33"/>
      <c r="O163" s="33"/>
      <c r="P163" s="33"/>
      <c r="Q163" s="33"/>
      <c r="R163" s="33"/>
      <c r="S163" s="33"/>
      <c r="T163" s="33"/>
      <c r="U163" s="33"/>
      <c r="V163" s="33"/>
      <c r="W163" s="33"/>
      <c r="X163" s="33"/>
      <c r="Y163" s="33"/>
      <c r="Z163" s="33"/>
      <c r="AA163" s="33"/>
      <c r="AB163" s="33"/>
      <c r="AC163" s="33"/>
      <c r="AD163" s="33"/>
      <c r="AE163" s="33"/>
    </row>
    <row r="164" spans="2:31" x14ac:dyDescent="0.25">
      <c r="B164" s="33"/>
      <c r="C164" s="33"/>
      <c r="D164" s="33"/>
      <c r="E164" s="33"/>
      <c r="F164" s="33"/>
      <c r="G164" s="33"/>
      <c r="H164" s="33"/>
      <c r="I164" s="33"/>
      <c r="J164" s="33"/>
      <c r="K164" s="33"/>
      <c r="L164" s="33"/>
      <c r="M164" s="33"/>
      <c r="N164" s="33"/>
      <c r="O164" s="33"/>
      <c r="P164" s="33"/>
      <c r="Q164" s="33"/>
      <c r="R164" s="33"/>
      <c r="S164" s="33"/>
      <c r="T164" s="33"/>
      <c r="U164" s="33"/>
      <c r="V164" s="33"/>
      <c r="W164" s="33"/>
      <c r="X164" s="33"/>
      <c r="Y164" s="33"/>
      <c r="Z164" s="33"/>
      <c r="AA164" s="33"/>
      <c r="AB164" s="33"/>
      <c r="AC164" s="33"/>
      <c r="AD164" s="33"/>
      <c r="AE164" s="33"/>
    </row>
    <row r="165" spans="2:31" x14ac:dyDescent="0.25">
      <c r="B165" s="33"/>
      <c r="C165" s="33"/>
      <c r="D165" s="33"/>
      <c r="E165" s="33"/>
      <c r="F165" s="33"/>
      <c r="G165" s="33"/>
      <c r="H165" s="33"/>
      <c r="I165" s="33"/>
      <c r="J165" s="33"/>
      <c r="K165" s="33"/>
      <c r="L165" s="33"/>
      <c r="M165" s="33"/>
      <c r="N165" s="33"/>
      <c r="O165" s="33"/>
      <c r="P165" s="33"/>
      <c r="Q165" s="33"/>
      <c r="R165" s="33"/>
      <c r="S165" s="33"/>
      <c r="T165" s="33"/>
      <c r="U165" s="33"/>
      <c r="V165" s="33"/>
      <c r="W165" s="33"/>
      <c r="X165" s="33"/>
      <c r="Y165" s="33"/>
      <c r="Z165" s="33"/>
      <c r="AA165" s="33"/>
      <c r="AB165" s="33"/>
      <c r="AC165" s="33"/>
      <c r="AD165" s="33"/>
      <c r="AE165" s="33"/>
    </row>
    <row r="166" spans="2:31" x14ac:dyDescent="0.25">
      <c r="B166" s="33"/>
      <c r="C166" s="33"/>
      <c r="D166" s="33"/>
      <c r="E166" s="33"/>
      <c r="F166" s="33"/>
      <c r="G166" s="33"/>
      <c r="H166" s="33"/>
      <c r="I166" s="33"/>
      <c r="J166" s="33"/>
      <c r="K166" s="33"/>
      <c r="L166" s="33"/>
      <c r="M166" s="33"/>
      <c r="N166" s="33"/>
      <c r="O166" s="33"/>
      <c r="P166" s="33"/>
      <c r="Q166" s="33"/>
      <c r="R166" s="33"/>
      <c r="S166" s="33"/>
      <c r="T166" s="33"/>
      <c r="U166" s="33"/>
      <c r="V166" s="33"/>
      <c r="W166" s="33"/>
      <c r="X166" s="33"/>
      <c r="Y166" s="33"/>
      <c r="Z166" s="33"/>
      <c r="AA166" s="33"/>
      <c r="AB166" s="33"/>
      <c r="AC166" s="33"/>
      <c r="AD166" s="33"/>
      <c r="AE166" s="33"/>
    </row>
    <row r="167" spans="2:31" x14ac:dyDescent="0.25">
      <c r="B167" s="33"/>
      <c r="C167" s="33"/>
      <c r="D167" s="33"/>
      <c r="E167" s="33"/>
      <c r="F167" s="33"/>
      <c r="G167" s="33"/>
      <c r="H167" s="33"/>
      <c r="I167" s="33"/>
      <c r="J167" s="33"/>
      <c r="K167" s="33"/>
      <c r="L167" s="33"/>
      <c r="M167" s="33"/>
      <c r="N167" s="33"/>
      <c r="O167" s="33"/>
      <c r="P167" s="33"/>
      <c r="Q167" s="33"/>
      <c r="R167" s="33"/>
      <c r="S167" s="33"/>
      <c r="T167" s="33"/>
      <c r="U167" s="33"/>
      <c r="V167" s="33"/>
      <c r="W167" s="33"/>
      <c r="X167" s="33"/>
      <c r="Y167" s="33"/>
      <c r="Z167" s="33"/>
      <c r="AA167" s="33"/>
      <c r="AB167" s="33"/>
      <c r="AC167" s="33"/>
      <c r="AD167" s="33"/>
      <c r="AE167" s="33"/>
    </row>
    <row r="168" spans="2:31" x14ac:dyDescent="0.25">
      <c r="B168" s="33"/>
      <c r="C168" s="33"/>
      <c r="D168" s="33"/>
      <c r="E168" s="33"/>
      <c r="F168" s="33"/>
      <c r="G168" s="33"/>
      <c r="H168" s="33"/>
      <c r="I168" s="33"/>
      <c r="J168" s="33"/>
      <c r="K168" s="33"/>
      <c r="L168" s="33"/>
      <c r="M168" s="33"/>
      <c r="N168" s="33"/>
      <c r="O168" s="33"/>
      <c r="P168" s="33"/>
      <c r="Q168" s="33"/>
      <c r="R168" s="33"/>
      <c r="S168" s="33"/>
      <c r="T168" s="33"/>
      <c r="U168" s="33"/>
      <c r="V168" s="33"/>
      <c r="W168" s="33"/>
      <c r="X168" s="33"/>
      <c r="Y168" s="33"/>
      <c r="Z168" s="33"/>
      <c r="AA168" s="33"/>
      <c r="AB168" s="33"/>
      <c r="AC168" s="33"/>
      <c r="AD168" s="33"/>
      <c r="AE168" s="33"/>
    </row>
    <row r="169" spans="2:31" x14ac:dyDescent="0.25">
      <c r="B169" s="33"/>
      <c r="C169" s="33"/>
      <c r="D169" s="33"/>
      <c r="E169" s="33"/>
      <c r="F169" s="33"/>
      <c r="G169" s="33"/>
      <c r="H169" s="33"/>
      <c r="I169" s="33"/>
      <c r="J169" s="33"/>
      <c r="K169" s="33"/>
      <c r="L169" s="33"/>
      <c r="M169" s="33"/>
      <c r="N169" s="33"/>
      <c r="O169" s="33"/>
      <c r="P169" s="33"/>
      <c r="Q169" s="33"/>
      <c r="R169" s="33"/>
      <c r="S169" s="33"/>
      <c r="T169" s="33"/>
      <c r="U169" s="33"/>
      <c r="V169" s="33"/>
      <c r="W169" s="33"/>
      <c r="X169" s="33"/>
      <c r="Y169" s="33"/>
      <c r="Z169" s="33"/>
      <c r="AA169" s="33"/>
      <c r="AB169" s="33"/>
      <c r="AC169" s="33"/>
      <c r="AD169" s="33"/>
      <c r="AE169" s="33"/>
    </row>
    <row r="170" spans="2:31" x14ac:dyDescent="0.25">
      <c r="B170" s="33"/>
      <c r="C170" s="33"/>
      <c r="D170" s="33"/>
      <c r="E170" s="33"/>
      <c r="F170" s="33"/>
      <c r="G170" s="33"/>
      <c r="H170" s="33"/>
      <c r="I170" s="33"/>
      <c r="J170" s="33"/>
      <c r="K170" s="33"/>
      <c r="L170" s="33"/>
      <c r="M170" s="33"/>
      <c r="N170" s="33"/>
      <c r="O170" s="33"/>
      <c r="P170" s="33"/>
      <c r="Q170" s="33"/>
      <c r="R170" s="33"/>
      <c r="S170" s="33"/>
      <c r="T170" s="33"/>
      <c r="U170" s="33"/>
      <c r="V170" s="33"/>
      <c r="W170" s="33"/>
      <c r="X170" s="33"/>
      <c r="Y170" s="33"/>
      <c r="Z170" s="33"/>
      <c r="AA170" s="33"/>
      <c r="AB170" s="33"/>
      <c r="AC170" s="33"/>
      <c r="AD170" s="33"/>
      <c r="AE170" s="33"/>
    </row>
    <row r="171" spans="2:31" x14ac:dyDescent="0.25">
      <c r="B171" s="33"/>
      <c r="C171" s="33"/>
      <c r="D171" s="33"/>
      <c r="E171" s="33"/>
      <c r="F171" s="33"/>
      <c r="G171" s="33"/>
      <c r="H171" s="33"/>
      <c r="I171" s="33"/>
      <c r="J171" s="33"/>
      <c r="K171" s="33"/>
      <c r="L171" s="33"/>
      <c r="M171" s="33"/>
      <c r="N171" s="33"/>
      <c r="O171" s="33"/>
      <c r="P171" s="33"/>
      <c r="Q171" s="33"/>
      <c r="R171" s="33"/>
      <c r="S171" s="33"/>
      <c r="T171" s="33"/>
      <c r="U171" s="33"/>
      <c r="V171" s="33"/>
      <c r="W171" s="33"/>
      <c r="X171" s="33"/>
      <c r="Y171" s="33"/>
      <c r="Z171" s="33"/>
      <c r="AA171" s="33"/>
      <c r="AB171" s="33"/>
      <c r="AC171" s="33"/>
      <c r="AD171" s="33"/>
      <c r="AE171" s="33"/>
    </row>
    <row r="172" spans="2:31" x14ac:dyDescent="0.25">
      <c r="B172" s="33"/>
      <c r="C172" s="33"/>
      <c r="D172" s="33"/>
      <c r="E172" s="33"/>
      <c r="F172" s="33"/>
      <c r="G172" s="33"/>
      <c r="H172" s="33"/>
      <c r="I172" s="33"/>
      <c r="J172" s="33"/>
      <c r="K172" s="33"/>
      <c r="L172" s="33"/>
      <c r="M172" s="33"/>
      <c r="N172" s="33"/>
      <c r="O172" s="33"/>
      <c r="P172" s="33"/>
      <c r="Q172" s="33"/>
      <c r="R172" s="33"/>
      <c r="S172" s="33"/>
      <c r="T172" s="33"/>
      <c r="U172" s="33"/>
      <c r="V172" s="33"/>
      <c r="W172" s="33"/>
      <c r="X172" s="33"/>
      <c r="Y172" s="33"/>
      <c r="Z172" s="33"/>
      <c r="AA172" s="33"/>
      <c r="AB172" s="33"/>
      <c r="AC172" s="33"/>
      <c r="AD172" s="33"/>
      <c r="AE172" s="33"/>
    </row>
  </sheetData>
  <mergeCells count="8">
    <mergeCell ref="A1:N1"/>
    <mergeCell ref="A2:N2"/>
    <mergeCell ref="C5:E5"/>
    <mergeCell ref="F5:H5"/>
    <mergeCell ref="I5:K5"/>
    <mergeCell ref="L5:N5"/>
    <mergeCell ref="A5:A6"/>
    <mergeCell ref="B5:B6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49" fitToHeight="2" orientation="landscape" horizontalDpi="300" verticalDpi="3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  <pageSetUpPr fitToPage="1"/>
  </sheetPr>
  <dimension ref="A1:D16"/>
  <sheetViews>
    <sheetView workbookViewId="0">
      <selection activeCell="E15" sqref="E15"/>
    </sheetView>
  </sheetViews>
  <sheetFormatPr defaultRowHeight="15" x14ac:dyDescent="0.25"/>
  <cols>
    <col min="1" max="1" width="36.42578125" style="230" customWidth="1"/>
    <col min="2" max="2" width="10.140625" style="230" customWidth="1"/>
    <col min="3" max="3" width="17.140625" style="230" customWidth="1"/>
    <col min="4" max="4" width="17.7109375" style="230" customWidth="1"/>
    <col min="5" max="16384" width="9.140625" style="230"/>
  </cols>
  <sheetData>
    <row r="1" spans="1:4" ht="47.25" customHeight="1" x14ac:dyDescent="0.3">
      <c r="A1" s="624" t="str">
        <f>'1.'!A1</f>
        <v>Ják Község  Önkormányzata 2021. évi költségvetése</v>
      </c>
      <c r="B1" s="601"/>
      <c r="C1" s="601"/>
      <c r="D1" s="601"/>
    </row>
    <row r="2" spans="1:4" ht="23.25" customHeight="1" x14ac:dyDescent="0.3">
      <c r="A2" s="625" t="s">
        <v>991</v>
      </c>
      <c r="B2" s="601"/>
      <c r="C2" s="601"/>
      <c r="D2" s="601"/>
    </row>
    <row r="3" spans="1:4" ht="23.25" x14ac:dyDescent="0.35">
      <c r="A3" s="350"/>
      <c r="B3" s="351"/>
      <c r="C3" s="195"/>
    </row>
    <row r="4" spans="1:4" x14ac:dyDescent="0.25">
      <c r="C4" s="566" t="s">
        <v>1279</v>
      </c>
      <c r="D4" s="195"/>
    </row>
    <row r="5" spans="1:4" ht="15" customHeight="1" x14ac:dyDescent="0.25">
      <c r="A5" s="626" t="s">
        <v>255</v>
      </c>
      <c r="B5" s="628" t="s">
        <v>256</v>
      </c>
      <c r="C5" s="629" t="s">
        <v>929</v>
      </c>
      <c r="D5" s="630"/>
    </row>
    <row r="6" spans="1:4" x14ac:dyDescent="0.25">
      <c r="A6" s="627"/>
      <c r="B6" s="627"/>
      <c r="C6" s="352" t="s">
        <v>970</v>
      </c>
      <c r="D6" s="352" t="s">
        <v>40</v>
      </c>
    </row>
    <row r="7" spans="1:4" x14ac:dyDescent="0.25">
      <c r="A7" s="341"/>
      <c r="B7" s="341"/>
      <c r="C7" s="341"/>
      <c r="D7" s="341"/>
    </row>
    <row r="8" spans="1:4" x14ac:dyDescent="0.25">
      <c r="A8" s="341"/>
      <c r="B8" s="341"/>
      <c r="C8" s="341"/>
      <c r="D8" s="341"/>
    </row>
    <row r="9" spans="1:4" x14ac:dyDescent="0.25">
      <c r="A9" s="341"/>
      <c r="B9" s="341"/>
      <c r="C9" s="341"/>
      <c r="D9" s="341"/>
    </row>
    <row r="10" spans="1:4" x14ac:dyDescent="0.25">
      <c r="A10" s="341"/>
      <c r="B10" s="341"/>
      <c r="C10" s="341"/>
      <c r="D10" s="341"/>
    </row>
    <row r="11" spans="1:4" x14ac:dyDescent="0.25">
      <c r="A11" s="353" t="s">
        <v>1246</v>
      </c>
      <c r="B11" s="354" t="s">
        <v>985</v>
      </c>
      <c r="C11" s="348">
        <v>5000000</v>
      </c>
      <c r="D11" s="348">
        <f>SUM('2.'!P60)</f>
        <v>0</v>
      </c>
    </row>
    <row r="12" spans="1:4" x14ac:dyDescent="0.25">
      <c r="A12" s="355"/>
      <c r="B12" s="356"/>
      <c r="C12" s="341"/>
      <c r="D12" s="341"/>
    </row>
    <row r="13" spans="1:4" x14ac:dyDescent="0.25">
      <c r="A13" s="355"/>
      <c r="B13" s="356"/>
      <c r="C13" s="341"/>
      <c r="D13" s="341"/>
    </row>
    <row r="14" spans="1:4" x14ac:dyDescent="0.25">
      <c r="A14" s="355"/>
      <c r="B14" s="356"/>
      <c r="C14" s="341"/>
      <c r="D14" s="341"/>
    </row>
    <row r="15" spans="1:4" x14ac:dyDescent="0.25">
      <c r="A15" s="355"/>
      <c r="B15" s="356"/>
      <c r="C15" s="341"/>
      <c r="D15" s="341"/>
    </row>
    <row r="16" spans="1:4" x14ac:dyDescent="0.25">
      <c r="A16" s="353" t="s">
        <v>1247</v>
      </c>
      <c r="B16" s="354" t="s">
        <v>985</v>
      </c>
      <c r="C16" s="348">
        <v>20000000</v>
      </c>
      <c r="D16" s="349"/>
    </row>
  </sheetData>
  <mergeCells count="5">
    <mergeCell ref="A1:D1"/>
    <mergeCell ref="A2:D2"/>
    <mergeCell ref="A5:A6"/>
    <mergeCell ref="B5:B6"/>
    <mergeCell ref="C5:D5"/>
  </mergeCells>
  <phoneticPr fontId="0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  <pageSetUpPr fitToPage="1"/>
  </sheetPr>
  <dimension ref="A1:M48"/>
  <sheetViews>
    <sheetView workbookViewId="0">
      <selection activeCell="F5" sqref="F5"/>
    </sheetView>
  </sheetViews>
  <sheetFormatPr defaultRowHeight="15" x14ac:dyDescent="0.25"/>
  <cols>
    <col min="1" max="1" width="64.28515625" customWidth="1"/>
    <col min="3" max="3" width="11.7109375" customWidth="1"/>
    <col min="4" max="4" width="12.42578125" customWidth="1"/>
    <col min="5" max="5" width="12" customWidth="1"/>
    <col min="6" max="6" width="21.5703125" customWidth="1"/>
    <col min="7" max="7" width="21.85546875" customWidth="1"/>
    <col min="8" max="10" width="19.5703125" customWidth="1"/>
    <col min="11" max="11" width="16.42578125" customWidth="1"/>
    <col min="12" max="12" width="16.28515625" customWidth="1"/>
    <col min="13" max="13" width="30.140625" customWidth="1"/>
  </cols>
  <sheetData>
    <row r="1" spans="1:13" ht="30" customHeight="1" x14ac:dyDescent="0.25">
      <c r="A1" s="572" t="s">
        <v>42</v>
      </c>
      <c r="B1" s="601"/>
      <c r="C1" s="601"/>
      <c r="D1" s="601"/>
      <c r="E1" s="601"/>
      <c r="F1" s="601"/>
      <c r="G1" s="601"/>
      <c r="H1" s="601"/>
      <c r="I1" s="601"/>
      <c r="J1" s="601"/>
      <c r="K1" s="601"/>
      <c r="L1" s="601"/>
      <c r="M1" s="601"/>
    </row>
    <row r="2" spans="1:13" ht="27" customHeight="1" x14ac:dyDescent="0.25">
      <c r="A2" s="576" t="s">
        <v>149</v>
      </c>
      <c r="B2" s="573"/>
      <c r="C2" s="573"/>
      <c r="D2" s="573"/>
      <c r="E2" s="573"/>
      <c r="F2" s="573"/>
      <c r="G2" s="573"/>
      <c r="H2" s="573"/>
      <c r="I2" s="573"/>
      <c r="J2" s="573"/>
      <c r="K2" s="573"/>
      <c r="L2" s="573"/>
      <c r="M2" s="573"/>
    </row>
    <row r="3" spans="1:13" ht="16.5" customHeight="1" x14ac:dyDescent="0.25">
      <c r="A3" s="85"/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</row>
    <row r="4" spans="1:13" x14ac:dyDescent="0.25">
      <c r="A4" s="3" t="s">
        <v>928</v>
      </c>
    </row>
    <row r="5" spans="1:13" ht="61.5" customHeight="1" x14ac:dyDescent="0.3">
      <c r="A5" s="1" t="s">
        <v>255</v>
      </c>
      <c r="B5" s="2" t="s">
        <v>256</v>
      </c>
      <c r="C5" s="75" t="s">
        <v>902</v>
      </c>
      <c r="D5" s="75" t="s">
        <v>139</v>
      </c>
      <c r="E5" s="75" t="s">
        <v>140</v>
      </c>
      <c r="F5" s="75" t="s">
        <v>141</v>
      </c>
      <c r="G5" s="75" t="s">
        <v>142</v>
      </c>
      <c r="H5" s="75" t="s">
        <v>905</v>
      </c>
      <c r="I5" s="75" t="s">
        <v>905</v>
      </c>
      <c r="J5" s="75" t="s">
        <v>913</v>
      </c>
      <c r="K5" s="75" t="s">
        <v>903</v>
      </c>
      <c r="L5" s="75" t="s">
        <v>904</v>
      </c>
      <c r="M5" s="75" t="s">
        <v>906</v>
      </c>
    </row>
    <row r="6" spans="1:13" ht="25.5" x14ac:dyDescent="0.25">
      <c r="A6" s="49"/>
      <c r="B6" s="49"/>
      <c r="C6" s="49"/>
      <c r="D6" s="49"/>
      <c r="E6" s="49"/>
      <c r="F6" s="49"/>
      <c r="G6" s="49"/>
      <c r="H6" s="80" t="s">
        <v>914</v>
      </c>
      <c r="I6" s="140" t="s">
        <v>143</v>
      </c>
      <c r="J6" s="79"/>
      <c r="K6" s="49"/>
      <c r="L6" s="49"/>
      <c r="M6" s="49"/>
    </row>
    <row r="7" spans="1:13" x14ac:dyDescent="0.25">
      <c r="A7" s="49"/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</row>
    <row r="8" spans="1:13" x14ac:dyDescent="0.25">
      <c r="A8" s="49"/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</row>
    <row r="9" spans="1:13" x14ac:dyDescent="0.25">
      <c r="A9" s="49"/>
      <c r="B9" s="49"/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</row>
    <row r="10" spans="1:13" x14ac:dyDescent="0.25">
      <c r="A10" s="16" t="s">
        <v>368</v>
      </c>
      <c r="B10" s="5" t="s">
        <v>369</v>
      </c>
      <c r="C10" s="5"/>
      <c r="D10" s="5"/>
      <c r="E10" s="49"/>
      <c r="F10" s="49"/>
      <c r="G10" s="49"/>
      <c r="H10" s="49"/>
      <c r="I10" s="49"/>
      <c r="J10" s="49"/>
      <c r="K10" s="49"/>
      <c r="L10" s="49"/>
      <c r="M10" s="49"/>
    </row>
    <row r="11" spans="1:13" x14ac:dyDescent="0.25">
      <c r="A11" s="16"/>
      <c r="B11" s="5"/>
      <c r="C11" s="5"/>
      <c r="D11" s="5"/>
      <c r="E11" s="49"/>
      <c r="F11" s="49"/>
      <c r="G11" s="49"/>
      <c r="H11" s="49"/>
      <c r="I11" s="49"/>
      <c r="J11" s="49"/>
      <c r="K11" s="49"/>
      <c r="L11" s="49"/>
      <c r="M11" s="49"/>
    </row>
    <row r="12" spans="1:13" x14ac:dyDescent="0.25">
      <c r="A12" s="16"/>
      <c r="B12" s="5"/>
      <c r="C12" s="5"/>
      <c r="D12" s="5"/>
      <c r="E12" s="49"/>
      <c r="F12" s="49"/>
      <c r="G12" s="49"/>
      <c r="H12" s="49"/>
      <c r="I12" s="49"/>
      <c r="J12" s="49"/>
      <c r="K12" s="49"/>
      <c r="L12" s="49"/>
      <c r="M12" s="49"/>
    </row>
    <row r="13" spans="1:13" x14ac:dyDescent="0.25">
      <c r="A13" s="16"/>
      <c r="B13" s="5"/>
      <c r="C13" s="5"/>
      <c r="D13" s="5"/>
      <c r="E13" s="49"/>
      <c r="F13" s="49"/>
      <c r="G13" s="49"/>
      <c r="H13" s="49"/>
      <c r="I13" s="49"/>
      <c r="J13" s="49"/>
      <c r="K13" s="49"/>
      <c r="L13" s="49"/>
      <c r="M13" s="49"/>
    </row>
    <row r="14" spans="1:13" x14ac:dyDescent="0.25">
      <c r="A14" s="16"/>
      <c r="B14" s="5"/>
      <c r="C14" s="5"/>
      <c r="D14" s="5"/>
      <c r="E14" s="49"/>
      <c r="F14" s="49"/>
      <c r="G14" s="49"/>
      <c r="H14" s="49"/>
      <c r="I14" s="49"/>
      <c r="J14" s="49"/>
      <c r="K14" s="49"/>
      <c r="L14" s="49"/>
      <c r="M14" s="49"/>
    </row>
    <row r="15" spans="1:13" x14ac:dyDescent="0.25">
      <c r="A15" s="16" t="s">
        <v>685</v>
      </c>
      <c r="B15" s="5" t="s">
        <v>370</v>
      </c>
      <c r="C15" s="5"/>
      <c r="D15" s="5"/>
      <c r="E15" s="49"/>
      <c r="F15" s="49"/>
      <c r="G15" s="49"/>
      <c r="H15" s="49"/>
      <c r="I15" s="49"/>
      <c r="J15" s="49"/>
      <c r="K15" s="49"/>
      <c r="L15" s="49"/>
      <c r="M15" s="49"/>
    </row>
    <row r="16" spans="1:13" x14ac:dyDescent="0.25">
      <c r="A16" s="16"/>
      <c r="B16" s="5"/>
      <c r="C16" s="5"/>
      <c r="D16" s="5"/>
      <c r="E16" s="49"/>
      <c r="F16" s="49"/>
      <c r="G16" s="49"/>
      <c r="H16" s="49"/>
      <c r="I16" s="49"/>
      <c r="J16" s="49"/>
      <c r="K16" s="49"/>
      <c r="L16" s="49"/>
      <c r="M16" s="49"/>
    </row>
    <row r="17" spans="1:13" x14ac:dyDescent="0.25">
      <c r="A17" s="16"/>
      <c r="B17" s="5"/>
      <c r="C17" s="5"/>
      <c r="D17" s="5"/>
      <c r="E17" s="49"/>
      <c r="F17" s="49"/>
      <c r="G17" s="49"/>
      <c r="H17" s="49"/>
      <c r="I17" s="49"/>
      <c r="J17" s="49"/>
      <c r="K17" s="49"/>
      <c r="L17" s="49"/>
      <c r="M17" s="49"/>
    </row>
    <row r="18" spans="1:13" x14ac:dyDescent="0.25">
      <c r="A18" s="16"/>
      <c r="B18" s="5"/>
      <c r="C18" s="5"/>
      <c r="D18" s="5"/>
      <c r="E18" s="49"/>
      <c r="F18" s="49"/>
      <c r="G18" s="49"/>
      <c r="H18" s="49"/>
      <c r="I18" s="49"/>
      <c r="J18" s="49"/>
      <c r="K18" s="49"/>
      <c r="L18" s="49"/>
      <c r="M18" s="49"/>
    </row>
    <row r="19" spans="1:13" x14ac:dyDescent="0.25">
      <c r="A19" s="16"/>
      <c r="B19" s="5"/>
      <c r="C19" s="5"/>
      <c r="D19" s="5"/>
      <c r="E19" s="49"/>
      <c r="F19" s="49"/>
      <c r="G19" s="49"/>
      <c r="H19" s="49"/>
      <c r="I19" s="49"/>
      <c r="J19" s="49"/>
      <c r="K19" s="49"/>
      <c r="L19" s="49"/>
      <c r="M19" s="49"/>
    </row>
    <row r="20" spans="1:13" x14ac:dyDescent="0.25">
      <c r="A20" s="4" t="s">
        <v>372</v>
      </c>
      <c r="B20" s="5" t="s">
        <v>373</v>
      </c>
      <c r="C20" s="5"/>
      <c r="D20" s="5"/>
      <c r="E20" s="49"/>
      <c r="F20" s="49"/>
      <c r="G20" s="49"/>
      <c r="H20" s="49"/>
      <c r="I20" s="49"/>
      <c r="J20" s="49"/>
      <c r="K20" s="49"/>
      <c r="L20" s="49"/>
      <c r="M20" s="49"/>
    </row>
    <row r="21" spans="1:13" x14ac:dyDescent="0.25">
      <c r="A21" s="4"/>
      <c r="B21" s="5"/>
      <c r="C21" s="5"/>
      <c r="D21" s="5"/>
      <c r="E21" s="49"/>
      <c r="F21" s="49"/>
      <c r="G21" s="49"/>
      <c r="H21" s="49"/>
      <c r="I21" s="49"/>
      <c r="J21" s="49"/>
      <c r="K21" s="49"/>
      <c r="L21" s="49"/>
      <c r="M21" s="49"/>
    </row>
    <row r="22" spans="1:13" x14ac:dyDescent="0.25">
      <c r="A22" s="4"/>
      <c r="B22" s="5"/>
      <c r="C22" s="5"/>
      <c r="D22" s="5"/>
      <c r="E22" s="49"/>
      <c r="F22" s="49"/>
      <c r="G22" s="49"/>
      <c r="H22" s="49"/>
      <c r="I22" s="49"/>
      <c r="J22" s="49"/>
      <c r="K22" s="49"/>
      <c r="L22" s="49"/>
      <c r="M22" s="49"/>
    </row>
    <row r="23" spans="1:13" x14ac:dyDescent="0.25">
      <c r="A23" s="16" t="s">
        <v>374</v>
      </c>
      <c r="B23" s="5" t="s">
        <v>375</v>
      </c>
      <c r="C23" s="5"/>
      <c r="D23" s="5"/>
      <c r="E23" s="49"/>
      <c r="F23" s="49"/>
      <c r="G23" s="49"/>
      <c r="H23" s="49"/>
      <c r="I23" s="49"/>
      <c r="J23" s="49"/>
      <c r="K23" s="49"/>
      <c r="L23" s="49"/>
      <c r="M23" s="49"/>
    </row>
    <row r="24" spans="1:13" x14ac:dyDescent="0.25">
      <c r="A24" s="16"/>
      <c r="B24" s="5"/>
      <c r="C24" s="5"/>
      <c r="D24" s="5"/>
      <c r="E24" s="49"/>
      <c r="F24" s="49"/>
      <c r="G24" s="49"/>
      <c r="H24" s="49"/>
      <c r="I24" s="49"/>
      <c r="J24" s="49"/>
      <c r="K24" s="49"/>
      <c r="L24" s="49"/>
      <c r="M24" s="49"/>
    </row>
    <row r="25" spans="1:13" x14ac:dyDescent="0.25">
      <c r="A25" s="16"/>
      <c r="B25" s="5"/>
      <c r="C25" s="5"/>
      <c r="D25" s="5"/>
      <c r="E25" s="49"/>
      <c r="F25" s="49"/>
      <c r="G25" s="49"/>
      <c r="H25" s="49"/>
      <c r="I25" s="49"/>
      <c r="J25" s="49"/>
      <c r="K25" s="49"/>
      <c r="L25" s="49"/>
      <c r="M25" s="49"/>
    </row>
    <row r="26" spans="1:13" x14ac:dyDescent="0.25">
      <c r="A26" s="16" t="s">
        <v>376</v>
      </c>
      <c r="B26" s="5" t="s">
        <v>377</v>
      </c>
      <c r="C26" s="5"/>
      <c r="D26" s="5"/>
      <c r="E26" s="49"/>
      <c r="F26" s="49"/>
      <c r="G26" s="49"/>
      <c r="H26" s="49"/>
      <c r="I26" s="49"/>
      <c r="J26" s="49"/>
      <c r="K26" s="49"/>
      <c r="L26" s="49"/>
      <c r="M26" s="49"/>
    </row>
    <row r="27" spans="1:13" x14ac:dyDescent="0.25">
      <c r="A27" s="16"/>
      <c r="B27" s="5"/>
      <c r="C27" s="5"/>
      <c r="D27" s="5"/>
      <c r="E27" s="49"/>
      <c r="F27" s="49"/>
      <c r="G27" s="49"/>
      <c r="H27" s="49"/>
      <c r="I27" s="49"/>
      <c r="J27" s="49"/>
      <c r="K27" s="49"/>
      <c r="L27" s="49"/>
      <c r="M27" s="49"/>
    </row>
    <row r="28" spans="1:13" x14ac:dyDescent="0.25">
      <c r="A28" s="16"/>
      <c r="B28" s="5"/>
      <c r="C28" s="5"/>
      <c r="D28" s="5"/>
      <c r="E28" s="49"/>
      <c r="F28" s="49"/>
      <c r="G28" s="49"/>
      <c r="H28" s="49"/>
      <c r="I28" s="49"/>
      <c r="J28" s="49"/>
      <c r="K28" s="49"/>
      <c r="L28" s="49"/>
      <c r="M28" s="49"/>
    </row>
    <row r="29" spans="1:13" x14ac:dyDescent="0.25">
      <c r="A29" s="4" t="s">
        <v>378</v>
      </c>
      <c r="B29" s="5" t="s">
        <v>379</v>
      </c>
      <c r="C29" s="5"/>
      <c r="D29" s="5"/>
      <c r="E29" s="49"/>
      <c r="F29" s="49"/>
      <c r="G29" s="49"/>
      <c r="H29" s="49"/>
      <c r="I29" s="49"/>
      <c r="J29" s="49"/>
      <c r="K29" s="49"/>
      <c r="L29" s="49"/>
      <c r="M29" s="49"/>
    </row>
    <row r="30" spans="1:13" x14ac:dyDescent="0.25">
      <c r="A30" s="4" t="s">
        <v>380</v>
      </c>
      <c r="B30" s="5" t="s">
        <v>381</v>
      </c>
      <c r="C30" s="5"/>
      <c r="D30" s="5"/>
      <c r="E30" s="49"/>
      <c r="F30" s="49"/>
      <c r="G30" s="49"/>
      <c r="H30" s="49"/>
      <c r="I30" s="49"/>
      <c r="J30" s="49"/>
      <c r="K30" s="49"/>
      <c r="L30" s="49"/>
      <c r="M30" s="49"/>
    </row>
    <row r="31" spans="1:13" ht="15.75" x14ac:dyDescent="0.25">
      <c r="A31" s="138" t="s">
        <v>686</v>
      </c>
      <c r="B31" s="130" t="s">
        <v>382</v>
      </c>
      <c r="C31" s="130"/>
      <c r="D31" s="130"/>
      <c r="E31" s="139"/>
      <c r="F31" s="139"/>
      <c r="G31" s="139"/>
      <c r="H31" s="139"/>
      <c r="I31" s="139"/>
      <c r="J31" s="139"/>
      <c r="K31" s="139"/>
      <c r="L31" s="139"/>
      <c r="M31" s="139"/>
    </row>
    <row r="32" spans="1:13" ht="15.75" x14ac:dyDescent="0.25">
      <c r="A32" s="31"/>
      <c r="B32" s="9"/>
      <c r="C32" s="9"/>
      <c r="D32" s="9"/>
      <c r="E32" s="49"/>
      <c r="F32" s="49"/>
      <c r="G32" s="49"/>
      <c r="H32" s="49"/>
      <c r="I32" s="49"/>
      <c r="J32" s="49"/>
      <c r="K32" s="49"/>
      <c r="L32" s="49"/>
      <c r="M32" s="49"/>
    </row>
    <row r="33" spans="1:13" ht="15.75" x14ac:dyDescent="0.25">
      <c r="A33" s="31"/>
      <c r="B33" s="9"/>
      <c r="C33" s="9"/>
      <c r="D33" s="9"/>
      <c r="E33" s="49"/>
      <c r="F33" s="49"/>
      <c r="G33" s="49"/>
      <c r="H33" s="49"/>
      <c r="I33" s="49"/>
      <c r="J33" s="49"/>
      <c r="K33" s="49"/>
      <c r="L33" s="49"/>
      <c r="M33" s="49"/>
    </row>
    <row r="34" spans="1:13" ht="15.75" x14ac:dyDescent="0.25">
      <c r="A34" s="31"/>
      <c r="B34" s="9"/>
      <c r="C34" s="9"/>
      <c r="D34" s="9"/>
      <c r="E34" s="49"/>
      <c r="F34" s="49"/>
      <c r="G34" s="49"/>
      <c r="H34" s="49"/>
      <c r="I34" s="49"/>
      <c r="J34" s="49"/>
      <c r="K34" s="49"/>
      <c r="L34" s="49"/>
      <c r="M34" s="49"/>
    </row>
    <row r="35" spans="1:13" ht="15.75" x14ac:dyDescent="0.25">
      <c r="A35" s="31"/>
      <c r="B35" s="9"/>
      <c r="C35" s="9"/>
      <c r="D35" s="9"/>
      <c r="E35" s="49"/>
      <c r="F35" s="49"/>
      <c r="G35" s="49"/>
      <c r="H35" s="49"/>
      <c r="I35" s="49"/>
      <c r="J35" s="49"/>
      <c r="K35" s="49"/>
      <c r="L35" s="49"/>
      <c r="M35" s="49"/>
    </row>
    <row r="36" spans="1:13" x14ac:dyDescent="0.25">
      <c r="A36" s="16" t="s">
        <v>383</v>
      </c>
      <c r="B36" s="5" t="s">
        <v>384</v>
      </c>
      <c r="C36" s="5"/>
      <c r="D36" s="5"/>
      <c r="E36" s="49"/>
      <c r="F36" s="49"/>
      <c r="G36" s="49"/>
      <c r="H36" s="49"/>
      <c r="I36" s="49"/>
      <c r="J36" s="49"/>
      <c r="K36" s="49"/>
      <c r="L36" s="49"/>
      <c r="M36" s="49"/>
    </row>
    <row r="37" spans="1:13" x14ac:dyDescent="0.25">
      <c r="A37" s="16"/>
      <c r="B37" s="5"/>
      <c r="C37" s="5"/>
      <c r="D37" s="5"/>
      <c r="E37" s="49"/>
      <c r="F37" s="49"/>
      <c r="G37" s="49"/>
      <c r="H37" s="49"/>
      <c r="I37" s="49"/>
      <c r="J37" s="49"/>
      <c r="K37" s="49"/>
      <c r="L37" s="49"/>
      <c r="M37" s="49"/>
    </row>
    <row r="38" spans="1:13" x14ac:dyDescent="0.25">
      <c r="A38" s="16"/>
      <c r="B38" s="5"/>
      <c r="C38" s="5"/>
      <c r="D38" s="5"/>
      <c r="E38" s="49"/>
      <c r="F38" s="49"/>
      <c r="G38" s="49"/>
      <c r="H38" s="49"/>
      <c r="I38" s="49"/>
      <c r="J38" s="49"/>
      <c r="K38" s="49"/>
      <c r="L38" s="49"/>
      <c r="M38" s="49"/>
    </row>
    <row r="39" spans="1:13" x14ac:dyDescent="0.25">
      <c r="A39" s="16"/>
      <c r="B39" s="5"/>
      <c r="C39" s="5"/>
      <c r="D39" s="5"/>
      <c r="E39" s="49"/>
      <c r="F39" s="49"/>
      <c r="G39" s="49"/>
      <c r="H39" s="49"/>
      <c r="I39" s="49"/>
      <c r="J39" s="49"/>
      <c r="K39" s="49"/>
      <c r="L39" s="49"/>
      <c r="M39" s="49"/>
    </row>
    <row r="40" spans="1:13" x14ac:dyDescent="0.25">
      <c r="A40" s="16"/>
      <c r="B40" s="5"/>
      <c r="C40" s="5"/>
      <c r="D40" s="5"/>
      <c r="E40" s="49"/>
      <c r="F40" s="49"/>
      <c r="G40" s="49"/>
      <c r="H40" s="49"/>
      <c r="I40" s="49"/>
      <c r="J40" s="49"/>
      <c r="K40" s="49"/>
      <c r="L40" s="49"/>
      <c r="M40" s="49"/>
    </row>
    <row r="41" spans="1:13" x14ac:dyDescent="0.25">
      <c r="A41" s="16" t="s">
        <v>385</v>
      </c>
      <c r="B41" s="5" t="s">
        <v>386</v>
      </c>
      <c r="C41" s="5"/>
      <c r="D41" s="5"/>
      <c r="E41" s="49"/>
      <c r="F41" s="49"/>
      <c r="G41" s="49"/>
      <c r="H41" s="49"/>
      <c r="I41" s="49"/>
      <c r="J41" s="49"/>
      <c r="K41" s="49"/>
      <c r="L41" s="49"/>
      <c r="M41" s="49"/>
    </row>
    <row r="42" spans="1:13" x14ac:dyDescent="0.25">
      <c r="A42" s="16"/>
      <c r="B42" s="5"/>
      <c r="C42" s="5"/>
      <c r="D42" s="5"/>
      <c r="E42" s="49"/>
      <c r="F42" s="49"/>
      <c r="G42" s="49"/>
      <c r="H42" s="49"/>
      <c r="I42" s="49"/>
      <c r="J42" s="49"/>
      <c r="K42" s="49"/>
      <c r="L42" s="49"/>
      <c r="M42" s="49"/>
    </row>
    <row r="43" spans="1:13" x14ac:dyDescent="0.25">
      <c r="A43" s="16"/>
      <c r="B43" s="5"/>
      <c r="C43" s="5"/>
      <c r="D43" s="5"/>
      <c r="E43" s="49"/>
      <c r="F43" s="49"/>
      <c r="G43" s="49"/>
      <c r="H43" s="49"/>
      <c r="I43" s="49"/>
      <c r="J43" s="49"/>
      <c r="K43" s="49"/>
      <c r="L43" s="49"/>
      <c r="M43" s="49"/>
    </row>
    <row r="44" spans="1:13" x14ac:dyDescent="0.25">
      <c r="A44" s="16"/>
      <c r="B44" s="5"/>
      <c r="C44" s="5"/>
      <c r="D44" s="5"/>
      <c r="E44" s="49"/>
      <c r="F44" s="49"/>
      <c r="G44" s="49"/>
      <c r="H44" s="49"/>
      <c r="I44" s="49"/>
      <c r="J44" s="49"/>
      <c r="K44" s="49"/>
      <c r="L44" s="49"/>
      <c r="M44" s="49"/>
    </row>
    <row r="45" spans="1:13" x14ac:dyDescent="0.25">
      <c r="A45" s="16"/>
      <c r="B45" s="5"/>
      <c r="C45" s="5"/>
      <c r="D45" s="5"/>
      <c r="E45" s="49"/>
      <c r="F45" s="49"/>
      <c r="G45" s="49"/>
      <c r="H45" s="49"/>
      <c r="I45" s="49"/>
      <c r="J45" s="49"/>
      <c r="K45" s="49"/>
      <c r="L45" s="49"/>
      <c r="M45" s="49"/>
    </row>
    <row r="46" spans="1:13" x14ac:dyDescent="0.25">
      <c r="A46" s="16" t="s">
        <v>387</v>
      </c>
      <c r="B46" s="5" t="s">
        <v>388</v>
      </c>
      <c r="C46" s="5"/>
      <c r="D46" s="5"/>
      <c r="E46" s="49"/>
      <c r="F46" s="49"/>
      <c r="G46" s="49"/>
      <c r="H46" s="49"/>
      <c r="I46" s="49"/>
      <c r="J46" s="49"/>
      <c r="K46" s="49"/>
      <c r="L46" s="49"/>
      <c r="M46" s="49"/>
    </row>
    <row r="47" spans="1:13" x14ac:dyDescent="0.25">
      <c r="A47" s="16" t="s">
        <v>389</v>
      </c>
      <c r="B47" s="5" t="s">
        <v>390</v>
      </c>
      <c r="C47" s="5"/>
      <c r="D47" s="5"/>
      <c r="E47" s="49"/>
      <c r="F47" s="49"/>
      <c r="G47" s="49"/>
      <c r="H47" s="49"/>
      <c r="I47" s="49"/>
      <c r="J47" s="49"/>
      <c r="K47" s="49"/>
      <c r="L47" s="49"/>
      <c r="M47" s="49"/>
    </row>
    <row r="48" spans="1:13" ht="15.75" x14ac:dyDescent="0.25">
      <c r="A48" s="138" t="s">
        <v>687</v>
      </c>
      <c r="B48" s="130" t="s">
        <v>391</v>
      </c>
      <c r="C48" s="130"/>
      <c r="D48" s="130"/>
      <c r="E48" s="139"/>
      <c r="F48" s="139"/>
      <c r="G48" s="139"/>
      <c r="H48" s="139"/>
      <c r="I48" s="139"/>
      <c r="J48" s="139"/>
      <c r="K48" s="139"/>
      <c r="L48" s="139"/>
      <c r="M48" s="139"/>
    </row>
  </sheetData>
  <mergeCells count="2">
    <mergeCell ref="A2:M2"/>
    <mergeCell ref="A1:M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49" orientation="landscape" horizontalDpi="300" verticalDpi="30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  <pageSetUpPr fitToPage="1"/>
  </sheetPr>
  <dimension ref="A1:I73"/>
  <sheetViews>
    <sheetView workbookViewId="0">
      <selection activeCell="A2" sqref="A2:H2"/>
    </sheetView>
  </sheetViews>
  <sheetFormatPr defaultRowHeight="15" x14ac:dyDescent="0.25"/>
  <cols>
    <col min="1" max="1" width="64.140625" customWidth="1"/>
    <col min="2" max="2" width="15.42578125" customWidth="1"/>
    <col min="3" max="3" width="14.7109375" customWidth="1"/>
    <col min="4" max="4" width="13.28515625" customWidth="1"/>
    <col min="5" max="5" width="25.140625" customWidth="1"/>
    <col min="6" max="6" width="14.28515625" customWidth="1"/>
    <col min="7" max="7" width="15.28515625" customWidth="1"/>
    <col min="8" max="8" width="17" customWidth="1"/>
    <col min="9" max="9" width="16.28515625" customWidth="1"/>
  </cols>
  <sheetData>
    <row r="1" spans="1:9" ht="25.5" customHeight="1" x14ac:dyDescent="0.25">
      <c r="A1" s="572" t="s">
        <v>42</v>
      </c>
      <c r="B1" s="601"/>
      <c r="C1" s="601"/>
      <c r="D1" s="601"/>
      <c r="E1" s="601"/>
      <c r="F1" s="601"/>
      <c r="G1" s="601"/>
      <c r="H1" s="601"/>
    </row>
    <row r="2" spans="1:9" ht="82.5" customHeight="1" x14ac:dyDescent="0.25">
      <c r="A2" s="631" t="s">
        <v>150</v>
      </c>
      <c r="B2" s="576"/>
      <c r="C2" s="576"/>
      <c r="D2" s="576"/>
      <c r="E2" s="576"/>
      <c r="F2" s="576"/>
      <c r="G2" s="576"/>
      <c r="H2" s="576"/>
    </row>
    <row r="3" spans="1:9" ht="20.25" customHeight="1" x14ac:dyDescent="0.25">
      <c r="A3" s="83"/>
      <c r="B3" s="84"/>
      <c r="C3" s="84"/>
      <c r="D3" s="84"/>
      <c r="E3" s="84"/>
      <c r="F3" s="84"/>
      <c r="G3" s="84"/>
      <c r="H3" s="84"/>
    </row>
    <row r="4" spans="1:9" x14ac:dyDescent="0.25">
      <c r="A4" s="3" t="s">
        <v>928</v>
      </c>
    </row>
    <row r="5" spans="1:9" ht="86.25" customHeight="1" x14ac:dyDescent="0.3">
      <c r="A5" s="1" t="s">
        <v>255</v>
      </c>
      <c r="B5" s="2" t="s">
        <v>256</v>
      </c>
      <c r="C5" s="75" t="s">
        <v>903</v>
      </c>
      <c r="D5" s="75" t="s">
        <v>904</v>
      </c>
      <c r="E5" s="75" t="s">
        <v>907</v>
      </c>
      <c r="F5" s="75" t="s">
        <v>908</v>
      </c>
      <c r="G5" s="75" t="s">
        <v>909</v>
      </c>
      <c r="H5" s="75" t="s">
        <v>910</v>
      </c>
      <c r="I5" s="75" t="s">
        <v>36</v>
      </c>
    </row>
    <row r="6" spans="1:9" x14ac:dyDescent="0.25">
      <c r="A6" s="28" t="s">
        <v>770</v>
      </c>
      <c r="B6" s="4" t="s">
        <v>567</v>
      </c>
      <c r="C6" s="49"/>
      <c r="D6" s="49"/>
      <c r="E6" s="79"/>
      <c r="F6" s="49"/>
      <c r="G6" s="49"/>
      <c r="H6" s="49"/>
      <c r="I6" s="49"/>
    </row>
    <row r="7" spans="1:9" x14ac:dyDescent="0.25">
      <c r="A7" s="64" t="s">
        <v>405</v>
      </c>
      <c r="B7" s="64" t="s">
        <v>567</v>
      </c>
      <c r="C7" s="49"/>
      <c r="D7" s="49"/>
      <c r="E7" s="49"/>
      <c r="F7" s="49"/>
      <c r="G7" s="49"/>
      <c r="H7" s="49"/>
      <c r="I7" s="49"/>
    </row>
    <row r="8" spans="1:9" ht="30" x14ac:dyDescent="0.25">
      <c r="A8" s="15" t="s">
        <v>568</v>
      </c>
      <c r="B8" s="4" t="s">
        <v>569</v>
      </c>
      <c r="C8" s="49"/>
      <c r="D8" s="49"/>
      <c r="E8" s="49"/>
      <c r="F8" s="49"/>
      <c r="G8" s="49"/>
      <c r="H8" s="49"/>
      <c r="I8" s="49"/>
    </row>
    <row r="9" spans="1:9" x14ac:dyDescent="0.25">
      <c r="A9" s="28" t="s">
        <v>837</v>
      </c>
      <c r="B9" s="4" t="s">
        <v>570</v>
      </c>
      <c r="C9" s="49"/>
      <c r="D9" s="49"/>
      <c r="E9" s="49"/>
      <c r="F9" s="49"/>
      <c r="G9" s="49"/>
      <c r="H9" s="49"/>
      <c r="I9" s="49"/>
    </row>
    <row r="10" spans="1:9" x14ac:dyDescent="0.25">
      <c r="A10" s="64" t="s">
        <v>405</v>
      </c>
      <c r="B10" s="64" t="s">
        <v>570</v>
      </c>
      <c r="C10" s="49"/>
      <c r="D10" s="49"/>
      <c r="E10" s="49"/>
      <c r="F10" s="49"/>
      <c r="G10" s="49"/>
      <c r="H10" s="49"/>
      <c r="I10" s="49"/>
    </row>
    <row r="11" spans="1:9" x14ac:dyDescent="0.25">
      <c r="A11" s="14" t="s">
        <v>790</v>
      </c>
      <c r="B11" s="8" t="s">
        <v>571</v>
      </c>
      <c r="C11" s="49"/>
      <c r="D11" s="49"/>
      <c r="E11" s="49"/>
      <c r="F11" s="49"/>
      <c r="G11" s="49"/>
      <c r="H11" s="49"/>
      <c r="I11" s="49"/>
    </row>
    <row r="12" spans="1:9" x14ac:dyDescent="0.25">
      <c r="A12" s="15" t="s">
        <v>838</v>
      </c>
      <c r="B12" s="4" t="s">
        <v>572</v>
      </c>
      <c r="C12" s="49"/>
      <c r="D12" s="49"/>
      <c r="E12" s="49"/>
      <c r="F12" s="49"/>
      <c r="G12" s="49"/>
      <c r="H12" s="49"/>
      <c r="I12" s="49"/>
    </row>
    <row r="13" spans="1:9" x14ac:dyDescent="0.25">
      <c r="A13" s="64" t="s">
        <v>413</v>
      </c>
      <c r="B13" s="64" t="s">
        <v>572</v>
      </c>
      <c r="C13" s="49"/>
      <c r="D13" s="49"/>
      <c r="E13" s="49"/>
      <c r="F13" s="49"/>
      <c r="G13" s="49"/>
      <c r="H13" s="49"/>
      <c r="I13" s="49"/>
    </row>
    <row r="14" spans="1:9" x14ac:dyDescent="0.25">
      <c r="A14" s="28" t="s">
        <v>573</v>
      </c>
      <c r="B14" s="4" t="s">
        <v>574</v>
      </c>
      <c r="C14" s="49"/>
      <c r="D14" s="49"/>
      <c r="E14" s="49"/>
      <c r="F14" s="49"/>
      <c r="G14" s="49"/>
      <c r="H14" s="49"/>
      <c r="I14" s="49"/>
    </row>
    <row r="15" spans="1:9" x14ac:dyDescent="0.25">
      <c r="A15" s="16" t="s">
        <v>839</v>
      </c>
      <c r="B15" s="4" t="s">
        <v>575</v>
      </c>
      <c r="C15" s="37"/>
      <c r="D15" s="37"/>
      <c r="E15" s="37"/>
      <c r="F15" s="37"/>
      <c r="G15" s="37"/>
      <c r="H15" s="37"/>
      <c r="I15" s="37"/>
    </row>
    <row r="16" spans="1:9" x14ac:dyDescent="0.25">
      <c r="A16" s="64" t="s">
        <v>414</v>
      </c>
      <c r="B16" s="64" t="s">
        <v>575</v>
      </c>
      <c r="C16" s="37"/>
      <c r="D16" s="37"/>
      <c r="E16" s="37"/>
      <c r="F16" s="37"/>
      <c r="G16" s="37"/>
      <c r="H16" s="37"/>
      <c r="I16" s="37"/>
    </row>
    <row r="17" spans="1:9" x14ac:dyDescent="0.25">
      <c r="A17" s="28" t="s">
        <v>576</v>
      </c>
      <c r="B17" s="4" t="s">
        <v>577</v>
      </c>
      <c r="C17" s="37"/>
      <c r="D17" s="37"/>
      <c r="E17" s="37"/>
      <c r="F17" s="37"/>
      <c r="G17" s="37"/>
      <c r="H17" s="37"/>
      <c r="I17" s="37"/>
    </row>
    <row r="18" spans="1:9" x14ac:dyDescent="0.25">
      <c r="A18" s="29" t="s">
        <v>791</v>
      </c>
      <c r="B18" s="8" t="s">
        <v>578</v>
      </c>
      <c r="C18" s="37"/>
      <c r="D18" s="37"/>
      <c r="E18" s="37"/>
      <c r="F18" s="37"/>
      <c r="G18" s="37"/>
      <c r="H18" s="37"/>
      <c r="I18" s="37"/>
    </row>
    <row r="19" spans="1:9" x14ac:dyDescent="0.25">
      <c r="A19" s="15" t="s">
        <v>593</v>
      </c>
      <c r="B19" s="4" t="s">
        <v>594</v>
      </c>
      <c r="C19" s="37"/>
      <c r="D19" s="37"/>
      <c r="E19" s="37"/>
      <c r="F19" s="37"/>
      <c r="G19" s="37"/>
      <c r="H19" s="37"/>
      <c r="I19" s="37"/>
    </row>
    <row r="20" spans="1:9" x14ac:dyDescent="0.25">
      <c r="A20" s="16" t="s">
        <v>595</v>
      </c>
      <c r="B20" s="4" t="s">
        <v>596</v>
      </c>
      <c r="C20" s="37"/>
      <c r="D20" s="37"/>
      <c r="E20" s="37"/>
      <c r="F20" s="37"/>
      <c r="G20" s="37"/>
      <c r="H20" s="37"/>
      <c r="I20" s="37"/>
    </row>
    <row r="21" spans="1:9" x14ac:dyDescent="0.25">
      <c r="A21" s="28" t="s">
        <v>597</v>
      </c>
      <c r="B21" s="4" t="s">
        <v>598</v>
      </c>
      <c r="C21" s="37"/>
      <c r="D21" s="37"/>
      <c r="E21" s="37"/>
      <c r="F21" s="37"/>
      <c r="G21" s="37"/>
      <c r="H21" s="37"/>
      <c r="I21" s="37"/>
    </row>
    <row r="22" spans="1:9" x14ac:dyDescent="0.25">
      <c r="A22" s="28" t="s">
        <v>775</v>
      </c>
      <c r="B22" s="4" t="s">
        <v>599</v>
      </c>
      <c r="C22" s="37"/>
      <c r="D22" s="37"/>
      <c r="E22" s="37"/>
      <c r="F22" s="37"/>
      <c r="G22" s="37"/>
      <c r="H22" s="37"/>
      <c r="I22" s="37"/>
    </row>
    <row r="23" spans="1:9" x14ac:dyDescent="0.25">
      <c r="A23" s="64" t="s">
        <v>439</v>
      </c>
      <c r="B23" s="64" t="s">
        <v>599</v>
      </c>
      <c r="C23" s="37"/>
      <c r="D23" s="37"/>
      <c r="E23" s="37"/>
      <c r="F23" s="37"/>
      <c r="G23" s="37"/>
      <c r="H23" s="37"/>
      <c r="I23" s="37"/>
    </row>
    <row r="24" spans="1:9" x14ac:dyDescent="0.25">
      <c r="A24" s="64" t="s">
        <v>440</v>
      </c>
      <c r="B24" s="64" t="s">
        <v>599</v>
      </c>
      <c r="C24" s="37"/>
      <c r="D24" s="37"/>
      <c r="E24" s="37"/>
      <c r="F24" s="37"/>
      <c r="G24" s="37"/>
      <c r="H24" s="37"/>
      <c r="I24" s="37"/>
    </row>
    <row r="25" spans="1:9" x14ac:dyDescent="0.25">
      <c r="A25" s="72" t="s">
        <v>441</v>
      </c>
      <c r="B25" s="72" t="s">
        <v>599</v>
      </c>
      <c r="C25" s="37"/>
      <c r="D25" s="37"/>
      <c r="E25" s="37"/>
      <c r="F25" s="37"/>
      <c r="G25" s="37"/>
      <c r="H25" s="37"/>
      <c r="I25" s="37"/>
    </row>
    <row r="26" spans="1:9" x14ac:dyDescent="0.25">
      <c r="A26" s="73" t="s">
        <v>794</v>
      </c>
      <c r="B26" s="47" t="s">
        <v>600</v>
      </c>
      <c r="C26" s="37"/>
      <c r="D26" s="37"/>
      <c r="E26" s="37"/>
      <c r="F26" s="37"/>
      <c r="G26" s="37"/>
      <c r="H26" s="37"/>
      <c r="I26" s="37"/>
    </row>
    <row r="27" spans="1:9" x14ac:dyDescent="0.25">
      <c r="A27" s="119"/>
      <c r="B27" s="120"/>
    </row>
    <row r="28" spans="1:9" ht="24.75" customHeight="1" x14ac:dyDescent="0.25">
      <c r="A28" s="1" t="s">
        <v>255</v>
      </c>
      <c r="B28" s="2" t="s">
        <v>256</v>
      </c>
      <c r="C28" s="37"/>
      <c r="D28" s="37"/>
      <c r="E28" s="37"/>
    </row>
    <row r="29" spans="1:9" ht="31.5" x14ac:dyDescent="0.25">
      <c r="A29" s="121" t="s">
        <v>35</v>
      </c>
      <c r="B29" s="47"/>
      <c r="C29" s="37"/>
      <c r="D29" s="37"/>
      <c r="E29" s="37"/>
    </row>
    <row r="30" spans="1:9" ht="15.75" x14ac:dyDescent="0.25">
      <c r="A30" s="122" t="s">
        <v>29</v>
      </c>
      <c r="B30" s="47"/>
      <c r="C30" s="37"/>
      <c r="D30" s="37"/>
      <c r="E30" s="37"/>
    </row>
    <row r="31" spans="1:9" ht="31.5" x14ac:dyDescent="0.25">
      <c r="A31" s="122" t="s">
        <v>30</v>
      </c>
      <c r="B31" s="47"/>
      <c r="C31" s="37"/>
      <c r="D31" s="37"/>
      <c r="E31" s="37"/>
    </row>
    <row r="32" spans="1:9" ht="15.75" x14ac:dyDescent="0.25">
      <c r="A32" s="122" t="s">
        <v>31</v>
      </c>
      <c r="B32" s="47"/>
      <c r="C32" s="37"/>
      <c r="D32" s="37"/>
      <c r="E32" s="37"/>
    </row>
    <row r="33" spans="1:7" ht="31.5" x14ac:dyDescent="0.25">
      <c r="A33" s="122" t="s">
        <v>32</v>
      </c>
      <c r="B33" s="47"/>
      <c r="C33" s="37"/>
      <c r="D33" s="37"/>
      <c r="E33" s="37"/>
    </row>
    <row r="34" spans="1:7" ht="15.75" x14ac:dyDescent="0.25">
      <c r="A34" s="122" t="s">
        <v>33</v>
      </c>
      <c r="B34" s="47"/>
      <c r="C34" s="37"/>
      <c r="D34" s="37"/>
      <c r="E34" s="37"/>
    </row>
    <row r="35" spans="1:7" ht="15.75" x14ac:dyDescent="0.25">
      <c r="A35" s="122" t="s">
        <v>34</v>
      </c>
      <c r="B35" s="47"/>
      <c r="C35" s="37"/>
      <c r="D35" s="37"/>
      <c r="E35" s="37"/>
    </row>
    <row r="36" spans="1:7" x14ac:dyDescent="0.25">
      <c r="A36" s="73" t="s">
        <v>969</v>
      </c>
      <c r="B36" s="47"/>
      <c r="C36" s="37"/>
      <c r="D36" s="37"/>
      <c r="E36" s="37"/>
    </row>
    <row r="37" spans="1:7" x14ac:dyDescent="0.25">
      <c r="A37" s="119"/>
      <c r="B37" s="120"/>
    </row>
    <row r="38" spans="1:7" x14ac:dyDescent="0.25">
      <c r="A38" s="119"/>
      <c r="B38" s="120"/>
    </row>
    <row r="39" spans="1:7" x14ac:dyDescent="0.25">
      <c r="A39" s="119"/>
      <c r="B39" s="120"/>
    </row>
    <row r="40" spans="1:7" x14ac:dyDescent="0.25">
      <c r="A40" s="119"/>
      <c r="B40" s="120"/>
    </row>
    <row r="41" spans="1:7" x14ac:dyDescent="0.25">
      <c r="A41" s="119"/>
      <c r="B41" s="120"/>
    </row>
    <row r="42" spans="1:7" x14ac:dyDescent="0.25">
      <c r="A42" s="119"/>
      <c r="B42" s="120"/>
    </row>
    <row r="43" spans="1:7" x14ac:dyDescent="0.25">
      <c r="A43" s="119"/>
      <c r="B43" s="120"/>
    </row>
    <row r="44" spans="1:7" x14ac:dyDescent="0.25">
      <c r="A44" s="119"/>
      <c r="B44" s="120"/>
    </row>
    <row r="45" spans="1:7" x14ac:dyDescent="0.25">
      <c r="A45" s="119"/>
      <c r="B45" s="120"/>
    </row>
    <row r="47" spans="1:7" x14ac:dyDescent="0.25">
      <c r="A47" s="3"/>
      <c r="B47" s="3"/>
      <c r="C47" s="3"/>
      <c r="D47" s="3"/>
      <c r="E47" s="3"/>
      <c r="F47" s="3"/>
      <c r="G47" s="3"/>
    </row>
    <row r="48" spans="1:7" x14ac:dyDescent="0.25">
      <c r="A48" s="81" t="s">
        <v>911</v>
      </c>
      <c r="B48" s="3"/>
      <c r="C48" s="3"/>
      <c r="D48" s="3"/>
      <c r="E48" s="3"/>
      <c r="F48" s="3"/>
      <c r="G48" s="3"/>
    </row>
    <row r="49" spans="1:8" ht="15.75" x14ac:dyDescent="0.25">
      <c r="A49" s="82" t="s">
        <v>915</v>
      </c>
      <c r="B49" s="3"/>
      <c r="C49" s="3"/>
      <c r="D49" s="3"/>
      <c r="E49" s="3"/>
      <c r="F49" s="3"/>
      <c r="G49" s="3"/>
    </row>
    <row r="50" spans="1:8" ht="15.75" x14ac:dyDescent="0.25">
      <c r="A50" s="82" t="s">
        <v>916</v>
      </c>
      <c r="B50" s="3"/>
      <c r="C50" s="3"/>
      <c r="D50" s="3"/>
      <c r="E50" s="3"/>
      <c r="F50" s="3"/>
      <c r="G50" s="3"/>
    </row>
    <row r="51" spans="1:8" ht="15.75" x14ac:dyDescent="0.25">
      <c r="A51" s="82" t="s">
        <v>917</v>
      </c>
      <c r="B51" s="3"/>
      <c r="C51" s="3"/>
      <c r="D51" s="3"/>
      <c r="E51" s="3"/>
      <c r="F51" s="3"/>
      <c r="G51" s="3"/>
    </row>
    <row r="52" spans="1:8" ht="15.75" x14ac:dyDescent="0.25">
      <c r="A52" s="82" t="s">
        <v>918</v>
      </c>
      <c r="B52" s="3"/>
      <c r="C52" s="3"/>
      <c r="D52" s="3"/>
      <c r="E52" s="3"/>
      <c r="F52" s="3"/>
      <c r="G52" s="3"/>
    </row>
    <row r="53" spans="1:8" ht="15.75" x14ac:dyDescent="0.25">
      <c r="A53" s="82" t="s">
        <v>919</v>
      </c>
      <c r="B53" s="3"/>
      <c r="C53" s="3"/>
      <c r="D53" s="3"/>
      <c r="E53" s="3"/>
      <c r="F53" s="3"/>
      <c r="G53" s="3"/>
    </row>
    <row r="54" spans="1:8" x14ac:dyDescent="0.25">
      <c r="A54" s="81" t="s">
        <v>912</v>
      </c>
      <c r="B54" s="3"/>
      <c r="C54" s="3"/>
      <c r="D54" s="3"/>
      <c r="E54" s="3"/>
      <c r="F54" s="3"/>
      <c r="G54" s="3"/>
    </row>
    <row r="55" spans="1:8" x14ac:dyDescent="0.25">
      <c r="A55" s="3"/>
      <c r="B55" s="3"/>
      <c r="C55" s="3"/>
      <c r="D55" s="3"/>
      <c r="E55" s="3"/>
      <c r="F55" s="3"/>
      <c r="G55" s="3"/>
    </row>
    <row r="56" spans="1:8" ht="45.75" customHeight="1" x14ac:dyDescent="0.25">
      <c r="A56" s="632" t="s">
        <v>920</v>
      </c>
      <c r="B56" s="633"/>
      <c r="C56" s="633"/>
      <c r="D56" s="633"/>
      <c r="E56" s="633"/>
      <c r="F56" s="633"/>
      <c r="G56" s="633"/>
      <c r="H56" s="633"/>
    </row>
    <row r="59" spans="1:8" ht="15.75" x14ac:dyDescent="0.25">
      <c r="A59" s="74" t="s">
        <v>922</v>
      </c>
    </row>
    <row r="60" spans="1:8" ht="15.75" x14ac:dyDescent="0.25">
      <c r="A60" s="82" t="s">
        <v>923</v>
      </c>
    </row>
    <row r="61" spans="1:8" ht="15.75" x14ac:dyDescent="0.25">
      <c r="A61" s="82" t="s">
        <v>924</v>
      </c>
    </row>
    <row r="62" spans="1:8" ht="15.75" x14ac:dyDescent="0.25">
      <c r="A62" s="82" t="s">
        <v>925</v>
      </c>
    </row>
    <row r="63" spans="1:8" x14ac:dyDescent="0.25">
      <c r="A63" s="81" t="s">
        <v>921</v>
      </c>
    </row>
    <row r="64" spans="1:8" ht="15.75" x14ac:dyDescent="0.25">
      <c r="A64" s="82" t="s">
        <v>926</v>
      </c>
    </row>
    <row r="66" spans="1:1" ht="15.75" x14ac:dyDescent="0.25">
      <c r="A66" s="117" t="s">
        <v>27</v>
      </c>
    </row>
    <row r="67" spans="1:1" ht="15.75" x14ac:dyDescent="0.25">
      <c r="A67" s="117" t="s">
        <v>28</v>
      </c>
    </row>
    <row r="68" spans="1:1" ht="15.75" x14ac:dyDescent="0.25">
      <c r="A68" s="118" t="s">
        <v>29</v>
      </c>
    </row>
    <row r="69" spans="1:1" ht="15.75" x14ac:dyDescent="0.25">
      <c r="A69" s="118" t="s">
        <v>30</v>
      </c>
    </row>
    <row r="70" spans="1:1" ht="15.75" x14ac:dyDescent="0.25">
      <c r="A70" s="118" t="s">
        <v>31</v>
      </c>
    </row>
    <row r="71" spans="1:1" ht="15.75" x14ac:dyDescent="0.25">
      <c r="A71" s="118" t="s">
        <v>32</v>
      </c>
    </row>
    <row r="72" spans="1:1" ht="15.75" x14ac:dyDescent="0.25">
      <c r="A72" s="118" t="s">
        <v>33</v>
      </c>
    </row>
    <row r="73" spans="1:1" ht="15.75" x14ac:dyDescent="0.25">
      <c r="A73" s="118" t="s">
        <v>34</v>
      </c>
    </row>
  </sheetData>
  <mergeCells count="3">
    <mergeCell ref="A2:H2"/>
    <mergeCell ref="A56:H56"/>
    <mergeCell ref="A1:H1"/>
  </mergeCells>
  <phoneticPr fontId="0" type="noConversion"/>
  <hyperlinks>
    <hyperlink ref="A18" r:id="rId1" location="foot4" display="http://njt.hu/cgi_bin/njt_doc.cgi?docid=142896.245143 - foot4"/>
    <hyperlink ref="A48" r:id="rId2" location="foot4" display="http://njt.hu/cgi_bin/njt_doc.cgi?docid=142896.245143 - foot4"/>
    <hyperlink ref="A54" r:id="rId3" location="foot5" display="http://njt.hu/cgi_bin/njt_doc.cgi?docid=142896.245143 - foot5"/>
    <hyperlink ref="A63" r:id="rId4" location="foot53" display="http://njt.hu/cgi_bin/njt_doc.cgi?docid=139876.243471 - foot53"/>
  </hyperlinks>
  <pageMargins left="0.70866141732283472" right="0.70866141732283472" top="0.74803149606299213" bottom="0.74803149606299213" header="0.31496062992125984" footer="0.31496062992125984"/>
  <pageSetup paperSize="9" scale="66" orientation="landscape" horizontalDpi="300" verticalDpi="300" r:id="rId5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  <pageSetUpPr fitToPage="1"/>
  </sheetPr>
  <dimension ref="A1:G42"/>
  <sheetViews>
    <sheetView workbookViewId="0">
      <selection sqref="A1:D43"/>
    </sheetView>
  </sheetViews>
  <sheetFormatPr defaultRowHeight="15" x14ac:dyDescent="0.25"/>
  <cols>
    <col min="1" max="1" width="83.28515625" customWidth="1"/>
    <col min="2" max="2" width="15.7109375" customWidth="1"/>
    <col min="3" max="3" width="13.140625" customWidth="1"/>
    <col min="4" max="4" width="14.5703125" customWidth="1"/>
  </cols>
  <sheetData>
    <row r="1" spans="1:7" ht="27" customHeight="1" x14ac:dyDescent="0.25">
      <c r="A1" s="572" t="s">
        <v>42</v>
      </c>
      <c r="B1" s="601"/>
      <c r="C1" s="575"/>
      <c r="D1" s="575"/>
    </row>
    <row r="2" spans="1:7" ht="71.25" customHeight="1" x14ac:dyDescent="0.25">
      <c r="A2" s="576" t="s">
        <v>0</v>
      </c>
      <c r="B2" s="576"/>
      <c r="C2" s="634"/>
      <c r="D2" s="634"/>
      <c r="E2" s="88"/>
      <c r="F2" s="88"/>
      <c r="G2" s="88"/>
    </row>
    <row r="3" spans="1:7" ht="24" customHeight="1" x14ac:dyDescent="0.25">
      <c r="A3" s="85"/>
      <c r="B3" s="85"/>
      <c r="C3" s="88"/>
      <c r="D3" s="88"/>
      <c r="E3" s="88"/>
      <c r="F3" s="88"/>
      <c r="G3" s="88"/>
    </row>
    <row r="4" spans="1:7" ht="22.5" customHeight="1" x14ac:dyDescent="0.25">
      <c r="A4" s="3" t="s">
        <v>928</v>
      </c>
    </row>
    <row r="5" spans="1:7" ht="30" x14ac:dyDescent="0.25">
      <c r="A5" s="137" t="s">
        <v>932</v>
      </c>
      <c r="B5" s="95" t="s">
        <v>970</v>
      </c>
      <c r="C5" s="95" t="s">
        <v>40</v>
      </c>
      <c r="D5" s="180" t="s">
        <v>41</v>
      </c>
    </row>
    <row r="6" spans="1:7" x14ac:dyDescent="0.25">
      <c r="A6" s="49" t="s">
        <v>237</v>
      </c>
      <c r="B6" s="49"/>
      <c r="C6" s="37"/>
      <c r="D6" s="37"/>
    </row>
    <row r="7" spans="1:7" x14ac:dyDescent="0.25">
      <c r="A7" s="89" t="s">
        <v>238</v>
      </c>
      <c r="B7" s="49"/>
      <c r="C7" s="37"/>
      <c r="D7" s="37"/>
    </row>
    <row r="8" spans="1:7" x14ac:dyDescent="0.25">
      <c r="A8" s="49" t="s">
        <v>239</v>
      </c>
      <c r="B8" s="49"/>
      <c r="C8" s="37"/>
      <c r="D8" s="37"/>
    </row>
    <row r="9" spans="1:7" x14ac:dyDescent="0.25">
      <c r="A9" s="49" t="s">
        <v>240</v>
      </c>
      <c r="B9" s="49"/>
      <c r="C9" s="37"/>
      <c r="D9" s="37"/>
    </row>
    <row r="10" spans="1:7" x14ac:dyDescent="0.25">
      <c r="A10" s="49" t="s">
        <v>241</v>
      </c>
      <c r="B10" s="49"/>
      <c r="C10" s="37"/>
      <c r="D10" s="37"/>
    </row>
    <row r="11" spans="1:7" x14ac:dyDescent="0.25">
      <c r="A11" s="49" t="s">
        <v>242</v>
      </c>
      <c r="B11" s="49"/>
      <c r="C11" s="37"/>
      <c r="D11" s="37"/>
    </row>
    <row r="12" spans="1:7" x14ac:dyDescent="0.25">
      <c r="A12" s="49" t="s">
        <v>243</v>
      </c>
      <c r="B12" s="49"/>
      <c r="C12" s="37"/>
      <c r="D12" s="37"/>
    </row>
    <row r="13" spans="1:7" x14ac:dyDescent="0.25">
      <c r="A13" s="49" t="s">
        <v>244</v>
      </c>
      <c r="B13" s="49"/>
      <c r="C13" s="37"/>
      <c r="D13" s="37"/>
    </row>
    <row r="14" spans="1:7" x14ac:dyDescent="0.25">
      <c r="A14" s="181" t="s">
        <v>940</v>
      </c>
      <c r="B14" s="149"/>
      <c r="C14" s="154"/>
      <c r="D14" s="154"/>
    </row>
    <row r="15" spans="1:7" ht="30" x14ac:dyDescent="0.25">
      <c r="A15" s="90" t="s">
        <v>933</v>
      </c>
      <c r="B15" s="49"/>
      <c r="C15" s="37"/>
      <c r="D15" s="37"/>
    </row>
    <row r="16" spans="1:7" ht="30" x14ac:dyDescent="0.25">
      <c r="A16" s="90" t="s">
        <v>934</v>
      </c>
      <c r="B16" s="49"/>
      <c r="C16" s="37"/>
      <c r="D16" s="37"/>
    </row>
    <row r="17" spans="1:4" x14ac:dyDescent="0.25">
      <c r="A17" s="91" t="s">
        <v>935</v>
      </c>
      <c r="B17" s="49"/>
      <c r="C17" s="37"/>
      <c r="D17" s="37"/>
    </row>
    <row r="18" spans="1:4" x14ac:dyDescent="0.25">
      <c r="A18" s="91" t="s">
        <v>936</v>
      </c>
      <c r="B18" s="49"/>
      <c r="C18" s="37"/>
      <c r="D18" s="37"/>
    </row>
    <row r="19" spans="1:4" x14ac:dyDescent="0.25">
      <c r="A19" s="49" t="s">
        <v>938</v>
      </c>
      <c r="B19" s="49"/>
      <c r="C19" s="37"/>
      <c r="D19" s="37"/>
    </row>
    <row r="20" spans="1:4" x14ac:dyDescent="0.25">
      <c r="A20" s="59" t="s">
        <v>937</v>
      </c>
      <c r="B20" s="49"/>
      <c r="C20" s="37"/>
      <c r="D20" s="37"/>
    </row>
    <row r="21" spans="1:4" ht="31.5" x14ac:dyDescent="0.25">
      <c r="A21" s="92" t="s">
        <v>939</v>
      </c>
      <c r="B21" s="30"/>
      <c r="C21" s="37"/>
      <c r="D21" s="37"/>
    </row>
    <row r="22" spans="1:4" ht="15.75" x14ac:dyDescent="0.25">
      <c r="A22" s="171" t="s">
        <v>840</v>
      </c>
      <c r="B22" s="172"/>
      <c r="C22" s="154"/>
      <c r="D22" s="154"/>
    </row>
    <row r="25" spans="1:4" ht="30" x14ac:dyDescent="0.25">
      <c r="A25" s="51" t="s">
        <v>932</v>
      </c>
      <c r="B25" s="95" t="s">
        <v>970</v>
      </c>
      <c r="C25" s="95" t="s">
        <v>40</v>
      </c>
      <c r="D25" s="180" t="s">
        <v>41</v>
      </c>
    </row>
    <row r="26" spans="1:4" x14ac:dyDescent="0.25">
      <c r="A26" s="49" t="s">
        <v>237</v>
      </c>
      <c r="B26" s="49"/>
      <c r="C26" s="37"/>
      <c r="D26" s="37"/>
    </row>
    <row r="27" spans="1:4" x14ac:dyDescent="0.25">
      <c r="A27" s="89" t="s">
        <v>238</v>
      </c>
      <c r="B27" s="49"/>
      <c r="C27" s="37"/>
      <c r="D27" s="37"/>
    </row>
    <row r="28" spans="1:4" x14ac:dyDescent="0.25">
      <c r="A28" s="49" t="s">
        <v>239</v>
      </c>
      <c r="B28" s="49"/>
      <c r="C28" s="37"/>
      <c r="D28" s="37"/>
    </row>
    <row r="29" spans="1:4" x14ac:dyDescent="0.25">
      <c r="A29" s="49" t="s">
        <v>240</v>
      </c>
      <c r="B29" s="49"/>
      <c r="C29" s="37"/>
      <c r="D29" s="37"/>
    </row>
    <row r="30" spans="1:4" x14ac:dyDescent="0.25">
      <c r="A30" s="49" t="s">
        <v>241</v>
      </c>
      <c r="B30" s="49"/>
      <c r="C30" s="37"/>
      <c r="D30" s="37"/>
    </row>
    <row r="31" spans="1:4" x14ac:dyDescent="0.25">
      <c r="A31" s="49" t="s">
        <v>242</v>
      </c>
      <c r="B31" s="49"/>
      <c r="C31" s="37"/>
      <c r="D31" s="37"/>
    </row>
    <row r="32" spans="1:4" x14ac:dyDescent="0.25">
      <c r="A32" s="49" t="s">
        <v>243</v>
      </c>
      <c r="B32" s="49"/>
      <c r="C32" s="37"/>
      <c r="D32" s="37"/>
    </row>
    <row r="33" spans="1:4" x14ac:dyDescent="0.25">
      <c r="A33" s="49" t="s">
        <v>244</v>
      </c>
      <c r="B33" s="49"/>
      <c r="C33" s="37"/>
      <c r="D33" s="37"/>
    </row>
    <row r="34" spans="1:4" x14ac:dyDescent="0.25">
      <c r="A34" s="181" t="s">
        <v>940</v>
      </c>
      <c r="B34" s="149"/>
      <c r="C34" s="154"/>
      <c r="D34" s="154"/>
    </row>
    <row r="35" spans="1:4" ht="30" x14ac:dyDescent="0.25">
      <c r="A35" s="90" t="s">
        <v>933</v>
      </c>
      <c r="B35" s="49"/>
      <c r="C35" s="37"/>
      <c r="D35" s="37"/>
    </row>
    <row r="36" spans="1:4" ht="30" x14ac:dyDescent="0.25">
      <c r="A36" s="90" t="s">
        <v>934</v>
      </c>
      <c r="B36" s="49"/>
      <c r="C36" s="37"/>
      <c r="D36" s="37"/>
    </row>
    <row r="37" spans="1:4" x14ac:dyDescent="0.25">
      <c r="A37" s="91" t="s">
        <v>935</v>
      </c>
      <c r="B37" s="49"/>
      <c r="C37" s="37"/>
      <c r="D37" s="37"/>
    </row>
    <row r="38" spans="1:4" x14ac:dyDescent="0.25">
      <c r="A38" s="91" t="s">
        <v>936</v>
      </c>
      <c r="B38" s="49"/>
      <c r="C38" s="37"/>
      <c r="D38" s="37"/>
    </row>
    <row r="39" spans="1:4" x14ac:dyDescent="0.25">
      <c r="A39" s="49" t="s">
        <v>938</v>
      </c>
      <c r="B39" s="49"/>
      <c r="C39" s="37"/>
      <c r="D39" s="37"/>
    </row>
    <row r="40" spans="1:4" x14ac:dyDescent="0.25">
      <c r="A40" s="59" t="s">
        <v>937</v>
      </c>
      <c r="B40" s="49"/>
      <c r="C40" s="37"/>
      <c r="D40" s="37"/>
    </row>
    <row r="41" spans="1:4" ht="31.5" x14ac:dyDescent="0.25">
      <c r="A41" s="92" t="s">
        <v>939</v>
      </c>
      <c r="B41" s="30"/>
      <c r="C41" s="37"/>
      <c r="D41" s="37"/>
    </row>
    <row r="42" spans="1:4" ht="15.75" x14ac:dyDescent="0.25">
      <c r="A42" s="171" t="s">
        <v>840</v>
      </c>
      <c r="B42" s="172"/>
      <c r="C42" s="154"/>
      <c r="D42" s="154"/>
    </row>
  </sheetData>
  <mergeCells count="2">
    <mergeCell ref="A1:D1"/>
    <mergeCell ref="A2:D2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1" orientation="portrait" horizontalDpi="300" verticalDpi="30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  <pageSetUpPr fitToPage="1"/>
  </sheetPr>
  <dimension ref="A1:H69"/>
  <sheetViews>
    <sheetView workbookViewId="0">
      <selection sqref="A1:H70"/>
    </sheetView>
  </sheetViews>
  <sheetFormatPr defaultRowHeight="15" x14ac:dyDescent="0.25"/>
  <cols>
    <col min="1" max="1" width="64.5703125" customWidth="1"/>
    <col min="2" max="2" width="11" customWidth="1"/>
    <col min="3" max="3" width="14.140625" customWidth="1"/>
    <col min="4" max="4" width="15.28515625" customWidth="1"/>
    <col min="5" max="5" width="12" customWidth="1"/>
    <col min="6" max="6" width="12.140625" customWidth="1"/>
    <col min="7" max="8" width="12.85546875" customWidth="1"/>
  </cols>
  <sheetData>
    <row r="1" spans="1:8" ht="22.5" customHeight="1" x14ac:dyDescent="0.25">
      <c r="A1" s="572" t="s">
        <v>42</v>
      </c>
      <c r="B1" s="573"/>
      <c r="C1" s="573"/>
      <c r="D1" s="573"/>
      <c r="E1" s="575"/>
      <c r="F1" s="575"/>
      <c r="G1" s="575"/>
      <c r="H1" s="575"/>
    </row>
    <row r="2" spans="1:8" ht="48.75" customHeight="1" x14ac:dyDescent="0.25">
      <c r="A2" s="576" t="s">
        <v>9</v>
      </c>
      <c r="B2" s="573"/>
      <c r="C2" s="573"/>
      <c r="D2" s="574"/>
      <c r="E2" s="575"/>
      <c r="F2" s="575"/>
      <c r="G2" s="575"/>
      <c r="H2" s="575"/>
    </row>
    <row r="3" spans="1:8" ht="21" customHeight="1" x14ac:dyDescent="0.25">
      <c r="A3" s="85"/>
      <c r="B3" s="86"/>
      <c r="C3" s="86"/>
    </row>
    <row r="4" spans="1:8" x14ac:dyDescent="0.25">
      <c r="A4" s="3" t="s">
        <v>928</v>
      </c>
    </row>
    <row r="5" spans="1:8" ht="51.75" x14ac:dyDescent="0.25">
      <c r="A5" s="50" t="s">
        <v>901</v>
      </c>
      <c r="B5" s="2" t="s">
        <v>256</v>
      </c>
      <c r="C5" s="128" t="s">
        <v>1</v>
      </c>
      <c r="D5" s="128" t="s">
        <v>2</v>
      </c>
      <c r="E5" s="128" t="s">
        <v>151</v>
      </c>
      <c r="F5" s="128" t="s">
        <v>152</v>
      </c>
      <c r="G5" s="128" t="s">
        <v>153</v>
      </c>
      <c r="H5" s="128" t="s">
        <v>154</v>
      </c>
    </row>
    <row r="6" spans="1:8" x14ac:dyDescent="0.25">
      <c r="A6" s="15" t="s">
        <v>697</v>
      </c>
      <c r="B6" s="4" t="s">
        <v>404</v>
      </c>
      <c r="C6" s="37"/>
      <c r="D6" s="37"/>
      <c r="E6" s="37"/>
      <c r="F6" s="37"/>
      <c r="G6" s="37"/>
      <c r="H6" s="37"/>
    </row>
    <row r="7" spans="1:8" x14ac:dyDescent="0.25">
      <c r="A7" s="24" t="s">
        <v>405</v>
      </c>
      <c r="B7" s="24" t="s">
        <v>404</v>
      </c>
      <c r="C7" s="37"/>
      <c r="D7" s="37"/>
      <c r="E7" s="37"/>
      <c r="F7" s="37"/>
      <c r="G7" s="37"/>
      <c r="H7" s="37"/>
    </row>
    <row r="8" spans="1:8" x14ac:dyDescent="0.25">
      <c r="A8" s="24" t="s">
        <v>406</v>
      </c>
      <c r="B8" s="24" t="s">
        <v>404</v>
      </c>
      <c r="C8" s="37"/>
      <c r="D8" s="37"/>
      <c r="E8" s="37"/>
      <c r="F8" s="37"/>
      <c r="G8" s="37"/>
      <c r="H8" s="37"/>
    </row>
    <row r="9" spans="1:8" ht="30" x14ac:dyDescent="0.25">
      <c r="A9" s="15" t="s">
        <v>407</v>
      </c>
      <c r="B9" s="4" t="s">
        <v>408</v>
      </c>
      <c r="C9" s="37"/>
      <c r="D9" s="37"/>
      <c r="E9" s="37"/>
      <c r="F9" s="37"/>
      <c r="G9" s="37"/>
      <c r="H9" s="37"/>
    </row>
    <row r="10" spans="1:8" x14ac:dyDescent="0.25">
      <c r="A10" s="15" t="s">
        <v>696</v>
      </c>
      <c r="B10" s="4" t="s">
        <v>409</v>
      </c>
      <c r="C10" s="37"/>
      <c r="D10" s="37"/>
      <c r="E10" s="37"/>
      <c r="F10" s="37"/>
      <c r="G10" s="37"/>
      <c r="H10" s="37"/>
    </row>
    <row r="11" spans="1:8" x14ac:dyDescent="0.25">
      <c r="A11" s="24" t="s">
        <v>405</v>
      </c>
      <c r="B11" s="24" t="s">
        <v>409</v>
      </c>
      <c r="C11" s="37"/>
      <c r="D11" s="37"/>
      <c r="E11" s="37"/>
      <c r="F11" s="37"/>
      <c r="G11" s="37"/>
      <c r="H11" s="37"/>
    </row>
    <row r="12" spans="1:8" x14ac:dyDescent="0.25">
      <c r="A12" s="24" t="s">
        <v>406</v>
      </c>
      <c r="B12" s="24" t="s">
        <v>410</v>
      </c>
      <c r="C12" s="37"/>
      <c r="D12" s="37"/>
      <c r="E12" s="37"/>
      <c r="F12" s="37"/>
      <c r="G12" s="37"/>
      <c r="H12" s="37"/>
    </row>
    <row r="13" spans="1:8" x14ac:dyDescent="0.25">
      <c r="A13" s="14" t="s">
        <v>695</v>
      </c>
      <c r="B13" s="8" t="s">
        <v>411</v>
      </c>
      <c r="C13" s="37"/>
      <c r="D13" s="37"/>
      <c r="E13" s="37"/>
      <c r="F13" s="37"/>
      <c r="G13" s="37"/>
      <c r="H13" s="37"/>
    </row>
    <row r="14" spans="1:8" x14ac:dyDescent="0.25">
      <c r="A14" s="28" t="s">
        <v>700</v>
      </c>
      <c r="B14" s="4" t="s">
        <v>412</v>
      </c>
      <c r="C14" s="37"/>
      <c r="D14" s="37"/>
      <c r="E14" s="37"/>
      <c r="F14" s="37"/>
      <c r="G14" s="37"/>
      <c r="H14" s="37"/>
    </row>
    <row r="15" spans="1:8" x14ac:dyDescent="0.25">
      <c r="A15" s="24" t="s">
        <v>413</v>
      </c>
      <c r="B15" s="24" t="s">
        <v>412</v>
      </c>
      <c r="C15" s="37"/>
      <c r="D15" s="37"/>
      <c r="E15" s="37"/>
      <c r="F15" s="37"/>
      <c r="G15" s="37"/>
      <c r="H15" s="37"/>
    </row>
    <row r="16" spans="1:8" x14ac:dyDescent="0.25">
      <c r="A16" s="24" t="s">
        <v>414</v>
      </c>
      <c r="B16" s="24" t="s">
        <v>412</v>
      </c>
      <c r="C16" s="37"/>
      <c r="D16" s="37"/>
      <c r="E16" s="37"/>
      <c r="F16" s="37"/>
      <c r="G16" s="37"/>
      <c r="H16" s="37"/>
    </row>
    <row r="17" spans="1:8" x14ac:dyDescent="0.25">
      <c r="A17" s="28" t="s">
        <v>701</v>
      </c>
      <c r="B17" s="4" t="s">
        <v>415</v>
      </c>
      <c r="C17" s="37"/>
      <c r="D17" s="37"/>
      <c r="E17" s="37"/>
      <c r="F17" s="37"/>
      <c r="G17" s="37"/>
      <c r="H17" s="37"/>
    </row>
    <row r="18" spans="1:8" x14ac:dyDescent="0.25">
      <c r="A18" s="24" t="s">
        <v>406</v>
      </c>
      <c r="B18" s="24" t="s">
        <v>415</v>
      </c>
      <c r="C18" s="37"/>
      <c r="D18" s="37"/>
      <c r="E18" s="37"/>
      <c r="F18" s="37"/>
      <c r="G18" s="37"/>
      <c r="H18" s="37"/>
    </row>
    <row r="19" spans="1:8" x14ac:dyDescent="0.25">
      <c r="A19" s="16" t="s">
        <v>416</v>
      </c>
      <c r="B19" s="4" t="s">
        <v>417</v>
      </c>
      <c r="C19" s="37"/>
      <c r="D19" s="37"/>
      <c r="E19" s="37"/>
      <c r="F19" s="37"/>
      <c r="G19" s="37"/>
      <c r="H19" s="37"/>
    </row>
    <row r="20" spans="1:8" x14ac:dyDescent="0.25">
      <c r="A20" s="16" t="s">
        <v>702</v>
      </c>
      <c r="B20" s="4" t="s">
        <v>418</v>
      </c>
      <c r="C20" s="37"/>
      <c r="D20" s="37"/>
      <c r="E20" s="37"/>
      <c r="F20" s="37"/>
      <c r="G20" s="37"/>
      <c r="H20" s="37"/>
    </row>
    <row r="21" spans="1:8" x14ac:dyDescent="0.25">
      <c r="A21" s="24" t="s">
        <v>414</v>
      </c>
      <c r="B21" s="24" t="s">
        <v>418</v>
      </c>
      <c r="C21" s="37"/>
      <c r="D21" s="37"/>
      <c r="E21" s="37"/>
      <c r="F21" s="37"/>
      <c r="G21" s="37"/>
      <c r="H21" s="37"/>
    </row>
    <row r="22" spans="1:8" x14ac:dyDescent="0.25">
      <c r="A22" s="24" t="s">
        <v>406</v>
      </c>
      <c r="B22" s="24" t="s">
        <v>418</v>
      </c>
      <c r="C22" s="37"/>
      <c r="D22" s="37"/>
      <c r="E22" s="37"/>
      <c r="F22" s="37"/>
      <c r="G22" s="37"/>
      <c r="H22" s="37"/>
    </row>
    <row r="23" spans="1:8" x14ac:dyDescent="0.25">
      <c r="A23" s="29" t="s">
        <v>698</v>
      </c>
      <c r="B23" s="8" t="s">
        <v>419</v>
      </c>
      <c r="C23" s="37"/>
      <c r="D23" s="37"/>
      <c r="E23" s="37"/>
      <c r="F23" s="37"/>
      <c r="G23" s="37"/>
      <c r="H23" s="37"/>
    </row>
    <row r="24" spans="1:8" x14ac:dyDescent="0.25">
      <c r="A24" s="28" t="s">
        <v>420</v>
      </c>
      <c r="B24" s="4" t="s">
        <v>421</v>
      </c>
      <c r="C24" s="37"/>
      <c r="D24" s="37"/>
      <c r="E24" s="37"/>
      <c r="F24" s="37"/>
      <c r="G24" s="37"/>
      <c r="H24" s="37"/>
    </row>
    <row r="25" spans="1:8" x14ac:dyDescent="0.25">
      <c r="A25" s="28" t="s">
        <v>422</v>
      </c>
      <c r="B25" s="4" t="s">
        <v>423</v>
      </c>
      <c r="C25" s="37"/>
      <c r="D25" s="37"/>
      <c r="E25" s="37"/>
      <c r="F25" s="37"/>
      <c r="G25" s="37"/>
      <c r="H25" s="37"/>
    </row>
    <row r="26" spans="1:8" x14ac:dyDescent="0.25">
      <c r="A26" s="28" t="s">
        <v>426</v>
      </c>
      <c r="B26" s="4" t="s">
        <v>427</v>
      </c>
      <c r="C26" s="37"/>
      <c r="D26" s="37"/>
      <c r="E26" s="37"/>
      <c r="F26" s="37"/>
      <c r="G26" s="37"/>
      <c r="H26" s="37"/>
    </row>
    <row r="27" spans="1:8" x14ac:dyDescent="0.25">
      <c r="A27" s="28" t="s">
        <v>428</v>
      </c>
      <c r="B27" s="4" t="s">
        <v>429</v>
      </c>
      <c r="C27" s="37"/>
      <c r="D27" s="37"/>
      <c r="E27" s="37"/>
      <c r="F27" s="37"/>
      <c r="G27" s="37"/>
      <c r="H27" s="37"/>
    </row>
    <row r="28" spans="1:8" x14ac:dyDescent="0.25">
      <c r="A28" s="28" t="s">
        <v>430</v>
      </c>
      <c r="B28" s="4" t="s">
        <v>431</v>
      </c>
      <c r="C28" s="37"/>
      <c r="D28" s="37"/>
      <c r="E28" s="37"/>
      <c r="F28" s="37"/>
      <c r="G28" s="37"/>
      <c r="H28" s="37"/>
    </row>
    <row r="29" spans="1:8" x14ac:dyDescent="0.25">
      <c r="A29" s="182" t="s">
        <v>699</v>
      </c>
      <c r="B29" s="183" t="s">
        <v>432</v>
      </c>
      <c r="C29" s="131"/>
      <c r="D29" s="131"/>
      <c r="E29" s="131"/>
      <c r="F29" s="131"/>
      <c r="G29" s="131"/>
      <c r="H29" s="131"/>
    </row>
    <row r="30" spans="1:8" x14ac:dyDescent="0.25">
      <c r="A30" s="28" t="s">
        <v>433</v>
      </c>
      <c r="B30" s="4" t="s">
        <v>434</v>
      </c>
      <c r="C30" s="37"/>
      <c r="D30" s="37"/>
      <c r="E30" s="37"/>
      <c r="F30" s="37"/>
      <c r="G30" s="37"/>
      <c r="H30" s="37"/>
    </row>
    <row r="31" spans="1:8" x14ac:dyDescent="0.25">
      <c r="A31" s="15" t="s">
        <v>435</v>
      </c>
      <c r="B31" s="4" t="s">
        <v>436</v>
      </c>
      <c r="C31" s="37"/>
      <c r="D31" s="37"/>
      <c r="E31" s="37"/>
      <c r="F31" s="37"/>
      <c r="G31" s="37"/>
      <c r="H31" s="37"/>
    </row>
    <row r="32" spans="1:8" x14ac:dyDescent="0.25">
      <c r="A32" s="28" t="s">
        <v>703</v>
      </c>
      <c r="B32" s="4" t="s">
        <v>437</v>
      </c>
      <c r="C32" s="37"/>
      <c r="D32" s="37"/>
      <c r="E32" s="37"/>
      <c r="F32" s="37"/>
      <c r="G32" s="37"/>
      <c r="H32" s="37"/>
    </row>
    <row r="33" spans="1:8" x14ac:dyDescent="0.25">
      <c r="A33" s="24" t="s">
        <v>406</v>
      </c>
      <c r="B33" s="24" t="s">
        <v>437</v>
      </c>
      <c r="C33" s="37"/>
      <c r="D33" s="37"/>
      <c r="E33" s="37"/>
      <c r="F33" s="37"/>
      <c r="G33" s="37"/>
      <c r="H33" s="37"/>
    </row>
    <row r="34" spans="1:8" x14ac:dyDescent="0.25">
      <c r="A34" s="28" t="s">
        <v>704</v>
      </c>
      <c r="B34" s="4" t="s">
        <v>438</v>
      </c>
      <c r="C34" s="37"/>
      <c r="D34" s="37"/>
      <c r="E34" s="37"/>
      <c r="F34" s="37"/>
      <c r="G34" s="37"/>
      <c r="H34" s="37"/>
    </row>
    <row r="35" spans="1:8" x14ac:dyDescent="0.25">
      <c r="A35" s="24" t="s">
        <v>439</v>
      </c>
      <c r="B35" s="24" t="s">
        <v>438</v>
      </c>
      <c r="C35" s="37"/>
      <c r="D35" s="37"/>
      <c r="E35" s="37"/>
      <c r="F35" s="37"/>
      <c r="G35" s="37"/>
      <c r="H35" s="37"/>
    </row>
    <row r="36" spans="1:8" x14ac:dyDescent="0.25">
      <c r="A36" s="24" t="s">
        <v>440</v>
      </c>
      <c r="B36" s="24" t="s">
        <v>438</v>
      </c>
      <c r="C36" s="37"/>
      <c r="D36" s="37"/>
      <c r="E36" s="37"/>
      <c r="F36" s="37"/>
      <c r="G36" s="37"/>
      <c r="H36" s="37"/>
    </row>
    <row r="37" spans="1:8" x14ac:dyDescent="0.25">
      <c r="A37" s="24" t="s">
        <v>441</v>
      </c>
      <c r="B37" s="24" t="s">
        <v>438</v>
      </c>
      <c r="C37" s="37"/>
      <c r="D37" s="37"/>
      <c r="E37" s="37"/>
      <c r="F37" s="37"/>
      <c r="G37" s="37"/>
      <c r="H37" s="37"/>
    </row>
    <row r="38" spans="1:8" x14ac:dyDescent="0.25">
      <c r="A38" s="24" t="s">
        <v>406</v>
      </c>
      <c r="B38" s="24" t="s">
        <v>438</v>
      </c>
      <c r="C38" s="37"/>
      <c r="D38" s="37"/>
      <c r="E38" s="37"/>
      <c r="F38" s="37"/>
      <c r="G38" s="37"/>
      <c r="H38" s="37"/>
    </row>
    <row r="39" spans="1:8" x14ac:dyDescent="0.25">
      <c r="A39" s="182" t="s">
        <v>705</v>
      </c>
      <c r="B39" s="183" t="s">
        <v>442</v>
      </c>
      <c r="C39" s="131"/>
      <c r="D39" s="131"/>
      <c r="E39" s="131"/>
      <c r="F39" s="131"/>
      <c r="G39" s="131"/>
      <c r="H39" s="131"/>
    </row>
    <row r="42" spans="1:8" ht="51.75" x14ac:dyDescent="0.25">
      <c r="A42" s="50" t="s">
        <v>901</v>
      </c>
      <c r="B42" s="2" t="s">
        <v>256</v>
      </c>
      <c r="C42" s="128" t="s">
        <v>1</v>
      </c>
      <c r="D42" s="128" t="s">
        <v>2</v>
      </c>
      <c r="E42" s="128" t="s">
        <v>151</v>
      </c>
      <c r="F42" s="128" t="s">
        <v>152</v>
      </c>
      <c r="G42" s="128" t="s">
        <v>153</v>
      </c>
      <c r="H42" s="128" t="s">
        <v>154</v>
      </c>
    </row>
    <row r="43" spans="1:8" x14ac:dyDescent="0.25">
      <c r="A43" s="28" t="s">
        <v>770</v>
      </c>
      <c r="B43" s="4" t="s">
        <v>567</v>
      </c>
      <c r="C43" s="37"/>
      <c r="D43" s="37"/>
      <c r="E43" s="37"/>
      <c r="F43" s="37"/>
      <c r="G43" s="37"/>
      <c r="H43" s="37"/>
    </row>
    <row r="44" spans="1:8" x14ac:dyDescent="0.25">
      <c r="A44" s="64" t="s">
        <v>405</v>
      </c>
      <c r="B44" s="64" t="s">
        <v>567</v>
      </c>
      <c r="C44" s="37"/>
      <c r="D44" s="37"/>
      <c r="E44" s="37"/>
      <c r="F44" s="37"/>
      <c r="G44" s="37"/>
      <c r="H44" s="37"/>
    </row>
    <row r="45" spans="1:8" ht="30" x14ac:dyDescent="0.25">
      <c r="A45" s="15" t="s">
        <v>568</v>
      </c>
      <c r="B45" s="4" t="s">
        <v>569</v>
      </c>
      <c r="C45" s="37"/>
      <c r="D45" s="37"/>
      <c r="E45" s="37"/>
      <c r="F45" s="37"/>
      <c r="G45" s="37"/>
      <c r="H45" s="37"/>
    </row>
    <row r="46" spans="1:8" x14ac:dyDescent="0.25">
      <c r="A46" s="28" t="s">
        <v>837</v>
      </c>
      <c r="B46" s="4" t="s">
        <v>570</v>
      </c>
      <c r="C46" s="37"/>
      <c r="D46" s="37"/>
      <c r="E46" s="37"/>
      <c r="F46" s="37"/>
      <c r="G46" s="37"/>
      <c r="H46" s="37"/>
    </row>
    <row r="47" spans="1:8" x14ac:dyDescent="0.25">
      <c r="A47" s="64" t="s">
        <v>405</v>
      </c>
      <c r="B47" s="64" t="s">
        <v>570</v>
      </c>
      <c r="C47" s="37"/>
      <c r="D47" s="37"/>
      <c r="E47" s="37"/>
      <c r="F47" s="37"/>
      <c r="G47" s="37"/>
      <c r="H47" s="37"/>
    </row>
    <row r="48" spans="1:8" x14ac:dyDescent="0.25">
      <c r="A48" s="14" t="s">
        <v>790</v>
      </c>
      <c r="B48" s="8" t="s">
        <v>571</v>
      </c>
      <c r="C48" s="37"/>
      <c r="D48" s="37"/>
      <c r="E48" s="37"/>
      <c r="F48" s="37"/>
      <c r="G48" s="37"/>
      <c r="H48" s="37"/>
    </row>
    <row r="49" spans="1:8" x14ac:dyDescent="0.25">
      <c r="A49" s="15" t="s">
        <v>838</v>
      </c>
      <c r="B49" s="4" t="s">
        <v>572</v>
      </c>
      <c r="C49" s="37"/>
      <c r="D49" s="37"/>
      <c r="E49" s="37"/>
      <c r="F49" s="37"/>
      <c r="G49" s="37"/>
      <c r="H49" s="37"/>
    </row>
    <row r="50" spans="1:8" x14ac:dyDescent="0.25">
      <c r="A50" s="64" t="s">
        <v>413</v>
      </c>
      <c r="B50" s="64" t="s">
        <v>572</v>
      </c>
      <c r="C50" s="37"/>
      <c r="D50" s="37"/>
      <c r="E50" s="37"/>
      <c r="F50" s="37"/>
      <c r="G50" s="37"/>
      <c r="H50" s="37"/>
    </row>
    <row r="51" spans="1:8" x14ac:dyDescent="0.25">
      <c r="A51" s="28" t="s">
        <v>573</v>
      </c>
      <c r="B51" s="4" t="s">
        <v>574</v>
      </c>
      <c r="C51" s="37"/>
      <c r="D51" s="37"/>
      <c r="E51" s="37"/>
      <c r="F51" s="37"/>
      <c r="G51" s="37"/>
      <c r="H51" s="37"/>
    </row>
    <row r="52" spans="1:8" x14ac:dyDescent="0.25">
      <c r="A52" s="16" t="s">
        <v>839</v>
      </c>
      <c r="B52" s="4" t="s">
        <v>575</v>
      </c>
      <c r="C52" s="37"/>
      <c r="D52" s="37"/>
      <c r="E52" s="37"/>
      <c r="F52" s="37"/>
      <c r="G52" s="37"/>
      <c r="H52" s="37"/>
    </row>
    <row r="53" spans="1:8" x14ac:dyDescent="0.25">
      <c r="A53" s="64" t="s">
        <v>414</v>
      </c>
      <c r="B53" s="64" t="s">
        <v>575</v>
      </c>
      <c r="C53" s="37"/>
      <c r="D53" s="37"/>
      <c r="E53" s="37"/>
      <c r="F53" s="37"/>
      <c r="G53" s="37"/>
      <c r="H53" s="37"/>
    </row>
    <row r="54" spans="1:8" x14ac:dyDescent="0.25">
      <c r="A54" s="28" t="s">
        <v>576</v>
      </c>
      <c r="B54" s="4" t="s">
        <v>577</v>
      </c>
      <c r="C54" s="37"/>
      <c r="D54" s="37"/>
      <c r="E54" s="37"/>
      <c r="F54" s="37"/>
      <c r="G54" s="37"/>
      <c r="H54" s="37"/>
    </row>
    <row r="55" spans="1:8" x14ac:dyDescent="0.25">
      <c r="A55" s="29" t="s">
        <v>791</v>
      </c>
      <c r="B55" s="8" t="s">
        <v>578</v>
      </c>
      <c r="C55" s="37"/>
      <c r="D55" s="37"/>
      <c r="E55" s="37"/>
      <c r="F55" s="37"/>
      <c r="G55" s="37"/>
      <c r="H55" s="37"/>
    </row>
    <row r="56" spans="1:8" x14ac:dyDescent="0.25">
      <c r="A56" s="29" t="s">
        <v>582</v>
      </c>
      <c r="B56" s="8" t="s">
        <v>583</v>
      </c>
      <c r="C56" s="37"/>
      <c r="D56" s="37"/>
      <c r="E56" s="37"/>
      <c r="F56" s="37"/>
      <c r="G56" s="37"/>
      <c r="H56" s="37"/>
    </row>
    <row r="57" spans="1:8" x14ac:dyDescent="0.25">
      <c r="A57" s="29" t="s">
        <v>584</v>
      </c>
      <c r="B57" s="8" t="s">
        <v>585</v>
      </c>
      <c r="C57" s="37"/>
      <c r="D57" s="37"/>
      <c r="E57" s="37"/>
      <c r="F57" s="37"/>
      <c r="G57" s="37"/>
      <c r="H57" s="37"/>
    </row>
    <row r="58" spans="1:8" x14ac:dyDescent="0.25">
      <c r="A58" s="29" t="s">
        <v>588</v>
      </c>
      <c r="B58" s="8" t="s">
        <v>589</v>
      </c>
      <c r="C58" s="37"/>
      <c r="D58" s="37"/>
      <c r="E58" s="37"/>
      <c r="F58" s="37"/>
      <c r="G58" s="37"/>
      <c r="H58" s="37"/>
    </row>
    <row r="59" spans="1:8" x14ac:dyDescent="0.25">
      <c r="A59" s="14" t="s">
        <v>927</v>
      </c>
      <c r="B59" s="8" t="s">
        <v>590</v>
      </c>
      <c r="C59" s="37"/>
      <c r="D59" s="37"/>
      <c r="E59" s="37"/>
      <c r="F59" s="37"/>
      <c r="G59" s="37"/>
      <c r="H59" s="37"/>
    </row>
    <row r="60" spans="1:8" x14ac:dyDescent="0.25">
      <c r="A60" s="19" t="s">
        <v>591</v>
      </c>
      <c r="B60" s="8" t="s">
        <v>590</v>
      </c>
      <c r="C60" s="37"/>
      <c r="D60" s="37"/>
      <c r="E60" s="37"/>
      <c r="F60" s="37"/>
      <c r="G60" s="37"/>
      <c r="H60" s="37"/>
    </row>
    <row r="61" spans="1:8" x14ac:dyDescent="0.25">
      <c r="A61" s="184" t="s">
        <v>793</v>
      </c>
      <c r="B61" s="185" t="s">
        <v>592</v>
      </c>
      <c r="C61" s="165"/>
      <c r="D61" s="165"/>
      <c r="E61" s="165"/>
      <c r="F61" s="165"/>
      <c r="G61" s="165"/>
      <c r="H61" s="165"/>
    </row>
    <row r="62" spans="1:8" x14ac:dyDescent="0.25">
      <c r="A62" s="15" t="s">
        <v>593</v>
      </c>
      <c r="B62" s="4" t="s">
        <v>594</v>
      </c>
      <c r="C62" s="37"/>
      <c r="D62" s="37"/>
      <c r="E62" s="37"/>
      <c r="F62" s="37"/>
      <c r="G62" s="37"/>
      <c r="H62" s="37"/>
    </row>
    <row r="63" spans="1:8" x14ac:dyDescent="0.25">
      <c r="A63" s="16" t="s">
        <v>595</v>
      </c>
      <c r="B63" s="4" t="s">
        <v>596</v>
      </c>
      <c r="C63" s="37"/>
      <c r="D63" s="37"/>
      <c r="E63" s="37"/>
      <c r="F63" s="37"/>
      <c r="G63" s="37"/>
      <c r="H63" s="37"/>
    </row>
    <row r="64" spans="1:8" x14ac:dyDescent="0.25">
      <c r="A64" s="28" t="s">
        <v>597</v>
      </c>
      <c r="B64" s="4" t="s">
        <v>598</v>
      </c>
      <c r="C64" s="37"/>
      <c r="D64" s="37"/>
      <c r="E64" s="37"/>
      <c r="F64" s="37"/>
      <c r="G64" s="37"/>
      <c r="H64" s="37"/>
    </row>
    <row r="65" spans="1:8" x14ac:dyDescent="0.25">
      <c r="A65" s="28" t="s">
        <v>775</v>
      </c>
      <c r="B65" s="4" t="s">
        <v>599</v>
      </c>
      <c r="C65" s="37"/>
      <c r="D65" s="37"/>
      <c r="E65" s="37"/>
      <c r="F65" s="37"/>
      <c r="G65" s="37"/>
      <c r="H65" s="37"/>
    </row>
    <row r="66" spans="1:8" x14ac:dyDescent="0.25">
      <c r="A66" s="64" t="s">
        <v>439</v>
      </c>
      <c r="B66" s="64" t="s">
        <v>599</v>
      </c>
      <c r="C66" s="37"/>
      <c r="D66" s="37"/>
      <c r="E66" s="37"/>
      <c r="F66" s="37"/>
      <c r="G66" s="37"/>
      <c r="H66" s="37"/>
    </row>
    <row r="67" spans="1:8" x14ac:dyDescent="0.25">
      <c r="A67" s="64" t="s">
        <v>440</v>
      </c>
      <c r="B67" s="64" t="s">
        <v>599</v>
      </c>
      <c r="C67" s="37"/>
      <c r="D67" s="37"/>
      <c r="E67" s="37"/>
      <c r="F67" s="37"/>
      <c r="G67" s="37"/>
      <c r="H67" s="37"/>
    </row>
    <row r="68" spans="1:8" x14ac:dyDescent="0.25">
      <c r="A68" s="72" t="s">
        <v>441</v>
      </c>
      <c r="B68" s="72" t="s">
        <v>599</v>
      </c>
      <c r="C68" s="37"/>
      <c r="D68" s="37"/>
      <c r="E68" s="37"/>
      <c r="F68" s="37"/>
      <c r="G68" s="37"/>
      <c r="H68" s="37"/>
    </row>
    <row r="69" spans="1:8" x14ac:dyDescent="0.25">
      <c r="A69" s="186" t="s">
        <v>794</v>
      </c>
      <c r="B69" s="185" t="s">
        <v>600</v>
      </c>
      <c r="C69" s="165"/>
      <c r="D69" s="165"/>
      <c r="E69" s="165"/>
      <c r="F69" s="165"/>
      <c r="G69" s="165"/>
      <c r="H69" s="165"/>
    </row>
  </sheetData>
  <mergeCells count="2">
    <mergeCell ref="A1:H1"/>
    <mergeCell ref="A2:H2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8" fitToHeight="2" orientation="portrait" horizontalDpi="300" verticalDpi="30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  <pageSetUpPr fitToPage="1"/>
  </sheetPr>
  <dimension ref="A1:G30"/>
  <sheetViews>
    <sheetView workbookViewId="0">
      <selection activeCell="A28" sqref="A28:A29"/>
    </sheetView>
  </sheetViews>
  <sheetFormatPr defaultRowHeight="15" x14ac:dyDescent="0.25"/>
  <cols>
    <col min="1" max="1" width="69.28515625" customWidth="1"/>
    <col min="2" max="2" width="14.5703125" customWidth="1"/>
    <col min="3" max="3" width="16" customWidth="1"/>
    <col min="4" max="4" width="13.28515625" customWidth="1"/>
    <col min="5" max="5" width="14.42578125" customWidth="1"/>
  </cols>
  <sheetData>
    <row r="1" spans="1:5" ht="23.25" customHeight="1" x14ac:dyDescent="0.25">
      <c r="A1" s="572" t="s">
        <v>42</v>
      </c>
      <c r="B1" s="573"/>
      <c r="C1" s="573"/>
      <c r="D1" s="573"/>
      <c r="E1" s="573"/>
    </row>
    <row r="2" spans="1:5" ht="25.5" customHeight="1" x14ac:dyDescent="0.25">
      <c r="A2" s="635" t="s">
        <v>968</v>
      </c>
      <c r="B2" s="573"/>
      <c r="C2" s="573"/>
      <c r="D2" s="573"/>
      <c r="E2" s="573"/>
    </row>
    <row r="3" spans="1:5" ht="21.75" customHeight="1" x14ac:dyDescent="0.25">
      <c r="A3" s="104"/>
      <c r="B3" s="86"/>
      <c r="C3" s="86"/>
      <c r="D3" s="86"/>
      <c r="E3" s="86"/>
    </row>
    <row r="4" spans="1:5" ht="20.25" customHeight="1" x14ac:dyDescent="0.25">
      <c r="A4" s="3" t="s">
        <v>928</v>
      </c>
    </row>
    <row r="5" spans="1:5" x14ac:dyDescent="0.25">
      <c r="A5" s="636" t="s">
        <v>901</v>
      </c>
      <c r="B5" s="584" t="s">
        <v>256</v>
      </c>
      <c r="C5" s="638" t="s">
        <v>966</v>
      </c>
      <c r="D5" s="639"/>
      <c r="E5" s="640"/>
    </row>
    <row r="6" spans="1:5" ht="30.75" customHeight="1" x14ac:dyDescent="0.25">
      <c r="A6" s="637"/>
      <c r="B6" s="585"/>
      <c r="C6" s="102" t="s">
        <v>970</v>
      </c>
      <c r="D6" s="128" t="s">
        <v>40</v>
      </c>
      <c r="E6" s="102" t="s">
        <v>41</v>
      </c>
    </row>
    <row r="7" spans="1:5" ht="30" x14ac:dyDescent="0.25">
      <c r="A7" s="90" t="s">
        <v>964</v>
      </c>
      <c r="B7" s="4" t="s">
        <v>425</v>
      </c>
      <c r="C7" s="37"/>
      <c r="D7" s="37"/>
      <c r="E7" s="37"/>
    </row>
    <row r="8" spans="1:5" ht="30" x14ac:dyDescent="0.25">
      <c r="A8" s="90" t="s">
        <v>965</v>
      </c>
      <c r="B8" s="4" t="s">
        <v>425</v>
      </c>
      <c r="C8" s="37"/>
      <c r="D8" s="37"/>
      <c r="E8" s="37"/>
    </row>
    <row r="9" spans="1:5" ht="18.75" customHeight="1" x14ac:dyDescent="0.25">
      <c r="A9" s="50" t="s">
        <v>969</v>
      </c>
      <c r="B9" s="50"/>
      <c r="C9" s="37"/>
      <c r="D9" s="37"/>
      <c r="E9" s="37"/>
    </row>
    <row r="12" spans="1:5" x14ac:dyDescent="0.25">
      <c r="A12" s="636" t="s">
        <v>901</v>
      </c>
      <c r="B12" s="584" t="s">
        <v>256</v>
      </c>
      <c r="C12" s="638" t="s">
        <v>966</v>
      </c>
      <c r="D12" s="639"/>
      <c r="E12" s="640"/>
    </row>
    <row r="13" spans="1:5" ht="26.25" x14ac:dyDescent="0.25">
      <c r="A13" s="637"/>
      <c r="B13" s="585"/>
      <c r="C13" s="102" t="s">
        <v>970</v>
      </c>
      <c r="D13" s="128" t="s">
        <v>40</v>
      </c>
      <c r="E13" s="102" t="s">
        <v>41</v>
      </c>
    </row>
    <row r="14" spans="1:5" ht="30" x14ac:dyDescent="0.25">
      <c r="A14" s="90" t="s">
        <v>964</v>
      </c>
      <c r="B14" s="4" t="s">
        <v>425</v>
      </c>
      <c r="C14" s="37"/>
      <c r="D14" s="37"/>
      <c r="E14" s="37"/>
    </row>
    <row r="15" spans="1:5" ht="30" x14ac:dyDescent="0.25">
      <c r="A15" s="90" t="s">
        <v>965</v>
      </c>
      <c r="B15" s="4" t="s">
        <v>425</v>
      </c>
      <c r="C15" s="37"/>
      <c r="D15" s="37"/>
      <c r="E15" s="37"/>
    </row>
    <row r="16" spans="1:5" ht="21" customHeight="1" x14ac:dyDescent="0.25">
      <c r="A16" s="50" t="s">
        <v>969</v>
      </c>
      <c r="B16" s="50"/>
      <c r="C16" s="37"/>
      <c r="D16" s="37"/>
      <c r="E16" s="37"/>
    </row>
    <row r="19" spans="1:7" x14ac:dyDescent="0.25">
      <c r="A19" s="636" t="s">
        <v>901</v>
      </c>
      <c r="B19" s="584" t="s">
        <v>256</v>
      </c>
      <c r="C19" s="638" t="s">
        <v>966</v>
      </c>
      <c r="D19" s="639"/>
      <c r="E19" s="640"/>
    </row>
    <row r="20" spans="1:7" ht="26.25" x14ac:dyDescent="0.25">
      <c r="A20" s="637"/>
      <c r="B20" s="585"/>
      <c r="C20" s="102" t="s">
        <v>970</v>
      </c>
      <c r="D20" s="128" t="s">
        <v>40</v>
      </c>
      <c r="E20" s="102" t="s">
        <v>41</v>
      </c>
    </row>
    <row r="21" spans="1:7" ht="30" x14ac:dyDescent="0.25">
      <c r="A21" s="90" t="s">
        <v>964</v>
      </c>
      <c r="B21" s="4" t="s">
        <v>425</v>
      </c>
      <c r="C21" s="37"/>
      <c r="D21" s="37"/>
      <c r="E21" s="37"/>
    </row>
    <row r="22" spans="1:7" ht="30" x14ac:dyDescent="0.25">
      <c r="A22" s="90" t="s">
        <v>965</v>
      </c>
      <c r="B22" s="4" t="s">
        <v>425</v>
      </c>
      <c r="C22" s="37"/>
      <c r="D22" s="37"/>
      <c r="E22" s="37"/>
    </row>
    <row r="23" spans="1:7" ht="22.5" customHeight="1" x14ac:dyDescent="0.25">
      <c r="A23" s="50" t="s">
        <v>969</v>
      </c>
      <c r="B23" s="50"/>
      <c r="C23" s="37"/>
      <c r="D23" s="37"/>
      <c r="E23" s="37"/>
    </row>
    <row r="26" spans="1:7" x14ac:dyDescent="0.25">
      <c r="A26" s="636" t="s">
        <v>901</v>
      </c>
      <c r="B26" s="584" t="s">
        <v>256</v>
      </c>
      <c r="C26" s="638" t="s">
        <v>929</v>
      </c>
      <c r="D26" s="639"/>
      <c r="E26" s="640"/>
    </row>
    <row r="27" spans="1:7" ht="26.25" x14ac:dyDescent="0.25">
      <c r="A27" s="637"/>
      <c r="B27" s="585"/>
      <c r="C27" s="102" t="s">
        <v>970</v>
      </c>
      <c r="D27" s="128" t="s">
        <v>40</v>
      </c>
      <c r="E27" s="102" t="s">
        <v>41</v>
      </c>
    </row>
    <row r="28" spans="1:7" ht="30" x14ac:dyDescent="0.25">
      <c r="A28" s="90" t="s">
        <v>964</v>
      </c>
      <c r="B28" s="4" t="s">
        <v>425</v>
      </c>
      <c r="C28" s="50">
        <f t="shared" ref="C28:E29" si="0">SUM(C7+C14+C21)</f>
        <v>0</v>
      </c>
      <c r="D28" s="50">
        <f t="shared" si="0"/>
        <v>0</v>
      </c>
      <c r="E28" s="50">
        <f t="shared" si="0"/>
        <v>0</v>
      </c>
      <c r="G28" t="s">
        <v>155</v>
      </c>
    </row>
    <row r="29" spans="1:7" ht="30" x14ac:dyDescent="0.25">
      <c r="A29" s="90" t="s">
        <v>965</v>
      </c>
      <c r="B29" s="4" t="s">
        <v>425</v>
      </c>
      <c r="C29" s="50">
        <f t="shared" si="0"/>
        <v>0</v>
      </c>
      <c r="D29" s="50">
        <f t="shared" si="0"/>
        <v>0</v>
      </c>
      <c r="E29" s="50">
        <f t="shared" si="0"/>
        <v>0</v>
      </c>
      <c r="G29" t="s">
        <v>155</v>
      </c>
    </row>
    <row r="30" spans="1:7" ht="21" customHeight="1" x14ac:dyDescent="0.25">
      <c r="A30" s="50" t="s">
        <v>969</v>
      </c>
      <c r="B30" s="50"/>
      <c r="C30" s="37"/>
      <c r="D30" s="37"/>
      <c r="E30" s="37"/>
    </row>
  </sheetData>
  <mergeCells count="14">
    <mergeCell ref="A26:A27"/>
    <mergeCell ref="B26:B27"/>
    <mergeCell ref="C26:E26"/>
    <mergeCell ref="A12:A13"/>
    <mergeCell ref="B12:B13"/>
    <mergeCell ref="C12:E12"/>
    <mergeCell ref="A19:A20"/>
    <mergeCell ref="B19:B20"/>
    <mergeCell ref="C19:E19"/>
    <mergeCell ref="A1:E1"/>
    <mergeCell ref="A2:E2"/>
    <mergeCell ref="A5:A6"/>
    <mergeCell ref="B5:B6"/>
    <mergeCell ref="C5:E5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1" orientation="portrait" horizontalDpi="300" verticalDpi="3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  <pageSetUpPr fitToPage="1"/>
  </sheetPr>
  <dimension ref="A1:E38"/>
  <sheetViews>
    <sheetView workbookViewId="0">
      <selection activeCell="C5" sqref="C5:E5"/>
    </sheetView>
  </sheetViews>
  <sheetFormatPr defaultRowHeight="15" x14ac:dyDescent="0.25"/>
  <cols>
    <col min="1" max="1" width="82.42578125" customWidth="1"/>
    <col min="3" max="3" width="12.42578125" customWidth="1"/>
    <col min="4" max="4" width="13.5703125" customWidth="1"/>
    <col min="5" max="5" width="12.42578125" customWidth="1"/>
  </cols>
  <sheetData>
    <row r="1" spans="1:5" ht="28.5" customHeight="1" x14ac:dyDescent="0.25">
      <c r="A1" s="572" t="s">
        <v>42</v>
      </c>
      <c r="B1" s="601"/>
      <c r="C1" s="601"/>
      <c r="D1" s="575"/>
      <c r="E1" s="575"/>
    </row>
    <row r="2" spans="1:5" ht="27" customHeight="1" x14ac:dyDescent="0.25">
      <c r="A2" s="576" t="s">
        <v>11</v>
      </c>
      <c r="B2" s="576"/>
      <c r="C2" s="576"/>
      <c r="D2" s="575"/>
      <c r="E2" s="575"/>
    </row>
    <row r="3" spans="1:5" ht="18.75" customHeight="1" x14ac:dyDescent="0.3">
      <c r="A3" s="104"/>
      <c r="B3" s="106"/>
      <c r="C3" s="106"/>
    </row>
    <row r="4" spans="1:5" ht="23.25" customHeight="1" x14ac:dyDescent="0.25">
      <c r="A4" s="3" t="s">
        <v>928</v>
      </c>
    </row>
    <row r="5" spans="1:5" ht="26.25" x14ac:dyDescent="0.25">
      <c r="A5" s="50" t="s">
        <v>901</v>
      </c>
      <c r="B5" s="2" t="s">
        <v>256</v>
      </c>
      <c r="C5" s="102" t="s">
        <v>970</v>
      </c>
      <c r="D5" s="128" t="s">
        <v>40</v>
      </c>
      <c r="E5" s="102" t="s">
        <v>41</v>
      </c>
    </row>
    <row r="6" spans="1:5" x14ac:dyDescent="0.25">
      <c r="A6" s="15" t="s">
        <v>648</v>
      </c>
      <c r="B6" s="5" t="s">
        <v>343</v>
      </c>
      <c r="C6" s="37"/>
      <c r="D6" s="37"/>
      <c r="E6" s="37"/>
    </row>
    <row r="7" spans="1:5" x14ac:dyDescent="0.25">
      <c r="A7" s="15" t="s">
        <v>649</v>
      </c>
      <c r="B7" s="5" t="s">
        <v>343</v>
      </c>
      <c r="C7" s="37"/>
      <c r="D7" s="37"/>
      <c r="E7" s="37"/>
    </row>
    <row r="8" spans="1:5" x14ac:dyDescent="0.25">
      <c r="A8" s="15" t="s">
        <v>650</v>
      </c>
      <c r="B8" s="5" t="s">
        <v>343</v>
      </c>
      <c r="C8" s="37"/>
      <c r="D8" s="37"/>
      <c r="E8" s="37"/>
    </row>
    <row r="9" spans="1:5" x14ac:dyDescent="0.25">
      <c r="A9" s="15" t="s">
        <v>651</v>
      </c>
      <c r="B9" s="5" t="s">
        <v>343</v>
      </c>
      <c r="C9" s="37"/>
      <c r="D9" s="37"/>
      <c r="E9" s="37"/>
    </row>
    <row r="10" spans="1:5" x14ac:dyDescent="0.25">
      <c r="A10" s="16" t="s">
        <v>652</v>
      </c>
      <c r="B10" s="5" t="s">
        <v>343</v>
      </c>
      <c r="C10" s="37"/>
      <c r="D10" s="37"/>
      <c r="E10" s="37"/>
    </row>
    <row r="11" spans="1:5" x14ac:dyDescent="0.25">
      <c r="A11" s="16" t="s">
        <v>653</v>
      </c>
      <c r="B11" s="5" t="s">
        <v>343</v>
      </c>
      <c r="C11" s="37"/>
      <c r="D11" s="37"/>
      <c r="E11" s="37"/>
    </row>
    <row r="12" spans="1:5" x14ac:dyDescent="0.25">
      <c r="A12" s="19" t="s">
        <v>7</v>
      </c>
      <c r="B12" s="17" t="s">
        <v>343</v>
      </c>
      <c r="C12" s="37"/>
      <c r="D12" s="37"/>
      <c r="E12" s="37"/>
    </row>
    <row r="13" spans="1:5" x14ac:dyDescent="0.25">
      <c r="A13" s="15" t="s">
        <v>654</v>
      </c>
      <c r="B13" s="5" t="s">
        <v>344</v>
      </c>
      <c r="C13" s="37"/>
      <c r="D13" s="37"/>
      <c r="E13" s="37"/>
    </row>
    <row r="14" spans="1:5" x14ac:dyDescent="0.25">
      <c r="A14" s="20" t="s">
        <v>6</v>
      </c>
      <c r="B14" s="17" t="s">
        <v>344</v>
      </c>
      <c r="C14" s="37"/>
      <c r="D14" s="37"/>
      <c r="E14" s="37"/>
    </row>
    <row r="15" spans="1:5" x14ac:dyDescent="0.25">
      <c r="A15" s="15" t="s">
        <v>655</v>
      </c>
      <c r="B15" s="5" t="s">
        <v>345</v>
      </c>
      <c r="C15" s="37"/>
      <c r="D15" s="37"/>
      <c r="E15" s="37"/>
    </row>
    <row r="16" spans="1:5" x14ac:dyDescent="0.25">
      <c r="A16" s="15" t="s">
        <v>656</v>
      </c>
      <c r="B16" s="5" t="s">
        <v>345</v>
      </c>
      <c r="C16" s="37"/>
      <c r="D16" s="37"/>
      <c r="E16" s="37"/>
    </row>
    <row r="17" spans="1:5" x14ac:dyDescent="0.25">
      <c r="A17" s="16" t="s">
        <v>657</v>
      </c>
      <c r="B17" s="5" t="s">
        <v>345</v>
      </c>
      <c r="C17" s="37"/>
      <c r="D17" s="37"/>
      <c r="E17" s="37"/>
    </row>
    <row r="18" spans="1:5" x14ac:dyDescent="0.25">
      <c r="A18" s="16" t="s">
        <v>658</v>
      </c>
      <c r="B18" s="5" t="s">
        <v>345</v>
      </c>
      <c r="C18" s="37"/>
      <c r="D18" s="37"/>
      <c r="E18" s="37"/>
    </row>
    <row r="19" spans="1:5" x14ac:dyDescent="0.25">
      <c r="A19" s="16" t="s">
        <v>659</v>
      </c>
      <c r="B19" s="5" t="s">
        <v>345</v>
      </c>
      <c r="C19" s="37"/>
      <c r="D19" s="37"/>
      <c r="E19" s="37"/>
    </row>
    <row r="20" spans="1:5" ht="30" x14ac:dyDescent="0.25">
      <c r="A20" s="21" t="s">
        <v>660</v>
      </c>
      <c r="B20" s="5" t="s">
        <v>345</v>
      </c>
      <c r="C20" s="37"/>
      <c r="D20" s="37"/>
      <c r="E20" s="37"/>
    </row>
    <row r="21" spans="1:5" x14ac:dyDescent="0.25">
      <c r="A21" s="14" t="s">
        <v>5</v>
      </c>
      <c r="B21" s="17" t="s">
        <v>345</v>
      </c>
      <c r="C21" s="37"/>
      <c r="D21" s="37"/>
      <c r="E21" s="37"/>
    </row>
    <row r="22" spans="1:5" x14ac:dyDescent="0.25">
      <c r="A22" s="15" t="s">
        <v>661</v>
      </c>
      <c r="B22" s="5" t="s">
        <v>346</v>
      </c>
      <c r="C22" s="37"/>
      <c r="D22" s="37"/>
      <c r="E22" s="37"/>
    </row>
    <row r="23" spans="1:5" x14ac:dyDescent="0.25">
      <c r="A23" s="15" t="s">
        <v>662</v>
      </c>
      <c r="B23" s="5" t="s">
        <v>346</v>
      </c>
      <c r="C23" s="37"/>
      <c r="D23" s="37"/>
      <c r="E23" s="37"/>
    </row>
    <row r="24" spans="1:5" x14ac:dyDescent="0.25">
      <c r="A24" s="14" t="s">
        <v>4</v>
      </c>
      <c r="B24" s="9" t="s">
        <v>346</v>
      </c>
      <c r="C24" s="37"/>
      <c r="D24" s="37"/>
      <c r="E24" s="37"/>
    </row>
    <row r="25" spans="1:5" x14ac:dyDescent="0.25">
      <c r="A25" s="15" t="s">
        <v>663</v>
      </c>
      <c r="B25" s="5" t="s">
        <v>347</v>
      </c>
      <c r="C25" s="37"/>
      <c r="D25" s="37"/>
      <c r="E25" s="37"/>
    </row>
    <row r="26" spans="1:5" x14ac:dyDescent="0.25">
      <c r="A26" s="15" t="s">
        <v>664</v>
      </c>
      <c r="B26" s="5" t="s">
        <v>347</v>
      </c>
      <c r="C26" s="37"/>
      <c r="D26" s="37"/>
      <c r="E26" s="37"/>
    </row>
    <row r="27" spans="1:5" x14ac:dyDescent="0.25">
      <c r="A27" s="16" t="s">
        <v>665</v>
      </c>
      <c r="B27" s="5" t="s">
        <v>347</v>
      </c>
      <c r="C27" s="37"/>
      <c r="D27" s="37"/>
      <c r="E27" s="37"/>
    </row>
    <row r="28" spans="1:5" x14ac:dyDescent="0.25">
      <c r="A28" s="16" t="s">
        <v>666</v>
      </c>
      <c r="B28" s="5" t="s">
        <v>347</v>
      </c>
      <c r="C28" s="37"/>
      <c r="D28" s="37"/>
      <c r="E28" s="37"/>
    </row>
    <row r="29" spans="1:5" x14ac:dyDescent="0.25">
      <c r="A29" s="16" t="s">
        <v>667</v>
      </c>
      <c r="B29" s="5" t="s">
        <v>347</v>
      </c>
      <c r="C29" s="37"/>
      <c r="D29" s="37"/>
      <c r="E29" s="37"/>
    </row>
    <row r="30" spans="1:5" x14ac:dyDescent="0.25">
      <c r="A30" s="16" t="s">
        <v>668</v>
      </c>
      <c r="B30" s="5" t="s">
        <v>347</v>
      </c>
      <c r="C30" s="37"/>
      <c r="D30" s="37"/>
      <c r="E30" s="37"/>
    </row>
    <row r="31" spans="1:5" x14ac:dyDescent="0.25">
      <c r="A31" s="16" t="s">
        <v>669</v>
      </c>
      <c r="B31" s="5" t="s">
        <v>347</v>
      </c>
      <c r="C31" s="37"/>
      <c r="D31" s="37"/>
      <c r="E31" s="37"/>
    </row>
    <row r="32" spans="1:5" x14ac:dyDescent="0.25">
      <c r="A32" s="16" t="s">
        <v>670</v>
      </c>
      <c r="B32" s="5" t="s">
        <v>347</v>
      </c>
      <c r="C32" s="37"/>
      <c r="D32" s="37"/>
      <c r="E32" s="37"/>
    </row>
    <row r="33" spans="1:5" x14ac:dyDescent="0.25">
      <c r="A33" s="16" t="s">
        <v>671</v>
      </c>
      <c r="B33" s="5" t="s">
        <v>347</v>
      </c>
      <c r="C33" s="37"/>
      <c r="D33" s="37"/>
      <c r="E33" s="37"/>
    </row>
    <row r="34" spans="1:5" x14ac:dyDescent="0.25">
      <c r="A34" s="16" t="s">
        <v>672</v>
      </c>
      <c r="B34" s="5" t="s">
        <v>347</v>
      </c>
      <c r="C34" s="37"/>
      <c r="D34" s="37"/>
      <c r="E34" s="37"/>
    </row>
    <row r="35" spans="1:5" ht="30" x14ac:dyDescent="0.25">
      <c r="A35" s="16" t="s">
        <v>673</v>
      </c>
      <c r="B35" s="5" t="s">
        <v>347</v>
      </c>
      <c r="C35" s="37"/>
      <c r="D35" s="37"/>
      <c r="E35" s="37"/>
    </row>
    <row r="36" spans="1:5" ht="30" x14ac:dyDescent="0.25">
      <c r="A36" s="16" t="s">
        <v>674</v>
      </c>
      <c r="B36" s="5" t="s">
        <v>347</v>
      </c>
      <c r="C36" s="37"/>
      <c r="D36" s="37"/>
      <c r="E36" s="37"/>
    </row>
    <row r="37" spans="1:5" x14ac:dyDescent="0.25">
      <c r="A37" s="14" t="s">
        <v>675</v>
      </c>
      <c r="B37" s="17" t="s">
        <v>347</v>
      </c>
      <c r="C37" s="37"/>
      <c r="D37" s="37"/>
      <c r="E37" s="37"/>
    </row>
    <row r="38" spans="1:5" ht="15.75" x14ac:dyDescent="0.25">
      <c r="A38" s="187" t="s">
        <v>676</v>
      </c>
      <c r="B38" s="188" t="s">
        <v>348</v>
      </c>
      <c r="C38" s="165"/>
      <c r="D38" s="165"/>
      <c r="E38" s="165"/>
    </row>
  </sheetData>
  <mergeCells count="2">
    <mergeCell ref="A1:E1"/>
    <mergeCell ref="A2:E2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0" orientation="portrait" horizontalDpi="300" verticalDpi="30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Q28"/>
  <sheetViews>
    <sheetView zoomScale="120" zoomScaleNormal="120" workbookViewId="0">
      <selection activeCell="E13" sqref="E13"/>
    </sheetView>
  </sheetViews>
  <sheetFormatPr defaultRowHeight="15" x14ac:dyDescent="0.25"/>
  <cols>
    <col min="1" max="1" width="5.5703125" style="230" customWidth="1"/>
    <col min="2" max="2" width="20.85546875" style="358" customWidth="1"/>
    <col min="3" max="13" width="9.140625" style="230"/>
    <col min="14" max="14" width="9.7109375" style="230" bestFit="1" customWidth="1"/>
    <col min="15" max="15" width="9.140625" style="230"/>
    <col min="16" max="16" width="11.7109375" style="317" customWidth="1"/>
    <col min="17" max="17" width="11.28515625" style="230" customWidth="1"/>
    <col min="18" max="16384" width="9.140625" style="230"/>
  </cols>
  <sheetData>
    <row r="1" spans="1:17" ht="15.75" x14ac:dyDescent="0.25">
      <c r="B1" s="505" t="str">
        <f>'1.'!A1</f>
        <v>Ják Község  Önkormányzata 2021. évi költségvetése</v>
      </c>
    </row>
    <row r="3" spans="1:17" ht="15.75" x14ac:dyDescent="0.25">
      <c r="A3" s="641" t="s">
        <v>1271</v>
      </c>
      <c r="B3" s="642"/>
      <c r="C3" s="642"/>
      <c r="D3" s="642"/>
      <c r="E3" s="642"/>
      <c r="F3" s="642"/>
      <c r="G3" s="642"/>
      <c r="H3" s="642"/>
      <c r="I3" s="642"/>
      <c r="J3" s="642"/>
      <c r="K3" s="642"/>
      <c r="L3" s="642"/>
      <c r="M3" s="642"/>
      <c r="N3" s="642"/>
      <c r="O3" s="642"/>
    </row>
    <row r="4" spans="1:17" ht="16.5" thickBot="1" x14ac:dyDescent="0.3">
      <c r="A4" s="359"/>
      <c r="B4" s="360"/>
      <c r="C4" s="361"/>
      <c r="D4" s="361"/>
      <c r="E4" s="361"/>
      <c r="F4" s="361"/>
      <c r="G4" s="361"/>
      <c r="H4" s="361"/>
      <c r="I4" s="361"/>
      <c r="J4" s="361"/>
      <c r="K4" s="563" t="s">
        <v>1280</v>
      </c>
      <c r="L4" s="361"/>
      <c r="M4" s="361"/>
      <c r="N4" s="361"/>
      <c r="O4" s="362"/>
    </row>
    <row r="5" spans="1:17" ht="24.75" thickBot="1" x14ac:dyDescent="0.3">
      <c r="A5" s="363" t="s">
        <v>992</v>
      </c>
      <c r="B5" s="364" t="s">
        <v>901</v>
      </c>
      <c r="C5" s="365" t="s">
        <v>993</v>
      </c>
      <c r="D5" s="365" t="s">
        <v>994</v>
      </c>
      <c r="E5" s="365" t="s">
        <v>995</v>
      </c>
      <c r="F5" s="365" t="s">
        <v>996</v>
      </c>
      <c r="G5" s="365" t="s">
        <v>997</v>
      </c>
      <c r="H5" s="365" t="s">
        <v>998</v>
      </c>
      <c r="I5" s="365" t="s">
        <v>999</v>
      </c>
      <c r="J5" s="365" t="s">
        <v>1000</v>
      </c>
      <c r="K5" s="365" t="s">
        <v>1001</v>
      </c>
      <c r="L5" s="365" t="s">
        <v>1002</v>
      </c>
      <c r="M5" s="365" t="s">
        <v>1003</v>
      </c>
      <c r="N5" s="365" t="s">
        <v>1004</v>
      </c>
      <c r="O5" s="366" t="s">
        <v>1005</v>
      </c>
    </row>
    <row r="6" spans="1:17" ht="15.75" thickBot="1" x14ac:dyDescent="0.3">
      <c r="A6" s="367" t="s">
        <v>1006</v>
      </c>
      <c r="B6" s="643" t="s">
        <v>1007</v>
      </c>
      <c r="C6" s="644"/>
      <c r="D6" s="645"/>
      <c r="E6" s="645"/>
      <c r="F6" s="645"/>
      <c r="G6" s="645"/>
      <c r="H6" s="645"/>
      <c r="I6" s="645"/>
      <c r="J6" s="645"/>
      <c r="K6" s="645"/>
      <c r="L6" s="645"/>
      <c r="M6" s="645"/>
      <c r="N6" s="644"/>
      <c r="O6" s="646"/>
    </row>
    <row r="7" spans="1:17" ht="22.5" x14ac:dyDescent="0.25">
      <c r="A7" s="368" t="s">
        <v>1008</v>
      </c>
      <c r="B7" s="369" t="s">
        <v>1009</v>
      </c>
      <c r="C7" s="373">
        <v>23511470</v>
      </c>
      <c r="D7" s="373">
        <v>23511470</v>
      </c>
      <c r="E7" s="373">
        <v>23511470</v>
      </c>
      <c r="F7" s="373">
        <v>23511470</v>
      </c>
      <c r="G7" s="373">
        <v>23511470</v>
      </c>
      <c r="H7" s="373">
        <v>23511470</v>
      </c>
      <c r="I7" s="373">
        <v>23511470</v>
      </c>
      <c r="J7" s="373">
        <v>23511470</v>
      </c>
      <c r="K7" s="373">
        <v>23511470</v>
      </c>
      <c r="L7" s="373">
        <v>23511470</v>
      </c>
      <c r="M7" s="373">
        <v>23511470</v>
      </c>
      <c r="N7" s="373">
        <f>P7-C7-D7-E7-F7-G7-H7-I7-J7-K7-L7-M7</f>
        <v>23511465</v>
      </c>
      <c r="O7" s="370">
        <f t="shared" ref="O7:O26" si="0">SUM(C7:N7)</f>
        <v>282137635</v>
      </c>
      <c r="P7" s="317">
        <f>SUM('3.'!L15)</f>
        <v>282137635</v>
      </c>
      <c r="Q7" s="317">
        <f>P7-O7</f>
        <v>0</v>
      </c>
    </row>
    <row r="8" spans="1:17" ht="22.5" x14ac:dyDescent="0.25">
      <c r="A8" s="371" t="s">
        <v>1010</v>
      </c>
      <c r="B8" s="372" t="s">
        <v>1011</v>
      </c>
      <c r="C8" s="373">
        <v>2131680</v>
      </c>
      <c r="D8" s="373">
        <v>2131680</v>
      </c>
      <c r="E8" s="373">
        <v>2131680</v>
      </c>
      <c r="F8" s="373">
        <v>2131680</v>
      </c>
      <c r="G8" s="373">
        <v>2131680</v>
      </c>
      <c r="H8" s="373">
        <v>2131680</v>
      </c>
      <c r="I8" s="373">
        <v>2131680</v>
      </c>
      <c r="J8" s="373">
        <v>2131680</v>
      </c>
      <c r="K8" s="373">
        <v>2131680</v>
      </c>
      <c r="L8" s="373">
        <v>2131680</v>
      </c>
      <c r="M8" s="373">
        <v>2131680</v>
      </c>
      <c r="N8" s="373">
        <f t="shared" ref="N8:N15" si="1">P8-C8-D8-E8-F8-G8-H8-I8-J8-K8-L8-M8</f>
        <v>2131680</v>
      </c>
      <c r="O8" s="374">
        <f t="shared" si="0"/>
        <v>25580160</v>
      </c>
      <c r="P8" s="317">
        <f>SUM('3.'!L20)</f>
        <v>25580160</v>
      </c>
      <c r="Q8" s="317">
        <f t="shared" ref="Q8:Q28" si="2">P8-O8</f>
        <v>0</v>
      </c>
    </row>
    <row r="9" spans="1:17" ht="22.5" x14ac:dyDescent="0.25">
      <c r="A9" s="371" t="s">
        <v>1012</v>
      </c>
      <c r="B9" s="375" t="s">
        <v>1013</v>
      </c>
      <c r="C9" s="376"/>
      <c r="D9" s="376"/>
      <c r="E9" s="376"/>
      <c r="F9" s="376"/>
      <c r="G9" s="376"/>
      <c r="H9" s="376"/>
      <c r="I9" s="376"/>
      <c r="J9" s="376"/>
      <c r="K9" s="376"/>
      <c r="L9" s="376"/>
      <c r="M9" s="376"/>
      <c r="N9" s="373">
        <f t="shared" si="1"/>
        <v>0</v>
      </c>
      <c r="O9" s="377">
        <f t="shared" si="0"/>
        <v>0</v>
      </c>
      <c r="P9" s="317">
        <f>SUM('3.'!M54)</f>
        <v>0</v>
      </c>
      <c r="Q9" s="317">
        <f t="shared" si="2"/>
        <v>0</v>
      </c>
    </row>
    <row r="10" spans="1:17" x14ac:dyDescent="0.25">
      <c r="A10" s="371" t="s">
        <v>1014</v>
      </c>
      <c r="B10" s="372" t="s">
        <v>1015</v>
      </c>
      <c r="C10" s="373">
        <v>500000</v>
      </c>
      <c r="D10" s="373">
        <v>500000</v>
      </c>
      <c r="E10" s="373">
        <v>12640000</v>
      </c>
      <c r="F10" s="373">
        <v>4800000</v>
      </c>
      <c r="G10" s="373">
        <v>3200000</v>
      </c>
      <c r="H10" s="373">
        <v>2000000</v>
      </c>
      <c r="I10" s="373">
        <v>2000000</v>
      </c>
      <c r="J10" s="373">
        <v>2000000</v>
      </c>
      <c r="K10" s="373">
        <v>12600000</v>
      </c>
      <c r="L10" s="373">
        <v>4200000</v>
      </c>
      <c r="M10" s="373">
        <v>3200000</v>
      </c>
      <c r="N10" s="373">
        <f t="shared" si="1"/>
        <v>4910000</v>
      </c>
      <c r="O10" s="374">
        <f t="shared" si="0"/>
        <v>52550000</v>
      </c>
      <c r="P10" s="317">
        <f>SUM('3.'!L35)</f>
        <v>52550000</v>
      </c>
      <c r="Q10" s="317">
        <f t="shared" si="2"/>
        <v>0</v>
      </c>
    </row>
    <row r="11" spans="1:17" x14ac:dyDescent="0.25">
      <c r="A11" s="371" t="s">
        <v>1016</v>
      </c>
      <c r="B11" s="372" t="s">
        <v>829</v>
      </c>
      <c r="C11" s="373">
        <v>4367351</v>
      </c>
      <c r="D11" s="373">
        <f>C11</f>
        <v>4367351</v>
      </c>
      <c r="E11" s="373">
        <f t="shared" ref="E11:M11" si="3">D11</f>
        <v>4367351</v>
      </c>
      <c r="F11" s="373">
        <f t="shared" si="3"/>
        <v>4367351</v>
      </c>
      <c r="G11" s="373">
        <f t="shared" si="3"/>
        <v>4367351</v>
      </c>
      <c r="H11" s="373">
        <f t="shared" si="3"/>
        <v>4367351</v>
      </c>
      <c r="I11" s="373">
        <f t="shared" si="3"/>
        <v>4367351</v>
      </c>
      <c r="J11" s="373">
        <f t="shared" si="3"/>
        <v>4367351</v>
      </c>
      <c r="K11" s="373">
        <f t="shared" si="3"/>
        <v>4367351</v>
      </c>
      <c r="L11" s="373">
        <f t="shared" si="3"/>
        <v>4367351</v>
      </c>
      <c r="M11" s="373">
        <f t="shared" si="3"/>
        <v>4367351</v>
      </c>
      <c r="N11" s="373">
        <f t="shared" si="1"/>
        <v>4367350</v>
      </c>
      <c r="O11" s="374">
        <f t="shared" si="0"/>
        <v>52408211</v>
      </c>
      <c r="P11" s="317">
        <f>SUM('3.'!L48)</f>
        <v>52408211</v>
      </c>
      <c r="Q11" s="317">
        <f t="shared" si="2"/>
        <v>0</v>
      </c>
    </row>
    <row r="12" spans="1:17" x14ac:dyDescent="0.25">
      <c r="A12" s="371" t="s">
        <v>1017</v>
      </c>
      <c r="B12" s="372" t="s">
        <v>1018</v>
      </c>
      <c r="C12" s="373">
        <f>P12/12-2567321</f>
        <v>4774937.083333333</v>
      </c>
      <c r="D12" s="373">
        <v>3274937</v>
      </c>
      <c r="E12" s="373"/>
      <c r="F12" s="373">
        <v>9640000</v>
      </c>
      <c r="G12" s="373">
        <v>9440000</v>
      </c>
      <c r="H12" s="373">
        <v>10640000</v>
      </c>
      <c r="I12" s="373">
        <v>10640000</v>
      </c>
      <c r="J12" s="373">
        <v>10640000</v>
      </c>
      <c r="K12" s="373"/>
      <c r="L12" s="373">
        <v>10400000</v>
      </c>
      <c r="M12" s="373">
        <v>10200000</v>
      </c>
      <c r="N12" s="373">
        <f t="shared" si="1"/>
        <v>8457222.9166666716</v>
      </c>
      <c r="O12" s="374">
        <f t="shared" si="0"/>
        <v>88107097</v>
      </c>
      <c r="P12" s="317">
        <f>'1.'!B19</f>
        <v>88107097</v>
      </c>
      <c r="Q12" s="317">
        <f t="shared" si="2"/>
        <v>0</v>
      </c>
    </row>
    <row r="13" spans="1:17" ht="22.5" x14ac:dyDescent="0.25">
      <c r="A13" s="371" t="s">
        <v>1019</v>
      </c>
      <c r="B13" s="372" t="s">
        <v>1020</v>
      </c>
      <c r="C13" s="373"/>
      <c r="D13" s="373"/>
      <c r="E13" s="373"/>
      <c r="F13" s="373"/>
      <c r="G13" s="373"/>
      <c r="H13" s="373"/>
      <c r="I13" s="373"/>
      <c r="J13" s="373"/>
      <c r="K13" s="373"/>
      <c r="L13" s="373"/>
      <c r="M13" s="373"/>
      <c r="N13" s="373">
        <f t="shared" si="1"/>
        <v>0</v>
      </c>
      <c r="O13" s="374">
        <f t="shared" si="0"/>
        <v>0</v>
      </c>
      <c r="P13" s="317">
        <f>SUM('3.'!M20)</f>
        <v>0</v>
      </c>
      <c r="Q13" s="317">
        <f t="shared" si="2"/>
        <v>0</v>
      </c>
    </row>
    <row r="14" spans="1:17" ht="22.5" x14ac:dyDescent="0.25">
      <c r="A14" s="371" t="s">
        <v>1021</v>
      </c>
      <c r="B14" s="372" t="s">
        <v>1022</v>
      </c>
      <c r="C14" s="373">
        <v>91740</v>
      </c>
      <c r="D14" s="373">
        <f>C14</f>
        <v>91740</v>
      </c>
      <c r="E14" s="373">
        <f t="shared" ref="E14:M14" si="4">D14</f>
        <v>91740</v>
      </c>
      <c r="F14" s="373">
        <f t="shared" si="4"/>
        <v>91740</v>
      </c>
      <c r="G14" s="373">
        <f t="shared" si="4"/>
        <v>91740</v>
      </c>
      <c r="H14" s="373">
        <f t="shared" si="4"/>
        <v>91740</v>
      </c>
      <c r="I14" s="373">
        <f t="shared" si="4"/>
        <v>91740</v>
      </c>
      <c r="J14" s="373">
        <f t="shared" si="4"/>
        <v>91740</v>
      </c>
      <c r="K14" s="373">
        <f t="shared" si="4"/>
        <v>91740</v>
      </c>
      <c r="L14" s="373">
        <f t="shared" si="4"/>
        <v>91740</v>
      </c>
      <c r="M14" s="373">
        <f t="shared" si="4"/>
        <v>91740</v>
      </c>
      <c r="N14" s="373">
        <f t="shared" si="1"/>
        <v>91742</v>
      </c>
      <c r="O14" s="374">
        <f t="shared" si="0"/>
        <v>1100882</v>
      </c>
      <c r="P14" s="317">
        <f>'1.'!B24</f>
        <v>1100882</v>
      </c>
      <c r="Q14" s="317">
        <f t="shared" si="2"/>
        <v>0</v>
      </c>
    </row>
    <row r="15" spans="1:17" ht="15.75" thickBot="1" x14ac:dyDescent="0.3">
      <c r="A15" s="371" t="s">
        <v>1023</v>
      </c>
      <c r="B15" s="372" t="s">
        <v>1024</v>
      </c>
      <c r="C15" s="373">
        <v>1314369</v>
      </c>
      <c r="D15" s="373">
        <f>C15</f>
        <v>1314369</v>
      </c>
      <c r="E15" s="373">
        <f t="shared" ref="E15:M15" si="5">D15</f>
        <v>1314369</v>
      </c>
      <c r="F15" s="373">
        <f t="shared" si="5"/>
        <v>1314369</v>
      </c>
      <c r="G15" s="373">
        <f t="shared" si="5"/>
        <v>1314369</v>
      </c>
      <c r="H15" s="373">
        <f t="shared" si="5"/>
        <v>1314369</v>
      </c>
      <c r="I15" s="373">
        <f t="shared" si="5"/>
        <v>1314369</v>
      </c>
      <c r="J15" s="373">
        <f t="shared" si="5"/>
        <v>1314369</v>
      </c>
      <c r="K15" s="373">
        <f t="shared" si="5"/>
        <v>1314369</v>
      </c>
      <c r="L15" s="373">
        <f t="shared" si="5"/>
        <v>1314369</v>
      </c>
      <c r="M15" s="373">
        <f t="shared" si="5"/>
        <v>1314369</v>
      </c>
      <c r="N15" s="515">
        <f t="shared" si="1"/>
        <v>1314373</v>
      </c>
      <c r="O15" s="516">
        <f t="shared" si="0"/>
        <v>15772432</v>
      </c>
      <c r="P15" s="317">
        <f>SUM('3.'!L86)</f>
        <v>15772432</v>
      </c>
      <c r="Q15" s="317">
        <f t="shared" si="2"/>
        <v>0</v>
      </c>
    </row>
    <row r="16" spans="1:17" ht="15.75" thickBot="1" x14ac:dyDescent="0.3">
      <c r="A16" s="367" t="s">
        <v>1025</v>
      </c>
      <c r="B16" s="378" t="s">
        <v>1026</v>
      </c>
      <c r="C16" s="379">
        <f t="shared" ref="C16:N16" si="6">SUM(C7:C15)</f>
        <v>36691547.083333336</v>
      </c>
      <c r="D16" s="379">
        <f t="shared" si="6"/>
        <v>35191547</v>
      </c>
      <c r="E16" s="379">
        <f t="shared" si="6"/>
        <v>44056610</v>
      </c>
      <c r="F16" s="379">
        <f t="shared" si="6"/>
        <v>45856610</v>
      </c>
      <c r="G16" s="379">
        <f t="shared" si="6"/>
        <v>44056610</v>
      </c>
      <c r="H16" s="379">
        <f t="shared" si="6"/>
        <v>44056610</v>
      </c>
      <c r="I16" s="379">
        <f t="shared" si="6"/>
        <v>44056610</v>
      </c>
      <c r="J16" s="379">
        <f t="shared" si="6"/>
        <v>44056610</v>
      </c>
      <c r="K16" s="379">
        <f t="shared" si="6"/>
        <v>44016610</v>
      </c>
      <c r="L16" s="379">
        <f t="shared" si="6"/>
        <v>46016610</v>
      </c>
      <c r="M16" s="379">
        <f t="shared" si="6"/>
        <v>44816610</v>
      </c>
      <c r="N16" s="379">
        <f t="shared" si="6"/>
        <v>44783832.916666672</v>
      </c>
      <c r="O16" s="380">
        <f>SUM(O7:O15)</f>
        <v>517656417</v>
      </c>
      <c r="P16" s="514">
        <f>SUM(P7:P15)</f>
        <v>517656417</v>
      </c>
      <c r="Q16" s="317">
        <f t="shared" si="2"/>
        <v>0</v>
      </c>
    </row>
    <row r="17" spans="1:17" ht="15.75" thickBot="1" x14ac:dyDescent="0.3">
      <c r="A17" s="367" t="s">
        <v>1027</v>
      </c>
      <c r="B17" s="643" t="s">
        <v>1028</v>
      </c>
      <c r="C17" s="645"/>
      <c r="D17" s="645"/>
      <c r="E17" s="645"/>
      <c r="F17" s="645"/>
      <c r="G17" s="645"/>
      <c r="H17" s="645"/>
      <c r="I17" s="645"/>
      <c r="J17" s="645"/>
      <c r="K17" s="645"/>
      <c r="L17" s="645"/>
      <c r="M17" s="645"/>
      <c r="N17" s="645"/>
      <c r="O17" s="646"/>
      <c r="Q17" s="317">
        <f t="shared" si="2"/>
        <v>0</v>
      </c>
    </row>
    <row r="18" spans="1:17" x14ac:dyDescent="0.25">
      <c r="A18" s="381" t="s">
        <v>1029</v>
      </c>
      <c r="B18" s="375" t="s">
        <v>1030</v>
      </c>
      <c r="C18" s="376">
        <v>17445281</v>
      </c>
      <c r="D18" s="376">
        <v>17445281</v>
      </c>
      <c r="E18" s="376">
        <v>17445281</v>
      </c>
      <c r="F18" s="376">
        <v>17445281</v>
      </c>
      <c r="G18" s="376">
        <v>17445281</v>
      </c>
      <c r="H18" s="376">
        <v>17445281</v>
      </c>
      <c r="I18" s="376">
        <v>17445281</v>
      </c>
      <c r="J18" s="376">
        <v>17445281</v>
      </c>
      <c r="K18" s="376">
        <v>17445281</v>
      </c>
      <c r="L18" s="376">
        <v>17445281</v>
      </c>
      <c r="M18" s="376">
        <v>17445281</v>
      </c>
      <c r="N18" s="515">
        <f t="shared" ref="N18:N26" si="7">P18-C18-D18-E18-F18-G18-H18-I18-J18-K18-L18-M18</f>
        <v>17445284</v>
      </c>
      <c r="O18" s="377">
        <f>SUM(C18:N18)</f>
        <v>209343375</v>
      </c>
      <c r="P18" s="317">
        <f>SUM('2.'!O25)</f>
        <v>209343375</v>
      </c>
      <c r="Q18" s="317">
        <f t="shared" si="2"/>
        <v>0</v>
      </c>
    </row>
    <row r="19" spans="1:17" ht="33.75" x14ac:dyDescent="0.25">
      <c r="A19" s="371" t="s">
        <v>1031</v>
      </c>
      <c r="B19" s="372" t="s">
        <v>1032</v>
      </c>
      <c r="C19" s="373">
        <v>2777938</v>
      </c>
      <c r="D19" s="373">
        <v>2777938</v>
      </c>
      <c r="E19" s="373">
        <v>2777938</v>
      </c>
      <c r="F19" s="373">
        <v>2777938</v>
      </c>
      <c r="G19" s="373">
        <v>2777938</v>
      </c>
      <c r="H19" s="373">
        <v>2777938</v>
      </c>
      <c r="I19" s="373">
        <v>2777938</v>
      </c>
      <c r="J19" s="373">
        <v>2777938</v>
      </c>
      <c r="K19" s="373">
        <v>2777938</v>
      </c>
      <c r="L19" s="373">
        <v>2777938</v>
      </c>
      <c r="M19" s="373">
        <v>2777938</v>
      </c>
      <c r="N19" s="515">
        <f t="shared" si="7"/>
        <v>2777932</v>
      </c>
      <c r="O19" s="374">
        <f t="shared" si="0"/>
        <v>33335250</v>
      </c>
      <c r="P19" s="317">
        <f>SUM('2.'!O26)</f>
        <v>33335250</v>
      </c>
      <c r="Q19" s="317">
        <f t="shared" si="2"/>
        <v>0</v>
      </c>
    </row>
    <row r="20" spans="1:17" ht="15.75" customHeight="1" x14ac:dyDescent="0.25">
      <c r="A20" s="371" t="s">
        <v>1033</v>
      </c>
      <c r="B20" s="372" t="s">
        <v>1034</v>
      </c>
      <c r="C20" s="373">
        <v>11023328</v>
      </c>
      <c r="D20" s="373">
        <f>C20</f>
        <v>11023328</v>
      </c>
      <c r="E20" s="373">
        <f t="shared" ref="E20:M20" si="8">D20</f>
        <v>11023328</v>
      </c>
      <c r="F20" s="373">
        <f t="shared" si="8"/>
        <v>11023328</v>
      </c>
      <c r="G20" s="373">
        <f t="shared" si="8"/>
        <v>11023328</v>
      </c>
      <c r="H20" s="373">
        <f t="shared" si="8"/>
        <v>11023328</v>
      </c>
      <c r="I20" s="373">
        <f t="shared" si="8"/>
        <v>11023328</v>
      </c>
      <c r="J20" s="373">
        <f t="shared" si="8"/>
        <v>11023328</v>
      </c>
      <c r="K20" s="373">
        <f t="shared" si="8"/>
        <v>11023328</v>
      </c>
      <c r="L20" s="373">
        <f t="shared" si="8"/>
        <v>11023328</v>
      </c>
      <c r="M20" s="373">
        <f t="shared" si="8"/>
        <v>11023328</v>
      </c>
      <c r="N20" s="515">
        <f>P20-C20-D20-E20-F20-G20-H20-I20-J20-K20-L20-M20</f>
        <v>13023333</v>
      </c>
      <c r="O20" s="374">
        <f t="shared" si="0"/>
        <v>134279941</v>
      </c>
      <c r="P20" s="317">
        <f>SUM('2.'!O51)</f>
        <v>134279941</v>
      </c>
      <c r="Q20" s="317">
        <f t="shared" si="2"/>
        <v>0</v>
      </c>
    </row>
    <row r="21" spans="1:17" x14ac:dyDescent="0.25">
      <c r="A21" s="371" t="s">
        <v>1035</v>
      </c>
      <c r="B21" s="372" t="s">
        <v>1036</v>
      </c>
      <c r="C21" s="373">
        <v>695000</v>
      </c>
      <c r="D21" s="373">
        <v>695000</v>
      </c>
      <c r="E21" s="373">
        <v>695000</v>
      </c>
      <c r="F21" s="373">
        <v>1495000</v>
      </c>
      <c r="G21" s="373">
        <v>695000</v>
      </c>
      <c r="H21" s="373">
        <v>695000</v>
      </c>
      <c r="I21" s="373">
        <v>695000</v>
      </c>
      <c r="J21" s="373">
        <v>695000</v>
      </c>
      <c r="K21" s="373">
        <v>695000</v>
      </c>
      <c r="L21" s="373">
        <v>695000</v>
      </c>
      <c r="M21" s="373">
        <v>1495000</v>
      </c>
      <c r="N21" s="515">
        <f t="shared" si="7"/>
        <v>685000</v>
      </c>
      <c r="O21" s="374">
        <f t="shared" si="0"/>
        <v>9930000</v>
      </c>
      <c r="P21" s="317">
        <f>SUM('2.'!O52)</f>
        <v>9930000</v>
      </c>
      <c r="Q21" s="317">
        <f t="shared" si="2"/>
        <v>0</v>
      </c>
    </row>
    <row r="22" spans="1:17" ht="22.5" x14ac:dyDescent="0.25">
      <c r="A22" s="371" t="s">
        <v>1037</v>
      </c>
      <c r="B22" s="372" t="s">
        <v>1038</v>
      </c>
      <c r="C22" s="373">
        <v>2750000</v>
      </c>
      <c r="D22" s="373">
        <v>2750000</v>
      </c>
      <c r="E22" s="373">
        <v>2750000</v>
      </c>
      <c r="F22" s="373">
        <v>2750000</v>
      </c>
      <c r="G22" s="373">
        <v>2750000</v>
      </c>
      <c r="H22" s="373">
        <v>2750000</v>
      </c>
      <c r="I22" s="373">
        <v>2750000</v>
      </c>
      <c r="J22" s="373">
        <v>2750000</v>
      </c>
      <c r="K22" s="373">
        <v>2750000</v>
      </c>
      <c r="L22" s="373">
        <v>2750000</v>
      </c>
      <c r="M22" s="373">
        <v>2750000</v>
      </c>
      <c r="N22" s="515">
        <f t="shared" si="7"/>
        <v>2750000</v>
      </c>
      <c r="O22" s="374">
        <f t="shared" si="0"/>
        <v>33000000</v>
      </c>
      <c r="P22" s="317">
        <f>SUM('2.'!O61)</f>
        <v>33000000</v>
      </c>
      <c r="Q22" s="317">
        <f t="shared" si="2"/>
        <v>0</v>
      </c>
    </row>
    <row r="23" spans="1:17" x14ac:dyDescent="0.25">
      <c r="A23" s="371" t="s">
        <v>1039</v>
      </c>
      <c r="B23" s="372" t="s">
        <v>1040</v>
      </c>
      <c r="C23" s="373">
        <v>2000000</v>
      </c>
      <c r="D23" s="373">
        <v>500000</v>
      </c>
      <c r="E23" s="373">
        <v>1300000</v>
      </c>
      <c r="F23" s="373">
        <v>1300000</v>
      </c>
      <c r="G23" s="373">
        <v>1300000</v>
      </c>
      <c r="H23" s="373">
        <v>1300000</v>
      </c>
      <c r="I23" s="373">
        <v>1300000</v>
      </c>
      <c r="J23" s="373">
        <v>1300000</v>
      </c>
      <c r="K23" s="373">
        <v>1300000</v>
      </c>
      <c r="L23" s="373">
        <v>1300000</v>
      </c>
      <c r="M23" s="373">
        <v>1300000</v>
      </c>
      <c r="N23" s="515">
        <f t="shared" si="7"/>
        <v>2162500</v>
      </c>
      <c r="O23" s="374">
        <f t="shared" si="0"/>
        <v>16362500</v>
      </c>
      <c r="P23" s="317">
        <f>SUM('2.'!O70)</f>
        <v>16362500</v>
      </c>
      <c r="Q23" s="317">
        <f t="shared" si="2"/>
        <v>0</v>
      </c>
    </row>
    <row r="24" spans="1:17" x14ac:dyDescent="0.25">
      <c r="A24" s="371" t="s">
        <v>1041</v>
      </c>
      <c r="B24" s="372" t="s">
        <v>1042</v>
      </c>
      <c r="C24" s="373">
        <v>0</v>
      </c>
      <c r="D24" s="373">
        <v>0</v>
      </c>
      <c r="E24" s="373">
        <v>8065063</v>
      </c>
      <c r="F24" s="373">
        <f>E24</f>
        <v>8065063</v>
      </c>
      <c r="G24" s="373">
        <f t="shared" ref="G24:M24" si="9">F24</f>
        <v>8065063</v>
      </c>
      <c r="H24" s="373">
        <f t="shared" si="9"/>
        <v>8065063</v>
      </c>
      <c r="I24" s="373">
        <f t="shared" si="9"/>
        <v>8065063</v>
      </c>
      <c r="J24" s="373">
        <f t="shared" si="9"/>
        <v>8065063</v>
      </c>
      <c r="K24" s="373">
        <v>8025063</v>
      </c>
      <c r="L24" s="373">
        <f t="shared" si="9"/>
        <v>8025063</v>
      </c>
      <c r="M24" s="373">
        <f t="shared" si="9"/>
        <v>8025063</v>
      </c>
      <c r="N24" s="515">
        <f>P24-C24-D24-E24-F24-G24-H24-I24-J24-K24-L24-M24</f>
        <v>5939784</v>
      </c>
      <c r="O24" s="374">
        <f>SUM(C24:N24)</f>
        <v>78405351</v>
      </c>
      <c r="P24" s="317">
        <f>SUM('2.'!O75)</f>
        <v>78405351</v>
      </c>
      <c r="Q24" s="317">
        <f t="shared" si="2"/>
        <v>0</v>
      </c>
    </row>
    <row r="25" spans="1:17" x14ac:dyDescent="0.25">
      <c r="A25" s="371" t="s">
        <v>1043</v>
      </c>
      <c r="B25" s="372" t="s">
        <v>1044</v>
      </c>
      <c r="C25" s="373"/>
      <c r="D25" s="373"/>
      <c r="E25" s="373"/>
      <c r="F25" s="373"/>
      <c r="G25" s="373"/>
      <c r="H25" s="373"/>
      <c r="I25" s="373"/>
      <c r="J25" s="373"/>
      <c r="K25" s="373"/>
      <c r="L25" s="373"/>
      <c r="M25" s="373"/>
      <c r="N25" s="515">
        <f t="shared" si="7"/>
        <v>0</v>
      </c>
      <c r="O25" s="374">
        <f t="shared" si="0"/>
        <v>0</v>
      </c>
      <c r="P25" s="317">
        <f>SUM('2.'!O77)</f>
        <v>0</v>
      </c>
      <c r="Q25" s="317">
        <f t="shared" si="2"/>
        <v>0</v>
      </c>
    </row>
    <row r="26" spans="1:17" ht="15.75" thickBot="1" x14ac:dyDescent="0.3">
      <c r="A26" s="371" t="s">
        <v>1045</v>
      </c>
      <c r="B26" s="372" t="s">
        <v>706</v>
      </c>
      <c r="C26" s="373"/>
      <c r="D26" s="373"/>
      <c r="E26" s="373"/>
      <c r="F26" s="373">
        <v>1000000</v>
      </c>
      <c r="G26" s="373"/>
      <c r="H26" s="373"/>
      <c r="I26" s="373"/>
      <c r="J26" s="373"/>
      <c r="K26" s="373"/>
      <c r="L26" s="373">
        <v>2000000</v>
      </c>
      <c r="M26" s="373"/>
      <c r="N26" s="515">
        <f t="shared" si="7"/>
        <v>0</v>
      </c>
      <c r="O26" s="374">
        <f t="shared" si="0"/>
        <v>3000000</v>
      </c>
      <c r="P26" s="317">
        <f>SUM('2.'!O83)</f>
        <v>3000000</v>
      </c>
      <c r="Q26" s="317">
        <f t="shared" si="2"/>
        <v>0</v>
      </c>
    </row>
    <row r="27" spans="1:17" ht="15.75" thickBot="1" x14ac:dyDescent="0.3">
      <c r="A27" s="382" t="s">
        <v>1046</v>
      </c>
      <c r="B27" s="378" t="s">
        <v>1047</v>
      </c>
      <c r="C27" s="379">
        <f t="shared" ref="C27:M27" si="10">SUM(C18:C26)</f>
        <v>36691547</v>
      </c>
      <c r="D27" s="379">
        <f t="shared" si="10"/>
        <v>35191547</v>
      </c>
      <c r="E27" s="379">
        <f t="shared" si="10"/>
        <v>44056610</v>
      </c>
      <c r="F27" s="379">
        <f t="shared" si="10"/>
        <v>45856610</v>
      </c>
      <c r="G27" s="379">
        <f t="shared" si="10"/>
        <v>44056610</v>
      </c>
      <c r="H27" s="379">
        <f t="shared" si="10"/>
        <v>44056610</v>
      </c>
      <c r="I27" s="379">
        <f t="shared" si="10"/>
        <v>44056610</v>
      </c>
      <c r="J27" s="379">
        <f t="shared" si="10"/>
        <v>44056610</v>
      </c>
      <c r="K27" s="379">
        <f t="shared" si="10"/>
        <v>44016610</v>
      </c>
      <c r="L27" s="379">
        <f t="shared" si="10"/>
        <v>46016610</v>
      </c>
      <c r="M27" s="379">
        <f t="shared" si="10"/>
        <v>44816610</v>
      </c>
      <c r="N27" s="379">
        <f>SUM(N18:N26)</f>
        <v>44783833</v>
      </c>
      <c r="O27" s="380">
        <f>SUM(O18:O26)</f>
        <v>517656417</v>
      </c>
      <c r="P27" s="198">
        <f>SUM(P18:P26)</f>
        <v>517656417</v>
      </c>
      <c r="Q27" s="317">
        <f t="shared" si="2"/>
        <v>0</v>
      </c>
    </row>
    <row r="28" spans="1:17" ht="15.75" thickBot="1" x14ac:dyDescent="0.3">
      <c r="A28" s="382" t="s">
        <v>1048</v>
      </c>
      <c r="B28" s="383" t="s">
        <v>1049</v>
      </c>
      <c r="C28" s="384">
        <f t="shared" ref="C28:O28" si="11">C16-C27</f>
        <v>8.3333335816860199E-2</v>
      </c>
      <c r="D28" s="384">
        <f t="shared" si="11"/>
        <v>0</v>
      </c>
      <c r="E28" s="384">
        <f t="shared" si="11"/>
        <v>0</v>
      </c>
      <c r="F28" s="384">
        <f t="shared" si="11"/>
        <v>0</v>
      </c>
      <c r="G28" s="384">
        <f t="shared" si="11"/>
        <v>0</v>
      </c>
      <c r="H28" s="384">
        <f t="shared" si="11"/>
        <v>0</v>
      </c>
      <c r="I28" s="384">
        <f t="shared" si="11"/>
        <v>0</v>
      </c>
      <c r="J28" s="384">
        <f t="shared" si="11"/>
        <v>0</v>
      </c>
      <c r="K28" s="384">
        <f t="shared" si="11"/>
        <v>0</v>
      </c>
      <c r="L28" s="384">
        <f t="shared" si="11"/>
        <v>0</v>
      </c>
      <c r="M28" s="384">
        <f t="shared" si="11"/>
        <v>0</v>
      </c>
      <c r="N28" s="384">
        <f t="shared" si="11"/>
        <v>-8.3333328366279602E-2</v>
      </c>
      <c r="O28" s="385">
        <f t="shared" si="11"/>
        <v>0</v>
      </c>
      <c r="P28" s="317">
        <f>SUM(P16-P27)</f>
        <v>0</v>
      </c>
      <c r="Q28" s="317">
        <f t="shared" si="2"/>
        <v>0</v>
      </c>
    </row>
  </sheetData>
  <mergeCells count="3">
    <mergeCell ref="A3:O3"/>
    <mergeCell ref="B6:O6"/>
    <mergeCell ref="B17:O17"/>
  </mergeCells>
  <pageMargins left="0.31496062992125984" right="0.31496062992125984" top="0.74803149606299213" bottom="0.74803149606299213" header="0.31496062992125984" footer="0.31496062992125984"/>
  <pageSetup paperSize="9" scale="95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  <pageSetUpPr fitToPage="1"/>
  </sheetPr>
  <dimension ref="A1:E34"/>
  <sheetViews>
    <sheetView workbookViewId="0">
      <selection activeCell="A23" sqref="A23"/>
    </sheetView>
  </sheetViews>
  <sheetFormatPr defaultRowHeight="15" x14ac:dyDescent="0.25"/>
  <cols>
    <col min="1" max="1" width="81" style="230" customWidth="1"/>
    <col min="2" max="2" width="10.85546875" style="230" customWidth="1"/>
    <col min="3" max="3" width="12.140625" style="230" customWidth="1"/>
    <col min="4" max="4" width="12.5703125" style="230" customWidth="1"/>
    <col min="5" max="5" width="12" style="230" customWidth="1"/>
    <col min="6" max="16384" width="9.140625" style="230"/>
  </cols>
  <sheetData>
    <row r="1" spans="1:5" ht="27" customHeight="1" x14ac:dyDescent="0.3">
      <c r="A1" s="624" t="str">
        <f>'1.'!A1</f>
        <v>Ják Község  Önkormányzata 2021. évi költségvetése</v>
      </c>
      <c r="B1" s="601"/>
      <c r="C1" s="601"/>
      <c r="D1" s="647"/>
      <c r="E1" s="647"/>
    </row>
    <row r="2" spans="1:5" ht="27" customHeight="1" x14ac:dyDescent="0.3">
      <c r="A2" s="625" t="s">
        <v>1114</v>
      </c>
      <c r="B2" s="601"/>
      <c r="C2" s="601"/>
      <c r="D2" s="647"/>
      <c r="E2" s="647"/>
    </row>
    <row r="3" spans="1:5" ht="19.5" customHeight="1" x14ac:dyDescent="0.3">
      <c r="A3" s="329"/>
      <c r="B3" s="324"/>
      <c r="C3" s="324"/>
    </row>
    <row r="4" spans="1:5" x14ac:dyDescent="0.25">
      <c r="A4" s="331"/>
      <c r="B4" s="566" t="s">
        <v>1281</v>
      </c>
      <c r="C4" s="567"/>
      <c r="D4" s="195"/>
    </row>
    <row r="5" spans="1:5" x14ac:dyDescent="0.25">
      <c r="A5" s="334" t="s">
        <v>901</v>
      </c>
      <c r="B5" s="352" t="s">
        <v>256</v>
      </c>
      <c r="C5" s="387" t="s">
        <v>970</v>
      </c>
      <c r="D5" s="388" t="s">
        <v>40</v>
      </c>
      <c r="E5" s="387" t="s">
        <v>41</v>
      </c>
    </row>
    <row r="6" spans="1:5" x14ac:dyDescent="0.25">
      <c r="A6" s="389" t="s">
        <v>678</v>
      </c>
      <c r="B6" s="356" t="s">
        <v>355</v>
      </c>
      <c r="C6" s="386"/>
      <c r="D6" s="386"/>
      <c r="E6" s="386"/>
    </row>
    <row r="7" spans="1:5" x14ac:dyDescent="0.25">
      <c r="A7" s="389" t="s">
        <v>679</v>
      </c>
      <c r="B7" s="356" t="s">
        <v>356</v>
      </c>
      <c r="C7" s="386"/>
      <c r="D7" s="386"/>
      <c r="E7" s="386"/>
    </row>
    <row r="8" spans="1:5" x14ac:dyDescent="0.25">
      <c r="A8" s="390" t="s">
        <v>850</v>
      </c>
      <c r="B8" s="391" t="s">
        <v>357</v>
      </c>
      <c r="C8" s="386"/>
      <c r="D8" s="386"/>
      <c r="E8" s="386"/>
    </row>
    <row r="9" spans="1:5" x14ac:dyDescent="0.25">
      <c r="A9" s="390" t="s">
        <v>851</v>
      </c>
      <c r="B9" s="391" t="s">
        <v>357</v>
      </c>
      <c r="C9" s="386"/>
      <c r="D9" s="386"/>
      <c r="E9" s="386"/>
    </row>
    <row r="10" spans="1:5" x14ac:dyDescent="0.25">
      <c r="A10" s="390" t="s">
        <v>852</v>
      </c>
      <c r="B10" s="391" t="s">
        <v>357</v>
      </c>
      <c r="C10" s="386"/>
      <c r="D10" s="386"/>
      <c r="E10" s="386"/>
    </row>
    <row r="11" spans="1:5" x14ac:dyDescent="0.25">
      <c r="A11" s="390" t="s">
        <v>853</v>
      </c>
      <c r="B11" s="391" t="s">
        <v>357</v>
      </c>
      <c r="C11" s="386"/>
      <c r="D11" s="386"/>
      <c r="E11" s="386"/>
    </row>
    <row r="12" spans="1:5" x14ac:dyDescent="0.25">
      <c r="A12" s="390" t="s">
        <v>854</v>
      </c>
      <c r="B12" s="391" t="s">
        <v>357</v>
      </c>
      <c r="C12" s="386"/>
      <c r="D12" s="386"/>
      <c r="E12" s="386"/>
    </row>
    <row r="13" spans="1:5" x14ac:dyDescent="0.25">
      <c r="A13" s="390" t="s">
        <v>855</v>
      </c>
      <c r="B13" s="391" t="s">
        <v>357</v>
      </c>
      <c r="C13" s="386"/>
      <c r="D13" s="386"/>
      <c r="E13" s="386"/>
    </row>
    <row r="14" spans="1:5" x14ac:dyDescent="0.25">
      <c r="A14" s="390" t="s">
        <v>856</v>
      </c>
      <c r="B14" s="391" t="s">
        <v>357</v>
      </c>
      <c r="C14" s="386"/>
      <c r="D14" s="386"/>
      <c r="E14" s="386"/>
    </row>
    <row r="15" spans="1:5" x14ac:dyDescent="0.25">
      <c r="A15" s="390" t="s">
        <v>857</v>
      </c>
      <c r="B15" s="391" t="s">
        <v>357</v>
      </c>
      <c r="C15" s="386">
        <f>'2.'!O58</f>
        <v>4500000</v>
      </c>
      <c r="D15" s="386"/>
      <c r="E15" s="386"/>
    </row>
    <row r="16" spans="1:5" x14ac:dyDescent="0.25">
      <c r="A16" s="390" t="s">
        <v>858</v>
      </c>
      <c r="B16" s="391" t="s">
        <v>357</v>
      </c>
      <c r="C16" s="386"/>
      <c r="D16" s="386"/>
      <c r="E16" s="386"/>
    </row>
    <row r="17" spans="1:5" x14ac:dyDescent="0.25">
      <c r="A17" s="390" t="s">
        <v>859</v>
      </c>
      <c r="B17" s="391" t="s">
        <v>357</v>
      </c>
      <c r="C17" s="386"/>
      <c r="D17" s="386"/>
      <c r="E17" s="386"/>
    </row>
    <row r="18" spans="1:5" x14ac:dyDescent="0.25">
      <c r="A18" s="389" t="s">
        <v>680</v>
      </c>
      <c r="B18" s="356" t="s">
        <v>357</v>
      </c>
      <c r="C18" s="320"/>
      <c r="D18" s="320"/>
      <c r="E18" s="320"/>
    </row>
    <row r="19" spans="1:5" x14ac:dyDescent="0.25">
      <c r="A19" s="389" t="s">
        <v>682</v>
      </c>
      <c r="B19" s="356" t="s">
        <v>360</v>
      </c>
      <c r="C19" s="386"/>
      <c r="D19" s="386"/>
      <c r="E19" s="386"/>
    </row>
    <row r="20" spans="1:5" x14ac:dyDescent="0.25">
      <c r="A20" s="355" t="s">
        <v>1115</v>
      </c>
      <c r="B20" s="356" t="s">
        <v>365</v>
      </c>
      <c r="C20" s="386"/>
      <c r="D20" s="386"/>
      <c r="E20" s="386"/>
    </row>
    <row r="21" spans="1:5" x14ac:dyDescent="0.25">
      <c r="A21" s="355" t="s">
        <v>683</v>
      </c>
      <c r="B21" s="356" t="s">
        <v>366</v>
      </c>
      <c r="C21" s="386">
        <f>'2.'!O59</f>
        <v>3500000</v>
      </c>
      <c r="D21" s="386"/>
      <c r="E21" s="386"/>
    </row>
    <row r="22" spans="1:5" x14ac:dyDescent="0.25">
      <c r="A22" s="389" t="s">
        <v>694</v>
      </c>
      <c r="B22" s="356" t="s">
        <v>394</v>
      </c>
      <c r="C22" s="386"/>
      <c r="D22" s="386"/>
      <c r="E22" s="386"/>
    </row>
    <row r="23" spans="1:5" x14ac:dyDescent="0.25">
      <c r="A23" s="389" t="s">
        <v>693</v>
      </c>
      <c r="B23" s="356" t="s">
        <v>395</v>
      </c>
      <c r="C23" s="386"/>
      <c r="D23" s="386"/>
      <c r="E23" s="386"/>
    </row>
    <row r="24" spans="1:5" x14ac:dyDescent="0.25">
      <c r="A24" s="389" t="s">
        <v>692</v>
      </c>
      <c r="B24" s="356" t="s">
        <v>396</v>
      </c>
      <c r="C24" s="386"/>
      <c r="D24" s="386"/>
      <c r="E24" s="386"/>
    </row>
    <row r="25" spans="1:5" x14ac:dyDescent="0.25">
      <c r="A25" s="389" t="s">
        <v>690</v>
      </c>
      <c r="B25" s="356" t="s">
        <v>398</v>
      </c>
      <c r="C25" s="386"/>
      <c r="D25" s="386"/>
      <c r="E25" s="386"/>
    </row>
    <row r="26" spans="1:5" x14ac:dyDescent="0.25">
      <c r="A26" s="355" t="s">
        <v>731</v>
      </c>
      <c r="B26" s="356" t="s">
        <v>984</v>
      </c>
      <c r="C26" s="386"/>
      <c r="D26" s="386"/>
      <c r="E26" s="386"/>
    </row>
    <row r="27" spans="1:5" x14ac:dyDescent="0.25">
      <c r="C27" s="317"/>
      <c r="D27" s="317"/>
      <c r="E27" s="317"/>
    </row>
    <row r="28" spans="1:5" x14ac:dyDescent="0.25">
      <c r="A28" s="518" t="s">
        <v>1198</v>
      </c>
      <c r="C28" s="317"/>
      <c r="D28" s="317"/>
      <c r="E28" s="317"/>
    </row>
    <row r="29" spans="1:5" x14ac:dyDescent="0.25">
      <c r="A29" s="518" t="s">
        <v>1250</v>
      </c>
      <c r="C29" s="317"/>
      <c r="D29" s="317"/>
      <c r="E29" s="317"/>
    </row>
    <row r="30" spans="1:5" x14ac:dyDescent="0.25">
      <c r="C30" s="317"/>
      <c r="D30" s="317"/>
      <c r="E30" s="317"/>
    </row>
    <row r="31" spans="1:5" x14ac:dyDescent="0.25">
      <c r="A31" s="230" t="s">
        <v>1238</v>
      </c>
      <c r="C31" s="317"/>
      <c r="D31" s="317"/>
      <c r="E31" s="317"/>
    </row>
    <row r="32" spans="1:5" x14ac:dyDescent="0.25">
      <c r="A32" s="230" t="s">
        <v>1197</v>
      </c>
      <c r="C32" s="317"/>
      <c r="D32" s="317"/>
      <c r="E32" s="317"/>
    </row>
    <row r="33" spans="1:5" x14ac:dyDescent="0.25">
      <c r="A33" s="195" t="s">
        <v>1116</v>
      </c>
      <c r="C33" s="198">
        <f>SUM(C31:C32)</f>
        <v>0</v>
      </c>
      <c r="D33" s="317"/>
      <c r="E33" s="317"/>
    </row>
    <row r="34" spans="1:5" x14ac:dyDescent="0.25">
      <c r="C34" s="317"/>
      <c r="D34" s="317"/>
      <c r="E34" s="317"/>
    </row>
  </sheetData>
  <mergeCells count="2">
    <mergeCell ref="A1:E1"/>
    <mergeCell ref="A2:E2"/>
  </mergeCells>
  <pageMargins left="0.70866141732283472" right="0.70866141732283472" top="0.74803149606299213" bottom="0.74803149606299213" header="0.31496062992125984" footer="0.31496062992125984"/>
  <pageSetup paperSize="9" scale="67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  <pageSetUpPr fitToPage="1"/>
  </sheetPr>
  <dimension ref="A1:E27"/>
  <sheetViews>
    <sheetView workbookViewId="0">
      <selection activeCell="A20" sqref="A20"/>
    </sheetView>
  </sheetViews>
  <sheetFormatPr defaultRowHeight="15" x14ac:dyDescent="0.25"/>
  <cols>
    <col min="1" max="1" width="76.5703125" style="230" customWidth="1"/>
    <col min="2" max="2" width="9.140625" style="230"/>
    <col min="3" max="3" width="13" style="317" customWidth="1"/>
    <col min="4" max="4" width="12.7109375" style="317" customWidth="1"/>
    <col min="5" max="5" width="12.28515625" style="317" customWidth="1"/>
    <col min="6" max="16384" width="9.140625" style="230"/>
  </cols>
  <sheetData>
    <row r="1" spans="1:5" ht="27" customHeight="1" x14ac:dyDescent="0.3">
      <c r="A1" s="624" t="str">
        <f>'1.'!A1</f>
        <v>Ják Község  Önkormányzata 2021. évi költségvetése</v>
      </c>
      <c r="B1" s="601"/>
      <c r="C1" s="601"/>
      <c r="D1" s="647"/>
      <c r="E1" s="647"/>
    </row>
    <row r="2" spans="1:5" ht="25.5" customHeight="1" x14ac:dyDescent="0.3">
      <c r="A2" s="625" t="s">
        <v>1253</v>
      </c>
      <c r="B2" s="601"/>
      <c r="C2" s="601"/>
    </row>
    <row r="3" spans="1:5" ht="15.75" customHeight="1" x14ac:dyDescent="0.3">
      <c r="A3" s="329"/>
      <c r="B3" s="324"/>
      <c r="C3" s="392"/>
    </row>
    <row r="4" spans="1:5" ht="21" customHeight="1" x14ac:dyDescent="0.25">
      <c r="A4" s="331"/>
      <c r="B4" s="566" t="s">
        <v>1282</v>
      </c>
      <c r="D4" s="198"/>
    </row>
    <row r="5" spans="1:5" ht="25.5" x14ac:dyDescent="0.25">
      <c r="A5" s="334" t="s">
        <v>901</v>
      </c>
      <c r="B5" s="352" t="s">
        <v>256</v>
      </c>
      <c r="C5" s="393" t="s">
        <v>970</v>
      </c>
      <c r="D5" s="394" t="s">
        <v>40</v>
      </c>
      <c r="E5" s="393" t="s">
        <v>41</v>
      </c>
    </row>
    <row r="6" spans="1:5" ht="25.5" x14ac:dyDescent="0.25">
      <c r="A6" s="395" t="s">
        <v>741</v>
      </c>
      <c r="B6" s="356" t="s">
        <v>463</v>
      </c>
      <c r="C6" s="386"/>
      <c r="D6" s="386"/>
      <c r="E6" s="386"/>
    </row>
    <row r="7" spans="1:5" ht="25.5" x14ac:dyDescent="0.25">
      <c r="A7" s="395" t="s">
        <v>799</v>
      </c>
      <c r="B7" s="356" t="s">
        <v>464</v>
      </c>
      <c r="C7" s="386"/>
      <c r="D7" s="386"/>
      <c r="E7" s="386"/>
    </row>
    <row r="8" spans="1:5" x14ac:dyDescent="0.25">
      <c r="A8" s="390" t="s">
        <v>871</v>
      </c>
      <c r="B8" s="391" t="s">
        <v>465</v>
      </c>
      <c r="C8" s="386">
        <f>3769920+1390650+2202854</f>
        <v>7363424</v>
      </c>
      <c r="D8" s="386"/>
      <c r="E8" s="386"/>
    </row>
    <row r="9" spans="1:5" x14ac:dyDescent="0.25">
      <c r="A9" s="390" t="s">
        <v>880</v>
      </c>
      <c r="B9" s="391" t="s">
        <v>465</v>
      </c>
      <c r="C9" s="386"/>
      <c r="D9" s="386"/>
      <c r="E9" s="386"/>
    </row>
    <row r="10" spans="1:5" x14ac:dyDescent="0.25">
      <c r="A10" s="390" t="s">
        <v>881</v>
      </c>
      <c r="B10" s="391" t="s">
        <v>465</v>
      </c>
      <c r="C10" s="386"/>
      <c r="D10" s="386"/>
      <c r="E10" s="386"/>
    </row>
    <row r="11" spans="1:5" x14ac:dyDescent="0.25">
      <c r="A11" s="390" t="s">
        <v>879</v>
      </c>
      <c r="B11" s="391" t="s">
        <v>465</v>
      </c>
      <c r="C11" s="386">
        <v>1900000</v>
      </c>
      <c r="D11" s="386"/>
      <c r="E11" s="386"/>
    </row>
    <row r="12" spans="1:5" x14ac:dyDescent="0.25">
      <c r="A12" s="390" t="s">
        <v>878</v>
      </c>
      <c r="B12" s="391" t="s">
        <v>465</v>
      </c>
      <c r="C12" s="386">
        <v>11000000</v>
      </c>
      <c r="D12" s="386"/>
      <c r="E12" s="386"/>
    </row>
    <row r="13" spans="1:5" x14ac:dyDescent="0.25">
      <c r="A13" s="390" t="s">
        <v>877</v>
      </c>
      <c r="B13" s="391" t="s">
        <v>465</v>
      </c>
      <c r="C13" s="386"/>
      <c r="D13" s="386"/>
      <c r="E13" s="386"/>
    </row>
    <row r="14" spans="1:5" x14ac:dyDescent="0.25">
      <c r="A14" s="390" t="s">
        <v>872</v>
      </c>
      <c r="B14" s="391" t="s">
        <v>465</v>
      </c>
      <c r="C14" s="386">
        <f>1316736+4000000</f>
        <v>5316736</v>
      </c>
      <c r="D14" s="386"/>
      <c r="E14" s="386"/>
    </row>
    <row r="15" spans="1:5" x14ac:dyDescent="0.25">
      <c r="A15" s="390" t="s">
        <v>873</v>
      </c>
      <c r="B15" s="391" t="s">
        <v>465</v>
      </c>
      <c r="C15" s="386"/>
      <c r="D15" s="386"/>
      <c r="E15" s="386"/>
    </row>
    <row r="16" spans="1:5" x14ac:dyDescent="0.25">
      <c r="A16" s="390" t="s">
        <v>874</v>
      </c>
      <c r="B16" s="391" t="s">
        <v>465</v>
      </c>
      <c r="C16" s="386"/>
      <c r="D16" s="386"/>
      <c r="E16" s="386"/>
    </row>
    <row r="17" spans="1:5" x14ac:dyDescent="0.25">
      <c r="A17" s="390" t="s">
        <v>875</v>
      </c>
      <c r="B17" s="391" t="s">
        <v>465</v>
      </c>
      <c r="C17" s="386"/>
      <c r="D17" s="386"/>
      <c r="E17" s="386"/>
    </row>
    <row r="18" spans="1:5" x14ac:dyDescent="0.25">
      <c r="A18" s="395" t="s">
        <v>798</v>
      </c>
      <c r="B18" s="356" t="s">
        <v>465</v>
      </c>
      <c r="C18" s="320">
        <f>SUM(C8:C17)</f>
        <v>25580160</v>
      </c>
      <c r="D18" s="320"/>
      <c r="E18" s="320"/>
    </row>
    <row r="19" spans="1:5" x14ac:dyDescent="0.25">
      <c r="A19" s="395" t="s">
        <v>1199</v>
      </c>
      <c r="B19" s="356" t="s">
        <v>468</v>
      </c>
      <c r="C19" s="320"/>
      <c r="D19" s="320"/>
      <c r="E19" s="320"/>
    </row>
    <row r="20" spans="1:5" ht="25.5" x14ac:dyDescent="0.25">
      <c r="A20" s="395" t="s">
        <v>796</v>
      </c>
      <c r="B20" s="356" t="s">
        <v>471</v>
      </c>
      <c r="C20" s="386"/>
      <c r="D20" s="386"/>
      <c r="E20" s="386"/>
    </row>
    <row r="21" spans="1:5" ht="25.5" x14ac:dyDescent="0.25">
      <c r="A21" s="395" t="s">
        <v>800</v>
      </c>
      <c r="B21" s="356" t="s">
        <v>472</v>
      </c>
      <c r="C21" s="386"/>
      <c r="D21" s="386"/>
      <c r="E21" s="386"/>
    </row>
    <row r="22" spans="1:5" x14ac:dyDescent="0.25">
      <c r="A22" s="390" t="s">
        <v>871</v>
      </c>
      <c r="B22" s="391" t="s">
        <v>473</v>
      </c>
      <c r="C22" s="386"/>
      <c r="D22" s="386"/>
      <c r="E22" s="386"/>
    </row>
    <row r="23" spans="1:5" x14ac:dyDescent="0.25">
      <c r="A23" s="395" t="s">
        <v>746</v>
      </c>
      <c r="B23" s="356" t="s">
        <v>473</v>
      </c>
      <c r="C23" s="320">
        <v>88107097</v>
      </c>
      <c r="D23" s="320"/>
      <c r="E23" s="320"/>
    </row>
    <row r="24" spans="1:5" ht="25.5" x14ac:dyDescent="0.25">
      <c r="A24" s="395" t="s">
        <v>833</v>
      </c>
      <c r="B24" s="356" t="s">
        <v>1149</v>
      </c>
      <c r="C24" s="386"/>
      <c r="D24" s="386"/>
      <c r="E24" s="386"/>
    </row>
    <row r="25" spans="1:5" x14ac:dyDescent="0.25">
      <c r="A25" s="355" t="s">
        <v>834</v>
      </c>
      <c r="B25" s="356" t="s">
        <v>1150</v>
      </c>
      <c r="C25" s="386"/>
      <c r="D25" s="386"/>
      <c r="E25" s="386"/>
    </row>
    <row r="26" spans="1:5" ht="25.5" x14ac:dyDescent="0.25">
      <c r="A26" s="395" t="s">
        <v>835</v>
      </c>
      <c r="B26" s="356" t="s">
        <v>980</v>
      </c>
      <c r="C26" s="386"/>
      <c r="D26" s="386"/>
      <c r="E26" s="386"/>
    </row>
    <row r="27" spans="1:5" x14ac:dyDescent="0.25">
      <c r="A27" s="355" t="s">
        <v>836</v>
      </c>
      <c r="B27" s="356" t="s">
        <v>1151</v>
      </c>
      <c r="C27" s="320">
        <v>1100882</v>
      </c>
      <c r="D27" s="386"/>
      <c r="E27" s="386"/>
    </row>
  </sheetData>
  <mergeCells count="2">
    <mergeCell ref="A1:E1"/>
    <mergeCell ref="A2:C2"/>
  </mergeCells>
  <pageMargins left="0.70866141732283472" right="0.70866141732283472" top="0.74803149606299213" bottom="0.74803149606299213" header="0.31496062992125984" footer="0.31496062992125984"/>
  <pageSetup paperSize="9" scale="70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33"/>
    <pageSetUpPr fitToPage="1"/>
  </sheetPr>
  <dimension ref="A1:AH134"/>
  <sheetViews>
    <sheetView zoomScaleNormal="100" workbookViewId="0">
      <pane xSplit="2" ySplit="6" topLeftCell="C67" activePane="bottomRight" state="frozen"/>
      <selection activeCell="B4" sqref="B4"/>
      <selection pane="topRight" activeCell="B4" sqref="B4"/>
      <selection pane="bottomLeft" activeCell="B4" sqref="B4"/>
      <selection pane="bottomRight" activeCell="A80" sqref="A80"/>
    </sheetView>
  </sheetViews>
  <sheetFormatPr defaultRowHeight="15" x14ac:dyDescent="0.25"/>
  <cols>
    <col min="1" max="1" width="54.42578125" style="199" customWidth="1"/>
    <col min="2" max="2" width="9.140625" style="199"/>
    <col min="3" max="3" width="15.5703125" style="199" customWidth="1"/>
    <col min="4" max="5" width="17.7109375" style="199" hidden="1" customWidth="1"/>
    <col min="6" max="6" width="17.5703125" style="199" hidden="1" customWidth="1"/>
    <col min="7" max="7" width="13.85546875" style="201" customWidth="1"/>
    <col min="8" max="9" width="15" style="199" hidden="1" customWidth="1"/>
    <col min="10" max="10" width="13.28515625" style="199" hidden="1" customWidth="1"/>
    <col min="11" max="11" width="15.42578125" style="201" bestFit="1" customWidth="1"/>
    <col min="12" max="13" width="15" style="199" hidden="1" customWidth="1"/>
    <col min="14" max="14" width="10.28515625" style="199" hidden="1" customWidth="1"/>
    <col min="15" max="15" width="16.140625" style="199" customWidth="1"/>
    <col min="16" max="16" width="15.28515625" style="199" hidden="1" customWidth="1"/>
    <col min="17" max="17" width="11.42578125" style="199" hidden="1" customWidth="1"/>
    <col min="18" max="16384" width="9.140625" style="199"/>
  </cols>
  <sheetData>
    <row r="1" spans="1:17" ht="21" customHeight="1" x14ac:dyDescent="0.3">
      <c r="A1" s="586" t="str">
        <f>'1.'!A1</f>
        <v>Ják Község  Önkormányzata 2021. évi költségvetése</v>
      </c>
      <c r="B1" s="587"/>
      <c r="C1" s="587"/>
      <c r="D1" s="587"/>
      <c r="E1" s="587"/>
      <c r="F1" s="587"/>
      <c r="G1" s="587"/>
      <c r="H1" s="587"/>
      <c r="I1" s="587"/>
      <c r="J1" s="587"/>
      <c r="K1" s="587"/>
      <c r="L1" s="587"/>
      <c r="M1" s="587"/>
      <c r="N1" s="587"/>
      <c r="O1" s="588"/>
      <c r="P1" s="589"/>
      <c r="Q1" s="589"/>
    </row>
    <row r="2" spans="1:17" ht="18.75" customHeight="1" x14ac:dyDescent="0.3">
      <c r="A2" s="590" t="s">
        <v>986</v>
      </c>
      <c r="B2" s="587"/>
      <c r="C2" s="587"/>
      <c r="D2" s="587"/>
      <c r="E2" s="587"/>
      <c r="F2" s="587"/>
      <c r="G2" s="587"/>
      <c r="H2" s="587"/>
      <c r="I2" s="587"/>
      <c r="J2" s="587"/>
      <c r="K2" s="587"/>
      <c r="L2" s="587"/>
      <c r="M2" s="587"/>
      <c r="N2" s="587"/>
      <c r="O2" s="588"/>
      <c r="P2" s="589"/>
      <c r="Q2" s="589"/>
    </row>
    <row r="3" spans="1:17" ht="18.75" x14ac:dyDescent="0.3">
      <c r="A3" s="200"/>
      <c r="O3" s="202"/>
    </row>
    <row r="4" spans="1:17" x14ac:dyDescent="0.25">
      <c r="A4" s="203" t="s">
        <v>930</v>
      </c>
      <c r="G4" s="562" t="s">
        <v>1273</v>
      </c>
      <c r="N4" s="204"/>
      <c r="P4" s="204"/>
    </row>
    <row r="5" spans="1:17" ht="25.5" customHeight="1" x14ac:dyDescent="0.25">
      <c r="A5" s="591" t="s">
        <v>255</v>
      </c>
      <c r="B5" s="593" t="s">
        <v>256</v>
      </c>
      <c r="C5" s="595" t="s">
        <v>847</v>
      </c>
      <c r="D5" s="596"/>
      <c r="E5" s="596"/>
      <c r="F5" s="597"/>
      <c r="G5" s="595" t="s">
        <v>848</v>
      </c>
      <c r="H5" s="596"/>
      <c r="I5" s="596"/>
      <c r="J5" s="597"/>
      <c r="K5" s="595" t="s">
        <v>849</v>
      </c>
      <c r="L5" s="596"/>
      <c r="M5" s="596"/>
      <c r="N5" s="597"/>
      <c r="O5" s="598" t="s">
        <v>967</v>
      </c>
      <c r="P5" s="599"/>
      <c r="Q5" s="599"/>
    </row>
    <row r="6" spans="1:17" x14ac:dyDescent="0.25">
      <c r="A6" s="592"/>
      <c r="B6" s="594"/>
      <c r="C6" s="238" t="s">
        <v>970</v>
      </c>
      <c r="D6" s="238" t="s">
        <v>40</v>
      </c>
      <c r="E6" s="318"/>
      <c r="F6" s="323" t="s">
        <v>41</v>
      </c>
      <c r="G6" s="238" t="s">
        <v>970</v>
      </c>
      <c r="H6" s="238" t="s">
        <v>40</v>
      </c>
      <c r="I6" s="318"/>
      <c r="J6" s="323" t="s">
        <v>41</v>
      </c>
      <c r="K6" s="238" t="s">
        <v>970</v>
      </c>
      <c r="L6" s="238" t="s">
        <v>40</v>
      </c>
      <c r="M6" s="318"/>
      <c r="N6" s="323" t="s">
        <v>41</v>
      </c>
      <c r="O6" s="238" t="s">
        <v>970</v>
      </c>
      <c r="P6" s="238" t="s">
        <v>40</v>
      </c>
      <c r="Q6" s="323" t="s">
        <v>41</v>
      </c>
    </row>
    <row r="7" spans="1:17" x14ac:dyDescent="0.25">
      <c r="A7" s="205" t="s">
        <v>257</v>
      </c>
      <c r="B7" s="206" t="s">
        <v>258</v>
      </c>
      <c r="C7" s="239">
        <v>121693465</v>
      </c>
      <c r="D7" s="240"/>
      <c r="E7" s="319">
        <f>SUM(D7-C7)</f>
        <v>-121693465</v>
      </c>
      <c r="F7" s="240"/>
      <c r="G7" s="241"/>
      <c r="H7" s="240"/>
      <c r="I7" s="319">
        <f>SUM(H7-G7)</f>
        <v>0</v>
      </c>
      <c r="J7" s="240"/>
      <c r="K7" s="241">
        <v>62881500</v>
      </c>
      <c r="L7" s="240"/>
      <c r="M7" s="319">
        <f>SUM(L7-K7)</f>
        <v>-62881500</v>
      </c>
      <c r="N7" s="240"/>
      <c r="O7" s="242">
        <f t="shared" ref="O7:O38" si="0">SUM(C7,G7,K7)</f>
        <v>184574965</v>
      </c>
      <c r="P7" s="242">
        <f t="shared" ref="P7:P38" si="1">SUM(D7,H7,L7)</f>
        <v>0</v>
      </c>
      <c r="Q7" s="242"/>
    </row>
    <row r="8" spans="1:17" x14ac:dyDescent="0.25">
      <c r="A8" s="205" t="s">
        <v>259</v>
      </c>
      <c r="B8" s="207" t="s">
        <v>260</v>
      </c>
      <c r="C8" s="239"/>
      <c r="D8" s="240"/>
      <c r="E8" s="319">
        <f t="shared" ref="E8:E71" si="2">SUM(D8-C8)</f>
        <v>0</v>
      </c>
      <c r="F8" s="240"/>
      <c r="G8" s="241"/>
      <c r="H8" s="240"/>
      <c r="I8" s="319">
        <f t="shared" ref="I8:I71" si="3">SUM(H8-G8)</f>
        <v>0</v>
      </c>
      <c r="J8" s="240"/>
      <c r="K8" s="241"/>
      <c r="L8" s="240"/>
      <c r="M8" s="319">
        <f t="shared" ref="M8:M71" si="4">SUM(L8-K8)</f>
        <v>0</v>
      </c>
      <c r="N8" s="240"/>
      <c r="O8" s="242">
        <f t="shared" si="0"/>
        <v>0</v>
      </c>
      <c r="P8" s="242">
        <f t="shared" si="1"/>
        <v>0</v>
      </c>
      <c r="Q8" s="242"/>
    </row>
    <row r="9" spans="1:17" x14ac:dyDescent="0.25">
      <c r="A9" s="205" t="s">
        <v>261</v>
      </c>
      <c r="B9" s="207" t="s">
        <v>262</v>
      </c>
      <c r="C9" s="239">
        <v>372500</v>
      </c>
      <c r="D9" s="240"/>
      <c r="E9" s="319">
        <f t="shared" si="2"/>
        <v>-372500</v>
      </c>
      <c r="F9" s="240"/>
      <c r="G9" s="241"/>
      <c r="H9" s="240"/>
      <c r="I9" s="319">
        <f t="shared" si="3"/>
        <v>0</v>
      </c>
      <c r="J9" s="240"/>
      <c r="K9" s="241">
        <v>5394500</v>
      </c>
      <c r="L9" s="240"/>
      <c r="M9" s="319">
        <f t="shared" si="4"/>
        <v>-5394500</v>
      </c>
      <c r="N9" s="240"/>
      <c r="O9" s="242">
        <f t="shared" si="0"/>
        <v>5767000</v>
      </c>
      <c r="P9" s="242">
        <f t="shared" si="1"/>
        <v>0</v>
      </c>
      <c r="Q9" s="242"/>
    </row>
    <row r="10" spans="1:17" x14ac:dyDescent="0.25">
      <c r="A10" s="205" t="s">
        <v>263</v>
      </c>
      <c r="B10" s="207" t="s">
        <v>264</v>
      </c>
      <c r="C10" s="239"/>
      <c r="D10" s="240"/>
      <c r="E10" s="319">
        <f t="shared" si="2"/>
        <v>0</v>
      </c>
      <c r="F10" s="240"/>
      <c r="G10" s="241"/>
      <c r="H10" s="240"/>
      <c r="I10" s="319">
        <f t="shared" si="3"/>
        <v>0</v>
      </c>
      <c r="J10" s="240"/>
      <c r="K10" s="241"/>
      <c r="L10" s="240"/>
      <c r="M10" s="319">
        <f t="shared" si="4"/>
        <v>0</v>
      </c>
      <c r="N10" s="240"/>
      <c r="O10" s="242">
        <f t="shared" si="0"/>
        <v>0</v>
      </c>
      <c r="P10" s="242">
        <f t="shared" si="1"/>
        <v>0</v>
      </c>
      <c r="Q10" s="242"/>
    </row>
    <row r="11" spans="1:17" x14ac:dyDescent="0.25">
      <c r="A11" s="205" t="s">
        <v>265</v>
      </c>
      <c r="B11" s="207" t="s">
        <v>266</v>
      </c>
      <c r="C11" s="239"/>
      <c r="D11" s="240"/>
      <c r="E11" s="319">
        <f t="shared" si="2"/>
        <v>0</v>
      </c>
      <c r="F11" s="240"/>
      <c r="G11" s="241"/>
      <c r="H11" s="240"/>
      <c r="I11" s="319">
        <f t="shared" si="3"/>
        <v>0</v>
      </c>
      <c r="J11" s="240"/>
      <c r="K11" s="241"/>
      <c r="L11" s="240"/>
      <c r="M11" s="319">
        <f t="shared" si="4"/>
        <v>0</v>
      </c>
      <c r="N11" s="240"/>
      <c r="O11" s="242">
        <f t="shared" si="0"/>
        <v>0</v>
      </c>
      <c r="P11" s="242">
        <f t="shared" si="1"/>
        <v>0</v>
      </c>
      <c r="Q11" s="242"/>
    </row>
    <row r="12" spans="1:17" x14ac:dyDescent="0.25">
      <c r="A12" s="205" t="s">
        <v>267</v>
      </c>
      <c r="B12" s="207" t="s">
        <v>268</v>
      </c>
      <c r="C12" s="239">
        <v>2557100</v>
      </c>
      <c r="D12" s="240"/>
      <c r="E12" s="319">
        <f t="shared" si="2"/>
        <v>-2557100</v>
      </c>
      <c r="F12" s="240"/>
      <c r="G12" s="241"/>
      <c r="H12" s="240"/>
      <c r="I12" s="319">
        <f t="shared" si="3"/>
        <v>0</v>
      </c>
      <c r="J12" s="240"/>
      <c r="K12" s="241"/>
      <c r="L12" s="240"/>
      <c r="M12" s="319">
        <f t="shared" si="4"/>
        <v>0</v>
      </c>
      <c r="N12" s="240"/>
      <c r="O12" s="242">
        <f t="shared" si="0"/>
        <v>2557100</v>
      </c>
      <c r="P12" s="242">
        <f t="shared" si="1"/>
        <v>0</v>
      </c>
      <c r="Q12" s="242"/>
    </row>
    <row r="13" spans="1:17" x14ac:dyDescent="0.25">
      <c r="A13" s="205" t="s">
        <v>269</v>
      </c>
      <c r="B13" s="207" t="s">
        <v>270</v>
      </c>
      <c r="C13" s="239">
        <v>188679</v>
      </c>
      <c r="D13" s="240"/>
      <c r="E13" s="319">
        <f t="shared" si="2"/>
        <v>-188679</v>
      </c>
      <c r="F13" s="240"/>
      <c r="G13" s="241"/>
      <c r="H13" s="240"/>
      <c r="I13" s="319">
        <f t="shared" si="3"/>
        <v>0</v>
      </c>
      <c r="J13" s="240"/>
      <c r="K13" s="241">
        <v>2424903</v>
      </c>
      <c r="L13" s="240"/>
      <c r="M13" s="319">
        <f t="shared" si="4"/>
        <v>-2424903</v>
      </c>
      <c r="N13" s="240"/>
      <c r="O13" s="242">
        <f t="shared" si="0"/>
        <v>2613582</v>
      </c>
      <c r="P13" s="242">
        <f t="shared" si="1"/>
        <v>0</v>
      </c>
      <c r="Q13" s="242"/>
    </row>
    <row r="14" spans="1:17" x14ac:dyDescent="0.25">
      <c r="A14" s="205" t="s">
        <v>271</v>
      </c>
      <c r="B14" s="207" t="s">
        <v>272</v>
      </c>
      <c r="C14" s="239"/>
      <c r="D14" s="240"/>
      <c r="E14" s="319">
        <f t="shared" si="2"/>
        <v>0</v>
      </c>
      <c r="F14" s="240"/>
      <c r="G14" s="241"/>
      <c r="H14" s="240"/>
      <c r="I14" s="319">
        <f t="shared" si="3"/>
        <v>0</v>
      </c>
      <c r="J14" s="240"/>
      <c r="K14" s="241"/>
      <c r="L14" s="240"/>
      <c r="M14" s="319">
        <f t="shared" si="4"/>
        <v>0</v>
      </c>
      <c r="N14" s="240"/>
      <c r="O14" s="242">
        <f t="shared" si="0"/>
        <v>0</v>
      </c>
      <c r="P14" s="242">
        <f t="shared" si="1"/>
        <v>0</v>
      </c>
      <c r="Q14" s="242"/>
    </row>
    <row r="15" spans="1:17" x14ac:dyDescent="0.25">
      <c r="A15" s="208" t="s">
        <v>273</v>
      </c>
      <c r="B15" s="207" t="s">
        <v>274</v>
      </c>
      <c r="C15" s="239">
        <v>414680</v>
      </c>
      <c r="D15" s="240"/>
      <c r="E15" s="319">
        <f t="shared" si="2"/>
        <v>-414680</v>
      </c>
      <c r="F15" s="240"/>
      <c r="G15" s="241"/>
      <c r="H15" s="240"/>
      <c r="I15" s="319">
        <f t="shared" si="3"/>
        <v>0</v>
      </c>
      <c r="J15" s="240"/>
      <c r="K15" s="241">
        <v>634000</v>
      </c>
      <c r="L15" s="240"/>
      <c r="M15" s="319">
        <f t="shared" si="4"/>
        <v>-634000</v>
      </c>
      <c r="N15" s="240"/>
      <c r="O15" s="242">
        <f t="shared" si="0"/>
        <v>1048680</v>
      </c>
      <c r="P15" s="242">
        <f t="shared" si="1"/>
        <v>0</v>
      </c>
      <c r="Q15" s="242"/>
    </row>
    <row r="16" spans="1:17" x14ac:dyDescent="0.25">
      <c r="A16" s="208" t="s">
        <v>275</v>
      </c>
      <c r="B16" s="207" t="s">
        <v>276</v>
      </c>
      <c r="C16" s="239"/>
      <c r="D16" s="240"/>
      <c r="E16" s="319">
        <f t="shared" si="2"/>
        <v>0</v>
      </c>
      <c r="F16" s="240"/>
      <c r="G16" s="241"/>
      <c r="H16" s="240"/>
      <c r="I16" s="319">
        <f t="shared" si="3"/>
        <v>0</v>
      </c>
      <c r="J16" s="240"/>
      <c r="K16" s="241"/>
      <c r="L16" s="240"/>
      <c r="M16" s="319">
        <f t="shared" si="4"/>
        <v>0</v>
      </c>
      <c r="N16" s="240"/>
      <c r="O16" s="242">
        <f t="shared" si="0"/>
        <v>0</v>
      </c>
      <c r="P16" s="242">
        <f t="shared" si="1"/>
        <v>0</v>
      </c>
      <c r="Q16" s="242"/>
    </row>
    <row r="17" spans="1:17" x14ac:dyDescent="0.25">
      <c r="A17" s="208" t="s">
        <v>277</v>
      </c>
      <c r="B17" s="207" t="s">
        <v>278</v>
      </c>
      <c r="C17" s="239"/>
      <c r="D17" s="240"/>
      <c r="E17" s="319">
        <f t="shared" si="2"/>
        <v>0</v>
      </c>
      <c r="F17" s="240"/>
      <c r="G17" s="241"/>
      <c r="H17" s="240"/>
      <c r="I17" s="319">
        <f t="shared" si="3"/>
        <v>0</v>
      </c>
      <c r="J17" s="240"/>
      <c r="K17" s="241"/>
      <c r="L17" s="240"/>
      <c r="M17" s="319">
        <f t="shared" si="4"/>
        <v>0</v>
      </c>
      <c r="N17" s="240"/>
      <c r="O17" s="242">
        <f t="shared" si="0"/>
        <v>0</v>
      </c>
      <c r="P17" s="242">
        <f t="shared" si="1"/>
        <v>0</v>
      </c>
      <c r="Q17" s="242"/>
    </row>
    <row r="18" spans="1:17" x14ac:dyDescent="0.25">
      <c r="A18" s="208" t="s">
        <v>279</v>
      </c>
      <c r="B18" s="207" t="s">
        <v>280</v>
      </c>
      <c r="C18" s="239"/>
      <c r="D18" s="240"/>
      <c r="E18" s="319">
        <f t="shared" si="2"/>
        <v>0</v>
      </c>
      <c r="F18" s="240"/>
      <c r="G18" s="241"/>
      <c r="H18" s="240"/>
      <c r="I18" s="319">
        <f t="shared" si="3"/>
        <v>0</v>
      </c>
      <c r="J18" s="240"/>
      <c r="K18" s="241"/>
      <c r="L18" s="240"/>
      <c r="M18" s="319">
        <f t="shared" si="4"/>
        <v>0</v>
      </c>
      <c r="N18" s="240"/>
      <c r="O18" s="242">
        <f t="shared" si="0"/>
        <v>0</v>
      </c>
      <c r="P18" s="242">
        <f t="shared" si="1"/>
        <v>0</v>
      </c>
      <c r="Q18" s="242"/>
    </row>
    <row r="19" spans="1:17" x14ac:dyDescent="0.25">
      <c r="A19" s="208" t="s">
        <v>707</v>
      </c>
      <c r="B19" s="207" t="s">
        <v>281</v>
      </c>
      <c r="C19" s="239"/>
      <c r="D19" s="240"/>
      <c r="E19" s="319">
        <f t="shared" si="2"/>
        <v>0</v>
      </c>
      <c r="F19" s="240"/>
      <c r="G19" s="241"/>
      <c r="H19" s="240"/>
      <c r="I19" s="319">
        <f t="shared" si="3"/>
        <v>0</v>
      </c>
      <c r="J19" s="240"/>
      <c r="K19" s="241"/>
      <c r="L19" s="240"/>
      <c r="M19" s="319">
        <f t="shared" si="4"/>
        <v>0</v>
      </c>
      <c r="N19" s="240"/>
      <c r="O19" s="242">
        <f t="shared" si="0"/>
        <v>0</v>
      </c>
      <c r="P19" s="242">
        <f t="shared" si="1"/>
        <v>0</v>
      </c>
      <c r="Q19" s="242"/>
    </row>
    <row r="20" spans="1:17" x14ac:dyDescent="0.25">
      <c r="A20" s="209" t="s">
        <v>605</v>
      </c>
      <c r="B20" s="210" t="s">
        <v>283</v>
      </c>
      <c r="C20" s="243">
        <f>SUM(C7:C19)</f>
        <v>125226424</v>
      </c>
      <c r="D20" s="243">
        <f>SUM(D7:D19)</f>
        <v>0</v>
      </c>
      <c r="E20" s="319">
        <f t="shared" si="2"/>
        <v>-125226424</v>
      </c>
      <c r="F20" s="243">
        <f t="shared" ref="F20:N20" si="5">SUM(F7:F19)</f>
        <v>0</v>
      </c>
      <c r="G20" s="243">
        <f t="shared" si="5"/>
        <v>0</v>
      </c>
      <c r="H20" s="243">
        <f>SUM(H7:H19)</f>
        <v>0</v>
      </c>
      <c r="I20" s="319">
        <f t="shared" si="3"/>
        <v>0</v>
      </c>
      <c r="J20" s="243">
        <f t="shared" si="5"/>
        <v>0</v>
      </c>
      <c r="K20" s="243">
        <f t="shared" si="5"/>
        <v>71334903</v>
      </c>
      <c r="L20" s="243">
        <f>SUM(L7:L19)</f>
        <v>0</v>
      </c>
      <c r="M20" s="319">
        <f t="shared" si="4"/>
        <v>-71334903</v>
      </c>
      <c r="N20" s="243">
        <f t="shared" si="5"/>
        <v>0</v>
      </c>
      <c r="O20" s="243">
        <f t="shared" si="0"/>
        <v>196561327</v>
      </c>
      <c r="P20" s="243">
        <f t="shared" si="1"/>
        <v>0</v>
      </c>
      <c r="Q20" s="243"/>
    </row>
    <row r="21" spans="1:17" x14ac:dyDescent="0.25">
      <c r="A21" s="208" t="s">
        <v>284</v>
      </c>
      <c r="B21" s="207" t="s">
        <v>285</v>
      </c>
      <c r="C21" s="239"/>
      <c r="D21" s="240"/>
      <c r="E21" s="319">
        <f t="shared" si="2"/>
        <v>0</v>
      </c>
      <c r="F21" s="240"/>
      <c r="G21" s="241"/>
      <c r="H21" s="240"/>
      <c r="I21" s="319">
        <f t="shared" si="3"/>
        <v>0</v>
      </c>
      <c r="J21" s="240"/>
      <c r="K21" s="241">
        <v>7914048</v>
      </c>
      <c r="L21" s="240"/>
      <c r="M21" s="319">
        <f t="shared" si="4"/>
        <v>-7914048</v>
      </c>
      <c r="N21" s="240"/>
      <c r="O21" s="242">
        <f t="shared" si="0"/>
        <v>7914048</v>
      </c>
      <c r="P21" s="242">
        <f t="shared" si="1"/>
        <v>0</v>
      </c>
      <c r="Q21" s="242"/>
    </row>
    <row r="22" spans="1:17" ht="33.75" customHeight="1" x14ac:dyDescent="0.25">
      <c r="A22" s="208" t="s">
        <v>286</v>
      </c>
      <c r="B22" s="207" t="s">
        <v>287</v>
      </c>
      <c r="C22" s="239">
        <v>0</v>
      </c>
      <c r="D22" s="240"/>
      <c r="E22" s="319">
        <f t="shared" si="2"/>
        <v>0</v>
      </c>
      <c r="F22" s="240"/>
      <c r="G22" s="241"/>
      <c r="H22" s="240"/>
      <c r="I22" s="319">
        <f t="shared" si="3"/>
        <v>0</v>
      </c>
      <c r="J22" s="240"/>
      <c r="K22" s="241"/>
      <c r="L22" s="240"/>
      <c r="M22" s="319">
        <f t="shared" si="4"/>
        <v>0</v>
      </c>
      <c r="N22" s="240"/>
      <c r="O22" s="242">
        <f t="shared" si="0"/>
        <v>0</v>
      </c>
      <c r="P22" s="242">
        <f t="shared" si="1"/>
        <v>0</v>
      </c>
      <c r="Q22" s="242"/>
    </row>
    <row r="23" spans="1:17" x14ac:dyDescent="0.25">
      <c r="A23" s="208" t="s">
        <v>288</v>
      </c>
      <c r="B23" s="207" t="s">
        <v>289</v>
      </c>
      <c r="C23" s="239">
        <v>4418000</v>
      </c>
      <c r="D23" s="240"/>
      <c r="E23" s="319"/>
      <c r="F23" s="240"/>
      <c r="G23" s="241"/>
      <c r="H23" s="240"/>
      <c r="I23" s="319"/>
      <c r="J23" s="240"/>
      <c r="K23" s="241">
        <v>450000</v>
      </c>
      <c r="L23" s="240"/>
      <c r="M23" s="319">
        <f t="shared" si="4"/>
        <v>-450000</v>
      </c>
      <c r="N23" s="240"/>
      <c r="O23" s="242">
        <f t="shared" si="0"/>
        <v>4868000</v>
      </c>
      <c r="P23" s="242">
        <f t="shared" si="1"/>
        <v>0</v>
      </c>
      <c r="Q23" s="242"/>
    </row>
    <row r="24" spans="1:17" x14ac:dyDescent="0.25">
      <c r="A24" s="211" t="s">
        <v>606</v>
      </c>
      <c r="B24" s="210" t="s">
        <v>290</v>
      </c>
      <c r="C24" s="243">
        <f>SUM(C21:C23)</f>
        <v>4418000</v>
      </c>
      <c r="D24" s="244">
        <f>SUM(D21:D23)</f>
        <v>0</v>
      </c>
      <c r="E24" s="319">
        <f t="shared" si="2"/>
        <v>-4418000</v>
      </c>
      <c r="F24" s="244">
        <f t="shared" ref="F24:N24" si="6">SUM(F21:F23)</f>
        <v>0</v>
      </c>
      <c r="G24" s="245">
        <f t="shared" si="6"/>
        <v>0</v>
      </c>
      <c r="H24" s="244">
        <f>SUM(H21:H23)</f>
        <v>0</v>
      </c>
      <c r="I24" s="319">
        <f t="shared" si="3"/>
        <v>0</v>
      </c>
      <c r="J24" s="244">
        <f t="shared" si="6"/>
        <v>0</v>
      </c>
      <c r="K24" s="245">
        <f t="shared" si="6"/>
        <v>8364048</v>
      </c>
      <c r="L24" s="244">
        <f>SUM(L21:L23)</f>
        <v>0</v>
      </c>
      <c r="M24" s="319">
        <f t="shared" si="4"/>
        <v>-8364048</v>
      </c>
      <c r="N24" s="244">
        <f t="shared" si="6"/>
        <v>0</v>
      </c>
      <c r="O24" s="245">
        <f t="shared" si="0"/>
        <v>12782048</v>
      </c>
      <c r="P24" s="245">
        <f t="shared" si="1"/>
        <v>0</v>
      </c>
      <c r="Q24" s="244"/>
    </row>
    <row r="25" spans="1:17" s="225" customFormat="1" ht="15.75" x14ac:dyDescent="0.25">
      <c r="A25" s="224" t="s">
        <v>737</v>
      </c>
      <c r="B25" s="219" t="s">
        <v>291</v>
      </c>
      <c r="C25" s="246">
        <f>SUM(C24,C20)</f>
        <v>129644424</v>
      </c>
      <c r="D25" s="247">
        <f>SUM(D24,D20)</f>
        <v>0</v>
      </c>
      <c r="E25" s="319">
        <f t="shared" si="2"/>
        <v>-129644424</v>
      </c>
      <c r="F25" s="247">
        <f t="shared" ref="F25:N25" si="7">SUM(F24,F20)</f>
        <v>0</v>
      </c>
      <c r="G25" s="247">
        <f t="shared" si="7"/>
        <v>0</v>
      </c>
      <c r="H25" s="247">
        <f>SUM(H24,H20)</f>
        <v>0</v>
      </c>
      <c r="I25" s="319">
        <f t="shared" si="3"/>
        <v>0</v>
      </c>
      <c r="J25" s="247">
        <f t="shared" si="7"/>
        <v>0</v>
      </c>
      <c r="K25" s="247">
        <f t="shared" si="7"/>
        <v>79698951</v>
      </c>
      <c r="L25" s="247">
        <f>SUM(L24,L20)</f>
        <v>0</v>
      </c>
      <c r="M25" s="319">
        <f t="shared" si="4"/>
        <v>-79698951</v>
      </c>
      <c r="N25" s="247">
        <f t="shared" si="7"/>
        <v>0</v>
      </c>
      <c r="O25" s="248">
        <f t="shared" si="0"/>
        <v>209343375</v>
      </c>
      <c r="P25" s="248">
        <f t="shared" si="1"/>
        <v>0</v>
      </c>
      <c r="Q25" s="248"/>
    </row>
    <row r="26" spans="1:17" s="225" customFormat="1" ht="31.5" x14ac:dyDescent="0.25">
      <c r="A26" s="218" t="s">
        <v>708</v>
      </c>
      <c r="B26" s="219" t="s">
        <v>292</v>
      </c>
      <c r="C26" s="247">
        <v>20558406</v>
      </c>
      <c r="D26" s="247"/>
      <c r="E26" s="319">
        <f t="shared" si="2"/>
        <v>-20558406</v>
      </c>
      <c r="F26" s="247"/>
      <c r="G26" s="247"/>
      <c r="H26" s="247"/>
      <c r="I26" s="319">
        <f t="shared" si="3"/>
        <v>0</v>
      </c>
      <c r="J26" s="247"/>
      <c r="K26" s="247">
        <v>12776844</v>
      </c>
      <c r="L26" s="247"/>
      <c r="M26" s="319">
        <f t="shared" si="4"/>
        <v>-12776844</v>
      </c>
      <c r="N26" s="247"/>
      <c r="O26" s="248">
        <f t="shared" si="0"/>
        <v>33335250</v>
      </c>
      <c r="P26" s="248">
        <f t="shared" si="1"/>
        <v>0</v>
      </c>
      <c r="Q26" s="248"/>
    </row>
    <row r="27" spans="1:17" x14ac:dyDescent="0.25">
      <c r="A27" s="208" t="s">
        <v>293</v>
      </c>
      <c r="B27" s="207" t="s">
        <v>294</v>
      </c>
      <c r="C27" s="239">
        <v>250000</v>
      </c>
      <c r="D27" s="240"/>
      <c r="E27" s="319"/>
      <c r="F27" s="240"/>
      <c r="G27" s="241"/>
      <c r="H27" s="240"/>
      <c r="I27" s="319"/>
      <c r="J27" s="240"/>
      <c r="K27" s="241">
        <v>100000</v>
      </c>
      <c r="L27" s="240"/>
      <c r="M27" s="319">
        <f t="shared" si="4"/>
        <v>-100000</v>
      </c>
      <c r="N27" s="240"/>
      <c r="O27" s="242">
        <f t="shared" si="0"/>
        <v>350000</v>
      </c>
      <c r="P27" s="242">
        <f t="shared" si="1"/>
        <v>0</v>
      </c>
      <c r="Q27" s="242"/>
    </row>
    <row r="28" spans="1:17" x14ac:dyDescent="0.25">
      <c r="A28" s="208" t="s">
        <v>295</v>
      </c>
      <c r="B28" s="207" t="s">
        <v>296</v>
      </c>
      <c r="C28" s="239">
        <f>32790000+1390650</f>
        <v>34180650</v>
      </c>
      <c r="D28" s="240"/>
      <c r="E28" s="319"/>
      <c r="F28" s="240"/>
      <c r="G28" s="241"/>
      <c r="H28" s="240"/>
      <c r="I28" s="319"/>
      <c r="J28" s="240"/>
      <c r="K28" s="241">
        <f>7200000-1390650</f>
        <v>5809350</v>
      </c>
      <c r="L28" s="240"/>
      <c r="M28" s="319">
        <f t="shared" si="4"/>
        <v>-5809350</v>
      </c>
      <c r="N28" s="240"/>
      <c r="O28" s="242">
        <f t="shared" si="0"/>
        <v>39990000</v>
      </c>
      <c r="P28" s="242">
        <f t="shared" si="1"/>
        <v>0</v>
      </c>
      <c r="Q28" s="242"/>
    </row>
    <row r="29" spans="1:17" x14ac:dyDescent="0.25">
      <c r="A29" s="208" t="s">
        <v>297</v>
      </c>
      <c r="B29" s="207" t="s">
        <v>298</v>
      </c>
      <c r="C29" s="239"/>
      <c r="D29" s="240"/>
      <c r="E29" s="319"/>
      <c r="F29" s="240"/>
      <c r="G29" s="241"/>
      <c r="H29" s="240"/>
      <c r="I29" s="319"/>
      <c r="J29" s="240"/>
      <c r="K29" s="241"/>
      <c r="L29" s="240"/>
      <c r="M29" s="319">
        <f t="shared" si="4"/>
        <v>0</v>
      </c>
      <c r="N29" s="240"/>
      <c r="O29" s="242">
        <f t="shared" si="0"/>
        <v>0</v>
      </c>
      <c r="P29" s="242">
        <f t="shared" si="1"/>
        <v>0</v>
      </c>
      <c r="Q29" s="242"/>
    </row>
    <row r="30" spans="1:17" x14ac:dyDescent="0.25">
      <c r="A30" s="211" t="s">
        <v>616</v>
      </c>
      <c r="B30" s="210" t="s">
        <v>299</v>
      </c>
      <c r="C30" s="243">
        <f>SUM(C27:C29)</f>
        <v>34430650</v>
      </c>
      <c r="D30" s="243">
        <f>SUM(D27:D29)</f>
        <v>0</v>
      </c>
      <c r="E30" s="319">
        <f t="shared" si="2"/>
        <v>-34430650</v>
      </c>
      <c r="F30" s="243">
        <f t="shared" ref="F30:N30" si="8">SUM(F27:F29)</f>
        <v>0</v>
      </c>
      <c r="G30" s="243">
        <f t="shared" si="8"/>
        <v>0</v>
      </c>
      <c r="H30" s="243">
        <f>SUM(H27:H29)</f>
        <v>0</v>
      </c>
      <c r="I30" s="319">
        <f t="shared" si="3"/>
        <v>0</v>
      </c>
      <c r="J30" s="243">
        <f t="shared" si="8"/>
        <v>0</v>
      </c>
      <c r="K30" s="243">
        <f t="shared" si="8"/>
        <v>5909350</v>
      </c>
      <c r="L30" s="243">
        <f>SUM(L27:L29)</f>
        <v>0</v>
      </c>
      <c r="M30" s="319">
        <f t="shared" si="4"/>
        <v>-5909350</v>
      </c>
      <c r="N30" s="243">
        <f t="shared" si="8"/>
        <v>0</v>
      </c>
      <c r="O30" s="243">
        <f t="shared" si="0"/>
        <v>40340000</v>
      </c>
      <c r="P30" s="243">
        <f t="shared" si="1"/>
        <v>0</v>
      </c>
      <c r="Q30" s="243"/>
    </row>
    <row r="31" spans="1:17" x14ac:dyDescent="0.25">
      <c r="A31" s="208" t="s">
        <v>300</v>
      </c>
      <c r="B31" s="207" t="s">
        <v>301</v>
      </c>
      <c r="C31" s="239">
        <v>220000</v>
      </c>
      <c r="D31" s="240"/>
      <c r="E31" s="319"/>
      <c r="F31" s="240"/>
      <c r="G31" s="241"/>
      <c r="H31" s="240"/>
      <c r="I31" s="319"/>
      <c r="J31" s="240"/>
      <c r="K31" s="241">
        <v>250000</v>
      </c>
      <c r="L31" s="240"/>
      <c r="M31" s="319">
        <f t="shared" si="4"/>
        <v>-250000</v>
      </c>
      <c r="N31" s="240"/>
      <c r="O31" s="242">
        <f t="shared" si="0"/>
        <v>470000</v>
      </c>
      <c r="P31" s="242">
        <f t="shared" si="1"/>
        <v>0</v>
      </c>
      <c r="Q31" s="242"/>
    </row>
    <row r="32" spans="1:17" x14ac:dyDescent="0.25">
      <c r="A32" s="208" t="s">
        <v>302</v>
      </c>
      <c r="B32" s="207" t="s">
        <v>303</v>
      </c>
      <c r="C32" s="239">
        <v>140000</v>
      </c>
      <c r="D32" s="240"/>
      <c r="E32" s="319"/>
      <c r="F32" s="240"/>
      <c r="G32" s="241"/>
      <c r="H32" s="240"/>
      <c r="I32" s="319"/>
      <c r="J32" s="240"/>
      <c r="K32" s="241">
        <v>1700000</v>
      </c>
      <c r="L32" s="240"/>
      <c r="M32" s="319">
        <f t="shared" si="4"/>
        <v>-1700000</v>
      </c>
      <c r="N32" s="240"/>
      <c r="O32" s="242">
        <f t="shared" si="0"/>
        <v>1840000</v>
      </c>
      <c r="P32" s="242">
        <f t="shared" si="1"/>
        <v>0</v>
      </c>
      <c r="Q32" s="242"/>
    </row>
    <row r="33" spans="1:17" ht="15" customHeight="1" x14ac:dyDescent="0.25">
      <c r="A33" s="211" t="s">
        <v>738</v>
      </c>
      <c r="B33" s="210" t="s">
        <v>304</v>
      </c>
      <c r="C33" s="243">
        <f>SUM(C31:C32)</f>
        <v>360000</v>
      </c>
      <c r="D33" s="243">
        <f>SUM(D31:D32)</f>
        <v>0</v>
      </c>
      <c r="E33" s="319">
        <f t="shared" si="2"/>
        <v>-360000</v>
      </c>
      <c r="F33" s="243">
        <f t="shared" ref="F33:N33" si="9">SUM(F31:F32)</f>
        <v>0</v>
      </c>
      <c r="G33" s="243">
        <f t="shared" si="9"/>
        <v>0</v>
      </c>
      <c r="H33" s="243">
        <f>SUM(H31:H32)</f>
        <v>0</v>
      </c>
      <c r="I33" s="319">
        <f t="shared" si="3"/>
        <v>0</v>
      </c>
      <c r="J33" s="243">
        <f t="shared" si="9"/>
        <v>0</v>
      </c>
      <c r="K33" s="243">
        <f t="shared" si="9"/>
        <v>1950000</v>
      </c>
      <c r="L33" s="243">
        <f>SUM(L31:L32)</f>
        <v>0</v>
      </c>
      <c r="M33" s="319">
        <f t="shared" si="4"/>
        <v>-1950000</v>
      </c>
      <c r="N33" s="243">
        <f t="shared" si="9"/>
        <v>0</v>
      </c>
      <c r="O33" s="243">
        <f t="shared" si="0"/>
        <v>2310000</v>
      </c>
      <c r="P33" s="243">
        <f t="shared" si="1"/>
        <v>0</v>
      </c>
      <c r="Q33" s="243"/>
    </row>
    <row r="34" spans="1:17" x14ac:dyDescent="0.25">
      <c r="A34" s="208" t="s">
        <v>305</v>
      </c>
      <c r="B34" s="207" t="s">
        <v>306</v>
      </c>
      <c r="C34" s="239">
        <v>16940000</v>
      </c>
      <c r="D34" s="240"/>
      <c r="E34" s="319"/>
      <c r="F34" s="240"/>
      <c r="G34" s="241"/>
      <c r="H34" s="240"/>
      <c r="I34" s="319"/>
      <c r="J34" s="240"/>
      <c r="K34" s="241">
        <v>2900000</v>
      </c>
      <c r="L34" s="240"/>
      <c r="M34" s="319">
        <f t="shared" si="4"/>
        <v>-2900000</v>
      </c>
      <c r="N34" s="240"/>
      <c r="O34" s="242">
        <f t="shared" si="0"/>
        <v>19840000</v>
      </c>
      <c r="P34" s="242">
        <f t="shared" si="1"/>
        <v>0</v>
      </c>
      <c r="Q34" s="242"/>
    </row>
    <row r="35" spans="1:17" x14ac:dyDescent="0.25">
      <c r="A35" s="208" t="s">
        <v>307</v>
      </c>
      <c r="B35" s="207" t="s">
        <v>308</v>
      </c>
      <c r="C35" s="239"/>
      <c r="D35" s="240"/>
      <c r="E35" s="319"/>
      <c r="F35" s="240"/>
      <c r="G35" s="241"/>
      <c r="H35" s="240"/>
      <c r="I35" s="319"/>
      <c r="J35" s="240"/>
      <c r="K35" s="241"/>
      <c r="L35" s="240"/>
      <c r="M35" s="319">
        <f t="shared" si="4"/>
        <v>0</v>
      </c>
      <c r="N35" s="240"/>
      <c r="O35" s="242">
        <f t="shared" si="0"/>
        <v>0</v>
      </c>
      <c r="P35" s="242">
        <f t="shared" si="1"/>
        <v>0</v>
      </c>
      <c r="Q35" s="242"/>
    </row>
    <row r="36" spans="1:17" x14ac:dyDescent="0.25">
      <c r="A36" s="208" t="s">
        <v>709</v>
      </c>
      <c r="B36" s="207" t="s">
        <v>309</v>
      </c>
      <c r="C36" s="239">
        <v>120000</v>
      </c>
      <c r="D36" s="240"/>
      <c r="E36" s="319"/>
      <c r="F36" s="240"/>
      <c r="G36" s="241"/>
      <c r="H36" s="240"/>
      <c r="I36" s="319"/>
      <c r="J36" s="240"/>
      <c r="K36" s="241">
        <v>190000</v>
      </c>
      <c r="L36" s="240"/>
      <c r="M36" s="319">
        <f t="shared" si="4"/>
        <v>-190000</v>
      </c>
      <c r="N36" s="240"/>
      <c r="O36" s="242">
        <f t="shared" si="0"/>
        <v>310000</v>
      </c>
      <c r="P36" s="242">
        <f t="shared" si="1"/>
        <v>0</v>
      </c>
      <c r="Q36" s="242"/>
    </row>
    <row r="37" spans="1:17" x14ac:dyDescent="0.25">
      <c r="A37" s="208" t="s">
        <v>311</v>
      </c>
      <c r="B37" s="207" t="s">
        <v>312</v>
      </c>
      <c r="C37" s="239">
        <v>1900000</v>
      </c>
      <c r="D37" s="240"/>
      <c r="E37" s="319"/>
      <c r="F37" s="240"/>
      <c r="G37" s="241"/>
      <c r="H37" s="240"/>
      <c r="I37" s="319"/>
      <c r="J37" s="240"/>
      <c r="K37" s="241">
        <v>200000</v>
      </c>
      <c r="L37" s="240"/>
      <c r="M37" s="319">
        <f t="shared" si="4"/>
        <v>-200000</v>
      </c>
      <c r="N37" s="240"/>
      <c r="O37" s="242">
        <f t="shared" si="0"/>
        <v>2100000</v>
      </c>
      <c r="P37" s="242">
        <f t="shared" si="1"/>
        <v>0</v>
      </c>
      <c r="Q37" s="242"/>
    </row>
    <row r="38" spans="1:17" x14ac:dyDescent="0.25">
      <c r="A38" s="213" t="s">
        <v>710</v>
      </c>
      <c r="B38" s="207" t="s">
        <v>313</v>
      </c>
      <c r="C38" s="239"/>
      <c r="D38" s="240"/>
      <c r="E38" s="319"/>
      <c r="F38" s="240"/>
      <c r="G38" s="241"/>
      <c r="H38" s="240"/>
      <c r="I38" s="319"/>
      <c r="J38" s="240"/>
      <c r="K38" s="241"/>
      <c r="L38" s="240"/>
      <c r="M38" s="319">
        <f t="shared" si="4"/>
        <v>0</v>
      </c>
      <c r="N38" s="240"/>
      <c r="O38" s="242">
        <f t="shared" si="0"/>
        <v>0</v>
      </c>
      <c r="P38" s="242">
        <f t="shared" si="1"/>
        <v>0</v>
      </c>
      <c r="Q38" s="242"/>
    </row>
    <row r="39" spans="1:17" x14ac:dyDescent="0.25">
      <c r="A39" s="208" t="s">
        <v>315</v>
      </c>
      <c r="B39" s="207" t="s">
        <v>316</v>
      </c>
      <c r="C39" s="239">
        <v>800000</v>
      </c>
      <c r="D39" s="240"/>
      <c r="E39" s="319"/>
      <c r="F39" s="240"/>
      <c r="G39" s="241"/>
      <c r="H39" s="240"/>
      <c r="I39" s="319"/>
      <c r="J39" s="240"/>
      <c r="K39" s="241">
        <v>6500000</v>
      </c>
      <c r="L39" s="240"/>
      <c r="M39" s="319">
        <f t="shared" si="4"/>
        <v>-6500000</v>
      </c>
      <c r="N39" s="240"/>
      <c r="O39" s="242">
        <f t="shared" ref="O39:O70" si="10">SUM(C39,G39,K39)</f>
        <v>7300000</v>
      </c>
      <c r="P39" s="242">
        <f t="shared" ref="P39:P70" si="11">SUM(D39,H39,L39)</f>
        <v>0</v>
      </c>
      <c r="Q39" s="242"/>
    </row>
    <row r="40" spans="1:17" x14ac:dyDescent="0.25">
      <c r="A40" s="208" t="s">
        <v>711</v>
      </c>
      <c r="B40" s="207" t="s">
        <v>317</v>
      </c>
      <c r="C40" s="239">
        <v>22740000</v>
      </c>
      <c r="D40" s="240"/>
      <c r="E40" s="319"/>
      <c r="F40" s="240"/>
      <c r="G40" s="241"/>
      <c r="H40" s="240"/>
      <c r="I40" s="319"/>
      <c r="J40" s="240"/>
      <c r="K40" s="241">
        <v>9500000</v>
      </c>
      <c r="L40" s="240"/>
      <c r="M40" s="319">
        <f t="shared" si="4"/>
        <v>-9500000</v>
      </c>
      <c r="N40" s="240"/>
      <c r="O40" s="242">
        <f t="shared" si="10"/>
        <v>32240000</v>
      </c>
      <c r="P40" s="242">
        <f t="shared" si="11"/>
        <v>0</v>
      </c>
      <c r="Q40" s="242"/>
    </row>
    <row r="41" spans="1:17" x14ac:dyDescent="0.25">
      <c r="A41" s="211" t="s">
        <v>621</v>
      </c>
      <c r="B41" s="210" t="s">
        <v>319</v>
      </c>
      <c r="C41" s="243">
        <f>SUM(C34:C40)</f>
        <v>42500000</v>
      </c>
      <c r="D41" s="243">
        <f>SUM(D34:D40)</f>
        <v>0</v>
      </c>
      <c r="E41" s="319">
        <f t="shared" si="2"/>
        <v>-42500000</v>
      </c>
      <c r="F41" s="243">
        <f t="shared" ref="F41:N41" si="12">SUM(F34:F40)</f>
        <v>0</v>
      </c>
      <c r="G41" s="243">
        <f t="shared" si="12"/>
        <v>0</v>
      </c>
      <c r="H41" s="243">
        <f>SUM(H34:H40)</f>
        <v>0</v>
      </c>
      <c r="I41" s="319">
        <f t="shared" si="3"/>
        <v>0</v>
      </c>
      <c r="J41" s="243">
        <f t="shared" si="12"/>
        <v>0</v>
      </c>
      <c r="K41" s="243">
        <f t="shared" si="12"/>
        <v>19290000</v>
      </c>
      <c r="L41" s="243">
        <f>SUM(L34:L40)</f>
        <v>0</v>
      </c>
      <c r="M41" s="319">
        <f t="shared" si="4"/>
        <v>-19290000</v>
      </c>
      <c r="N41" s="243">
        <f t="shared" si="12"/>
        <v>0</v>
      </c>
      <c r="O41" s="243">
        <f t="shared" si="10"/>
        <v>61790000</v>
      </c>
      <c r="P41" s="243">
        <f t="shared" si="11"/>
        <v>0</v>
      </c>
      <c r="Q41" s="243"/>
    </row>
    <row r="42" spans="1:17" x14ac:dyDescent="0.25">
      <c r="A42" s="208" t="s">
        <v>320</v>
      </c>
      <c r="B42" s="207" t="s">
        <v>321</v>
      </c>
      <c r="C42" s="239">
        <v>175000</v>
      </c>
      <c r="D42" s="240"/>
      <c r="E42" s="319"/>
      <c r="F42" s="240"/>
      <c r="G42" s="241"/>
      <c r="H42" s="240"/>
      <c r="I42" s="319"/>
      <c r="J42" s="240"/>
      <c r="K42" s="241">
        <v>300000</v>
      </c>
      <c r="L42" s="240"/>
      <c r="M42" s="319">
        <f t="shared" si="4"/>
        <v>-300000</v>
      </c>
      <c r="N42" s="240"/>
      <c r="O42" s="242">
        <f t="shared" si="10"/>
        <v>475000</v>
      </c>
      <c r="P42" s="242">
        <f t="shared" si="11"/>
        <v>0</v>
      </c>
      <c r="Q42" s="242"/>
    </row>
    <row r="43" spans="1:17" x14ac:dyDescent="0.25">
      <c r="A43" s="208" t="s">
        <v>322</v>
      </c>
      <c r="B43" s="207" t="s">
        <v>323</v>
      </c>
      <c r="C43" s="239"/>
      <c r="D43" s="240"/>
      <c r="E43" s="319">
        <f t="shared" si="2"/>
        <v>0</v>
      </c>
      <c r="F43" s="240"/>
      <c r="G43" s="241"/>
      <c r="H43" s="240"/>
      <c r="I43" s="319">
        <f t="shared" si="3"/>
        <v>0</v>
      </c>
      <c r="J43" s="240"/>
      <c r="K43" s="241"/>
      <c r="L43" s="240"/>
      <c r="M43" s="319">
        <f t="shared" si="4"/>
        <v>0</v>
      </c>
      <c r="N43" s="240"/>
      <c r="O43" s="242">
        <f t="shared" si="10"/>
        <v>0</v>
      </c>
      <c r="P43" s="242">
        <f t="shared" si="11"/>
        <v>0</v>
      </c>
      <c r="Q43" s="242"/>
    </row>
    <row r="44" spans="1:17" x14ac:dyDescent="0.25">
      <c r="A44" s="211" t="s">
        <v>622</v>
      </c>
      <c r="B44" s="210" t="s">
        <v>324</v>
      </c>
      <c r="C44" s="243">
        <f>SUM(C42:C43)</f>
        <v>175000</v>
      </c>
      <c r="D44" s="243">
        <f>SUM(D42:D43)</f>
        <v>0</v>
      </c>
      <c r="E44" s="319">
        <f t="shared" si="2"/>
        <v>-175000</v>
      </c>
      <c r="F44" s="243">
        <f t="shared" ref="F44:N44" si="13">SUM(F42:F43)</f>
        <v>0</v>
      </c>
      <c r="G44" s="243">
        <f t="shared" si="13"/>
        <v>0</v>
      </c>
      <c r="H44" s="243">
        <f>SUM(H42:H43)</f>
        <v>0</v>
      </c>
      <c r="I44" s="319">
        <f t="shared" si="3"/>
        <v>0</v>
      </c>
      <c r="J44" s="243">
        <f t="shared" si="13"/>
        <v>0</v>
      </c>
      <c r="K44" s="243">
        <f t="shared" si="13"/>
        <v>300000</v>
      </c>
      <c r="L44" s="243">
        <f>SUM(L42:L43)</f>
        <v>0</v>
      </c>
      <c r="M44" s="319">
        <f t="shared" si="4"/>
        <v>-300000</v>
      </c>
      <c r="N44" s="243">
        <f t="shared" si="13"/>
        <v>0</v>
      </c>
      <c r="O44" s="243">
        <f t="shared" si="10"/>
        <v>475000</v>
      </c>
      <c r="P44" s="243">
        <f t="shared" si="11"/>
        <v>0</v>
      </c>
      <c r="Q44" s="243"/>
    </row>
    <row r="45" spans="1:17" x14ac:dyDescent="0.25">
      <c r="A45" s="208" t="s">
        <v>325</v>
      </c>
      <c r="B45" s="207" t="s">
        <v>326</v>
      </c>
      <c r="C45" s="239">
        <v>20391670</v>
      </c>
      <c r="D45" s="240"/>
      <c r="E45" s="319"/>
      <c r="F45" s="240"/>
      <c r="G45" s="241"/>
      <c r="H45" s="240"/>
      <c r="I45" s="319"/>
      <c r="J45" s="240"/>
      <c r="K45" s="241">
        <v>7739271</v>
      </c>
      <c r="L45" s="240">
        <f>SUM(L42:L44)</f>
        <v>0</v>
      </c>
      <c r="M45" s="319">
        <f t="shared" si="4"/>
        <v>-7739271</v>
      </c>
      <c r="N45" s="240"/>
      <c r="O45" s="242">
        <f t="shared" si="10"/>
        <v>28130941</v>
      </c>
      <c r="P45" s="242">
        <f t="shared" si="11"/>
        <v>0</v>
      </c>
      <c r="Q45" s="242"/>
    </row>
    <row r="46" spans="1:17" x14ac:dyDescent="0.25">
      <c r="A46" s="208" t="s">
        <v>327</v>
      </c>
      <c r="B46" s="207" t="s">
        <v>328</v>
      </c>
      <c r="C46" s="239"/>
      <c r="D46" s="240"/>
      <c r="E46" s="319">
        <f t="shared" si="2"/>
        <v>0</v>
      </c>
      <c r="F46" s="240"/>
      <c r="G46" s="241"/>
      <c r="H46" s="240"/>
      <c r="I46" s="319">
        <f t="shared" si="3"/>
        <v>0</v>
      </c>
      <c r="J46" s="240"/>
      <c r="K46" s="241"/>
      <c r="L46" s="240"/>
      <c r="M46" s="319">
        <f t="shared" si="4"/>
        <v>0</v>
      </c>
      <c r="N46" s="240"/>
      <c r="O46" s="242">
        <f t="shared" si="10"/>
        <v>0</v>
      </c>
      <c r="P46" s="242">
        <f t="shared" si="11"/>
        <v>0</v>
      </c>
      <c r="Q46" s="242"/>
    </row>
    <row r="47" spans="1:17" x14ac:dyDescent="0.25">
      <c r="A47" s="208" t="s">
        <v>712</v>
      </c>
      <c r="B47" s="207" t="s">
        <v>329</v>
      </c>
      <c r="C47" s="239"/>
      <c r="D47" s="240"/>
      <c r="E47" s="319">
        <f t="shared" si="2"/>
        <v>0</v>
      </c>
      <c r="F47" s="240"/>
      <c r="G47" s="241"/>
      <c r="H47" s="240"/>
      <c r="I47" s="319">
        <f t="shared" si="3"/>
        <v>0</v>
      </c>
      <c r="J47" s="240"/>
      <c r="K47" s="241">
        <v>1200000</v>
      </c>
      <c r="L47" s="240"/>
      <c r="M47" s="319">
        <f t="shared" si="4"/>
        <v>-1200000</v>
      </c>
      <c r="N47" s="240"/>
      <c r="O47" s="242">
        <f t="shared" si="10"/>
        <v>1200000</v>
      </c>
      <c r="P47" s="242">
        <f t="shared" si="11"/>
        <v>0</v>
      </c>
      <c r="Q47" s="242"/>
    </row>
    <row r="48" spans="1:17" x14ac:dyDescent="0.25">
      <c r="A48" s="208" t="s">
        <v>713</v>
      </c>
      <c r="B48" s="207" t="s">
        <v>331</v>
      </c>
      <c r="C48" s="239"/>
      <c r="D48" s="240"/>
      <c r="E48" s="319">
        <f t="shared" si="2"/>
        <v>0</v>
      </c>
      <c r="F48" s="240"/>
      <c r="G48" s="241"/>
      <c r="H48" s="240"/>
      <c r="I48" s="319">
        <f t="shared" si="3"/>
        <v>0</v>
      </c>
      <c r="J48" s="240"/>
      <c r="K48" s="241"/>
      <c r="L48" s="240"/>
      <c r="M48" s="319">
        <f t="shared" si="4"/>
        <v>0</v>
      </c>
      <c r="N48" s="240"/>
      <c r="O48" s="242">
        <f t="shared" si="10"/>
        <v>0</v>
      </c>
      <c r="P48" s="242">
        <f t="shared" si="11"/>
        <v>0</v>
      </c>
      <c r="Q48" s="242"/>
    </row>
    <row r="49" spans="1:17" x14ac:dyDescent="0.25">
      <c r="A49" s="208" t="s">
        <v>335</v>
      </c>
      <c r="B49" s="207" t="s">
        <v>336</v>
      </c>
      <c r="C49" s="239">
        <v>13000</v>
      </c>
      <c r="D49" s="240"/>
      <c r="E49" s="319"/>
      <c r="F49" s="240"/>
      <c r="G49" s="241"/>
      <c r="H49" s="240"/>
      <c r="I49" s="319"/>
      <c r="J49" s="240"/>
      <c r="K49" s="241">
        <v>21000</v>
      </c>
      <c r="L49" s="240"/>
      <c r="M49" s="319">
        <f t="shared" si="4"/>
        <v>-21000</v>
      </c>
      <c r="N49" s="240"/>
      <c r="O49" s="242">
        <f t="shared" si="10"/>
        <v>34000</v>
      </c>
      <c r="P49" s="242">
        <f t="shared" si="11"/>
        <v>0</v>
      </c>
      <c r="Q49" s="242"/>
    </row>
    <row r="50" spans="1:17" x14ac:dyDescent="0.25">
      <c r="A50" s="211" t="s">
        <v>625</v>
      </c>
      <c r="B50" s="210" t="s">
        <v>337</v>
      </c>
      <c r="C50" s="243">
        <f t="shared" ref="C50:N50" si="14">SUM(C45:C49)</f>
        <v>20404670</v>
      </c>
      <c r="D50" s="243">
        <f>SUM(D45:D49)</f>
        <v>0</v>
      </c>
      <c r="E50" s="319">
        <f t="shared" si="2"/>
        <v>-20404670</v>
      </c>
      <c r="F50" s="243">
        <f t="shared" si="14"/>
        <v>0</v>
      </c>
      <c r="G50" s="243">
        <f t="shared" si="14"/>
        <v>0</v>
      </c>
      <c r="H50" s="243">
        <f>SUM(H45:H49)</f>
        <v>0</v>
      </c>
      <c r="I50" s="319">
        <f t="shared" si="3"/>
        <v>0</v>
      </c>
      <c r="J50" s="243">
        <f t="shared" si="14"/>
        <v>0</v>
      </c>
      <c r="K50" s="243">
        <f t="shared" si="14"/>
        <v>8960271</v>
      </c>
      <c r="L50" s="243">
        <f>SUM(L45:L49)</f>
        <v>0</v>
      </c>
      <c r="M50" s="319">
        <f t="shared" si="4"/>
        <v>-8960271</v>
      </c>
      <c r="N50" s="243">
        <f t="shared" si="14"/>
        <v>0</v>
      </c>
      <c r="O50" s="243">
        <f t="shared" si="10"/>
        <v>29364941</v>
      </c>
      <c r="P50" s="243">
        <f t="shared" si="11"/>
        <v>0</v>
      </c>
      <c r="Q50" s="243"/>
    </row>
    <row r="51" spans="1:17" s="225" customFormat="1" ht="15.75" x14ac:dyDescent="0.25">
      <c r="A51" s="218" t="s">
        <v>626</v>
      </c>
      <c r="B51" s="219" t="s">
        <v>338</v>
      </c>
      <c r="C51" s="247">
        <f>SUM(C50,C41,C33,C30,C44)</f>
        <v>97870320</v>
      </c>
      <c r="D51" s="247">
        <f t="shared" ref="D51:J51" si="15">SUM(D50,D41,D33,D30+D44)</f>
        <v>0</v>
      </c>
      <c r="E51" s="247">
        <f t="shared" si="15"/>
        <v>-97870320</v>
      </c>
      <c r="F51" s="247">
        <f t="shared" si="15"/>
        <v>0</v>
      </c>
      <c r="G51" s="247">
        <f t="shared" si="15"/>
        <v>0</v>
      </c>
      <c r="H51" s="247">
        <f t="shared" si="15"/>
        <v>0</v>
      </c>
      <c r="I51" s="247">
        <f t="shared" si="15"/>
        <v>0</v>
      </c>
      <c r="J51" s="247">
        <f t="shared" si="15"/>
        <v>0</v>
      </c>
      <c r="K51" s="247">
        <f>SUM(K50,K41,K33,K30,K44)</f>
        <v>36409621</v>
      </c>
      <c r="L51" s="246">
        <f>SUM(L50,L41,L33,L30)</f>
        <v>0</v>
      </c>
      <c r="M51" s="319">
        <f t="shared" si="4"/>
        <v>-36409621</v>
      </c>
      <c r="N51" s="247">
        <f>SUM(N50,N41,N33,N30)</f>
        <v>0</v>
      </c>
      <c r="O51" s="248">
        <f t="shared" si="10"/>
        <v>134279941</v>
      </c>
      <c r="P51" s="248">
        <f t="shared" si="11"/>
        <v>0</v>
      </c>
      <c r="Q51" s="248"/>
    </row>
    <row r="52" spans="1:17" s="225" customFormat="1" ht="15.75" x14ac:dyDescent="0.25">
      <c r="A52" s="220" t="s">
        <v>676</v>
      </c>
      <c r="B52" s="219" t="s">
        <v>348</v>
      </c>
      <c r="C52" s="246">
        <v>8330000</v>
      </c>
      <c r="D52" s="247"/>
      <c r="E52" s="319">
        <f t="shared" si="2"/>
        <v>-8330000</v>
      </c>
      <c r="F52" s="247"/>
      <c r="G52" s="247"/>
      <c r="H52" s="247"/>
      <c r="I52" s="319">
        <f t="shared" si="3"/>
        <v>0</v>
      </c>
      <c r="J52" s="247"/>
      <c r="K52" s="247">
        <v>1600000</v>
      </c>
      <c r="L52" s="247"/>
      <c r="M52" s="319">
        <f t="shared" si="4"/>
        <v>-1600000</v>
      </c>
      <c r="N52" s="247"/>
      <c r="O52" s="248">
        <f t="shared" si="10"/>
        <v>9930000</v>
      </c>
      <c r="P52" s="248">
        <f t="shared" si="11"/>
        <v>0</v>
      </c>
      <c r="Q52" s="248"/>
    </row>
    <row r="53" spans="1:17" x14ac:dyDescent="0.25">
      <c r="A53" s="214" t="s">
        <v>720</v>
      </c>
      <c r="B53" s="207" t="s">
        <v>349</v>
      </c>
      <c r="C53" s="239"/>
      <c r="D53" s="240"/>
      <c r="E53" s="319">
        <f t="shared" si="2"/>
        <v>0</v>
      </c>
      <c r="F53" s="240"/>
      <c r="G53" s="241"/>
      <c r="H53" s="240"/>
      <c r="I53" s="319">
        <f t="shared" si="3"/>
        <v>0</v>
      </c>
      <c r="J53" s="240"/>
      <c r="K53" s="241"/>
      <c r="L53" s="240"/>
      <c r="M53" s="319">
        <f t="shared" si="4"/>
        <v>0</v>
      </c>
      <c r="N53" s="240"/>
      <c r="O53" s="242">
        <f t="shared" si="10"/>
        <v>0</v>
      </c>
      <c r="P53" s="242">
        <f t="shared" si="11"/>
        <v>0</v>
      </c>
      <c r="Q53" s="242"/>
    </row>
    <row r="54" spans="1:17" x14ac:dyDescent="0.25">
      <c r="A54" s="214" t="s">
        <v>351</v>
      </c>
      <c r="B54" s="207" t="s">
        <v>352</v>
      </c>
      <c r="C54" s="239"/>
      <c r="D54" s="240"/>
      <c r="E54" s="319">
        <f t="shared" si="2"/>
        <v>0</v>
      </c>
      <c r="F54" s="240"/>
      <c r="G54" s="241"/>
      <c r="H54" s="240"/>
      <c r="I54" s="319">
        <f t="shared" si="3"/>
        <v>0</v>
      </c>
      <c r="J54" s="240"/>
      <c r="K54" s="241"/>
      <c r="L54" s="240"/>
      <c r="M54" s="319">
        <f t="shared" si="4"/>
        <v>0</v>
      </c>
      <c r="N54" s="240"/>
      <c r="O54" s="242">
        <f t="shared" si="10"/>
        <v>0</v>
      </c>
      <c r="P54" s="242">
        <f t="shared" si="11"/>
        <v>0</v>
      </c>
      <c r="Q54" s="242"/>
    </row>
    <row r="55" spans="1:17" ht="25.5" x14ac:dyDescent="0.25">
      <c r="A55" s="214" t="s">
        <v>353</v>
      </c>
      <c r="B55" s="207" t="s">
        <v>354</v>
      </c>
      <c r="C55" s="239"/>
      <c r="D55" s="240"/>
      <c r="E55" s="319">
        <f t="shared" si="2"/>
        <v>0</v>
      </c>
      <c r="F55" s="240"/>
      <c r="G55" s="241"/>
      <c r="H55" s="240"/>
      <c r="I55" s="319">
        <f t="shared" si="3"/>
        <v>0</v>
      </c>
      <c r="J55" s="240"/>
      <c r="K55" s="241"/>
      <c r="L55" s="240"/>
      <c r="M55" s="319">
        <f t="shared" si="4"/>
        <v>0</v>
      </c>
      <c r="N55" s="240"/>
      <c r="O55" s="242">
        <f t="shared" si="10"/>
        <v>0</v>
      </c>
      <c r="P55" s="242">
        <f t="shared" si="11"/>
        <v>0</v>
      </c>
      <c r="Q55" s="242"/>
    </row>
    <row r="56" spans="1:17" ht="25.5" x14ac:dyDescent="0.25">
      <c r="A56" s="214" t="s">
        <v>678</v>
      </c>
      <c r="B56" s="207" t="s">
        <v>355</v>
      </c>
      <c r="C56" s="239"/>
      <c r="D56" s="240"/>
      <c r="E56" s="319">
        <f t="shared" si="2"/>
        <v>0</v>
      </c>
      <c r="F56" s="240"/>
      <c r="G56" s="241"/>
      <c r="H56" s="240"/>
      <c r="I56" s="319">
        <f t="shared" si="3"/>
        <v>0</v>
      </c>
      <c r="J56" s="240"/>
      <c r="K56" s="241"/>
      <c r="L56" s="240"/>
      <c r="M56" s="319">
        <f t="shared" si="4"/>
        <v>0</v>
      </c>
      <c r="N56" s="240"/>
      <c r="O56" s="242">
        <f t="shared" si="10"/>
        <v>0</v>
      </c>
      <c r="P56" s="242">
        <f t="shared" si="11"/>
        <v>0</v>
      </c>
      <c r="Q56" s="242"/>
    </row>
    <row r="57" spans="1:17" ht="25.5" x14ac:dyDescent="0.25">
      <c r="A57" s="214" t="s">
        <v>721</v>
      </c>
      <c r="B57" s="207" t="s">
        <v>356</v>
      </c>
      <c r="C57" s="239"/>
      <c r="D57" s="240"/>
      <c r="E57" s="319">
        <f t="shared" si="2"/>
        <v>0</v>
      </c>
      <c r="F57" s="240"/>
      <c r="G57" s="241"/>
      <c r="H57" s="240"/>
      <c r="I57" s="319">
        <f t="shared" si="3"/>
        <v>0</v>
      </c>
      <c r="J57" s="240"/>
      <c r="K57" s="241"/>
      <c r="L57" s="240"/>
      <c r="M57" s="319">
        <f t="shared" si="4"/>
        <v>0</v>
      </c>
      <c r="N57" s="240"/>
      <c r="O57" s="242">
        <f t="shared" si="10"/>
        <v>0</v>
      </c>
      <c r="P57" s="242">
        <f t="shared" si="11"/>
        <v>0</v>
      </c>
      <c r="Q57" s="242"/>
    </row>
    <row r="58" spans="1:17" ht="30.75" customHeight="1" x14ac:dyDescent="0.25">
      <c r="A58" s="214" t="s">
        <v>988</v>
      </c>
      <c r="B58" s="207" t="s">
        <v>357</v>
      </c>
      <c r="C58" s="239"/>
      <c r="D58" s="240"/>
      <c r="E58" s="319"/>
      <c r="F58" s="240"/>
      <c r="G58" s="241"/>
      <c r="H58" s="240"/>
      <c r="I58" s="319"/>
      <c r="J58" s="240"/>
      <c r="K58" s="241">
        <v>4500000</v>
      </c>
      <c r="L58" s="240"/>
      <c r="M58" s="319">
        <f t="shared" si="4"/>
        <v>-4500000</v>
      </c>
      <c r="N58" s="240"/>
      <c r="O58" s="242">
        <f t="shared" si="10"/>
        <v>4500000</v>
      </c>
      <c r="P58" s="242">
        <f t="shared" si="11"/>
        <v>0</v>
      </c>
      <c r="Q58" s="242"/>
    </row>
    <row r="59" spans="1:17" x14ac:dyDescent="0.25">
      <c r="A59" s="214" t="s">
        <v>987</v>
      </c>
      <c r="B59" s="207" t="s">
        <v>366</v>
      </c>
      <c r="C59" s="239">
        <v>3500000</v>
      </c>
      <c r="D59" s="240"/>
      <c r="E59" s="319"/>
      <c r="F59" s="240"/>
      <c r="G59" s="241"/>
      <c r="H59" s="240"/>
      <c r="I59" s="319"/>
      <c r="J59" s="240"/>
      <c r="K59" s="241"/>
      <c r="L59" s="240"/>
      <c r="M59" s="319">
        <f t="shared" si="4"/>
        <v>0</v>
      </c>
      <c r="N59" s="240"/>
      <c r="O59" s="242">
        <f t="shared" si="10"/>
        <v>3500000</v>
      </c>
      <c r="P59" s="242">
        <f t="shared" si="11"/>
        <v>0</v>
      </c>
      <c r="Q59" s="242"/>
    </row>
    <row r="60" spans="1:17" x14ac:dyDescent="0.25">
      <c r="A60" s="214" t="s">
        <v>973</v>
      </c>
      <c r="B60" s="207" t="s">
        <v>985</v>
      </c>
      <c r="C60" s="239">
        <v>25000000</v>
      </c>
      <c r="D60" s="240"/>
      <c r="E60" s="319"/>
      <c r="F60" s="240"/>
      <c r="G60" s="241"/>
      <c r="H60" s="240"/>
      <c r="I60" s="319"/>
      <c r="J60" s="240"/>
      <c r="K60" s="241"/>
      <c r="L60" s="240"/>
      <c r="M60" s="319">
        <f t="shared" si="4"/>
        <v>0</v>
      </c>
      <c r="N60" s="240"/>
      <c r="O60" s="242">
        <f t="shared" si="10"/>
        <v>25000000</v>
      </c>
      <c r="P60" s="242">
        <f t="shared" si="11"/>
        <v>0</v>
      </c>
      <c r="Q60" s="242"/>
    </row>
    <row r="61" spans="1:17" s="225" customFormat="1" ht="15.75" x14ac:dyDescent="0.25">
      <c r="A61" s="220" t="s">
        <v>684</v>
      </c>
      <c r="B61" s="219" t="s">
        <v>367</v>
      </c>
      <c r="C61" s="246">
        <f t="shared" ref="C61:N61" si="16">SUM(C53:C60)</f>
        <v>28500000</v>
      </c>
      <c r="D61" s="246">
        <f>SUM(D53:D60)</f>
        <v>0</v>
      </c>
      <c r="E61" s="319">
        <f t="shared" si="2"/>
        <v>-28500000</v>
      </c>
      <c r="F61" s="246">
        <f t="shared" si="16"/>
        <v>0</v>
      </c>
      <c r="G61" s="247">
        <f t="shared" si="16"/>
        <v>0</v>
      </c>
      <c r="H61" s="246">
        <f>SUM(H53:H60)</f>
        <v>0</v>
      </c>
      <c r="I61" s="319">
        <f t="shared" si="3"/>
        <v>0</v>
      </c>
      <c r="J61" s="247">
        <f t="shared" si="16"/>
        <v>0</v>
      </c>
      <c r="K61" s="247">
        <f t="shared" si="16"/>
        <v>4500000</v>
      </c>
      <c r="L61" s="246">
        <f>SUM(L53:L60)</f>
        <v>0</v>
      </c>
      <c r="M61" s="319">
        <f t="shared" si="4"/>
        <v>-4500000</v>
      </c>
      <c r="N61" s="247">
        <f t="shared" si="16"/>
        <v>0</v>
      </c>
      <c r="O61" s="248">
        <f t="shared" si="10"/>
        <v>33000000</v>
      </c>
      <c r="P61" s="248">
        <f t="shared" si="11"/>
        <v>0</v>
      </c>
      <c r="Q61" s="248"/>
    </row>
    <row r="62" spans="1:17" ht="15.75" x14ac:dyDescent="0.25">
      <c r="A62" s="215" t="s">
        <v>846</v>
      </c>
      <c r="B62" s="212"/>
      <c r="C62" s="246">
        <f>C25+C26+C51+C52+C61</f>
        <v>284903150</v>
      </c>
      <c r="D62" s="246">
        <f t="shared" ref="D62:O62" si="17">D25+D26+D51+D52+D61</f>
        <v>0</v>
      </c>
      <c r="E62" s="246">
        <f t="shared" si="17"/>
        <v>-284903150</v>
      </c>
      <c r="F62" s="246">
        <f t="shared" si="17"/>
        <v>0</v>
      </c>
      <c r="G62" s="246">
        <f t="shared" si="17"/>
        <v>0</v>
      </c>
      <c r="H62" s="246">
        <f t="shared" si="17"/>
        <v>0</v>
      </c>
      <c r="I62" s="246">
        <f t="shared" si="17"/>
        <v>0</v>
      </c>
      <c r="J62" s="246">
        <f t="shared" si="17"/>
        <v>0</v>
      </c>
      <c r="K62" s="246">
        <f t="shared" si="17"/>
        <v>134985416</v>
      </c>
      <c r="L62" s="246">
        <f t="shared" si="17"/>
        <v>0</v>
      </c>
      <c r="M62" s="246">
        <f t="shared" si="17"/>
        <v>-134985416</v>
      </c>
      <c r="N62" s="246">
        <f t="shared" si="17"/>
        <v>0</v>
      </c>
      <c r="O62" s="246">
        <f t="shared" si="17"/>
        <v>419888566</v>
      </c>
      <c r="P62" s="242">
        <f t="shared" si="11"/>
        <v>0</v>
      </c>
      <c r="Q62" s="242"/>
    </row>
    <row r="63" spans="1:17" x14ac:dyDescent="0.25">
      <c r="A63" s="216" t="s">
        <v>368</v>
      </c>
      <c r="B63" s="207" t="s">
        <v>369</v>
      </c>
      <c r="C63" s="239">
        <v>200000</v>
      </c>
      <c r="D63" s="240"/>
      <c r="E63" s="319">
        <f t="shared" si="2"/>
        <v>-200000</v>
      </c>
      <c r="F63" s="240"/>
      <c r="G63" s="241"/>
      <c r="H63" s="240"/>
      <c r="I63" s="319">
        <f t="shared" si="3"/>
        <v>0</v>
      </c>
      <c r="J63" s="240"/>
      <c r="K63" s="241"/>
      <c r="L63" s="240"/>
      <c r="M63" s="319">
        <f t="shared" si="4"/>
        <v>0</v>
      </c>
      <c r="N63" s="240"/>
      <c r="O63" s="242">
        <f t="shared" si="10"/>
        <v>200000</v>
      </c>
      <c r="P63" s="242">
        <f t="shared" si="11"/>
        <v>0</v>
      </c>
      <c r="Q63" s="242"/>
    </row>
    <row r="64" spans="1:17" x14ac:dyDescent="0.25">
      <c r="A64" s="216" t="s">
        <v>725</v>
      </c>
      <c r="B64" s="207" t="s">
        <v>370</v>
      </c>
      <c r="C64" s="239">
        <v>4500000</v>
      </c>
      <c r="D64" s="240"/>
      <c r="E64" s="319">
        <f t="shared" si="2"/>
        <v>-4500000</v>
      </c>
      <c r="F64" s="240"/>
      <c r="G64" s="241"/>
      <c r="H64" s="240"/>
      <c r="I64" s="319">
        <f t="shared" si="3"/>
        <v>0</v>
      </c>
      <c r="J64" s="240"/>
      <c r="K64" s="241"/>
      <c r="L64" s="240"/>
      <c r="M64" s="319">
        <f t="shared" si="4"/>
        <v>0</v>
      </c>
      <c r="N64" s="240"/>
      <c r="O64" s="242">
        <f t="shared" si="10"/>
        <v>4500000</v>
      </c>
      <c r="P64" s="242">
        <f t="shared" si="11"/>
        <v>0</v>
      </c>
      <c r="Q64" s="242"/>
    </row>
    <row r="65" spans="1:17" x14ac:dyDescent="0.25">
      <c r="A65" s="216" t="s">
        <v>372</v>
      </c>
      <c r="B65" s="207" t="s">
        <v>373</v>
      </c>
      <c r="C65" s="239">
        <v>2075000</v>
      </c>
      <c r="D65" s="240"/>
      <c r="E65" s="319">
        <f t="shared" si="2"/>
        <v>-2075000</v>
      </c>
      <c r="F65" s="240"/>
      <c r="G65" s="241"/>
      <c r="H65" s="240"/>
      <c r="I65" s="319">
        <f t="shared" si="3"/>
        <v>0</v>
      </c>
      <c r="J65" s="240"/>
      <c r="K65" s="241"/>
      <c r="L65" s="240"/>
      <c r="M65" s="319">
        <f t="shared" si="4"/>
        <v>0</v>
      </c>
      <c r="N65" s="240"/>
      <c r="O65" s="242">
        <f t="shared" si="10"/>
        <v>2075000</v>
      </c>
      <c r="P65" s="242">
        <f t="shared" si="11"/>
        <v>0</v>
      </c>
      <c r="Q65" s="242"/>
    </row>
    <row r="66" spans="1:17" x14ac:dyDescent="0.25">
      <c r="A66" s="216" t="s">
        <v>374</v>
      </c>
      <c r="B66" s="207" t="s">
        <v>375</v>
      </c>
      <c r="C66" s="239">
        <v>6100000</v>
      </c>
      <c r="D66" s="240"/>
      <c r="E66" s="319">
        <f t="shared" si="2"/>
        <v>-6100000</v>
      </c>
      <c r="F66" s="240"/>
      <c r="G66" s="241"/>
      <c r="H66" s="240"/>
      <c r="I66" s="319">
        <f t="shared" si="3"/>
        <v>0</v>
      </c>
      <c r="J66" s="240"/>
      <c r="K66" s="241"/>
      <c r="L66" s="240"/>
      <c r="M66" s="319">
        <f t="shared" si="4"/>
        <v>0</v>
      </c>
      <c r="N66" s="240"/>
      <c r="O66" s="242">
        <f t="shared" si="10"/>
        <v>6100000</v>
      </c>
      <c r="P66" s="242">
        <f t="shared" si="11"/>
        <v>0</v>
      </c>
      <c r="Q66" s="242"/>
    </row>
    <row r="67" spans="1:17" x14ac:dyDescent="0.25">
      <c r="A67" s="208" t="s">
        <v>376</v>
      </c>
      <c r="B67" s="207" t="s">
        <v>377</v>
      </c>
      <c r="C67" s="239"/>
      <c r="D67" s="240"/>
      <c r="E67" s="319">
        <f t="shared" si="2"/>
        <v>0</v>
      </c>
      <c r="F67" s="240"/>
      <c r="G67" s="241"/>
      <c r="H67" s="240"/>
      <c r="I67" s="319">
        <f t="shared" si="3"/>
        <v>0</v>
      </c>
      <c r="J67" s="240"/>
      <c r="K67" s="241"/>
      <c r="L67" s="240"/>
      <c r="M67" s="319">
        <f t="shared" si="4"/>
        <v>0</v>
      </c>
      <c r="N67" s="240"/>
      <c r="O67" s="242">
        <f t="shared" si="10"/>
        <v>0</v>
      </c>
      <c r="P67" s="242">
        <f t="shared" si="11"/>
        <v>0</v>
      </c>
      <c r="Q67" s="242"/>
    </row>
    <row r="68" spans="1:17" x14ac:dyDescent="0.25">
      <c r="A68" s="208" t="s">
        <v>378</v>
      </c>
      <c r="B68" s="207" t="s">
        <v>379</v>
      </c>
      <c r="C68" s="239"/>
      <c r="D68" s="240"/>
      <c r="E68" s="319">
        <f t="shared" si="2"/>
        <v>0</v>
      </c>
      <c r="F68" s="240"/>
      <c r="G68" s="241"/>
      <c r="H68" s="240"/>
      <c r="I68" s="319">
        <f t="shared" si="3"/>
        <v>0</v>
      </c>
      <c r="J68" s="240"/>
      <c r="K68" s="241"/>
      <c r="L68" s="240"/>
      <c r="M68" s="319">
        <f t="shared" si="4"/>
        <v>0</v>
      </c>
      <c r="N68" s="240"/>
      <c r="O68" s="242">
        <f t="shared" si="10"/>
        <v>0</v>
      </c>
      <c r="P68" s="242">
        <f t="shared" si="11"/>
        <v>0</v>
      </c>
      <c r="Q68" s="242"/>
    </row>
    <row r="69" spans="1:17" x14ac:dyDescent="0.25">
      <c r="A69" s="208" t="s">
        <v>380</v>
      </c>
      <c r="B69" s="207" t="s">
        <v>381</v>
      </c>
      <c r="C69" s="239">
        <v>3487500</v>
      </c>
      <c r="D69" s="240"/>
      <c r="E69" s="319">
        <f t="shared" si="2"/>
        <v>-3487500</v>
      </c>
      <c r="F69" s="240"/>
      <c r="G69" s="241"/>
      <c r="H69" s="240"/>
      <c r="I69" s="319">
        <f t="shared" si="3"/>
        <v>0</v>
      </c>
      <c r="J69" s="240"/>
      <c r="K69" s="241"/>
      <c r="L69" s="240"/>
      <c r="M69" s="319">
        <f t="shared" si="4"/>
        <v>0</v>
      </c>
      <c r="N69" s="240"/>
      <c r="O69" s="242">
        <f t="shared" si="10"/>
        <v>3487500</v>
      </c>
      <c r="P69" s="242">
        <f t="shared" si="11"/>
        <v>0</v>
      </c>
      <c r="Q69" s="242"/>
    </row>
    <row r="70" spans="1:17" s="225" customFormat="1" ht="15.75" x14ac:dyDescent="0.25">
      <c r="A70" s="218" t="s">
        <v>686</v>
      </c>
      <c r="B70" s="219" t="s">
        <v>382</v>
      </c>
      <c r="C70" s="247">
        <f>SUM(C63:C69)</f>
        <v>16362500</v>
      </c>
      <c r="D70" s="247">
        <f>SUM(D63:D69)</f>
        <v>0</v>
      </c>
      <c r="E70" s="319">
        <f t="shared" si="2"/>
        <v>-16362500</v>
      </c>
      <c r="F70" s="247">
        <f>SUM(F63:F69)</f>
        <v>0</v>
      </c>
      <c r="G70" s="247">
        <f>SUM(G63:G69)</f>
        <v>0</v>
      </c>
      <c r="H70" s="247">
        <f>SUM(H63:H69)</f>
        <v>0</v>
      </c>
      <c r="I70" s="319">
        <f t="shared" si="3"/>
        <v>0</v>
      </c>
      <c r="J70" s="247">
        <f>SUM(J63:J69)</f>
        <v>0</v>
      </c>
      <c r="K70" s="247">
        <f>SUM(K63:K69)</f>
        <v>0</v>
      </c>
      <c r="L70" s="247">
        <f>SUM(L63:L69)</f>
        <v>0</v>
      </c>
      <c r="M70" s="319">
        <f t="shared" si="4"/>
        <v>0</v>
      </c>
      <c r="N70" s="247">
        <f>SUM(N63:N69)</f>
        <v>0</v>
      </c>
      <c r="O70" s="248">
        <f t="shared" si="10"/>
        <v>16362500</v>
      </c>
      <c r="P70" s="248">
        <f t="shared" si="11"/>
        <v>0</v>
      </c>
      <c r="Q70" s="248"/>
    </row>
    <row r="71" spans="1:17" x14ac:dyDescent="0.25">
      <c r="A71" s="217" t="s">
        <v>383</v>
      </c>
      <c r="B71" s="207" t="s">
        <v>384</v>
      </c>
      <c r="C71" s="239">
        <v>61742796</v>
      </c>
      <c r="D71" s="240"/>
      <c r="E71" s="319">
        <f t="shared" si="2"/>
        <v>-61742796</v>
      </c>
      <c r="F71" s="240"/>
      <c r="G71" s="241"/>
      <c r="H71" s="240"/>
      <c r="I71" s="319">
        <f t="shared" si="3"/>
        <v>0</v>
      </c>
      <c r="J71" s="240"/>
      <c r="K71" s="241"/>
      <c r="L71" s="240"/>
      <c r="M71" s="319">
        <f t="shared" si="4"/>
        <v>0</v>
      </c>
      <c r="N71" s="240"/>
      <c r="O71" s="242">
        <f t="shared" ref="O71:O83" si="18">SUM(C71,G71,K71)</f>
        <v>61742796</v>
      </c>
      <c r="P71" s="242">
        <f t="shared" ref="P71:P84" si="19">SUM(D71,H71,L71)</f>
        <v>0</v>
      </c>
      <c r="Q71" s="242"/>
    </row>
    <row r="72" spans="1:17" x14ac:dyDescent="0.25">
      <c r="A72" s="217" t="s">
        <v>385</v>
      </c>
      <c r="B72" s="207" t="s">
        <v>386</v>
      </c>
      <c r="C72" s="239"/>
      <c r="D72" s="240"/>
      <c r="E72" s="319">
        <f t="shared" ref="E72:E84" si="20">SUM(D72-C72)</f>
        <v>0</v>
      </c>
      <c r="F72" s="240"/>
      <c r="G72" s="241"/>
      <c r="H72" s="240"/>
      <c r="I72" s="319">
        <f t="shared" ref="I72:I84" si="21">SUM(H72-G72)</f>
        <v>0</v>
      </c>
      <c r="J72" s="240"/>
      <c r="K72" s="241"/>
      <c r="L72" s="240"/>
      <c r="M72" s="319">
        <f t="shared" ref="M72:M84" si="22">SUM(L72-K72)</f>
        <v>0</v>
      </c>
      <c r="N72" s="240"/>
      <c r="O72" s="242">
        <f t="shared" si="18"/>
        <v>0</v>
      </c>
      <c r="P72" s="242">
        <f t="shared" si="19"/>
        <v>0</v>
      </c>
      <c r="Q72" s="242"/>
    </row>
    <row r="73" spans="1:17" x14ac:dyDescent="0.25">
      <c r="A73" s="217" t="s">
        <v>387</v>
      </c>
      <c r="B73" s="207" t="s">
        <v>388</v>
      </c>
      <c r="C73" s="239"/>
      <c r="D73" s="240"/>
      <c r="E73" s="319">
        <f t="shared" si="20"/>
        <v>0</v>
      </c>
      <c r="F73" s="240"/>
      <c r="G73" s="241"/>
      <c r="H73" s="240"/>
      <c r="I73" s="319">
        <f t="shared" si="21"/>
        <v>0</v>
      </c>
      <c r="J73" s="240"/>
      <c r="K73" s="241"/>
      <c r="L73" s="240"/>
      <c r="M73" s="319">
        <f t="shared" si="22"/>
        <v>0</v>
      </c>
      <c r="N73" s="240"/>
      <c r="O73" s="242">
        <f t="shared" si="18"/>
        <v>0</v>
      </c>
      <c r="P73" s="242">
        <f t="shared" si="19"/>
        <v>0</v>
      </c>
      <c r="Q73" s="242"/>
    </row>
    <row r="74" spans="1:17" x14ac:dyDescent="0.25">
      <c r="A74" s="217" t="s">
        <v>389</v>
      </c>
      <c r="B74" s="207" t="s">
        <v>390</v>
      </c>
      <c r="C74" s="239">
        <v>16662555</v>
      </c>
      <c r="D74" s="240"/>
      <c r="E74" s="319">
        <f t="shared" si="20"/>
        <v>-16662555</v>
      </c>
      <c r="F74" s="240"/>
      <c r="G74" s="241"/>
      <c r="H74" s="240"/>
      <c r="I74" s="319">
        <f t="shared" si="21"/>
        <v>0</v>
      </c>
      <c r="J74" s="240"/>
      <c r="K74" s="241"/>
      <c r="L74" s="240"/>
      <c r="M74" s="319">
        <f t="shared" si="22"/>
        <v>0</v>
      </c>
      <c r="N74" s="240"/>
      <c r="O74" s="242">
        <f t="shared" si="18"/>
        <v>16662555</v>
      </c>
      <c r="P74" s="242">
        <f t="shared" si="19"/>
        <v>0</v>
      </c>
      <c r="Q74" s="242"/>
    </row>
    <row r="75" spans="1:17" s="225" customFormat="1" ht="15.75" x14ac:dyDescent="0.25">
      <c r="A75" s="220" t="s">
        <v>687</v>
      </c>
      <c r="B75" s="219" t="s">
        <v>391</v>
      </c>
      <c r="C75" s="246">
        <f t="shared" ref="C75:N75" si="23">SUM(C71:C74)</f>
        <v>78405351</v>
      </c>
      <c r="D75" s="246">
        <f>SUM(D71:D74)</f>
        <v>0</v>
      </c>
      <c r="E75" s="319">
        <f t="shared" si="20"/>
        <v>-78405351</v>
      </c>
      <c r="F75" s="246">
        <f t="shared" si="23"/>
        <v>0</v>
      </c>
      <c r="G75" s="247">
        <f t="shared" si="23"/>
        <v>0</v>
      </c>
      <c r="H75" s="246">
        <f>SUM(H71:H74)</f>
        <v>0</v>
      </c>
      <c r="I75" s="319">
        <f t="shared" si="21"/>
        <v>0</v>
      </c>
      <c r="J75" s="247">
        <f t="shared" si="23"/>
        <v>0</v>
      </c>
      <c r="K75" s="247">
        <f t="shared" si="23"/>
        <v>0</v>
      </c>
      <c r="L75" s="246">
        <f>SUM(L71:L74)</f>
        <v>0</v>
      </c>
      <c r="M75" s="319">
        <f t="shared" si="22"/>
        <v>0</v>
      </c>
      <c r="N75" s="247">
        <f t="shared" si="23"/>
        <v>0</v>
      </c>
      <c r="O75" s="248">
        <f t="shared" si="18"/>
        <v>78405351</v>
      </c>
      <c r="P75" s="248">
        <f t="shared" si="19"/>
        <v>0</v>
      </c>
      <c r="Q75" s="248"/>
    </row>
    <row r="76" spans="1:17" x14ac:dyDescent="0.25">
      <c r="A76" s="217" t="s">
        <v>731</v>
      </c>
      <c r="B76" s="207" t="s">
        <v>984</v>
      </c>
      <c r="C76" s="239"/>
      <c r="D76" s="240"/>
      <c r="E76" s="319">
        <f t="shared" si="20"/>
        <v>0</v>
      </c>
      <c r="F76" s="240"/>
      <c r="G76" s="241"/>
      <c r="H76" s="240"/>
      <c r="I76" s="319">
        <f t="shared" si="21"/>
        <v>0</v>
      </c>
      <c r="J76" s="240"/>
      <c r="K76" s="241"/>
      <c r="L76" s="240"/>
      <c r="M76" s="319">
        <f t="shared" si="22"/>
        <v>0</v>
      </c>
      <c r="N76" s="240"/>
      <c r="O76" s="242">
        <f t="shared" si="18"/>
        <v>0</v>
      </c>
      <c r="P76" s="242">
        <f t="shared" si="19"/>
        <v>0</v>
      </c>
      <c r="Q76" s="242"/>
    </row>
    <row r="77" spans="1:17" s="225" customFormat="1" ht="15.75" x14ac:dyDescent="0.25">
      <c r="A77" s="220" t="s">
        <v>688</v>
      </c>
      <c r="B77" s="219">
        <v>0</v>
      </c>
      <c r="C77" s="246"/>
      <c r="D77" s="247"/>
      <c r="E77" s="319">
        <f t="shared" si="20"/>
        <v>0</v>
      </c>
      <c r="F77" s="247"/>
      <c r="G77" s="247">
        <f>SUM(G76)</f>
        <v>0</v>
      </c>
      <c r="H77" s="247"/>
      <c r="I77" s="319">
        <f t="shared" si="21"/>
        <v>0</v>
      </c>
      <c r="J77" s="247"/>
      <c r="K77" s="247"/>
      <c r="L77" s="247"/>
      <c r="M77" s="319">
        <f t="shared" si="22"/>
        <v>0</v>
      </c>
      <c r="N77" s="247"/>
      <c r="O77" s="248">
        <f t="shared" si="18"/>
        <v>0</v>
      </c>
      <c r="P77" s="248">
        <f t="shared" si="19"/>
        <v>0</v>
      </c>
      <c r="Q77" s="248"/>
    </row>
    <row r="78" spans="1:17" ht="15.75" x14ac:dyDescent="0.25">
      <c r="A78" s="215" t="s">
        <v>845</v>
      </c>
      <c r="B78" s="212"/>
      <c r="C78" s="246">
        <f>SUM(C75,C70)</f>
        <v>94767851</v>
      </c>
      <c r="D78" s="247"/>
      <c r="E78" s="564">
        <f t="shared" si="20"/>
        <v>-94767851</v>
      </c>
      <c r="F78" s="247"/>
      <c r="G78" s="247">
        <f>SUM(G77,G75)</f>
        <v>0</v>
      </c>
      <c r="H78" s="247"/>
      <c r="I78" s="564">
        <f t="shared" si="21"/>
        <v>0</v>
      </c>
      <c r="J78" s="247"/>
      <c r="K78" s="247"/>
      <c r="L78" s="247"/>
      <c r="M78" s="564">
        <f t="shared" si="22"/>
        <v>0</v>
      </c>
      <c r="N78" s="247"/>
      <c r="O78" s="248">
        <f t="shared" si="18"/>
        <v>94767851</v>
      </c>
      <c r="P78" s="242">
        <f t="shared" si="19"/>
        <v>0</v>
      </c>
      <c r="Q78" s="242"/>
    </row>
    <row r="79" spans="1:17" ht="15.75" x14ac:dyDescent="0.25">
      <c r="A79" s="218" t="s">
        <v>739</v>
      </c>
      <c r="B79" s="219" t="s">
        <v>403</v>
      </c>
      <c r="C79" s="246">
        <f>SUM(C78,C61,C52,C51,C26,C25)</f>
        <v>379671001</v>
      </c>
      <c r="D79" s="246">
        <f>SUM(D78,D70,D61,D52,D51,D26,D25)</f>
        <v>0</v>
      </c>
      <c r="E79" s="319">
        <f t="shared" si="20"/>
        <v>-379671001</v>
      </c>
      <c r="F79" s="246">
        <f>SUM(F78,F70,F61,F52,F51,F26,F25)</f>
        <v>0</v>
      </c>
      <c r="G79" s="245">
        <f>SUM(G78,G70,G61,G52,G51,G26,G25)</f>
        <v>0</v>
      </c>
      <c r="H79" s="246">
        <f>SUM(H78,H70,H61,H52,H51,H26,H25)</f>
        <v>0</v>
      </c>
      <c r="I79" s="319">
        <f t="shared" si="21"/>
        <v>0</v>
      </c>
      <c r="J79" s="245">
        <f>SUM(J78,J70,J61,J52,J51,J26,J25)</f>
        <v>0</v>
      </c>
      <c r="K79" s="245">
        <f>SUM(K78,K61,K52,K51,K26,K25)</f>
        <v>134985416</v>
      </c>
      <c r="L79" s="246">
        <f>SUM(L78,L70,L61,L52,L51,L26,L25)</f>
        <v>0</v>
      </c>
      <c r="M79" s="319">
        <f t="shared" si="22"/>
        <v>-134985416</v>
      </c>
      <c r="N79" s="245">
        <f>SUM(N78,N70,N61,N52,N51,N26,N25)</f>
        <v>0</v>
      </c>
      <c r="O79" s="242">
        <f t="shared" si="18"/>
        <v>514656417</v>
      </c>
      <c r="P79" s="242">
        <f t="shared" si="19"/>
        <v>0</v>
      </c>
      <c r="Q79" s="242"/>
    </row>
    <row r="80" spans="1:17" ht="15.75" x14ac:dyDescent="0.25">
      <c r="A80" s="506" t="s">
        <v>1191</v>
      </c>
      <c r="B80" s="507" t="s">
        <v>411</v>
      </c>
      <c r="C80" s="508">
        <v>3000000</v>
      </c>
      <c r="D80" s="508"/>
      <c r="E80" s="319"/>
      <c r="F80" s="508"/>
      <c r="G80" s="241"/>
      <c r="H80" s="508"/>
      <c r="I80" s="319"/>
      <c r="J80" s="241"/>
      <c r="K80" s="241"/>
      <c r="L80" s="508"/>
      <c r="M80" s="319"/>
      <c r="N80" s="241"/>
      <c r="O80" s="242">
        <f t="shared" si="18"/>
        <v>3000000</v>
      </c>
      <c r="P80" s="242"/>
      <c r="Q80" s="242"/>
    </row>
    <row r="81" spans="1:34" ht="15.75" x14ac:dyDescent="0.25">
      <c r="A81" s="506" t="s">
        <v>1185</v>
      </c>
      <c r="B81" s="507" t="s">
        <v>423</v>
      </c>
      <c r="C81" s="508"/>
      <c r="D81" s="246"/>
      <c r="E81" s="319">
        <f t="shared" si="20"/>
        <v>0</v>
      </c>
      <c r="F81" s="246"/>
      <c r="G81" s="245"/>
      <c r="H81" s="246"/>
      <c r="I81" s="319">
        <f t="shared" si="21"/>
        <v>0</v>
      </c>
      <c r="J81" s="245"/>
      <c r="K81" s="245"/>
      <c r="L81" s="246"/>
      <c r="M81" s="319"/>
      <c r="N81" s="245"/>
      <c r="O81" s="242">
        <f t="shared" si="18"/>
        <v>0</v>
      </c>
      <c r="P81" s="242"/>
      <c r="Q81" s="242"/>
    </row>
    <row r="82" spans="1:34" ht="15.75" x14ac:dyDescent="0.25">
      <c r="A82" s="506" t="s">
        <v>1186</v>
      </c>
      <c r="B82" s="507" t="s">
        <v>425</v>
      </c>
      <c r="C82" s="508"/>
      <c r="D82" s="246"/>
      <c r="E82" s="319">
        <f t="shared" si="20"/>
        <v>0</v>
      </c>
      <c r="F82" s="246"/>
      <c r="G82" s="245"/>
      <c r="H82" s="246"/>
      <c r="I82" s="319">
        <f t="shared" si="21"/>
        <v>0</v>
      </c>
      <c r="J82" s="245"/>
      <c r="K82" s="245"/>
      <c r="L82" s="246"/>
      <c r="M82" s="319"/>
      <c r="N82" s="245"/>
      <c r="O82" s="242">
        <f t="shared" si="18"/>
        <v>0</v>
      </c>
      <c r="P82" s="242"/>
      <c r="Q82" s="242"/>
    </row>
    <row r="83" spans="1:34" ht="15.75" x14ac:dyDescent="0.25">
      <c r="A83" s="220" t="s">
        <v>740</v>
      </c>
      <c r="B83" s="218" t="s">
        <v>445</v>
      </c>
      <c r="C83" s="249">
        <f>SUM(C80:C82)</f>
        <v>3000000</v>
      </c>
      <c r="D83" s="249">
        <f t="shared" ref="D83:K83" si="24">SUM(D80:D82)</f>
        <v>0</v>
      </c>
      <c r="E83" s="249">
        <f t="shared" si="24"/>
        <v>0</v>
      </c>
      <c r="F83" s="249">
        <f t="shared" si="24"/>
        <v>0</v>
      </c>
      <c r="G83" s="249">
        <f t="shared" si="24"/>
        <v>0</v>
      </c>
      <c r="H83" s="249">
        <f t="shared" si="24"/>
        <v>0</v>
      </c>
      <c r="I83" s="249">
        <f t="shared" si="24"/>
        <v>0</v>
      </c>
      <c r="J83" s="249">
        <f t="shared" si="24"/>
        <v>0</v>
      </c>
      <c r="K83" s="249">
        <f t="shared" si="24"/>
        <v>0</v>
      </c>
      <c r="L83" s="249"/>
      <c r="M83" s="565">
        <f t="shared" si="22"/>
        <v>0</v>
      </c>
      <c r="N83" s="250"/>
      <c r="O83" s="250">
        <f t="shared" si="18"/>
        <v>3000000</v>
      </c>
      <c r="P83" s="250">
        <f t="shared" si="19"/>
        <v>0</v>
      </c>
      <c r="Q83" s="250"/>
      <c r="R83" s="221"/>
      <c r="S83" s="221"/>
      <c r="T83" s="221"/>
      <c r="U83" s="221"/>
      <c r="V83" s="221"/>
      <c r="W83" s="221"/>
      <c r="X83" s="221"/>
      <c r="Y83" s="221"/>
      <c r="Z83" s="221"/>
      <c r="AA83" s="221"/>
      <c r="AB83" s="221"/>
      <c r="AC83" s="221"/>
      <c r="AD83" s="221"/>
      <c r="AE83" s="221"/>
      <c r="AF83" s="221"/>
      <c r="AG83" s="222"/>
      <c r="AH83" s="222"/>
    </row>
    <row r="84" spans="1:34" s="229" customFormat="1" ht="18.75" x14ac:dyDescent="0.3">
      <c r="A84" s="226" t="s">
        <v>776</v>
      </c>
      <c r="B84" s="227"/>
      <c r="C84" s="251">
        <f>SUM(C83,C79)</f>
        <v>382671001</v>
      </c>
      <c r="D84" s="251">
        <f>SUM(D79:D83)</f>
        <v>0</v>
      </c>
      <c r="E84" s="319">
        <f t="shared" si="20"/>
        <v>-382671001</v>
      </c>
      <c r="F84" s="251">
        <f>SUM(F79:F83)</f>
        <v>0</v>
      </c>
      <c r="G84" s="251">
        <f>SUM(G79:G83)</f>
        <v>0</v>
      </c>
      <c r="H84" s="251">
        <f>SUM(H79:H83)</f>
        <v>0</v>
      </c>
      <c r="I84" s="319">
        <f t="shared" si="21"/>
        <v>0</v>
      </c>
      <c r="J84" s="251">
        <f>SUM(J79:J83)</f>
        <v>0</v>
      </c>
      <c r="K84" s="251">
        <f>SUM(K79:K83)</f>
        <v>134985416</v>
      </c>
      <c r="L84" s="251">
        <f>SUM(L79:L83)</f>
        <v>0</v>
      </c>
      <c r="M84" s="319">
        <f t="shared" si="22"/>
        <v>-134985416</v>
      </c>
      <c r="N84" s="251">
        <f>SUM(N79:N83)</f>
        <v>0</v>
      </c>
      <c r="O84" s="251">
        <f>SUM(C84,G84,K84)</f>
        <v>517656417</v>
      </c>
      <c r="P84" s="251">
        <f t="shared" si="19"/>
        <v>0</v>
      </c>
      <c r="Q84" s="251"/>
      <c r="R84" s="228"/>
      <c r="S84" s="228"/>
      <c r="T84" s="228"/>
      <c r="U84" s="228"/>
      <c r="V84" s="228"/>
      <c r="W84" s="228"/>
      <c r="X84" s="228"/>
      <c r="Y84" s="228"/>
      <c r="Z84" s="228"/>
      <c r="AA84" s="228"/>
      <c r="AB84" s="228"/>
      <c r="AC84" s="228"/>
      <c r="AD84" s="228"/>
      <c r="AE84" s="228"/>
      <c r="AF84" s="228"/>
      <c r="AG84" s="228"/>
      <c r="AH84" s="228"/>
    </row>
    <row r="85" spans="1:34" x14ac:dyDescent="0.25">
      <c r="B85" s="222"/>
      <c r="C85" s="222"/>
      <c r="D85" s="222"/>
      <c r="E85" s="222"/>
      <c r="F85" s="222"/>
      <c r="G85" s="223"/>
      <c r="H85" s="222"/>
      <c r="I85" s="222"/>
      <c r="J85" s="222"/>
      <c r="K85" s="223"/>
      <c r="L85" s="222"/>
      <c r="M85" s="222"/>
      <c r="N85" s="222"/>
      <c r="O85" s="222"/>
      <c r="P85" s="222"/>
      <c r="Q85" s="222"/>
      <c r="R85" s="222"/>
      <c r="S85" s="222"/>
      <c r="T85" s="222"/>
      <c r="U85" s="222"/>
      <c r="V85" s="222"/>
      <c r="W85" s="222"/>
      <c r="X85" s="222"/>
      <c r="Y85" s="222"/>
      <c r="Z85" s="222"/>
      <c r="AA85" s="222"/>
      <c r="AB85" s="222"/>
      <c r="AC85" s="222"/>
      <c r="AD85" s="222"/>
      <c r="AE85" s="222"/>
      <c r="AF85" s="222"/>
      <c r="AG85" s="222"/>
      <c r="AH85" s="222"/>
    </row>
    <row r="86" spans="1:34" x14ac:dyDescent="0.25">
      <c r="B86" s="222"/>
      <c r="C86" s="222"/>
      <c r="D86" s="316">
        <f>SUM(D84-C84)</f>
        <v>-382671001</v>
      </c>
      <c r="E86" s="316"/>
      <c r="F86" s="222"/>
      <c r="G86" s="223"/>
      <c r="H86" s="316">
        <f>SUM(H84-G84)</f>
        <v>0</v>
      </c>
      <c r="I86" s="316"/>
      <c r="J86" s="222"/>
      <c r="K86" s="223"/>
      <c r="L86" s="316">
        <f>SUM(L84-K84)</f>
        <v>-134985416</v>
      </c>
      <c r="M86" s="316"/>
      <c r="N86" s="222"/>
      <c r="O86" s="222"/>
      <c r="P86" s="222"/>
      <c r="Q86" s="222"/>
      <c r="R86" s="222"/>
      <c r="S86" s="222"/>
      <c r="T86" s="222"/>
      <c r="U86" s="222"/>
      <c r="V86" s="222"/>
      <c r="W86" s="222"/>
      <c r="X86" s="222"/>
      <c r="Y86" s="222"/>
      <c r="Z86" s="222"/>
      <c r="AA86" s="222"/>
      <c r="AB86" s="222"/>
      <c r="AC86" s="222"/>
      <c r="AD86" s="222"/>
      <c r="AE86" s="222"/>
      <c r="AF86" s="222"/>
      <c r="AG86" s="222"/>
      <c r="AH86" s="222"/>
    </row>
    <row r="87" spans="1:34" x14ac:dyDescent="0.25">
      <c r="B87" s="222"/>
      <c r="C87" s="316"/>
      <c r="D87" s="316"/>
      <c r="E87" s="316"/>
      <c r="F87" s="316"/>
      <c r="G87" s="316"/>
      <c r="H87" s="316"/>
      <c r="I87" s="316"/>
      <c r="J87" s="316"/>
      <c r="K87" s="316"/>
      <c r="L87" s="316"/>
      <c r="M87" s="316"/>
      <c r="N87" s="316"/>
      <c r="O87" s="316"/>
      <c r="P87" s="316">
        <f>SUM('3.'!M87-'2.'!P84)</f>
        <v>2286660</v>
      </c>
      <c r="Q87" s="222"/>
      <c r="R87" s="222"/>
      <c r="S87" s="222"/>
      <c r="T87" s="222"/>
      <c r="U87" s="222"/>
      <c r="V87" s="222"/>
      <c r="W87" s="222"/>
      <c r="X87" s="222"/>
      <c r="Y87" s="222"/>
      <c r="Z87" s="222"/>
      <c r="AA87" s="222"/>
      <c r="AB87" s="222"/>
      <c r="AC87" s="222"/>
      <c r="AD87" s="222"/>
      <c r="AE87" s="222"/>
      <c r="AF87" s="222"/>
      <c r="AG87" s="222"/>
      <c r="AH87" s="222"/>
    </row>
    <row r="88" spans="1:34" x14ac:dyDescent="0.25">
      <c r="B88" s="222"/>
      <c r="C88" s="222"/>
      <c r="D88" s="222"/>
      <c r="E88" s="222"/>
      <c r="F88" s="222"/>
      <c r="G88" s="223"/>
      <c r="H88" s="222"/>
      <c r="I88" s="222"/>
      <c r="J88" s="222"/>
      <c r="K88" s="223"/>
      <c r="L88" s="222"/>
      <c r="M88" s="222"/>
      <c r="N88" s="222"/>
      <c r="O88" s="222"/>
      <c r="P88" s="222"/>
      <c r="Q88" s="222"/>
      <c r="R88" s="222"/>
      <c r="S88" s="222"/>
      <c r="T88" s="222"/>
      <c r="U88" s="222"/>
      <c r="V88" s="222"/>
      <c r="W88" s="222"/>
      <c r="X88" s="222"/>
      <c r="Y88" s="222"/>
      <c r="Z88" s="222"/>
      <c r="AA88" s="222"/>
      <c r="AB88" s="222"/>
      <c r="AC88" s="222"/>
      <c r="AD88" s="222"/>
      <c r="AE88" s="222"/>
      <c r="AF88" s="222"/>
      <c r="AG88" s="222"/>
      <c r="AH88" s="222"/>
    </row>
    <row r="89" spans="1:34" x14ac:dyDescent="0.25">
      <c r="B89" s="222"/>
      <c r="C89" s="222"/>
      <c r="D89" s="222"/>
      <c r="E89" s="222"/>
      <c r="F89" s="222"/>
      <c r="G89" s="223"/>
      <c r="H89" s="222"/>
      <c r="I89" s="222"/>
      <c r="J89" s="222"/>
      <c r="K89" s="223"/>
      <c r="L89" s="222"/>
      <c r="M89" s="222"/>
      <c r="N89" s="222"/>
      <c r="O89" s="222"/>
      <c r="P89" s="222"/>
      <c r="Q89" s="222"/>
      <c r="R89" s="222"/>
      <c r="S89" s="222"/>
      <c r="T89" s="222"/>
      <c r="U89" s="222"/>
      <c r="V89" s="222"/>
      <c r="W89" s="222"/>
      <c r="X89" s="222"/>
      <c r="Y89" s="222"/>
      <c r="Z89" s="222"/>
      <c r="AA89" s="222"/>
      <c r="AB89" s="222"/>
      <c r="AC89" s="222"/>
      <c r="AD89" s="222"/>
      <c r="AE89" s="222"/>
      <c r="AF89" s="222"/>
      <c r="AG89" s="222"/>
      <c r="AH89" s="222"/>
    </row>
    <row r="90" spans="1:34" x14ac:dyDescent="0.25">
      <c r="B90" s="222"/>
      <c r="C90" s="222"/>
      <c r="D90" s="222"/>
      <c r="E90" s="222"/>
      <c r="F90" s="222"/>
      <c r="G90" s="223"/>
      <c r="H90" s="222"/>
      <c r="I90" s="222"/>
      <c r="J90" s="222"/>
      <c r="K90" s="223"/>
      <c r="L90" s="222"/>
      <c r="M90" s="222"/>
      <c r="N90" s="222"/>
      <c r="O90" s="222"/>
      <c r="P90" s="222"/>
      <c r="Q90" s="222"/>
      <c r="R90" s="222"/>
      <c r="S90" s="222"/>
      <c r="T90" s="222"/>
      <c r="U90" s="222"/>
      <c r="V90" s="222"/>
      <c r="W90" s="222"/>
      <c r="X90" s="222"/>
      <c r="Y90" s="222"/>
      <c r="Z90" s="222"/>
      <c r="AA90" s="222"/>
      <c r="AB90" s="222"/>
      <c r="AC90" s="222"/>
      <c r="AD90" s="222"/>
      <c r="AE90" s="222"/>
      <c r="AF90" s="222"/>
      <c r="AG90" s="222"/>
      <c r="AH90" s="222"/>
    </row>
    <row r="91" spans="1:34" x14ac:dyDescent="0.25">
      <c r="B91" s="222"/>
      <c r="C91" s="222"/>
      <c r="D91" s="222"/>
      <c r="E91" s="222"/>
      <c r="F91" s="222"/>
      <c r="G91" s="223"/>
      <c r="H91" s="222"/>
      <c r="I91" s="222"/>
      <c r="J91" s="222"/>
      <c r="K91" s="223"/>
      <c r="L91" s="222"/>
      <c r="M91" s="222"/>
      <c r="N91" s="222"/>
      <c r="O91" s="222"/>
      <c r="P91" s="222"/>
      <c r="Q91" s="222"/>
      <c r="R91" s="222"/>
      <c r="S91" s="222"/>
      <c r="T91" s="222"/>
      <c r="U91" s="222"/>
      <c r="V91" s="222"/>
      <c r="W91" s="222"/>
      <c r="X91" s="222"/>
      <c r="Y91" s="222"/>
      <c r="Z91" s="222"/>
      <c r="AA91" s="222"/>
      <c r="AB91" s="222"/>
      <c r="AC91" s="222"/>
      <c r="AD91" s="222"/>
      <c r="AE91" s="222"/>
      <c r="AF91" s="222"/>
      <c r="AG91" s="222"/>
      <c r="AH91" s="222"/>
    </row>
    <row r="92" spans="1:34" x14ac:dyDescent="0.25">
      <c r="B92" s="222"/>
      <c r="C92" s="222"/>
      <c r="D92" s="222"/>
      <c r="E92" s="222"/>
      <c r="F92" s="222"/>
      <c r="G92" s="223"/>
      <c r="H92" s="222"/>
      <c r="I92" s="222"/>
      <c r="J92" s="222"/>
      <c r="K92" s="223"/>
      <c r="L92" s="222"/>
      <c r="M92" s="222"/>
      <c r="N92" s="222"/>
      <c r="O92" s="222"/>
      <c r="P92" s="222"/>
      <c r="Q92" s="222"/>
      <c r="R92" s="222"/>
      <c r="S92" s="222"/>
      <c r="T92" s="222"/>
      <c r="U92" s="222"/>
      <c r="V92" s="222"/>
      <c r="W92" s="222"/>
      <c r="X92" s="222"/>
      <c r="Y92" s="222"/>
      <c r="Z92" s="222"/>
      <c r="AA92" s="222"/>
      <c r="AB92" s="222"/>
      <c r="AC92" s="222"/>
      <c r="AD92" s="222"/>
      <c r="AE92" s="222"/>
      <c r="AF92" s="222"/>
      <c r="AG92" s="222"/>
      <c r="AH92" s="222"/>
    </row>
    <row r="93" spans="1:34" x14ac:dyDescent="0.25">
      <c r="B93" s="222"/>
      <c r="C93" s="222"/>
      <c r="D93" s="222"/>
      <c r="E93" s="222"/>
      <c r="F93" s="222"/>
      <c r="G93" s="223"/>
      <c r="H93" s="222"/>
      <c r="I93" s="222"/>
      <c r="J93" s="222"/>
      <c r="K93" s="223"/>
      <c r="L93" s="222"/>
      <c r="M93" s="222"/>
      <c r="N93" s="222"/>
      <c r="O93" s="222"/>
      <c r="P93" s="222"/>
      <c r="Q93" s="222"/>
      <c r="R93" s="222"/>
      <c r="S93" s="222"/>
      <c r="T93" s="222"/>
      <c r="U93" s="222"/>
      <c r="V93" s="222"/>
      <c r="W93" s="222"/>
      <c r="X93" s="222"/>
      <c r="Y93" s="222"/>
      <c r="Z93" s="222"/>
      <c r="AA93" s="222"/>
      <c r="AB93" s="222"/>
      <c r="AC93" s="222"/>
      <c r="AD93" s="222"/>
      <c r="AE93" s="222"/>
      <c r="AF93" s="222"/>
      <c r="AG93" s="222"/>
      <c r="AH93" s="222"/>
    </row>
    <row r="94" spans="1:34" x14ac:dyDescent="0.25">
      <c r="B94" s="222"/>
      <c r="C94" s="222"/>
      <c r="D94" s="222"/>
      <c r="E94" s="222"/>
      <c r="F94" s="222"/>
      <c r="G94" s="223"/>
      <c r="H94" s="222"/>
      <c r="I94" s="222"/>
      <c r="J94" s="222"/>
      <c r="K94" s="223"/>
      <c r="L94" s="222"/>
      <c r="M94" s="222"/>
      <c r="N94" s="222"/>
      <c r="O94" s="222"/>
      <c r="P94" s="222"/>
      <c r="Q94" s="222"/>
      <c r="R94" s="222"/>
      <c r="S94" s="222"/>
      <c r="T94" s="222"/>
      <c r="U94" s="222"/>
      <c r="V94" s="222"/>
      <c r="W94" s="222"/>
      <c r="X94" s="222"/>
      <c r="Y94" s="222"/>
      <c r="Z94" s="222"/>
      <c r="AA94" s="222"/>
      <c r="AB94" s="222"/>
      <c r="AC94" s="222"/>
      <c r="AD94" s="222"/>
      <c r="AE94" s="222"/>
      <c r="AF94" s="222"/>
      <c r="AG94" s="222"/>
      <c r="AH94" s="222"/>
    </row>
    <row r="95" spans="1:34" x14ac:dyDescent="0.25">
      <c r="B95" s="222"/>
      <c r="C95" s="222"/>
      <c r="D95" s="222"/>
      <c r="E95" s="222"/>
      <c r="F95" s="222"/>
      <c r="G95" s="223"/>
      <c r="H95" s="222"/>
      <c r="I95" s="222"/>
      <c r="J95" s="222"/>
      <c r="K95" s="223"/>
      <c r="L95" s="222"/>
      <c r="M95" s="222"/>
      <c r="N95" s="222"/>
      <c r="O95" s="222"/>
      <c r="P95" s="222"/>
      <c r="Q95" s="222"/>
      <c r="R95" s="222"/>
      <c r="S95" s="222"/>
      <c r="T95" s="222"/>
      <c r="U95" s="222"/>
      <c r="V95" s="222"/>
      <c r="W95" s="222"/>
      <c r="X95" s="222"/>
      <c r="Y95" s="222"/>
      <c r="Z95" s="222"/>
      <c r="AA95" s="222"/>
      <c r="AB95" s="222"/>
      <c r="AC95" s="222"/>
      <c r="AD95" s="222"/>
      <c r="AE95" s="222"/>
      <c r="AF95" s="222"/>
      <c r="AG95" s="222"/>
      <c r="AH95" s="222"/>
    </row>
    <row r="96" spans="1:34" x14ac:dyDescent="0.25">
      <c r="B96" s="222"/>
      <c r="C96" s="222"/>
      <c r="D96" s="222"/>
      <c r="E96" s="222"/>
      <c r="F96" s="222"/>
      <c r="G96" s="223"/>
      <c r="H96" s="222"/>
      <c r="I96" s="222"/>
      <c r="J96" s="222"/>
      <c r="K96" s="223"/>
      <c r="L96" s="222"/>
      <c r="M96" s="222"/>
      <c r="N96" s="222"/>
      <c r="O96" s="222"/>
      <c r="P96" s="222"/>
      <c r="Q96" s="222"/>
      <c r="R96" s="222"/>
      <c r="S96" s="222"/>
      <c r="T96" s="222"/>
      <c r="U96" s="222"/>
      <c r="V96" s="222"/>
      <c r="W96" s="222"/>
      <c r="X96" s="222"/>
      <c r="Y96" s="222"/>
      <c r="Z96" s="222"/>
      <c r="AA96" s="222"/>
      <c r="AB96" s="222"/>
      <c r="AC96" s="222"/>
      <c r="AD96" s="222"/>
      <c r="AE96" s="222"/>
      <c r="AF96" s="222"/>
      <c r="AG96" s="222"/>
      <c r="AH96" s="222"/>
    </row>
    <row r="97" spans="2:34" x14ac:dyDescent="0.25">
      <c r="B97" s="222"/>
      <c r="C97" s="222"/>
      <c r="D97" s="222"/>
      <c r="E97" s="222"/>
      <c r="F97" s="222"/>
      <c r="G97" s="223"/>
      <c r="H97" s="222"/>
      <c r="I97" s="222"/>
      <c r="J97" s="222"/>
      <c r="K97" s="223"/>
      <c r="L97" s="222"/>
      <c r="M97" s="222"/>
      <c r="N97" s="222"/>
      <c r="O97" s="222"/>
      <c r="P97" s="222"/>
      <c r="Q97" s="222"/>
      <c r="R97" s="222"/>
      <c r="S97" s="222"/>
      <c r="T97" s="222"/>
      <c r="U97" s="222"/>
      <c r="V97" s="222"/>
      <c r="W97" s="222"/>
      <c r="X97" s="222"/>
      <c r="Y97" s="222"/>
      <c r="Z97" s="222"/>
      <c r="AA97" s="222"/>
      <c r="AB97" s="222"/>
      <c r="AC97" s="222"/>
      <c r="AD97" s="222"/>
      <c r="AE97" s="222"/>
      <c r="AF97" s="222"/>
      <c r="AG97" s="222"/>
      <c r="AH97" s="222"/>
    </row>
    <row r="98" spans="2:34" x14ac:dyDescent="0.25">
      <c r="B98" s="222"/>
      <c r="C98" s="222"/>
      <c r="D98" s="222"/>
      <c r="E98" s="222"/>
      <c r="F98" s="222"/>
      <c r="G98" s="223"/>
      <c r="H98" s="222"/>
      <c r="I98" s="222"/>
      <c r="J98" s="222"/>
      <c r="K98" s="223"/>
      <c r="L98" s="222"/>
      <c r="M98" s="222"/>
      <c r="N98" s="222"/>
      <c r="O98" s="222"/>
      <c r="P98" s="222"/>
      <c r="Q98" s="222"/>
      <c r="R98" s="222"/>
      <c r="S98" s="222"/>
      <c r="T98" s="222"/>
      <c r="U98" s="222"/>
      <c r="V98" s="222"/>
      <c r="W98" s="222"/>
      <c r="X98" s="222"/>
      <c r="Y98" s="222"/>
      <c r="Z98" s="222"/>
      <c r="AA98" s="222"/>
      <c r="AB98" s="222"/>
      <c r="AC98" s="222"/>
      <c r="AD98" s="222"/>
      <c r="AE98" s="222"/>
      <c r="AF98" s="222"/>
      <c r="AG98" s="222"/>
      <c r="AH98" s="222"/>
    </row>
    <row r="99" spans="2:34" x14ac:dyDescent="0.25">
      <c r="B99" s="222"/>
      <c r="C99" s="222"/>
      <c r="D99" s="222"/>
      <c r="E99" s="222"/>
      <c r="F99" s="222"/>
      <c r="G99" s="223"/>
      <c r="H99" s="222"/>
      <c r="I99" s="222"/>
      <c r="J99" s="222"/>
      <c r="K99" s="223"/>
      <c r="L99" s="222"/>
      <c r="M99" s="222"/>
      <c r="N99" s="222"/>
      <c r="O99" s="222"/>
      <c r="P99" s="222"/>
      <c r="Q99" s="222"/>
      <c r="R99" s="222"/>
      <c r="S99" s="222"/>
      <c r="T99" s="222"/>
      <c r="U99" s="222"/>
      <c r="V99" s="222"/>
      <c r="W99" s="222"/>
      <c r="X99" s="222"/>
      <c r="Y99" s="222"/>
      <c r="Z99" s="222"/>
      <c r="AA99" s="222"/>
      <c r="AB99" s="222"/>
      <c r="AC99" s="222"/>
      <c r="AD99" s="222"/>
      <c r="AE99" s="222"/>
      <c r="AF99" s="222"/>
      <c r="AG99" s="222"/>
      <c r="AH99" s="222"/>
    </row>
    <row r="100" spans="2:34" x14ac:dyDescent="0.25">
      <c r="B100" s="222"/>
      <c r="C100" s="222"/>
      <c r="D100" s="222"/>
      <c r="E100" s="222"/>
      <c r="F100" s="222"/>
      <c r="G100" s="223"/>
      <c r="H100" s="222"/>
      <c r="I100" s="222"/>
      <c r="J100" s="222"/>
      <c r="K100" s="223"/>
      <c r="L100" s="222"/>
      <c r="M100" s="222"/>
      <c r="N100" s="222"/>
      <c r="O100" s="222"/>
      <c r="P100" s="222"/>
      <c r="Q100" s="222"/>
      <c r="R100" s="222"/>
      <c r="S100" s="222"/>
      <c r="T100" s="222"/>
      <c r="U100" s="222"/>
      <c r="V100" s="222"/>
      <c r="W100" s="222"/>
      <c r="X100" s="222"/>
      <c r="Y100" s="222"/>
      <c r="Z100" s="222"/>
      <c r="AA100" s="222"/>
      <c r="AB100" s="222"/>
      <c r="AC100" s="222"/>
      <c r="AD100" s="222"/>
      <c r="AE100" s="222"/>
      <c r="AF100" s="222"/>
      <c r="AG100" s="222"/>
      <c r="AH100" s="222"/>
    </row>
    <row r="101" spans="2:34" x14ac:dyDescent="0.25">
      <c r="B101" s="222"/>
      <c r="C101" s="222"/>
      <c r="D101" s="222"/>
      <c r="E101" s="222"/>
      <c r="F101" s="222"/>
      <c r="G101" s="223"/>
      <c r="H101" s="222"/>
      <c r="I101" s="222"/>
      <c r="J101" s="222"/>
      <c r="K101" s="223"/>
      <c r="L101" s="222"/>
      <c r="M101" s="222"/>
      <c r="N101" s="222"/>
      <c r="O101" s="222"/>
      <c r="P101" s="222"/>
      <c r="Q101" s="222"/>
      <c r="R101" s="222"/>
      <c r="S101" s="222"/>
      <c r="T101" s="222"/>
      <c r="U101" s="222"/>
      <c r="V101" s="222"/>
      <c r="W101" s="222"/>
      <c r="X101" s="222"/>
      <c r="Y101" s="222"/>
      <c r="Z101" s="222"/>
      <c r="AA101" s="222"/>
      <c r="AB101" s="222"/>
      <c r="AC101" s="222"/>
      <c r="AD101" s="222"/>
      <c r="AE101" s="222"/>
      <c r="AF101" s="222"/>
      <c r="AG101" s="222"/>
      <c r="AH101" s="222"/>
    </row>
    <row r="102" spans="2:34" x14ac:dyDescent="0.25">
      <c r="B102" s="222"/>
      <c r="C102" s="222"/>
      <c r="D102" s="222"/>
      <c r="E102" s="222"/>
      <c r="F102" s="222"/>
      <c r="G102" s="223"/>
      <c r="H102" s="222"/>
      <c r="I102" s="222"/>
      <c r="J102" s="222"/>
      <c r="K102" s="223"/>
      <c r="L102" s="222"/>
      <c r="M102" s="222"/>
      <c r="N102" s="222"/>
      <c r="O102" s="222"/>
      <c r="P102" s="222"/>
      <c r="Q102" s="222"/>
      <c r="R102" s="222"/>
      <c r="S102" s="222"/>
      <c r="T102" s="222"/>
      <c r="U102" s="222"/>
      <c r="V102" s="222"/>
      <c r="W102" s="222"/>
      <c r="X102" s="222"/>
      <c r="Y102" s="222"/>
      <c r="Z102" s="222"/>
      <c r="AA102" s="222"/>
      <c r="AB102" s="222"/>
      <c r="AC102" s="222"/>
      <c r="AD102" s="222"/>
      <c r="AE102" s="222"/>
      <c r="AF102" s="222"/>
      <c r="AG102" s="222"/>
      <c r="AH102" s="222"/>
    </row>
    <row r="103" spans="2:34" x14ac:dyDescent="0.25">
      <c r="B103" s="222"/>
      <c r="C103" s="222"/>
      <c r="D103" s="222"/>
      <c r="E103" s="222"/>
      <c r="F103" s="222"/>
      <c r="G103" s="223"/>
      <c r="H103" s="222"/>
      <c r="I103" s="222"/>
      <c r="J103" s="222"/>
      <c r="K103" s="223"/>
      <c r="L103" s="222"/>
      <c r="M103" s="222"/>
      <c r="N103" s="222"/>
      <c r="O103" s="222"/>
      <c r="P103" s="222"/>
      <c r="Q103" s="222"/>
      <c r="R103" s="222"/>
      <c r="S103" s="222"/>
      <c r="T103" s="222"/>
      <c r="U103" s="222"/>
      <c r="V103" s="222"/>
      <c r="W103" s="222"/>
      <c r="X103" s="222"/>
      <c r="Y103" s="222"/>
      <c r="Z103" s="222"/>
      <c r="AA103" s="222"/>
      <c r="AB103" s="222"/>
      <c r="AC103" s="222"/>
      <c r="AD103" s="222"/>
      <c r="AE103" s="222"/>
      <c r="AF103" s="222"/>
      <c r="AG103" s="222"/>
      <c r="AH103" s="222"/>
    </row>
    <row r="104" spans="2:34" x14ac:dyDescent="0.25">
      <c r="B104" s="222"/>
      <c r="C104" s="222"/>
      <c r="D104" s="222"/>
      <c r="E104" s="222"/>
      <c r="F104" s="222"/>
      <c r="G104" s="223"/>
      <c r="H104" s="222"/>
      <c r="I104" s="222"/>
      <c r="J104" s="222"/>
      <c r="K104" s="223"/>
      <c r="L104" s="222"/>
      <c r="M104" s="222"/>
      <c r="N104" s="222"/>
      <c r="O104" s="222"/>
      <c r="P104" s="222"/>
      <c r="Q104" s="222"/>
      <c r="R104" s="222"/>
      <c r="S104" s="222"/>
      <c r="T104" s="222"/>
      <c r="U104" s="222"/>
      <c r="V104" s="222"/>
      <c r="W104" s="222"/>
      <c r="X104" s="222"/>
      <c r="Y104" s="222"/>
      <c r="Z104" s="222"/>
      <c r="AA104" s="222"/>
      <c r="AB104" s="222"/>
      <c r="AC104" s="222"/>
      <c r="AD104" s="222"/>
      <c r="AE104" s="222"/>
      <c r="AF104" s="222"/>
      <c r="AG104" s="222"/>
      <c r="AH104" s="222"/>
    </row>
    <row r="105" spans="2:34" x14ac:dyDescent="0.25">
      <c r="B105" s="222"/>
      <c r="C105" s="222"/>
      <c r="D105" s="222"/>
      <c r="E105" s="222"/>
      <c r="F105" s="222"/>
      <c r="G105" s="223"/>
      <c r="H105" s="222"/>
      <c r="I105" s="222"/>
      <c r="J105" s="222"/>
      <c r="K105" s="223"/>
      <c r="L105" s="222"/>
      <c r="M105" s="222"/>
      <c r="N105" s="222"/>
      <c r="O105" s="222"/>
      <c r="P105" s="222"/>
      <c r="Q105" s="222"/>
      <c r="R105" s="222"/>
      <c r="S105" s="222"/>
      <c r="T105" s="222"/>
      <c r="U105" s="222"/>
      <c r="V105" s="222"/>
      <c r="W105" s="222"/>
      <c r="X105" s="222"/>
      <c r="Y105" s="222"/>
      <c r="Z105" s="222"/>
      <c r="AA105" s="222"/>
      <c r="AB105" s="222"/>
      <c r="AC105" s="222"/>
      <c r="AD105" s="222"/>
      <c r="AE105" s="222"/>
      <c r="AF105" s="222"/>
      <c r="AG105" s="222"/>
      <c r="AH105" s="222"/>
    </row>
    <row r="106" spans="2:34" x14ac:dyDescent="0.25">
      <c r="B106" s="222"/>
      <c r="C106" s="222"/>
      <c r="D106" s="222"/>
      <c r="E106" s="222"/>
      <c r="F106" s="222"/>
      <c r="G106" s="223"/>
      <c r="H106" s="222"/>
      <c r="I106" s="222"/>
      <c r="J106" s="222"/>
      <c r="K106" s="223"/>
      <c r="L106" s="222"/>
      <c r="M106" s="222"/>
      <c r="N106" s="222"/>
      <c r="O106" s="222"/>
      <c r="P106" s="222"/>
      <c r="Q106" s="222"/>
      <c r="R106" s="222"/>
      <c r="S106" s="222"/>
      <c r="T106" s="222"/>
      <c r="U106" s="222"/>
      <c r="V106" s="222"/>
      <c r="W106" s="222"/>
      <c r="X106" s="222"/>
      <c r="Y106" s="222"/>
      <c r="Z106" s="222"/>
      <c r="AA106" s="222"/>
      <c r="AB106" s="222"/>
      <c r="AC106" s="222"/>
      <c r="AD106" s="222"/>
      <c r="AE106" s="222"/>
      <c r="AF106" s="222"/>
      <c r="AG106" s="222"/>
      <c r="AH106" s="222"/>
    </row>
    <row r="107" spans="2:34" x14ac:dyDescent="0.25">
      <c r="B107" s="222"/>
      <c r="C107" s="222"/>
      <c r="D107" s="222"/>
      <c r="E107" s="222"/>
      <c r="F107" s="222"/>
      <c r="G107" s="223"/>
      <c r="H107" s="222"/>
      <c r="I107" s="222"/>
      <c r="J107" s="222"/>
      <c r="K107" s="223"/>
      <c r="L107" s="222"/>
      <c r="M107" s="222"/>
      <c r="N107" s="222"/>
      <c r="O107" s="222"/>
      <c r="P107" s="222"/>
      <c r="Q107" s="222"/>
      <c r="R107" s="222"/>
      <c r="S107" s="222"/>
      <c r="T107" s="222"/>
      <c r="U107" s="222"/>
      <c r="V107" s="222"/>
      <c r="W107" s="222"/>
      <c r="X107" s="222"/>
      <c r="Y107" s="222"/>
      <c r="Z107" s="222"/>
      <c r="AA107" s="222"/>
      <c r="AB107" s="222"/>
      <c r="AC107" s="222"/>
      <c r="AD107" s="222"/>
      <c r="AE107" s="222"/>
      <c r="AF107" s="222"/>
      <c r="AG107" s="222"/>
      <c r="AH107" s="222"/>
    </row>
    <row r="108" spans="2:34" x14ac:dyDescent="0.25">
      <c r="B108" s="222"/>
      <c r="C108" s="222"/>
      <c r="D108" s="222"/>
      <c r="E108" s="222"/>
      <c r="F108" s="222"/>
      <c r="G108" s="223"/>
      <c r="H108" s="222"/>
      <c r="I108" s="222"/>
      <c r="J108" s="222"/>
      <c r="K108" s="223"/>
      <c r="L108" s="222"/>
      <c r="M108" s="222"/>
      <c r="N108" s="222"/>
      <c r="O108" s="222"/>
      <c r="P108" s="222"/>
      <c r="Q108" s="222"/>
      <c r="R108" s="222"/>
      <c r="S108" s="222"/>
      <c r="T108" s="222"/>
      <c r="U108" s="222"/>
      <c r="V108" s="222"/>
      <c r="W108" s="222"/>
      <c r="X108" s="222"/>
      <c r="Y108" s="222"/>
      <c r="Z108" s="222"/>
      <c r="AA108" s="222"/>
      <c r="AB108" s="222"/>
      <c r="AC108" s="222"/>
      <c r="AD108" s="222"/>
      <c r="AE108" s="222"/>
      <c r="AF108" s="222"/>
      <c r="AG108" s="222"/>
      <c r="AH108" s="222"/>
    </row>
    <row r="109" spans="2:34" x14ac:dyDescent="0.25">
      <c r="B109" s="222"/>
      <c r="C109" s="222"/>
      <c r="D109" s="222"/>
      <c r="E109" s="222"/>
      <c r="F109" s="222"/>
      <c r="G109" s="223"/>
      <c r="H109" s="222"/>
      <c r="I109" s="222"/>
      <c r="J109" s="222"/>
      <c r="K109" s="223"/>
      <c r="L109" s="222"/>
      <c r="M109" s="222"/>
      <c r="N109" s="222"/>
      <c r="O109" s="222"/>
      <c r="P109" s="222"/>
      <c r="Q109" s="222"/>
      <c r="R109" s="222"/>
      <c r="S109" s="222"/>
      <c r="T109" s="222"/>
      <c r="U109" s="222"/>
      <c r="V109" s="222"/>
      <c r="W109" s="222"/>
      <c r="X109" s="222"/>
      <c r="Y109" s="222"/>
      <c r="Z109" s="222"/>
      <c r="AA109" s="222"/>
      <c r="AB109" s="222"/>
      <c r="AC109" s="222"/>
      <c r="AD109" s="222"/>
      <c r="AE109" s="222"/>
      <c r="AF109" s="222"/>
      <c r="AG109" s="222"/>
      <c r="AH109" s="222"/>
    </row>
    <row r="110" spans="2:34" x14ac:dyDescent="0.25">
      <c r="B110" s="222"/>
      <c r="C110" s="222"/>
      <c r="D110" s="222"/>
      <c r="E110" s="222"/>
      <c r="F110" s="222"/>
      <c r="G110" s="223"/>
      <c r="H110" s="222"/>
      <c r="I110" s="222"/>
      <c r="J110" s="222"/>
      <c r="K110" s="223"/>
      <c r="L110" s="222"/>
      <c r="M110" s="222"/>
      <c r="N110" s="222"/>
      <c r="O110" s="222"/>
      <c r="P110" s="222"/>
      <c r="Q110" s="222"/>
      <c r="R110" s="222"/>
      <c r="S110" s="222"/>
      <c r="T110" s="222"/>
      <c r="U110" s="222"/>
      <c r="V110" s="222"/>
      <c r="W110" s="222"/>
      <c r="X110" s="222"/>
      <c r="Y110" s="222"/>
      <c r="Z110" s="222"/>
      <c r="AA110" s="222"/>
      <c r="AB110" s="222"/>
      <c r="AC110" s="222"/>
      <c r="AD110" s="222"/>
      <c r="AE110" s="222"/>
      <c r="AF110" s="222"/>
      <c r="AG110" s="222"/>
      <c r="AH110" s="222"/>
    </row>
    <row r="111" spans="2:34" x14ac:dyDescent="0.25">
      <c r="B111" s="222"/>
      <c r="C111" s="222"/>
      <c r="D111" s="222"/>
      <c r="E111" s="222"/>
      <c r="F111" s="222"/>
      <c r="G111" s="223"/>
      <c r="H111" s="222"/>
      <c r="I111" s="222"/>
      <c r="J111" s="222"/>
      <c r="K111" s="223"/>
      <c r="L111" s="222"/>
      <c r="M111" s="222"/>
      <c r="N111" s="222"/>
      <c r="O111" s="222"/>
      <c r="P111" s="222"/>
      <c r="Q111" s="222"/>
      <c r="R111" s="222"/>
      <c r="S111" s="222"/>
      <c r="T111" s="222"/>
      <c r="U111" s="222"/>
      <c r="V111" s="222"/>
      <c r="W111" s="222"/>
      <c r="X111" s="222"/>
      <c r="Y111" s="222"/>
      <c r="Z111" s="222"/>
      <c r="AA111" s="222"/>
      <c r="AB111" s="222"/>
      <c r="AC111" s="222"/>
      <c r="AD111" s="222"/>
      <c r="AE111" s="222"/>
      <c r="AF111" s="222"/>
      <c r="AG111" s="222"/>
      <c r="AH111" s="222"/>
    </row>
    <row r="112" spans="2:34" x14ac:dyDescent="0.25">
      <c r="B112" s="222"/>
      <c r="C112" s="222"/>
      <c r="D112" s="222"/>
      <c r="E112" s="222"/>
      <c r="F112" s="222"/>
      <c r="G112" s="223"/>
      <c r="H112" s="222"/>
      <c r="I112" s="222"/>
      <c r="J112" s="222"/>
      <c r="K112" s="223"/>
      <c r="L112" s="222"/>
      <c r="M112" s="222"/>
      <c r="N112" s="222"/>
      <c r="O112" s="222"/>
      <c r="P112" s="222"/>
      <c r="Q112" s="222"/>
      <c r="R112" s="222"/>
      <c r="S112" s="222"/>
      <c r="T112" s="222"/>
      <c r="U112" s="222"/>
      <c r="V112" s="222"/>
      <c r="W112" s="222"/>
      <c r="X112" s="222"/>
      <c r="Y112" s="222"/>
      <c r="Z112" s="222"/>
      <c r="AA112" s="222"/>
      <c r="AB112" s="222"/>
      <c r="AC112" s="222"/>
      <c r="AD112" s="222"/>
      <c r="AE112" s="222"/>
      <c r="AF112" s="222"/>
      <c r="AG112" s="222"/>
      <c r="AH112" s="222"/>
    </row>
    <row r="113" spans="2:34" x14ac:dyDescent="0.25">
      <c r="B113" s="222"/>
      <c r="C113" s="222"/>
      <c r="D113" s="222"/>
      <c r="E113" s="222"/>
      <c r="F113" s="222"/>
      <c r="G113" s="223"/>
      <c r="H113" s="222"/>
      <c r="I113" s="222"/>
      <c r="J113" s="222"/>
      <c r="K113" s="223"/>
      <c r="L113" s="222"/>
      <c r="M113" s="222"/>
      <c r="N113" s="222"/>
      <c r="O113" s="222"/>
      <c r="P113" s="222"/>
      <c r="Q113" s="222"/>
      <c r="R113" s="222"/>
      <c r="S113" s="222"/>
      <c r="T113" s="222"/>
      <c r="U113" s="222"/>
      <c r="V113" s="222"/>
      <c r="W113" s="222"/>
      <c r="X113" s="222"/>
      <c r="Y113" s="222"/>
      <c r="Z113" s="222"/>
      <c r="AA113" s="222"/>
      <c r="AB113" s="222"/>
      <c r="AC113" s="222"/>
      <c r="AD113" s="222"/>
      <c r="AE113" s="222"/>
      <c r="AF113" s="222"/>
      <c r="AG113" s="222"/>
      <c r="AH113" s="222"/>
    </row>
    <row r="114" spans="2:34" x14ac:dyDescent="0.25">
      <c r="B114" s="222"/>
      <c r="C114" s="222"/>
      <c r="D114" s="222"/>
      <c r="E114" s="222"/>
      <c r="F114" s="222"/>
      <c r="G114" s="223"/>
      <c r="H114" s="222"/>
      <c r="I114" s="222"/>
      <c r="J114" s="222"/>
      <c r="K114" s="223"/>
      <c r="L114" s="222"/>
      <c r="M114" s="222"/>
      <c r="N114" s="222"/>
      <c r="O114" s="222"/>
      <c r="P114" s="222"/>
      <c r="Q114" s="222"/>
      <c r="R114" s="222"/>
      <c r="S114" s="222"/>
      <c r="T114" s="222"/>
      <c r="U114" s="222"/>
      <c r="V114" s="222"/>
      <c r="W114" s="222"/>
      <c r="X114" s="222"/>
      <c r="Y114" s="222"/>
      <c r="Z114" s="222"/>
      <c r="AA114" s="222"/>
      <c r="AB114" s="222"/>
      <c r="AC114" s="222"/>
      <c r="AD114" s="222"/>
      <c r="AE114" s="222"/>
      <c r="AF114" s="222"/>
      <c r="AG114" s="222"/>
      <c r="AH114" s="222"/>
    </row>
    <row r="115" spans="2:34" x14ac:dyDescent="0.25">
      <c r="B115" s="222"/>
      <c r="C115" s="222"/>
      <c r="D115" s="222"/>
      <c r="E115" s="222"/>
      <c r="F115" s="222"/>
      <c r="G115" s="223"/>
      <c r="H115" s="222"/>
      <c r="I115" s="222"/>
      <c r="J115" s="222"/>
      <c r="K115" s="223"/>
      <c r="L115" s="222"/>
      <c r="M115" s="222"/>
      <c r="N115" s="222"/>
      <c r="O115" s="222"/>
      <c r="P115" s="222"/>
      <c r="Q115" s="222"/>
      <c r="R115" s="222"/>
      <c r="S115" s="222"/>
      <c r="T115" s="222"/>
      <c r="U115" s="222"/>
      <c r="V115" s="222"/>
      <c r="W115" s="222"/>
      <c r="X115" s="222"/>
      <c r="Y115" s="222"/>
      <c r="Z115" s="222"/>
      <c r="AA115" s="222"/>
      <c r="AB115" s="222"/>
      <c r="AC115" s="222"/>
      <c r="AD115" s="222"/>
      <c r="AE115" s="222"/>
      <c r="AF115" s="222"/>
      <c r="AG115" s="222"/>
      <c r="AH115" s="222"/>
    </row>
    <row r="116" spans="2:34" x14ac:dyDescent="0.25">
      <c r="B116" s="222"/>
      <c r="C116" s="222"/>
      <c r="D116" s="222"/>
      <c r="E116" s="222"/>
      <c r="F116" s="222"/>
      <c r="G116" s="223"/>
      <c r="H116" s="222"/>
      <c r="I116" s="222"/>
      <c r="J116" s="222"/>
      <c r="K116" s="223"/>
      <c r="L116" s="222"/>
      <c r="M116" s="222"/>
      <c r="N116" s="222"/>
      <c r="O116" s="222"/>
      <c r="P116" s="222"/>
      <c r="Q116" s="222"/>
      <c r="R116" s="222"/>
      <c r="S116" s="222"/>
      <c r="T116" s="222"/>
      <c r="U116" s="222"/>
      <c r="V116" s="222"/>
      <c r="W116" s="222"/>
      <c r="X116" s="222"/>
      <c r="Y116" s="222"/>
      <c r="Z116" s="222"/>
      <c r="AA116" s="222"/>
      <c r="AB116" s="222"/>
      <c r="AC116" s="222"/>
      <c r="AD116" s="222"/>
      <c r="AE116" s="222"/>
      <c r="AF116" s="222"/>
      <c r="AG116" s="222"/>
      <c r="AH116" s="222"/>
    </row>
    <row r="117" spans="2:34" x14ac:dyDescent="0.25">
      <c r="B117" s="222"/>
      <c r="C117" s="222"/>
      <c r="D117" s="222"/>
      <c r="E117" s="222"/>
      <c r="F117" s="222"/>
      <c r="G117" s="223"/>
      <c r="H117" s="222"/>
      <c r="I117" s="222"/>
      <c r="J117" s="222"/>
      <c r="K117" s="223"/>
      <c r="L117" s="222"/>
      <c r="M117" s="222"/>
      <c r="N117" s="222"/>
      <c r="O117" s="222"/>
      <c r="P117" s="222"/>
      <c r="Q117" s="222"/>
      <c r="R117" s="222"/>
      <c r="S117" s="222"/>
      <c r="T117" s="222"/>
      <c r="U117" s="222"/>
      <c r="V117" s="222"/>
      <c r="W117" s="222"/>
      <c r="X117" s="222"/>
      <c r="Y117" s="222"/>
      <c r="Z117" s="222"/>
      <c r="AA117" s="222"/>
      <c r="AB117" s="222"/>
      <c r="AC117" s="222"/>
      <c r="AD117" s="222"/>
      <c r="AE117" s="222"/>
      <c r="AF117" s="222"/>
      <c r="AG117" s="222"/>
      <c r="AH117" s="222"/>
    </row>
    <row r="118" spans="2:34" x14ac:dyDescent="0.25">
      <c r="B118" s="222"/>
      <c r="C118" s="222"/>
      <c r="D118" s="222"/>
      <c r="E118" s="222"/>
      <c r="F118" s="222"/>
      <c r="G118" s="223"/>
      <c r="H118" s="222"/>
      <c r="I118" s="222"/>
      <c r="J118" s="222"/>
      <c r="K118" s="223"/>
      <c r="L118" s="222"/>
      <c r="M118" s="222"/>
      <c r="N118" s="222"/>
      <c r="O118" s="222"/>
      <c r="P118" s="222"/>
      <c r="Q118" s="222"/>
      <c r="R118" s="222"/>
      <c r="S118" s="222"/>
      <c r="T118" s="222"/>
      <c r="U118" s="222"/>
      <c r="V118" s="222"/>
      <c r="W118" s="222"/>
      <c r="X118" s="222"/>
      <c r="Y118" s="222"/>
      <c r="Z118" s="222"/>
      <c r="AA118" s="222"/>
      <c r="AB118" s="222"/>
      <c r="AC118" s="222"/>
      <c r="AD118" s="222"/>
      <c r="AE118" s="222"/>
      <c r="AF118" s="222"/>
      <c r="AG118" s="222"/>
      <c r="AH118" s="222"/>
    </row>
    <row r="119" spans="2:34" x14ac:dyDescent="0.25">
      <c r="B119" s="222"/>
      <c r="C119" s="222"/>
      <c r="D119" s="222"/>
      <c r="E119" s="222"/>
      <c r="F119" s="222"/>
      <c r="G119" s="223"/>
      <c r="H119" s="222"/>
      <c r="I119" s="222"/>
      <c r="J119" s="222"/>
      <c r="K119" s="223"/>
      <c r="L119" s="222"/>
      <c r="M119" s="222"/>
      <c r="N119" s="222"/>
      <c r="O119" s="222"/>
      <c r="P119" s="222"/>
      <c r="Q119" s="222"/>
      <c r="R119" s="222"/>
      <c r="S119" s="222"/>
      <c r="T119" s="222"/>
      <c r="U119" s="222"/>
      <c r="V119" s="222"/>
      <c r="W119" s="222"/>
      <c r="X119" s="222"/>
      <c r="Y119" s="222"/>
      <c r="Z119" s="222"/>
      <c r="AA119" s="222"/>
      <c r="AB119" s="222"/>
      <c r="AC119" s="222"/>
      <c r="AD119" s="222"/>
      <c r="AE119" s="222"/>
      <c r="AF119" s="222"/>
      <c r="AG119" s="222"/>
      <c r="AH119" s="222"/>
    </row>
    <row r="120" spans="2:34" x14ac:dyDescent="0.25">
      <c r="B120" s="222"/>
      <c r="C120" s="222"/>
      <c r="D120" s="222"/>
      <c r="E120" s="222"/>
      <c r="F120" s="222"/>
      <c r="G120" s="223"/>
      <c r="H120" s="222"/>
      <c r="I120" s="222"/>
      <c r="J120" s="222"/>
      <c r="K120" s="223"/>
      <c r="L120" s="222"/>
      <c r="M120" s="222"/>
      <c r="N120" s="222"/>
      <c r="O120" s="222"/>
      <c r="P120" s="222"/>
      <c r="Q120" s="222"/>
      <c r="R120" s="222"/>
      <c r="S120" s="222"/>
      <c r="T120" s="222"/>
      <c r="U120" s="222"/>
      <c r="V120" s="222"/>
      <c r="W120" s="222"/>
      <c r="X120" s="222"/>
      <c r="Y120" s="222"/>
      <c r="Z120" s="222"/>
      <c r="AA120" s="222"/>
      <c r="AB120" s="222"/>
      <c r="AC120" s="222"/>
      <c r="AD120" s="222"/>
      <c r="AE120" s="222"/>
      <c r="AF120" s="222"/>
      <c r="AG120" s="222"/>
      <c r="AH120" s="222"/>
    </row>
    <row r="121" spans="2:34" x14ac:dyDescent="0.25">
      <c r="B121" s="222"/>
      <c r="C121" s="222"/>
      <c r="D121" s="222"/>
      <c r="E121" s="222"/>
      <c r="F121" s="222"/>
      <c r="G121" s="223"/>
      <c r="H121" s="222"/>
      <c r="I121" s="222"/>
      <c r="J121" s="222"/>
      <c r="K121" s="223"/>
      <c r="L121" s="222"/>
      <c r="M121" s="222"/>
      <c r="N121" s="222"/>
      <c r="O121" s="222"/>
      <c r="P121" s="222"/>
      <c r="Q121" s="222"/>
      <c r="R121" s="222"/>
      <c r="S121" s="222"/>
      <c r="T121" s="222"/>
      <c r="U121" s="222"/>
      <c r="V121" s="222"/>
      <c r="W121" s="222"/>
      <c r="X121" s="222"/>
      <c r="Y121" s="222"/>
      <c r="Z121" s="222"/>
      <c r="AA121" s="222"/>
      <c r="AB121" s="222"/>
      <c r="AC121" s="222"/>
      <c r="AD121" s="222"/>
      <c r="AE121" s="222"/>
      <c r="AF121" s="222"/>
      <c r="AG121" s="222"/>
      <c r="AH121" s="222"/>
    </row>
    <row r="122" spans="2:34" x14ac:dyDescent="0.25">
      <c r="B122" s="222"/>
      <c r="C122" s="222"/>
      <c r="D122" s="222"/>
      <c r="E122" s="222"/>
      <c r="F122" s="222"/>
      <c r="G122" s="223"/>
      <c r="H122" s="222"/>
      <c r="I122" s="222"/>
      <c r="J122" s="222"/>
      <c r="K122" s="223"/>
      <c r="L122" s="222"/>
      <c r="M122" s="222"/>
      <c r="N122" s="222"/>
      <c r="O122" s="222"/>
      <c r="P122" s="222"/>
      <c r="Q122" s="222"/>
      <c r="R122" s="222"/>
      <c r="S122" s="222"/>
      <c r="T122" s="222"/>
      <c r="U122" s="222"/>
      <c r="V122" s="222"/>
      <c r="W122" s="222"/>
      <c r="X122" s="222"/>
      <c r="Y122" s="222"/>
      <c r="Z122" s="222"/>
      <c r="AA122" s="222"/>
      <c r="AB122" s="222"/>
      <c r="AC122" s="222"/>
      <c r="AD122" s="222"/>
      <c r="AE122" s="222"/>
      <c r="AF122" s="222"/>
      <c r="AG122" s="222"/>
      <c r="AH122" s="222"/>
    </row>
    <row r="123" spans="2:34" x14ac:dyDescent="0.25">
      <c r="B123" s="222"/>
      <c r="C123" s="222"/>
      <c r="D123" s="222"/>
      <c r="E123" s="222"/>
      <c r="F123" s="222"/>
      <c r="G123" s="223"/>
      <c r="H123" s="222"/>
      <c r="I123" s="222"/>
      <c r="J123" s="222"/>
      <c r="K123" s="223"/>
      <c r="L123" s="222"/>
      <c r="M123" s="222"/>
      <c r="N123" s="222"/>
      <c r="O123" s="222"/>
      <c r="P123" s="222"/>
      <c r="Q123" s="222"/>
      <c r="R123" s="222"/>
      <c r="S123" s="222"/>
      <c r="T123" s="222"/>
      <c r="U123" s="222"/>
      <c r="V123" s="222"/>
      <c r="W123" s="222"/>
      <c r="X123" s="222"/>
      <c r="Y123" s="222"/>
      <c r="Z123" s="222"/>
      <c r="AA123" s="222"/>
      <c r="AB123" s="222"/>
      <c r="AC123" s="222"/>
      <c r="AD123" s="222"/>
      <c r="AE123" s="222"/>
      <c r="AF123" s="222"/>
      <c r="AG123" s="222"/>
      <c r="AH123" s="222"/>
    </row>
    <row r="124" spans="2:34" x14ac:dyDescent="0.25">
      <c r="B124" s="222"/>
      <c r="C124" s="222"/>
      <c r="D124" s="222"/>
      <c r="E124" s="222"/>
      <c r="F124" s="222"/>
      <c r="G124" s="223"/>
      <c r="H124" s="222"/>
      <c r="I124" s="222"/>
      <c r="J124" s="222"/>
      <c r="K124" s="223"/>
      <c r="L124" s="222"/>
      <c r="M124" s="222"/>
      <c r="N124" s="222"/>
      <c r="O124" s="222"/>
      <c r="P124" s="222"/>
      <c r="Q124" s="222"/>
      <c r="R124" s="222"/>
      <c r="S124" s="222"/>
      <c r="T124" s="222"/>
      <c r="U124" s="222"/>
      <c r="V124" s="222"/>
      <c r="W124" s="222"/>
      <c r="X124" s="222"/>
      <c r="Y124" s="222"/>
      <c r="Z124" s="222"/>
      <c r="AA124" s="222"/>
      <c r="AB124" s="222"/>
      <c r="AC124" s="222"/>
      <c r="AD124" s="222"/>
      <c r="AE124" s="222"/>
      <c r="AF124" s="222"/>
      <c r="AG124" s="222"/>
      <c r="AH124" s="222"/>
    </row>
    <row r="125" spans="2:34" x14ac:dyDescent="0.25">
      <c r="B125" s="222"/>
      <c r="C125" s="222"/>
      <c r="D125" s="222"/>
      <c r="E125" s="222"/>
      <c r="F125" s="222"/>
      <c r="G125" s="223"/>
      <c r="H125" s="222"/>
      <c r="I125" s="222"/>
      <c r="J125" s="222"/>
      <c r="K125" s="223"/>
      <c r="L125" s="222"/>
      <c r="M125" s="222"/>
      <c r="N125" s="222"/>
      <c r="O125" s="222"/>
      <c r="P125" s="222"/>
      <c r="Q125" s="222"/>
      <c r="R125" s="222"/>
      <c r="S125" s="222"/>
      <c r="T125" s="222"/>
      <c r="U125" s="222"/>
      <c r="V125" s="222"/>
      <c r="W125" s="222"/>
      <c r="X125" s="222"/>
      <c r="Y125" s="222"/>
      <c r="Z125" s="222"/>
      <c r="AA125" s="222"/>
      <c r="AB125" s="222"/>
      <c r="AC125" s="222"/>
      <c r="AD125" s="222"/>
      <c r="AE125" s="222"/>
      <c r="AF125" s="222"/>
      <c r="AG125" s="222"/>
      <c r="AH125" s="222"/>
    </row>
    <row r="126" spans="2:34" x14ac:dyDescent="0.25">
      <c r="B126" s="222"/>
      <c r="C126" s="222"/>
      <c r="D126" s="222"/>
      <c r="E126" s="222"/>
      <c r="F126" s="222"/>
      <c r="G126" s="223"/>
      <c r="H126" s="222"/>
      <c r="I126" s="222"/>
      <c r="J126" s="222"/>
      <c r="K126" s="223"/>
      <c r="L126" s="222"/>
      <c r="M126" s="222"/>
      <c r="N126" s="222"/>
      <c r="O126" s="222"/>
      <c r="P126" s="222"/>
      <c r="Q126" s="222"/>
      <c r="R126" s="222"/>
      <c r="S126" s="222"/>
      <c r="T126" s="222"/>
      <c r="U126" s="222"/>
      <c r="V126" s="222"/>
      <c r="W126" s="222"/>
      <c r="X126" s="222"/>
      <c r="Y126" s="222"/>
      <c r="Z126" s="222"/>
      <c r="AA126" s="222"/>
      <c r="AB126" s="222"/>
      <c r="AC126" s="222"/>
      <c r="AD126" s="222"/>
      <c r="AE126" s="222"/>
      <c r="AF126" s="222"/>
      <c r="AG126" s="222"/>
      <c r="AH126" s="222"/>
    </row>
    <row r="127" spans="2:34" x14ac:dyDescent="0.25">
      <c r="B127" s="222"/>
      <c r="C127" s="222"/>
      <c r="D127" s="222"/>
      <c r="E127" s="222"/>
      <c r="F127" s="222"/>
      <c r="G127" s="223"/>
      <c r="H127" s="222"/>
      <c r="I127" s="222"/>
      <c r="J127" s="222"/>
      <c r="K127" s="223"/>
      <c r="L127" s="222"/>
      <c r="M127" s="222"/>
      <c r="N127" s="222"/>
      <c r="O127" s="222"/>
      <c r="P127" s="222"/>
      <c r="Q127" s="222"/>
      <c r="R127" s="222"/>
      <c r="S127" s="222"/>
      <c r="T127" s="222"/>
      <c r="U127" s="222"/>
      <c r="V127" s="222"/>
      <c r="W127" s="222"/>
      <c r="X127" s="222"/>
      <c r="Y127" s="222"/>
      <c r="Z127" s="222"/>
      <c r="AA127" s="222"/>
      <c r="AB127" s="222"/>
      <c r="AC127" s="222"/>
      <c r="AD127" s="222"/>
      <c r="AE127" s="222"/>
      <c r="AF127" s="222"/>
      <c r="AG127" s="222"/>
      <c r="AH127" s="222"/>
    </row>
    <row r="128" spans="2:34" x14ac:dyDescent="0.25">
      <c r="B128" s="222"/>
      <c r="C128" s="222"/>
      <c r="D128" s="222"/>
      <c r="E128" s="222"/>
      <c r="F128" s="222"/>
      <c r="G128" s="223"/>
      <c r="H128" s="222"/>
      <c r="I128" s="222"/>
      <c r="J128" s="222"/>
      <c r="K128" s="223"/>
      <c r="L128" s="222"/>
      <c r="M128" s="222"/>
      <c r="N128" s="222"/>
      <c r="O128" s="222"/>
      <c r="P128" s="222"/>
      <c r="Q128" s="222"/>
      <c r="R128" s="222"/>
      <c r="S128" s="222"/>
      <c r="T128" s="222"/>
      <c r="U128" s="222"/>
      <c r="V128" s="222"/>
      <c r="W128" s="222"/>
      <c r="X128" s="222"/>
      <c r="Y128" s="222"/>
      <c r="Z128" s="222"/>
      <c r="AA128" s="222"/>
      <c r="AB128" s="222"/>
      <c r="AC128" s="222"/>
      <c r="AD128" s="222"/>
      <c r="AE128" s="222"/>
      <c r="AF128" s="222"/>
      <c r="AG128" s="222"/>
      <c r="AH128" s="222"/>
    </row>
    <row r="129" spans="2:34" x14ac:dyDescent="0.25">
      <c r="B129" s="222"/>
      <c r="C129" s="222"/>
      <c r="D129" s="222"/>
      <c r="E129" s="222"/>
      <c r="F129" s="222"/>
      <c r="G129" s="223"/>
      <c r="H129" s="222"/>
      <c r="I129" s="222"/>
      <c r="J129" s="222"/>
      <c r="K129" s="223"/>
      <c r="L129" s="222"/>
      <c r="M129" s="222"/>
      <c r="N129" s="222"/>
      <c r="O129" s="222"/>
      <c r="P129" s="222"/>
      <c r="Q129" s="222"/>
      <c r="R129" s="222"/>
      <c r="S129" s="222"/>
      <c r="T129" s="222"/>
      <c r="U129" s="222"/>
      <c r="V129" s="222"/>
      <c r="W129" s="222"/>
      <c r="X129" s="222"/>
      <c r="Y129" s="222"/>
      <c r="Z129" s="222"/>
      <c r="AA129" s="222"/>
      <c r="AB129" s="222"/>
      <c r="AC129" s="222"/>
      <c r="AD129" s="222"/>
      <c r="AE129" s="222"/>
      <c r="AF129" s="222"/>
      <c r="AG129" s="222"/>
      <c r="AH129" s="222"/>
    </row>
    <row r="130" spans="2:34" x14ac:dyDescent="0.25">
      <c r="B130" s="222"/>
      <c r="C130" s="222"/>
      <c r="D130" s="222"/>
      <c r="E130" s="222"/>
      <c r="F130" s="222"/>
      <c r="G130" s="223"/>
      <c r="H130" s="222"/>
      <c r="I130" s="222"/>
      <c r="J130" s="222"/>
      <c r="K130" s="223"/>
      <c r="L130" s="222"/>
      <c r="M130" s="222"/>
      <c r="N130" s="222"/>
      <c r="O130" s="222"/>
      <c r="P130" s="222"/>
      <c r="Q130" s="222"/>
      <c r="R130" s="222"/>
      <c r="S130" s="222"/>
      <c r="T130" s="222"/>
      <c r="U130" s="222"/>
      <c r="V130" s="222"/>
      <c r="W130" s="222"/>
      <c r="X130" s="222"/>
      <c r="Y130" s="222"/>
      <c r="Z130" s="222"/>
      <c r="AA130" s="222"/>
      <c r="AB130" s="222"/>
      <c r="AC130" s="222"/>
      <c r="AD130" s="222"/>
      <c r="AE130" s="222"/>
      <c r="AF130" s="222"/>
      <c r="AG130" s="222"/>
      <c r="AH130" s="222"/>
    </row>
    <row r="131" spans="2:34" x14ac:dyDescent="0.25">
      <c r="B131" s="222"/>
      <c r="C131" s="222"/>
      <c r="D131" s="222"/>
      <c r="E131" s="222"/>
      <c r="F131" s="222"/>
      <c r="G131" s="223"/>
      <c r="H131" s="222"/>
      <c r="I131" s="222"/>
      <c r="J131" s="222"/>
      <c r="K131" s="223"/>
      <c r="L131" s="222"/>
      <c r="M131" s="222"/>
      <c r="N131" s="222"/>
      <c r="O131" s="222"/>
      <c r="P131" s="222"/>
      <c r="Q131" s="222"/>
      <c r="R131" s="222"/>
      <c r="S131" s="222"/>
      <c r="T131" s="222"/>
      <c r="U131" s="222"/>
      <c r="V131" s="222"/>
      <c r="W131" s="222"/>
      <c r="X131" s="222"/>
      <c r="Y131" s="222"/>
      <c r="Z131" s="222"/>
      <c r="AA131" s="222"/>
      <c r="AB131" s="222"/>
      <c r="AC131" s="222"/>
      <c r="AD131" s="222"/>
      <c r="AE131" s="222"/>
      <c r="AF131" s="222"/>
      <c r="AG131" s="222"/>
      <c r="AH131" s="222"/>
    </row>
    <row r="132" spans="2:34" x14ac:dyDescent="0.25">
      <c r="B132" s="222"/>
      <c r="C132" s="222"/>
      <c r="D132" s="222"/>
      <c r="E132" s="222"/>
      <c r="F132" s="222"/>
      <c r="G132" s="223"/>
      <c r="H132" s="222"/>
      <c r="I132" s="222"/>
      <c r="J132" s="222"/>
      <c r="K132" s="223"/>
      <c r="L132" s="222"/>
      <c r="M132" s="222"/>
      <c r="N132" s="222"/>
      <c r="O132" s="222"/>
      <c r="P132" s="222"/>
      <c r="Q132" s="222"/>
      <c r="R132" s="222"/>
      <c r="S132" s="222"/>
      <c r="T132" s="222"/>
      <c r="U132" s="222"/>
      <c r="V132" s="222"/>
      <c r="W132" s="222"/>
      <c r="X132" s="222"/>
      <c r="Y132" s="222"/>
      <c r="Z132" s="222"/>
      <c r="AA132" s="222"/>
      <c r="AB132" s="222"/>
      <c r="AC132" s="222"/>
      <c r="AD132" s="222"/>
      <c r="AE132" s="222"/>
      <c r="AF132" s="222"/>
      <c r="AG132" s="222"/>
      <c r="AH132" s="222"/>
    </row>
    <row r="133" spans="2:34" x14ac:dyDescent="0.25">
      <c r="B133" s="222"/>
      <c r="C133" s="222"/>
      <c r="D133" s="222"/>
      <c r="E133" s="222"/>
      <c r="F133" s="222"/>
      <c r="G133" s="223"/>
      <c r="H133" s="222"/>
      <c r="I133" s="222"/>
      <c r="J133" s="222"/>
      <c r="K133" s="223"/>
      <c r="L133" s="222"/>
      <c r="M133" s="222"/>
      <c r="N133" s="222"/>
      <c r="O133" s="222"/>
      <c r="P133" s="222"/>
      <c r="Q133" s="222"/>
      <c r="R133" s="222"/>
      <c r="S133" s="222"/>
      <c r="T133" s="222"/>
      <c r="U133" s="222"/>
      <c r="V133" s="222"/>
      <c r="W133" s="222"/>
      <c r="X133" s="222"/>
      <c r="Y133" s="222"/>
      <c r="Z133" s="222"/>
      <c r="AA133" s="222"/>
      <c r="AB133" s="222"/>
      <c r="AC133" s="222"/>
      <c r="AD133" s="222"/>
      <c r="AE133" s="222"/>
      <c r="AF133" s="222"/>
      <c r="AG133" s="222"/>
      <c r="AH133" s="222"/>
    </row>
    <row r="134" spans="2:34" x14ac:dyDescent="0.25">
      <c r="B134" s="222"/>
      <c r="C134" s="222"/>
      <c r="D134" s="222"/>
      <c r="E134" s="222"/>
      <c r="F134" s="222"/>
      <c r="G134" s="223"/>
      <c r="H134" s="222"/>
      <c r="I134" s="222"/>
      <c r="J134" s="222"/>
      <c r="K134" s="223"/>
      <c r="L134" s="222"/>
      <c r="M134" s="222"/>
      <c r="N134" s="222"/>
      <c r="O134" s="222"/>
      <c r="P134" s="222"/>
      <c r="Q134" s="222"/>
      <c r="R134" s="222"/>
      <c r="S134" s="222"/>
      <c r="T134" s="222"/>
      <c r="U134" s="222"/>
      <c r="V134" s="222"/>
      <c r="W134" s="222"/>
      <c r="X134" s="222"/>
      <c r="Y134" s="222"/>
      <c r="Z134" s="222"/>
      <c r="AA134" s="222"/>
      <c r="AB134" s="222"/>
      <c r="AC134" s="222"/>
      <c r="AD134" s="222"/>
      <c r="AE134" s="222"/>
      <c r="AF134" s="222"/>
      <c r="AG134" s="222"/>
      <c r="AH134" s="222"/>
    </row>
  </sheetData>
  <autoFilter ref="A6:AH84"/>
  <mergeCells count="8">
    <mergeCell ref="A1:Q1"/>
    <mergeCell ref="A2:Q2"/>
    <mergeCell ref="A5:A6"/>
    <mergeCell ref="B5:B6"/>
    <mergeCell ref="C5:F5"/>
    <mergeCell ref="G5:J5"/>
    <mergeCell ref="K5:N5"/>
    <mergeCell ref="O5:Q5"/>
  </mergeCells>
  <phoneticPr fontId="0" type="noConversion"/>
  <pageMargins left="0.94488188976377963" right="0.39370078740157483" top="0.31496062992125984" bottom="0.43307086614173229" header="0.31496062992125984" footer="0.23622047244094491"/>
  <pageSetup paperSize="9" scale="58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D10"/>
  <sheetViews>
    <sheetView workbookViewId="0">
      <selection activeCell="C12" sqref="C12"/>
    </sheetView>
  </sheetViews>
  <sheetFormatPr defaultRowHeight="15" x14ac:dyDescent="0.25"/>
  <cols>
    <col min="1" max="1" width="38.7109375" style="230" customWidth="1"/>
    <col min="2" max="2" width="26.85546875" style="230" customWidth="1"/>
    <col min="3" max="3" width="21.7109375" style="230" customWidth="1"/>
    <col min="4" max="4" width="17.140625" style="230" customWidth="1"/>
    <col min="5" max="16384" width="9.140625" style="230"/>
  </cols>
  <sheetData>
    <row r="1" spans="1:4" x14ac:dyDescent="0.25">
      <c r="C1" s="396"/>
    </row>
    <row r="2" spans="1:4" x14ac:dyDescent="0.25">
      <c r="C2" s="396"/>
    </row>
    <row r="3" spans="1:4" ht="28.5" customHeight="1" x14ac:dyDescent="0.3">
      <c r="A3" s="624" t="str">
        <f>'1.'!A1</f>
        <v>Ják Község  Önkormányzata 2021. évi költségvetése</v>
      </c>
      <c r="B3" s="601"/>
      <c r="C3" s="601"/>
    </row>
    <row r="4" spans="1:4" ht="33" customHeight="1" x14ac:dyDescent="0.25">
      <c r="A4" s="648" t="s">
        <v>1252</v>
      </c>
      <c r="B4" s="601"/>
      <c r="C4" s="601"/>
    </row>
    <row r="5" spans="1:4" ht="18.75" x14ac:dyDescent="0.25">
      <c r="A5" s="397"/>
      <c r="B5" s="324"/>
      <c r="C5" s="324"/>
    </row>
    <row r="6" spans="1:4" x14ac:dyDescent="0.25">
      <c r="A6" s="331" t="s">
        <v>928</v>
      </c>
      <c r="C6" s="569" t="s">
        <v>1283</v>
      </c>
    </row>
    <row r="7" spans="1:4" ht="30" x14ac:dyDescent="0.25">
      <c r="A7" s="334" t="s">
        <v>901</v>
      </c>
      <c r="B7" s="352" t="s">
        <v>1187</v>
      </c>
      <c r="C7" s="568" t="s">
        <v>1110</v>
      </c>
      <c r="D7" s="398" t="s">
        <v>1111</v>
      </c>
    </row>
    <row r="8" spans="1:4" ht="30" x14ac:dyDescent="0.25">
      <c r="A8" s="399" t="s">
        <v>422</v>
      </c>
      <c r="B8" s="400" t="s">
        <v>423</v>
      </c>
      <c r="C8" s="333">
        <f>SUM('2.'!O81)/1000</f>
        <v>0</v>
      </c>
      <c r="D8" s="333"/>
    </row>
    <row r="9" spans="1:4" ht="30" x14ac:dyDescent="0.25">
      <c r="A9" s="399" t="s">
        <v>1196</v>
      </c>
      <c r="B9" s="400" t="s">
        <v>425</v>
      </c>
      <c r="C9" s="333">
        <f>79924955+87840520+112162697</f>
        <v>279928172</v>
      </c>
      <c r="D9" s="333"/>
    </row>
    <row r="10" spans="1:4" x14ac:dyDescent="0.25">
      <c r="A10" s="334" t="s">
        <v>969</v>
      </c>
      <c r="B10" s="334"/>
      <c r="C10" s="335">
        <f>C9+C8</f>
        <v>279928172</v>
      </c>
      <c r="D10" s="335">
        <f>D9+D8</f>
        <v>0</v>
      </c>
    </row>
  </sheetData>
  <mergeCells count="2">
    <mergeCell ref="A3:C3"/>
    <mergeCell ref="A4:C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3:D34"/>
  <sheetViews>
    <sheetView workbookViewId="0">
      <selection activeCell="C14" sqref="C14"/>
    </sheetView>
  </sheetViews>
  <sheetFormatPr defaultRowHeight="15" x14ac:dyDescent="0.25"/>
  <cols>
    <col min="1" max="1" width="32.7109375" style="230" customWidth="1"/>
    <col min="2" max="2" width="12.28515625" style="230" customWidth="1"/>
    <col min="3" max="3" width="17.42578125" style="317" customWidth="1"/>
    <col min="4" max="4" width="18.28515625" style="317" customWidth="1"/>
    <col min="5" max="16384" width="9.140625" style="230"/>
  </cols>
  <sheetData>
    <row r="3" spans="1:4" ht="15.75" x14ac:dyDescent="0.3">
      <c r="A3" s="624" t="str">
        <f>'1.'!A1</f>
        <v>Ják Község  Önkormányzata 2021. évi költségvetése</v>
      </c>
      <c r="B3" s="601"/>
      <c r="C3" s="601"/>
    </row>
    <row r="4" spans="1:4" ht="29.25" customHeight="1" x14ac:dyDescent="0.25">
      <c r="A4" s="649" t="s">
        <v>1251</v>
      </c>
      <c r="B4" s="650"/>
      <c r="C4" s="650"/>
    </row>
    <row r="5" spans="1:4" x14ac:dyDescent="0.25">
      <c r="B5" s="566" t="s">
        <v>1284</v>
      </c>
    </row>
    <row r="6" spans="1:4" ht="30" x14ac:dyDescent="0.25">
      <c r="A6" s="334" t="s">
        <v>901</v>
      </c>
      <c r="B6" s="352" t="s">
        <v>1189</v>
      </c>
      <c r="C6" s="330" t="s">
        <v>1112</v>
      </c>
      <c r="D6" s="330" t="s">
        <v>1113</v>
      </c>
    </row>
    <row r="7" spans="1:4" x14ac:dyDescent="0.25">
      <c r="A7" s="400" t="s">
        <v>803</v>
      </c>
      <c r="B7" s="400" t="s">
        <v>483</v>
      </c>
      <c r="C7" s="333"/>
      <c r="D7" s="333"/>
    </row>
    <row r="8" spans="1:4" x14ac:dyDescent="0.25">
      <c r="A8" s="400" t="s">
        <v>804</v>
      </c>
      <c r="B8" s="400" t="s">
        <v>483</v>
      </c>
      <c r="C8" s="333">
        <v>350000</v>
      </c>
      <c r="D8" s="333"/>
    </row>
    <row r="9" spans="1:4" x14ac:dyDescent="0.25">
      <c r="A9" s="400" t="s">
        <v>805</v>
      </c>
      <c r="B9" s="400" t="s">
        <v>483</v>
      </c>
      <c r="C9" s="333">
        <v>7500000</v>
      </c>
      <c r="D9" s="333"/>
    </row>
    <row r="10" spans="1:4" x14ac:dyDescent="0.25">
      <c r="A10" s="400" t="s">
        <v>806</v>
      </c>
      <c r="B10" s="400" t="s">
        <v>483</v>
      </c>
      <c r="C10" s="333">
        <v>2500000</v>
      </c>
      <c r="D10" s="333"/>
    </row>
    <row r="11" spans="1:4" x14ac:dyDescent="0.25">
      <c r="A11" s="395" t="s">
        <v>751</v>
      </c>
      <c r="B11" s="356" t="s">
        <v>483</v>
      </c>
      <c r="C11" s="335">
        <f>SUM(C7:C10)</f>
        <v>10350000</v>
      </c>
      <c r="D11" s="335"/>
    </row>
    <row r="12" spans="1:4" x14ac:dyDescent="0.25">
      <c r="A12" s="400" t="s">
        <v>752</v>
      </c>
      <c r="B12" s="391" t="s">
        <v>484</v>
      </c>
      <c r="C12" s="335">
        <f>SUM(C13:C14)</f>
        <v>40000000</v>
      </c>
      <c r="D12" s="335"/>
    </row>
    <row r="13" spans="1:4" ht="38.25" x14ac:dyDescent="0.25">
      <c r="A13" s="401" t="s">
        <v>485</v>
      </c>
      <c r="B13" s="401" t="s">
        <v>484</v>
      </c>
      <c r="C13" s="333">
        <v>40000000</v>
      </c>
      <c r="D13" s="333"/>
    </row>
    <row r="14" spans="1:4" ht="38.25" x14ac:dyDescent="0.25">
      <c r="A14" s="401" t="s">
        <v>486</v>
      </c>
      <c r="B14" s="401" t="s">
        <v>484</v>
      </c>
      <c r="C14" s="333"/>
      <c r="D14" s="333"/>
    </row>
    <row r="15" spans="1:4" x14ac:dyDescent="0.25">
      <c r="A15" s="400" t="s">
        <v>754</v>
      </c>
      <c r="B15" s="391" t="s">
        <v>490</v>
      </c>
      <c r="C15" s="333"/>
      <c r="D15" s="333"/>
    </row>
    <row r="16" spans="1:4" ht="25.5" x14ac:dyDescent="0.25">
      <c r="A16" s="401" t="s">
        <v>491</v>
      </c>
      <c r="B16" s="401" t="s">
        <v>490</v>
      </c>
      <c r="C16" s="333"/>
      <c r="D16" s="333"/>
    </row>
    <row r="17" spans="1:4" ht="25.5" x14ac:dyDescent="0.25">
      <c r="A17" s="402" t="s">
        <v>492</v>
      </c>
      <c r="B17" s="401" t="s">
        <v>490</v>
      </c>
      <c r="C17" s="335">
        <f>SUM(C15*0.4)</f>
        <v>0</v>
      </c>
      <c r="D17" s="335"/>
    </row>
    <row r="18" spans="1:4" x14ac:dyDescent="0.25">
      <c r="A18" s="401" t="s">
        <v>493</v>
      </c>
      <c r="B18" s="401" t="s">
        <v>490</v>
      </c>
      <c r="C18" s="333"/>
      <c r="D18" s="333"/>
    </row>
    <row r="19" spans="1:4" x14ac:dyDescent="0.25">
      <c r="A19" s="401" t="s">
        <v>494</v>
      </c>
      <c r="B19" s="401" t="s">
        <v>490</v>
      </c>
      <c r="C19" s="333"/>
      <c r="D19" s="333"/>
    </row>
    <row r="20" spans="1:4" ht="25.5" x14ac:dyDescent="0.25">
      <c r="A20" s="400" t="s">
        <v>811</v>
      </c>
      <c r="B20" s="391" t="s">
        <v>495</v>
      </c>
      <c r="C20" s="333"/>
      <c r="D20" s="333"/>
    </row>
    <row r="21" spans="1:4" ht="25.5" x14ac:dyDescent="0.25">
      <c r="A21" s="401" t="s">
        <v>503</v>
      </c>
      <c r="B21" s="401" t="s">
        <v>495</v>
      </c>
      <c r="C21" s="333"/>
      <c r="D21" s="333"/>
    </row>
    <row r="22" spans="1:4" x14ac:dyDescent="0.25">
      <c r="A22" s="401" t="s">
        <v>504</v>
      </c>
      <c r="B22" s="401" t="s">
        <v>495</v>
      </c>
      <c r="C22" s="333"/>
      <c r="D22" s="333"/>
    </row>
    <row r="23" spans="1:4" x14ac:dyDescent="0.25">
      <c r="A23" s="395" t="s">
        <v>783</v>
      </c>
      <c r="B23" s="356" t="s">
        <v>511</v>
      </c>
      <c r="C23" s="335">
        <f>SUM(C17,C12,C11)</f>
        <v>50350000</v>
      </c>
      <c r="D23" s="335">
        <f>SUM(D17,D12,D11)</f>
        <v>0</v>
      </c>
    </row>
    <row r="24" spans="1:4" x14ac:dyDescent="0.25">
      <c r="A24" s="400" t="s">
        <v>812</v>
      </c>
      <c r="B24" s="400" t="s">
        <v>512</v>
      </c>
      <c r="C24" s="333"/>
      <c r="D24" s="333"/>
    </row>
    <row r="25" spans="1:4" x14ac:dyDescent="0.25">
      <c r="A25" s="400" t="s">
        <v>814</v>
      </c>
      <c r="B25" s="400" t="s">
        <v>512</v>
      </c>
      <c r="C25" s="333"/>
      <c r="D25" s="333"/>
    </row>
    <row r="26" spans="1:4" x14ac:dyDescent="0.25">
      <c r="A26" s="400" t="s">
        <v>1188</v>
      </c>
      <c r="B26" s="400" t="s">
        <v>512</v>
      </c>
      <c r="C26" s="333">
        <v>200000</v>
      </c>
      <c r="D26" s="333"/>
    </row>
    <row r="27" spans="1:4" x14ac:dyDescent="0.25">
      <c r="A27" s="400" t="s">
        <v>816</v>
      </c>
      <c r="B27" s="400" t="s">
        <v>512</v>
      </c>
      <c r="C27" s="333"/>
      <c r="D27" s="333"/>
    </row>
    <row r="28" spans="1:4" x14ac:dyDescent="0.25">
      <c r="A28" s="400" t="s">
        <v>818</v>
      </c>
      <c r="B28" s="400" t="s">
        <v>512</v>
      </c>
      <c r="C28" s="333"/>
      <c r="D28" s="333"/>
    </row>
    <row r="29" spans="1:4" x14ac:dyDescent="0.25">
      <c r="A29" s="400" t="s">
        <v>819</v>
      </c>
      <c r="B29" s="400" t="s">
        <v>512</v>
      </c>
      <c r="C29" s="333"/>
      <c r="D29" s="333"/>
    </row>
    <row r="30" spans="1:4" x14ac:dyDescent="0.25">
      <c r="A30" s="400" t="s">
        <v>820</v>
      </c>
      <c r="B30" s="400" t="s">
        <v>512</v>
      </c>
      <c r="C30" s="333"/>
      <c r="D30" s="333"/>
    </row>
    <row r="31" spans="1:4" x14ac:dyDescent="0.25">
      <c r="A31" s="400" t="s">
        <v>821</v>
      </c>
      <c r="B31" s="400" t="s">
        <v>512</v>
      </c>
      <c r="C31" s="333"/>
      <c r="D31" s="333"/>
    </row>
    <row r="32" spans="1:4" ht="63.75" x14ac:dyDescent="0.25">
      <c r="A32" s="400" t="s">
        <v>822</v>
      </c>
      <c r="B32" s="400" t="s">
        <v>512</v>
      </c>
      <c r="C32" s="333"/>
      <c r="D32" s="333"/>
    </row>
    <row r="33" spans="1:4" x14ac:dyDescent="0.25">
      <c r="A33" s="400" t="s">
        <v>823</v>
      </c>
      <c r="B33" s="400" t="s">
        <v>512</v>
      </c>
      <c r="C33" s="333"/>
      <c r="D33" s="333"/>
    </row>
    <row r="34" spans="1:4" x14ac:dyDescent="0.25">
      <c r="A34" s="395" t="s">
        <v>756</v>
      </c>
      <c r="B34" s="356" t="s">
        <v>512</v>
      </c>
      <c r="C34" s="335">
        <f>SUM(C24:C33)</f>
        <v>200000</v>
      </c>
      <c r="D34" s="335">
        <f>SUM(D23)</f>
        <v>0</v>
      </c>
    </row>
  </sheetData>
  <mergeCells count="2">
    <mergeCell ref="A3:C3"/>
    <mergeCell ref="A4:C4"/>
  </mergeCells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2:I25"/>
  <sheetViews>
    <sheetView workbookViewId="0">
      <selection activeCell="G9" sqref="G9"/>
    </sheetView>
  </sheetViews>
  <sheetFormatPr defaultRowHeight="15" x14ac:dyDescent="0.25"/>
  <cols>
    <col min="1" max="1" width="9.140625" style="230"/>
    <col min="2" max="2" width="33.42578125" style="230" customWidth="1"/>
    <col min="3" max="9" width="12.28515625" style="230" customWidth="1"/>
    <col min="10" max="16384" width="9.140625" style="230"/>
  </cols>
  <sheetData>
    <row r="2" spans="1:9" ht="32.25" customHeight="1" x14ac:dyDescent="0.25">
      <c r="A2" s="653" t="s">
        <v>1117</v>
      </c>
      <c r="B2" s="653"/>
      <c r="C2" s="653"/>
      <c r="D2" s="653"/>
      <c r="E2" s="653"/>
      <c r="F2" s="653"/>
      <c r="G2" s="653"/>
      <c r="H2" s="653"/>
      <c r="I2" s="653"/>
    </row>
    <row r="3" spans="1:9" ht="32.25" customHeight="1" x14ac:dyDescent="0.25">
      <c r="A3" s="556"/>
      <c r="B3" s="556"/>
      <c r="C3" s="556"/>
      <c r="D3" s="556"/>
      <c r="E3" s="556"/>
      <c r="F3" s="566" t="s">
        <v>1285</v>
      </c>
      <c r="G3" s="567"/>
      <c r="H3" s="556"/>
      <c r="I3" s="556"/>
    </row>
    <row r="4" spans="1:9" ht="15.75" thickBot="1" x14ac:dyDescent="0.3">
      <c r="A4" s="271"/>
      <c r="B4" s="270"/>
      <c r="C4" s="270"/>
      <c r="D4" s="270"/>
      <c r="E4" s="270"/>
      <c r="F4" s="270"/>
      <c r="G4" s="270"/>
      <c r="H4" s="270"/>
      <c r="I4" s="403" t="s">
        <v>1050</v>
      </c>
    </row>
    <row r="5" spans="1:9" x14ac:dyDescent="0.25">
      <c r="A5" s="654" t="s">
        <v>1051</v>
      </c>
      <c r="B5" s="656" t="s">
        <v>1118</v>
      </c>
      <c r="C5" s="654" t="s">
        <v>1119</v>
      </c>
      <c r="D5" s="654" t="s">
        <v>1262</v>
      </c>
      <c r="E5" s="658" t="s">
        <v>1120</v>
      </c>
      <c r="F5" s="659"/>
      <c r="G5" s="659"/>
      <c r="H5" s="660"/>
      <c r="I5" s="656" t="s">
        <v>16</v>
      </c>
    </row>
    <row r="6" spans="1:9" ht="15.75" thickBot="1" x14ac:dyDescent="0.3">
      <c r="A6" s="655"/>
      <c r="B6" s="657"/>
      <c r="C6" s="657"/>
      <c r="D6" s="655"/>
      <c r="E6" s="404">
        <v>2021</v>
      </c>
      <c r="F6" s="404">
        <v>2022</v>
      </c>
      <c r="G6" s="404">
        <v>2023</v>
      </c>
      <c r="H6" s="405">
        <v>2024</v>
      </c>
      <c r="I6" s="657"/>
    </row>
    <row r="7" spans="1:9" ht="15.75" thickBot="1" x14ac:dyDescent="0.3">
      <c r="A7" s="406">
        <v>1</v>
      </c>
      <c r="B7" s="407">
        <v>2</v>
      </c>
      <c r="C7" s="408">
        <v>3</v>
      </c>
      <c r="D7" s="407">
        <v>4</v>
      </c>
      <c r="E7" s="406">
        <v>5</v>
      </c>
      <c r="F7" s="408">
        <v>6</v>
      </c>
      <c r="G7" s="408">
        <v>7</v>
      </c>
      <c r="H7" s="409">
        <v>8</v>
      </c>
      <c r="I7" s="410" t="s">
        <v>1121</v>
      </c>
    </row>
    <row r="8" spans="1:9" ht="21.75" customHeight="1" thickBot="1" x14ac:dyDescent="0.3">
      <c r="A8" s="411" t="s">
        <v>1006</v>
      </c>
      <c r="B8" s="412" t="s">
        <v>1122</v>
      </c>
      <c r="C8" s="413"/>
      <c r="D8" s="414">
        <f>+D9+D10</f>
        <v>0</v>
      </c>
      <c r="E8" s="415">
        <f>+E9+E10</f>
        <v>0</v>
      </c>
      <c r="F8" s="416">
        <f>+F9+F10</f>
        <v>0</v>
      </c>
      <c r="G8" s="416">
        <f>+G9+G10</f>
        <v>0</v>
      </c>
      <c r="H8" s="417">
        <f>+H9+H10</f>
        <v>0</v>
      </c>
      <c r="I8" s="414">
        <f t="shared" ref="I8:I20" si="0">SUM(D8:H8)</f>
        <v>0</v>
      </c>
    </row>
    <row r="9" spans="1:9" ht="21.75" customHeight="1" x14ac:dyDescent="0.25">
      <c r="A9" s="418" t="s">
        <v>1008</v>
      </c>
      <c r="B9" s="419" t="s">
        <v>1123</v>
      </c>
      <c r="C9" s="420"/>
      <c r="D9" s="421"/>
      <c r="E9" s="422"/>
      <c r="F9" s="423"/>
      <c r="G9" s="423"/>
      <c r="H9" s="424"/>
      <c r="I9" s="425">
        <f t="shared" si="0"/>
        <v>0</v>
      </c>
    </row>
    <row r="10" spans="1:9" ht="21.75" customHeight="1" thickBot="1" x14ac:dyDescent="0.3">
      <c r="A10" s="418" t="s">
        <v>1010</v>
      </c>
      <c r="B10" s="419" t="s">
        <v>1123</v>
      </c>
      <c r="C10" s="420"/>
      <c r="D10" s="421"/>
      <c r="E10" s="422"/>
      <c r="F10" s="423"/>
      <c r="G10" s="423"/>
      <c r="H10" s="424"/>
      <c r="I10" s="425">
        <f t="shared" si="0"/>
        <v>0</v>
      </c>
    </row>
    <row r="11" spans="1:9" ht="21.75" customHeight="1" thickBot="1" x14ac:dyDescent="0.3">
      <c r="A11" s="411" t="s">
        <v>1012</v>
      </c>
      <c r="B11" s="412" t="s">
        <v>1124</v>
      </c>
      <c r="C11" s="426"/>
      <c r="D11" s="417">
        <f>D12+D14+D13</f>
        <v>9422975</v>
      </c>
      <c r="E11" s="417">
        <f>E12+E14+E13</f>
        <v>3000000</v>
      </c>
      <c r="F11" s="417">
        <f>F12+F14+F13</f>
        <v>3000000</v>
      </c>
      <c r="G11" s="417">
        <f>G12+G14+G13</f>
        <v>3000000</v>
      </c>
      <c r="H11" s="417">
        <f>H12+H14+H13</f>
        <v>3000000</v>
      </c>
      <c r="I11" s="414">
        <f>SUM(I12:I14)</f>
        <v>21422975</v>
      </c>
    </row>
    <row r="12" spans="1:9" ht="21.75" customHeight="1" x14ac:dyDescent="0.25">
      <c r="A12" s="418" t="s">
        <v>1014</v>
      </c>
      <c r="B12" s="419" t="s">
        <v>1123</v>
      </c>
      <c r="C12" s="420" t="s">
        <v>1261</v>
      </c>
      <c r="D12" s="421">
        <v>4422975</v>
      </c>
      <c r="E12" s="422">
        <v>1000000</v>
      </c>
      <c r="F12" s="423">
        <v>1000000</v>
      </c>
      <c r="G12" s="423">
        <v>1000000</v>
      </c>
      <c r="H12" s="424">
        <v>1000000</v>
      </c>
      <c r="I12" s="425">
        <f t="shared" si="0"/>
        <v>8422975</v>
      </c>
    </row>
    <row r="13" spans="1:9" ht="21.75" customHeight="1" x14ac:dyDescent="0.25">
      <c r="A13" s="418" t="s">
        <v>1016</v>
      </c>
      <c r="B13" s="419" t="s">
        <v>1123</v>
      </c>
      <c r="C13" s="420" t="s">
        <v>1201</v>
      </c>
      <c r="D13" s="421">
        <v>3000000</v>
      </c>
      <c r="E13" s="422">
        <v>1000000</v>
      </c>
      <c r="F13" s="423">
        <v>1000000</v>
      </c>
      <c r="G13" s="423">
        <v>1000000</v>
      </c>
      <c r="H13" s="424">
        <v>1000000</v>
      </c>
      <c r="I13" s="425">
        <f t="shared" si="0"/>
        <v>7000000</v>
      </c>
    </row>
    <row r="14" spans="1:9" ht="21.75" customHeight="1" thickBot="1" x14ac:dyDescent="0.3">
      <c r="A14" s="418" t="s">
        <v>1017</v>
      </c>
      <c r="B14" s="419" t="s">
        <v>1123</v>
      </c>
      <c r="C14" s="420" t="s">
        <v>1202</v>
      </c>
      <c r="D14" s="421">
        <v>2000000</v>
      </c>
      <c r="E14" s="422">
        <v>1000000</v>
      </c>
      <c r="F14" s="423">
        <v>1000000</v>
      </c>
      <c r="G14" s="423">
        <v>1000000</v>
      </c>
      <c r="H14" s="424">
        <v>1000000</v>
      </c>
      <c r="I14" s="425">
        <f t="shared" si="0"/>
        <v>6000000</v>
      </c>
    </row>
    <row r="15" spans="1:9" ht="21.75" customHeight="1" thickBot="1" x14ac:dyDescent="0.3">
      <c r="A15" s="411" t="s">
        <v>1019</v>
      </c>
      <c r="B15" s="412" t="s">
        <v>1125</v>
      </c>
      <c r="C15" s="426"/>
      <c r="D15" s="414">
        <f>+D16</f>
        <v>0</v>
      </c>
      <c r="E15" s="415">
        <f>+E16</f>
        <v>0</v>
      </c>
      <c r="F15" s="416">
        <f>+F16</f>
        <v>0</v>
      </c>
      <c r="G15" s="416">
        <f>+G16</f>
        <v>0</v>
      </c>
      <c r="H15" s="417">
        <f>+H16</f>
        <v>0</v>
      </c>
      <c r="I15" s="414">
        <f t="shared" si="0"/>
        <v>0</v>
      </c>
    </row>
    <row r="16" spans="1:9" ht="21.75" customHeight="1" thickBot="1" x14ac:dyDescent="0.3">
      <c r="A16" s="418" t="s">
        <v>1021</v>
      </c>
      <c r="B16" s="419" t="s">
        <v>1123</v>
      </c>
      <c r="C16" s="420"/>
      <c r="D16" s="421"/>
      <c r="E16" s="422"/>
      <c r="F16" s="423"/>
      <c r="G16" s="423"/>
      <c r="H16" s="424"/>
      <c r="I16" s="425">
        <f t="shared" si="0"/>
        <v>0</v>
      </c>
    </row>
    <row r="17" spans="1:9" ht="21.75" customHeight="1" thickBot="1" x14ac:dyDescent="0.3">
      <c r="A17" s="411" t="s">
        <v>1023</v>
      </c>
      <c r="B17" s="412" t="s">
        <v>1126</v>
      </c>
      <c r="C17" s="426"/>
      <c r="D17" s="414">
        <f>+D18</f>
        <v>0</v>
      </c>
      <c r="E17" s="415">
        <f>+E18</f>
        <v>0</v>
      </c>
      <c r="F17" s="416">
        <f>+F18</f>
        <v>0</v>
      </c>
      <c r="G17" s="416">
        <f>+G18</f>
        <v>0</v>
      </c>
      <c r="H17" s="417">
        <f>+H18</f>
        <v>0</v>
      </c>
      <c r="I17" s="414">
        <f t="shared" si="0"/>
        <v>0</v>
      </c>
    </row>
    <row r="18" spans="1:9" ht="21.75" customHeight="1" thickBot="1" x14ac:dyDescent="0.3">
      <c r="A18" s="427" t="s">
        <v>1025</v>
      </c>
      <c r="B18" s="428" t="s">
        <v>1123</v>
      </c>
      <c r="C18" s="429"/>
      <c r="D18" s="430"/>
      <c r="E18" s="431"/>
      <c r="F18" s="432"/>
      <c r="G18" s="432"/>
      <c r="H18" s="433"/>
      <c r="I18" s="434">
        <f t="shared" si="0"/>
        <v>0</v>
      </c>
    </row>
    <row r="19" spans="1:9" ht="21.75" customHeight="1" thickBot="1" x14ac:dyDescent="0.3">
      <c r="A19" s="411" t="s">
        <v>1027</v>
      </c>
      <c r="B19" s="412" t="s">
        <v>1127</v>
      </c>
      <c r="C19" s="426"/>
      <c r="D19" s="414">
        <f>+D20</f>
        <v>0</v>
      </c>
      <c r="E19" s="415">
        <f>+E20</f>
        <v>0</v>
      </c>
      <c r="F19" s="416">
        <f>+F20</f>
        <v>0</v>
      </c>
      <c r="G19" s="416">
        <f>+G20</f>
        <v>0</v>
      </c>
      <c r="H19" s="417">
        <f>+H20</f>
        <v>0</v>
      </c>
      <c r="I19" s="414">
        <f t="shared" si="0"/>
        <v>0</v>
      </c>
    </row>
    <row r="20" spans="1:9" ht="21.75" customHeight="1" thickBot="1" x14ac:dyDescent="0.3">
      <c r="A20" s="435" t="s">
        <v>1029</v>
      </c>
      <c r="B20" s="436" t="s">
        <v>1123</v>
      </c>
      <c r="C20" s="437"/>
      <c r="D20" s="438"/>
      <c r="E20" s="439"/>
      <c r="F20" s="440"/>
      <c r="G20" s="440"/>
      <c r="H20" s="441"/>
      <c r="I20" s="442">
        <f t="shared" si="0"/>
        <v>0</v>
      </c>
    </row>
    <row r="21" spans="1:9" ht="15.75" thickBot="1" x14ac:dyDescent="0.3">
      <c r="A21" s="651" t="s">
        <v>1128</v>
      </c>
      <c r="B21" s="652"/>
      <c r="C21" s="443"/>
      <c r="D21" s="414">
        <f t="shared" ref="D21:I21" si="1">+D8+D11+D15+D17+D19</f>
        <v>9422975</v>
      </c>
      <c r="E21" s="415">
        <f t="shared" si="1"/>
        <v>3000000</v>
      </c>
      <c r="F21" s="416">
        <f t="shared" si="1"/>
        <v>3000000</v>
      </c>
      <c r="G21" s="416">
        <f t="shared" si="1"/>
        <v>3000000</v>
      </c>
      <c r="H21" s="417">
        <f t="shared" si="1"/>
        <v>3000000</v>
      </c>
      <c r="I21" s="414">
        <f t="shared" si="1"/>
        <v>21422975</v>
      </c>
    </row>
    <row r="23" spans="1:9" x14ac:dyDescent="0.25">
      <c r="A23" s="559" t="s">
        <v>1263</v>
      </c>
      <c r="B23" s="230" t="s">
        <v>1266</v>
      </c>
    </row>
    <row r="24" spans="1:9" x14ac:dyDescent="0.25">
      <c r="A24" s="559" t="s">
        <v>1264</v>
      </c>
      <c r="B24" s="230" t="s">
        <v>1267</v>
      </c>
    </row>
    <row r="25" spans="1:9" x14ac:dyDescent="0.25">
      <c r="A25" s="559" t="s">
        <v>1265</v>
      </c>
      <c r="B25" s="230" t="s">
        <v>1268</v>
      </c>
    </row>
  </sheetData>
  <mergeCells count="8">
    <mergeCell ref="A21:B21"/>
    <mergeCell ref="A2:I2"/>
    <mergeCell ref="A5:A6"/>
    <mergeCell ref="B5:B6"/>
    <mergeCell ref="C5:C6"/>
    <mergeCell ref="D5:D6"/>
    <mergeCell ref="E5:H5"/>
    <mergeCell ref="I5:I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2:C32"/>
  <sheetViews>
    <sheetView workbookViewId="0">
      <selection activeCell="E17" sqref="E17"/>
    </sheetView>
  </sheetViews>
  <sheetFormatPr defaultRowHeight="15" x14ac:dyDescent="0.25"/>
  <cols>
    <col min="1" max="3" width="27.28515625" style="230" customWidth="1"/>
    <col min="4" max="16384" width="9.140625" style="230"/>
  </cols>
  <sheetData>
    <row r="2" spans="1:3" ht="15.75" x14ac:dyDescent="0.25">
      <c r="A2" s="661" t="s">
        <v>1129</v>
      </c>
      <c r="B2" s="661"/>
      <c r="C2" s="661"/>
    </row>
    <row r="3" spans="1:3" ht="15.75" x14ac:dyDescent="0.25">
      <c r="A3" s="557"/>
      <c r="B3" s="557"/>
      <c r="C3" s="557"/>
    </row>
    <row r="4" spans="1:3" ht="16.5" thickBot="1" x14ac:dyDescent="0.3">
      <c r="A4" s="444"/>
      <c r="B4" s="662" t="s">
        <v>1286</v>
      </c>
      <c r="C4" s="662"/>
    </row>
    <row r="5" spans="1:3" ht="24.75" thickBot="1" x14ac:dyDescent="0.3">
      <c r="A5" s="445" t="s">
        <v>1130</v>
      </c>
      <c r="B5" s="446" t="s">
        <v>1131</v>
      </c>
      <c r="C5" s="447" t="s">
        <v>1132</v>
      </c>
    </row>
    <row r="6" spans="1:3" ht="15.75" thickBot="1" x14ac:dyDescent="0.3">
      <c r="A6" s="448">
        <v>2</v>
      </c>
      <c r="B6" s="449">
        <v>3</v>
      </c>
      <c r="C6" s="450">
        <v>4</v>
      </c>
    </row>
    <row r="7" spans="1:3" ht="33.75" x14ac:dyDescent="0.25">
      <c r="A7" s="451" t="s">
        <v>1133</v>
      </c>
      <c r="B7" s="452"/>
      <c r="C7" s="453"/>
    </row>
    <row r="8" spans="1:3" ht="33.75" x14ac:dyDescent="0.25">
      <c r="A8" s="454" t="s">
        <v>1134</v>
      </c>
      <c r="B8" s="455"/>
      <c r="C8" s="456"/>
    </row>
    <row r="9" spans="1:3" ht="22.5" x14ac:dyDescent="0.25">
      <c r="A9" s="454" t="s">
        <v>1135</v>
      </c>
      <c r="B9" s="455"/>
      <c r="C9" s="456"/>
    </row>
    <row r="10" spans="1:3" ht="22.5" x14ac:dyDescent="0.25">
      <c r="A10" s="454" t="s">
        <v>1136</v>
      </c>
      <c r="B10" s="455"/>
      <c r="C10" s="456"/>
    </row>
    <row r="11" spans="1:3" ht="22.5" x14ac:dyDescent="0.25">
      <c r="A11" s="454" t="s">
        <v>1137</v>
      </c>
      <c r="B11" s="455"/>
      <c r="C11" s="456"/>
    </row>
    <row r="12" spans="1:3" x14ac:dyDescent="0.25">
      <c r="A12" s="454" t="s">
        <v>1138</v>
      </c>
      <c r="B12" s="455"/>
      <c r="C12" s="456"/>
    </row>
    <row r="13" spans="1:3" x14ac:dyDescent="0.25">
      <c r="A13" s="457" t="s">
        <v>1139</v>
      </c>
      <c r="B13" s="455"/>
      <c r="C13" s="456"/>
    </row>
    <row r="14" spans="1:3" ht="22.5" x14ac:dyDescent="0.25">
      <c r="A14" s="457" t="s">
        <v>1140</v>
      </c>
      <c r="B14" s="455"/>
      <c r="C14" s="456"/>
    </row>
    <row r="15" spans="1:3" ht="22.5" x14ac:dyDescent="0.25">
      <c r="A15" s="457" t="s">
        <v>1141</v>
      </c>
      <c r="B15" s="455"/>
      <c r="C15" s="456"/>
    </row>
    <row r="16" spans="1:3" ht="22.5" x14ac:dyDescent="0.25">
      <c r="A16" s="457" t="s">
        <v>1142</v>
      </c>
      <c r="B16" s="455"/>
      <c r="C16" s="456"/>
    </row>
    <row r="17" spans="1:3" ht="45" x14ac:dyDescent="0.25">
      <c r="A17" s="457" t="s">
        <v>1143</v>
      </c>
      <c r="B17" s="455"/>
      <c r="C17" s="456"/>
    </row>
    <row r="18" spans="1:3" ht="22.5" x14ac:dyDescent="0.25">
      <c r="A18" s="454" t="s">
        <v>1144</v>
      </c>
      <c r="B18" s="455"/>
      <c r="C18" s="456"/>
    </row>
    <row r="19" spans="1:3" ht="22.5" x14ac:dyDescent="0.25">
      <c r="A19" s="454" t="s">
        <v>1145</v>
      </c>
      <c r="B19" s="455"/>
      <c r="C19" s="456"/>
    </row>
    <row r="20" spans="1:3" ht="22.5" x14ac:dyDescent="0.25">
      <c r="A20" s="454" t="s">
        <v>1146</v>
      </c>
      <c r="B20" s="455"/>
      <c r="C20" s="456"/>
    </row>
    <row r="21" spans="1:3" x14ac:dyDescent="0.25">
      <c r="A21" s="454" t="s">
        <v>1147</v>
      </c>
      <c r="B21" s="455"/>
      <c r="C21" s="456"/>
    </row>
    <row r="22" spans="1:3" x14ac:dyDescent="0.25">
      <c r="A22" s="454" t="s">
        <v>1148</v>
      </c>
      <c r="B22" s="455"/>
      <c r="C22" s="456"/>
    </row>
    <row r="23" spans="1:3" x14ac:dyDescent="0.25">
      <c r="A23" s="458"/>
      <c r="B23" s="459"/>
      <c r="C23" s="456"/>
    </row>
    <row r="24" spans="1:3" x14ac:dyDescent="0.25">
      <c r="A24" s="460"/>
      <c r="B24" s="459"/>
      <c r="C24" s="456"/>
    </row>
    <row r="25" spans="1:3" x14ac:dyDescent="0.25">
      <c r="A25" s="460"/>
      <c r="B25" s="459"/>
      <c r="C25" s="456"/>
    </row>
    <row r="26" spans="1:3" x14ac:dyDescent="0.25">
      <c r="A26" s="460"/>
      <c r="B26" s="459"/>
      <c r="C26" s="456"/>
    </row>
    <row r="27" spans="1:3" x14ac:dyDescent="0.25">
      <c r="A27" s="460"/>
      <c r="B27" s="459"/>
      <c r="C27" s="456"/>
    </row>
    <row r="28" spans="1:3" x14ac:dyDescent="0.25">
      <c r="A28" s="460"/>
      <c r="B28" s="459"/>
      <c r="C28" s="456"/>
    </row>
    <row r="29" spans="1:3" x14ac:dyDescent="0.25">
      <c r="A29" s="460"/>
      <c r="B29" s="459"/>
      <c r="C29" s="456"/>
    </row>
    <row r="30" spans="1:3" x14ac:dyDescent="0.25">
      <c r="A30" s="460"/>
      <c r="B30" s="459"/>
      <c r="C30" s="456"/>
    </row>
    <row r="31" spans="1:3" ht="15.75" thickBot="1" x14ac:dyDescent="0.3">
      <c r="A31" s="461"/>
      <c r="B31" s="462"/>
      <c r="C31" s="463"/>
    </row>
    <row r="32" spans="1:3" ht="15.75" thickBot="1" x14ac:dyDescent="0.3">
      <c r="A32" s="464" t="s">
        <v>1005</v>
      </c>
      <c r="B32" s="465">
        <f>+B7+B8+B9+B10+B11+B18+B19+B20+B21+B22+B23+B24+B25+B26+B27+B28+B29+B30+B31</f>
        <v>0</v>
      </c>
      <c r="C32" s="466">
        <f>+C7+C8+C9+C10+C11+C18+C19+C20+C21+C22+C23+C24+C25+C26+C27+C28+C29+C30+C31</f>
        <v>0</v>
      </c>
    </row>
  </sheetData>
  <mergeCells count="2">
    <mergeCell ref="A2:C2"/>
    <mergeCell ref="B4:C4"/>
  </mergeCells>
  <pageMargins left="0.7" right="0.7" top="0.75" bottom="0.75" header="0.3" footer="0.3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21"/>
  <sheetViews>
    <sheetView workbookViewId="0">
      <selection activeCell="H1" sqref="H1"/>
    </sheetView>
  </sheetViews>
  <sheetFormatPr defaultRowHeight="15" x14ac:dyDescent="0.25"/>
  <cols>
    <col min="1" max="8" width="9.140625" style="230"/>
    <col min="9" max="9" width="14.140625" style="230" customWidth="1"/>
    <col min="10" max="16384" width="9.140625" style="230"/>
  </cols>
  <sheetData>
    <row r="3" spans="1:9" x14ac:dyDescent="0.25">
      <c r="C3" s="663" t="s">
        <v>1200</v>
      </c>
      <c r="D3" s="663"/>
      <c r="E3" s="663"/>
      <c r="F3" s="663"/>
      <c r="G3" s="663"/>
      <c r="H3" s="195"/>
    </row>
    <row r="4" spans="1:9" x14ac:dyDescent="0.25">
      <c r="B4" s="663" t="s">
        <v>1167</v>
      </c>
      <c r="C4" s="663"/>
      <c r="D4" s="663"/>
      <c r="E4" s="663"/>
      <c r="F4" s="663"/>
      <c r="G4" s="663"/>
      <c r="H4" s="663"/>
    </row>
    <row r="5" spans="1:9" x14ac:dyDescent="0.25">
      <c r="C5" s="663" t="s">
        <v>1168</v>
      </c>
      <c r="D5" s="663"/>
      <c r="E5" s="663"/>
      <c r="F5" s="663"/>
      <c r="G5" s="663"/>
      <c r="H5" s="195"/>
    </row>
    <row r="6" spans="1:9" x14ac:dyDescent="0.25">
      <c r="C6" s="558"/>
      <c r="D6" s="558"/>
      <c r="E6" s="558"/>
      <c r="F6" s="558"/>
      <c r="G6" s="558"/>
      <c r="H6" s="195"/>
    </row>
    <row r="7" spans="1:9" x14ac:dyDescent="0.25">
      <c r="C7" s="326"/>
      <c r="D7" s="326"/>
      <c r="E7" s="566" t="s">
        <v>1287</v>
      </c>
      <c r="F7" s="567"/>
      <c r="G7" s="326"/>
      <c r="H7" s="195"/>
    </row>
    <row r="9" spans="1:9" x14ac:dyDescent="0.25">
      <c r="I9" s="326" t="s">
        <v>1254</v>
      </c>
    </row>
    <row r="10" spans="1:9" x14ac:dyDescent="0.25">
      <c r="I10" s="326" t="s">
        <v>1169</v>
      </c>
    </row>
    <row r="11" spans="1:9" x14ac:dyDescent="0.25">
      <c r="I11" s="326" t="s">
        <v>1170</v>
      </c>
    </row>
    <row r="12" spans="1:9" x14ac:dyDescent="0.25">
      <c r="I12" s="326"/>
    </row>
    <row r="13" spans="1:9" x14ac:dyDescent="0.25">
      <c r="A13" s="230" t="s">
        <v>719</v>
      </c>
      <c r="I13" s="322">
        <f>SUM(I15:I21)</f>
        <v>9930000</v>
      </c>
    </row>
    <row r="14" spans="1:9" x14ac:dyDescent="0.25">
      <c r="I14" s="322"/>
    </row>
    <row r="15" spans="1:9" x14ac:dyDescent="0.25">
      <c r="A15" s="230" t="s">
        <v>1171</v>
      </c>
      <c r="I15" s="467">
        <f>500000+880000</f>
        <v>1380000</v>
      </c>
    </row>
    <row r="16" spans="1:9" x14ac:dyDescent="0.25">
      <c r="A16" s="230" t="s">
        <v>1172</v>
      </c>
      <c r="I16" s="467"/>
    </row>
    <row r="17" spans="1:9" x14ac:dyDescent="0.25">
      <c r="A17" s="230" t="s">
        <v>1173</v>
      </c>
      <c r="I17" s="467">
        <v>4100000</v>
      </c>
    </row>
    <row r="18" spans="1:9" x14ac:dyDescent="0.25">
      <c r="A18" s="230" t="s">
        <v>1174</v>
      </c>
      <c r="I18" s="467">
        <v>4450000</v>
      </c>
    </row>
    <row r="19" spans="1:9" x14ac:dyDescent="0.25">
      <c r="B19" s="230" t="s">
        <v>1175</v>
      </c>
      <c r="I19" s="467"/>
    </row>
    <row r="20" spans="1:9" x14ac:dyDescent="0.25">
      <c r="A20" s="230" t="s">
        <v>1176</v>
      </c>
      <c r="I20" s="317"/>
    </row>
    <row r="21" spans="1:9" x14ac:dyDescent="0.25">
      <c r="A21" s="230" t="s">
        <v>1177</v>
      </c>
      <c r="I21" s="317"/>
    </row>
  </sheetData>
  <mergeCells count="3">
    <mergeCell ref="C3:G3"/>
    <mergeCell ref="B4:H4"/>
    <mergeCell ref="C5:G5"/>
  </mergeCells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G19"/>
  <sheetViews>
    <sheetView workbookViewId="0">
      <selection activeCell="G24" sqref="G24"/>
    </sheetView>
  </sheetViews>
  <sheetFormatPr defaultRowHeight="15" x14ac:dyDescent="0.25"/>
  <cols>
    <col min="1" max="1" width="9.140625" style="230"/>
    <col min="2" max="2" width="24.85546875" style="230" customWidth="1"/>
    <col min="3" max="7" width="13.28515625" style="230" customWidth="1"/>
    <col min="8" max="16384" width="9.140625" style="230"/>
  </cols>
  <sheetData>
    <row r="1" spans="1:7" x14ac:dyDescent="0.25">
      <c r="E1" s="566" t="s">
        <v>1288</v>
      </c>
    </row>
    <row r="2" spans="1:7" ht="15.75" x14ac:dyDescent="0.25">
      <c r="A2" s="664" t="s">
        <v>1166</v>
      </c>
      <c r="B2" s="664"/>
      <c r="C2" s="664"/>
      <c r="D2" s="664"/>
      <c r="E2" s="664"/>
      <c r="F2" s="664"/>
      <c r="G2" s="664"/>
    </row>
    <row r="3" spans="1:7" x14ac:dyDescent="0.25">
      <c r="A3" s="468"/>
      <c r="B3" s="468"/>
      <c r="C3" s="468"/>
      <c r="D3" s="468"/>
      <c r="E3" s="468"/>
      <c r="F3" s="468"/>
      <c r="G3" s="468"/>
    </row>
    <row r="4" spans="1:7" ht="15.75" x14ac:dyDescent="0.25">
      <c r="A4" s="470" t="s">
        <v>1165</v>
      </c>
      <c r="B4" s="471"/>
      <c r="C4" s="665" t="s">
        <v>1194</v>
      </c>
      <c r="D4" s="665"/>
      <c r="E4" s="665"/>
      <c r="F4" s="665"/>
      <c r="G4" s="665"/>
    </row>
    <row r="5" spans="1:7" ht="15.75" x14ac:dyDescent="0.25">
      <c r="A5" s="471"/>
      <c r="B5" s="471"/>
      <c r="C5" s="471"/>
      <c r="D5" s="471"/>
      <c r="E5" s="471"/>
      <c r="F5" s="471"/>
      <c r="G5" s="471"/>
    </row>
    <row r="6" spans="1:7" ht="15.75" x14ac:dyDescent="0.25">
      <c r="A6" s="470" t="s">
        <v>1164</v>
      </c>
      <c r="B6" s="471"/>
      <c r="C6" s="665" t="s">
        <v>1195</v>
      </c>
      <c r="D6" s="665"/>
      <c r="E6" s="665"/>
      <c r="F6" s="665"/>
      <c r="G6" s="471"/>
    </row>
    <row r="7" spans="1:7" x14ac:dyDescent="0.25">
      <c r="A7" s="469"/>
      <c r="B7" s="469"/>
      <c r="C7" s="469"/>
      <c r="D7" s="469"/>
      <c r="E7" s="469"/>
      <c r="F7" s="469"/>
      <c r="G7" s="469"/>
    </row>
    <row r="8" spans="1:7" x14ac:dyDescent="0.25">
      <c r="A8" s="472" t="s">
        <v>1190</v>
      </c>
      <c r="B8" s="473"/>
      <c r="C8" s="473"/>
      <c r="D8" s="509">
        <v>517656417</v>
      </c>
      <c r="E8" s="510"/>
      <c r="F8" s="474"/>
      <c r="G8" s="474"/>
    </row>
    <row r="9" spans="1:7" ht="15.75" thickBot="1" x14ac:dyDescent="0.3">
      <c r="A9" s="472" t="s">
        <v>1163</v>
      </c>
      <c r="B9" s="474"/>
      <c r="C9" s="474"/>
      <c r="D9" s="474"/>
      <c r="E9" s="474"/>
      <c r="F9" s="474"/>
      <c r="G9" s="474"/>
    </row>
    <row r="10" spans="1:7" ht="36.75" thickBot="1" x14ac:dyDescent="0.3">
      <c r="A10" s="445" t="s">
        <v>992</v>
      </c>
      <c r="B10" s="446" t="s">
        <v>1162</v>
      </c>
      <c r="C10" s="446" t="s">
        <v>1161</v>
      </c>
      <c r="D10" s="446" t="s">
        <v>1160</v>
      </c>
      <c r="E10" s="446" t="s">
        <v>1159</v>
      </c>
      <c r="F10" s="446" t="s">
        <v>1158</v>
      </c>
      <c r="G10" s="447" t="s">
        <v>1005</v>
      </c>
    </row>
    <row r="11" spans="1:7" x14ac:dyDescent="0.25">
      <c r="A11" s="475" t="s">
        <v>1006</v>
      </c>
      <c r="B11" s="476" t="s">
        <v>1157</v>
      </c>
      <c r="C11" s="477"/>
      <c r="D11" s="477"/>
      <c r="E11" s="477"/>
      <c r="F11" s="477"/>
      <c r="G11" s="478">
        <v>0</v>
      </c>
    </row>
    <row r="12" spans="1:7" ht="22.5" x14ac:dyDescent="0.25">
      <c r="A12" s="479" t="s">
        <v>1008</v>
      </c>
      <c r="B12" s="480" t="s">
        <v>1156</v>
      </c>
      <c r="C12" s="481"/>
      <c r="D12" s="481"/>
      <c r="E12" s="481"/>
      <c r="F12" s="481"/>
      <c r="G12" s="482">
        <v>0</v>
      </c>
    </row>
    <row r="13" spans="1:7" ht="22.5" x14ac:dyDescent="0.25">
      <c r="A13" s="479" t="s">
        <v>1010</v>
      </c>
      <c r="B13" s="480" t="s">
        <v>1155</v>
      </c>
      <c r="C13" s="481"/>
      <c r="D13" s="481"/>
      <c r="E13" s="481"/>
      <c r="F13" s="481"/>
      <c r="G13" s="482">
        <v>0</v>
      </c>
    </row>
    <row r="14" spans="1:7" x14ac:dyDescent="0.25">
      <c r="A14" s="479" t="s">
        <v>1012</v>
      </c>
      <c r="B14" s="480" t="s">
        <v>1154</v>
      </c>
      <c r="C14" s="481"/>
      <c r="D14" s="481"/>
      <c r="E14" s="481"/>
      <c r="F14" s="481"/>
      <c r="G14" s="482">
        <f>SUM(C14:F14)</f>
        <v>0</v>
      </c>
    </row>
    <row r="15" spans="1:7" ht="22.5" x14ac:dyDescent="0.25">
      <c r="A15" s="479" t="s">
        <v>1014</v>
      </c>
      <c r="B15" s="480" t="s">
        <v>1153</v>
      </c>
      <c r="C15" s="481"/>
      <c r="D15" s="481"/>
      <c r="E15" s="481"/>
      <c r="F15" s="481"/>
      <c r="G15" s="482">
        <f>SUM(C15:F15)</f>
        <v>0</v>
      </c>
    </row>
    <row r="16" spans="1:7" ht="15.75" thickBot="1" x14ac:dyDescent="0.3">
      <c r="A16" s="483" t="s">
        <v>1016</v>
      </c>
      <c r="B16" s="484" t="s">
        <v>1152</v>
      </c>
      <c r="C16" s="485"/>
      <c r="D16" s="485"/>
      <c r="E16" s="485"/>
      <c r="F16" s="485"/>
      <c r="G16" s="486">
        <f>SUM(C16:F16)</f>
        <v>0</v>
      </c>
    </row>
    <row r="17" spans="1:7" ht="15.75" thickBot="1" x14ac:dyDescent="0.3">
      <c r="A17" s="487" t="s">
        <v>1017</v>
      </c>
      <c r="B17" s="488" t="s">
        <v>1005</v>
      </c>
      <c r="C17" s="489">
        <f>SUM(C11:C16)</f>
        <v>0</v>
      </c>
      <c r="D17" s="489">
        <f>SUM(D11:D16)</f>
        <v>0</v>
      </c>
      <c r="E17" s="489">
        <f>SUM(E11:E16)</f>
        <v>0</v>
      </c>
      <c r="F17" s="489">
        <f>SUM(F11:F16)</f>
        <v>0</v>
      </c>
      <c r="G17" s="490">
        <f>SUM(C17:F17)</f>
        <v>0</v>
      </c>
    </row>
    <row r="18" spans="1:7" x14ac:dyDescent="0.25">
      <c r="A18" s="469"/>
      <c r="B18" s="469"/>
      <c r="C18" s="469"/>
      <c r="D18" s="469"/>
      <c r="E18" s="469"/>
      <c r="F18" s="469"/>
      <c r="G18" s="469"/>
    </row>
    <row r="19" spans="1:7" x14ac:dyDescent="0.25">
      <c r="A19" s="469"/>
      <c r="B19" s="469"/>
      <c r="C19" s="469"/>
      <c r="D19" s="469"/>
      <c r="E19" s="469"/>
      <c r="F19" s="469"/>
      <c r="G19" s="469"/>
    </row>
  </sheetData>
  <mergeCells count="3">
    <mergeCell ref="A2:G2"/>
    <mergeCell ref="C4:G4"/>
    <mergeCell ref="C6:F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  <pageSetUpPr fitToPage="1"/>
  </sheetPr>
  <dimension ref="A1:C80"/>
  <sheetViews>
    <sheetView workbookViewId="0">
      <selection activeCell="A15" sqref="A15"/>
    </sheetView>
  </sheetViews>
  <sheetFormatPr defaultRowHeight="15" x14ac:dyDescent="0.25"/>
  <cols>
    <col min="1" max="1" width="67.140625" style="230" customWidth="1"/>
    <col min="2" max="2" width="16.28515625" style="230" customWidth="1"/>
    <col min="3" max="16384" width="9.140625" style="230"/>
  </cols>
  <sheetData>
    <row r="1" spans="1:3" ht="38.25" customHeight="1" x14ac:dyDescent="0.25">
      <c r="A1" s="570" t="s">
        <v>1289</v>
      </c>
      <c r="B1" s="491"/>
    </row>
    <row r="2" spans="1:3" ht="23.25" customHeight="1" x14ac:dyDescent="0.3">
      <c r="A2" s="493" t="str">
        <f>'1.'!A1</f>
        <v>Ják Község  Önkormányzata 2021. évi költségvetése</v>
      </c>
    </row>
    <row r="3" spans="1:3" ht="15" customHeight="1" x14ac:dyDescent="0.25">
      <c r="B3" s="492"/>
      <c r="C3" s="492"/>
    </row>
    <row r="4" spans="1:3" ht="15" customHeight="1" x14ac:dyDescent="0.3">
      <c r="A4" s="493" t="s">
        <v>778</v>
      </c>
      <c r="B4" s="492"/>
      <c r="C4" s="492"/>
    </row>
    <row r="5" spans="1:3" x14ac:dyDescent="0.25">
      <c r="A5" s="494"/>
      <c r="B5" s="495"/>
      <c r="C5" s="331"/>
    </row>
    <row r="6" spans="1:3" x14ac:dyDescent="0.25">
      <c r="A6" s="496"/>
      <c r="B6" s="497"/>
      <c r="C6" s="331"/>
    </row>
    <row r="7" spans="1:3" x14ac:dyDescent="0.25">
      <c r="A7" s="496" t="s">
        <v>237</v>
      </c>
      <c r="B7" s="497"/>
      <c r="C7" s="331"/>
    </row>
    <row r="8" spans="1:3" x14ac:dyDescent="0.25">
      <c r="A8" s="496" t="s">
        <v>238</v>
      </c>
      <c r="B8" s="497"/>
      <c r="C8" s="331"/>
    </row>
    <row r="9" spans="1:3" x14ac:dyDescent="0.25">
      <c r="A9" s="496" t="s">
        <v>239</v>
      </c>
      <c r="B9" s="497"/>
      <c r="C9" s="331"/>
    </row>
    <row r="10" spans="1:3" x14ac:dyDescent="0.25">
      <c r="A10" s="496" t="s">
        <v>240</v>
      </c>
      <c r="B10" s="497"/>
      <c r="C10" s="331"/>
    </row>
    <row r="11" spans="1:3" x14ac:dyDescent="0.25">
      <c r="A11" s="496" t="s">
        <v>241</v>
      </c>
      <c r="B11" s="497"/>
      <c r="C11" s="331"/>
    </row>
    <row r="12" spans="1:3" x14ac:dyDescent="0.25">
      <c r="A12" s="498" t="s">
        <v>242</v>
      </c>
      <c r="B12" s="499"/>
      <c r="C12" s="331"/>
    </row>
    <row r="13" spans="1:3" x14ac:dyDescent="0.25">
      <c r="A13" s="498" t="s">
        <v>243</v>
      </c>
      <c r="B13" s="499"/>
      <c r="C13" s="331"/>
    </row>
    <row r="14" spans="1:3" x14ac:dyDescent="0.25">
      <c r="A14" s="498" t="s">
        <v>244</v>
      </c>
      <c r="B14" s="499"/>
      <c r="C14" s="331"/>
    </row>
    <row r="15" spans="1:3" x14ac:dyDescent="0.25">
      <c r="A15" s="498" t="s">
        <v>236</v>
      </c>
      <c r="B15" s="499"/>
      <c r="C15" s="331"/>
    </row>
    <row r="16" spans="1:3" x14ac:dyDescent="0.25">
      <c r="A16" s="498" t="s">
        <v>245</v>
      </c>
      <c r="B16" s="499"/>
      <c r="C16" s="331"/>
    </row>
    <row r="17" spans="1:3" s="195" customFormat="1" x14ac:dyDescent="0.25">
      <c r="A17" s="500" t="s">
        <v>776</v>
      </c>
      <c r="B17" s="501"/>
      <c r="C17" s="502"/>
    </row>
    <row r="18" spans="1:3" x14ac:dyDescent="0.25">
      <c r="A18" s="498" t="s">
        <v>247</v>
      </c>
      <c r="B18" s="499"/>
      <c r="C18" s="331"/>
    </row>
    <row r="19" spans="1:3" x14ac:dyDescent="0.25">
      <c r="A19" s="498" t="s">
        <v>248</v>
      </c>
      <c r="B19" s="499"/>
      <c r="C19" s="331"/>
    </row>
    <row r="20" spans="1:3" x14ac:dyDescent="0.25">
      <c r="A20" s="498" t="s">
        <v>249</v>
      </c>
      <c r="B20" s="499"/>
      <c r="C20" s="331"/>
    </row>
    <row r="21" spans="1:3" x14ac:dyDescent="0.25">
      <c r="A21" s="498" t="s">
        <v>250</v>
      </c>
      <c r="B21" s="499"/>
      <c r="C21" s="331"/>
    </row>
    <row r="22" spans="1:3" x14ac:dyDescent="0.25">
      <c r="A22" s="498" t="s">
        <v>251</v>
      </c>
      <c r="B22" s="499"/>
      <c r="C22" s="331"/>
    </row>
    <row r="23" spans="1:3" x14ac:dyDescent="0.25">
      <c r="A23" s="498" t="s">
        <v>252</v>
      </c>
      <c r="B23" s="499"/>
      <c r="C23" s="331"/>
    </row>
    <row r="24" spans="1:3" x14ac:dyDescent="0.25">
      <c r="A24" s="498" t="s">
        <v>253</v>
      </c>
      <c r="B24" s="499"/>
      <c r="C24" s="331"/>
    </row>
    <row r="25" spans="1:3" x14ac:dyDescent="0.25">
      <c r="A25" s="498" t="s">
        <v>246</v>
      </c>
      <c r="B25" s="499"/>
      <c r="C25" s="331"/>
    </row>
    <row r="26" spans="1:3" x14ac:dyDescent="0.25">
      <c r="A26" s="497" t="s">
        <v>254</v>
      </c>
      <c r="B26" s="497"/>
      <c r="C26" s="331"/>
    </row>
    <row r="27" spans="1:3" s="195" customFormat="1" x14ac:dyDescent="0.25">
      <c r="A27" s="503" t="s">
        <v>777</v>
      </c>
      <c r="B27" s="503"/>
      <c r="C27" s="502"/>
    </row>
    <row r="28" spans="1:3" x14ac:dyDescent="0.25">
      <c r="A28" s="497"/>
      <c r="B28" s="497"/>
      <c r="C28" s="331"/>
    </row>
    <row r="29" spans="1:3" x14ac:dyDescent="0.25">
      <c r="A29" s="331"/>
      <c r="B29" s="331"/>
      <c r="C29" s="331"/>
    </row>
    <row r="30" spans="1:3" x14ac:dyDescent="0.25">
      <c r="A30" s="331"/>
      <c r="B30" s="331"/>
      <c r="C30" s="331"/>
    </row>
    <row r="31" spans="1:3" x14ac:dyDescent="0.25">
      <c r="A31" s="331"/>
      <c r="B31" s="331"/>
      <c r="C31" s="331"/>
    </row>
    <row r="32" spans="1:3" x14ac:dyDescent="0.25">
      <c r="A32" s="331"/>
      <c r="B32" s="331"/>
      <c r="C32" s="331"/>
    </row>
    <row r="33" spans="1:3" x14ac:dyDescent="0.25">
      <c r="A33" s="331"/>
      <c r="B33" s="331"/>
      <c r="C33" s="331"/>
    </row>
    <row r="34" spans="1:3" x14ac:dyDescent="0.25">
      <c r="A34" s="331"/>
      <c r="B34" s="331"/>
      <c r="C34" s="331"/>
    </row>
    <row r="35" spans="1:3" x14ac:dyDescent="0.25">
      <c r="A35" s="331"/>
      <c r="B35" s="331"/>
      <c r="C35" s="331"/>
    </row>
    <row r="36" spans="1:3" x14ac:dyDescent="0.25">
      <c r="A36" s="331"/>
      <c r="B36" s="331"/>
      <c r="C36" s="331"/>
    </row>
    <row r="37" spans="1:3" x14ac:dyDescent="0.25">
      <c r="A37" s="331"/>
      <c r="B37" s="331"/>
      <c r="C37" s="331"/>
    </row>
    <row r="38" spans="1:3" x14ac:dyDescent="0.25">
      <c r="A38" s="331"/>
      <c r="B38" s="331"/>
      <c r="C38" s="331"/>
    </row>
    <row r="39" spans="1:3" x14ac:dyDescent="0.25">
      <c r="A39" s="331"/>
      <c r="B39" s="331"/>
      <c r="C39" s="331"/>
    </row>
    <row r="40" spans="1:3" x14ac:dyDescent="0.25">
      <c r="A40" s="331"/>
      <c r="B40" s="331"/>
      <c r="C40" s="331"/>
    </row>
    <row r="41" spans="1:3" x14ac:dyDescent="0.25">
      <c r="A41" s="331"/>
      <c r="B41" s="331"/>
      <c r="C41" s="331"/>
    </row>
    <row r="42" spans="1:3" x14ac:dyDescent="0.25">
      <c r="A42" s="331"/>
      <c r="B42" s="331"/>
      <c r="C42" s="331"/>
    </row>
    <row r="43" spans="1:3" x14ac:dyDescent="0.25">
      <c r="A43" s="331"/>
      <c r="B43" s="331"/>
      <c r="C43" s="331"/>
    </row>
    <row r="44" spans="1:3" x14ac:dyDescent="0.25">
      <c r="A44" s="331"/>
      <c r="B44" s="331"/>
      <c r="C44" s="331"/>
    </row>
    <row r="45" spans="1:3" x14ac:dyDescent="0.25">
      <c r="A45" s="331"/>
      <c r="B45" s="331"/>
      <c r="C45" s="331"/>
    </row>
    <row r="46" spans="1:3" x14ac:dyDescent="0.25">
      <c r="A46" s="331"/>
      <c r="B46" s="331"/>
      <c r="C46" s="331"/>
    </row>
    <row r="47" spans="1:3" x14ac:dyDescent="0.25">
      <c r="A47" s="331"/>
      <c r="B47" s="331"/>
      <c r="C47" s="331"/>
    </row>
    <row r="48" spans="1:3" x14ac:dyDescent="0.25">
      <c r="A48" s="331"/>
      <c r="B48" s="331"/>
      <c r="C48" s="331"/>
    </row>
    <row r="49" spans="1:3" x14ac:dyDescent="0.25">
      <c r="A49" s="331"/>
      <c r="B49" s="331"/>
      <c r="C49" s="331"/>
    </row>
    <row r="50" spans="1:3" x14ac:dyDescent="0.25">
      <c r="A50" s="331"/>
      <c r="B50" s="331"/>
      <c r="C50" s="331"/>
    </row>
    <row r="51" spans="1:3" x14ac:dyDescent="0.25">
      <c r="A51" s="331"/>
      <c r="B51" s="331"/>
      <c r="C51" s="331"/>
    </row>
    <row r="52" spans="1:3" x14ac:dyDescent="0.25">
      <c r="A52" s="331"/>
      <c r="B52" s="331"/>
      <c r="C52" s="331"/>
    </row>
    <row r="53" spans="1:3" x14ac:dyDescent="0.25">
      <c r="A53" s="331"/>
      <c r="B53" s="331"/>
      <c r="C53" s="331"/>
    </row>
    <row r="54" spans="1:3" x14ac:dyDescent="0.25">
      <c r="A54" s="331"/>
      <c r="B54" s="331"/>
      <c r="C54" s="331"/>
    </row>
    <row r="55" spans="1:3" x14ac:dyDescent="0.25">
      <c r="A55" s="331"/>
      <c r="B55" s="331"/>
      <c r="C55" s="331"/>
    </row>
    <row r="56" spans="1:3" x14ac:dyDescent="0.25">
      <c r="A56" s="331"/>
      <c r="B56" s="331"/>
      <c r="C56" s="331"/>
    </row>
    <row r="57" spans="1:3" x14ac:dyDescent="0.25">
      <c r="A57" s="331"/>
      <c r="B57" s="331"/>
      <c r="C57" s="331"/>
    </row>
    <row r="58" spans="1:3" x14ac:dyDescent="0.25">
      <c r="A58" s="331"/>
      <c r="B58" s="331"/>
      <c r="C58" s="331"/>
    </row>
    <row r="59" spans="1:3" x14ac:dyDescent="0.25">
      <c r="A59" s="331"/>
      <c r="B59" s="331"/>
      <c r="C59" s="331"/>
    </row>
    <row r="60" spans="1:3" x14ac:dyDescent="0.25">
      <c r="A60" s="331"/>
      <c r="B60" s="331"/>
      <c r="C60" s="331"/>
    </row>
    <row r="61" spans="1:3" x14ac:dyDescent="0.25">
      <c r="A61" s="331"/>
      <c r="B61" s="331"/>
      <c r="C61" s="331"/>
    </row>
    <row r="62" spans="1:3" x14ac:dyDescent="0.25">
      <c r="A62" s="331"/>
      <c r="B62" s="331"/>
      <c r="C62" s="331"/>
    </row>
    <row r="63" spans="1:3" x14ac:dyDescent="0.25">
      <c r="A63" s="331"/>
      <c r="B63" s="331"/>
      <c r="C63" s="331"/>
    </row>
    <row r="64" spans="1:3" x14ac:dyDescent="0.25">
      <c r="A64" s="331"/>
      <c r="B64" s="331"/>
      <c r="C64" s="331"/>
    </row>
    <row r="65" spans="1:3" x14ac:dyDescent="0.25">
      <c r="A65" s="331"/>
      <c r="B65" s="331"/>
      <c r="C65" s="331"/>
    </row>
    <row r="66" spans="1:3" x14ac:dyDescent="0.25">
      <c r="A66" s="331"/>
      <c r="B66" s="331"/>
      <c r="C66" s="331"/>
    </row>
    <row r="67" spans="1:3" x14ac:dyDescent="0.25">
      <c r="A67" s="331"/>
      <c r="B67" s="331"/>
      <c r="C67" s="331"/>
    </row>
    <row r="68" spans="1:3" x14ac:dyDescent="0.25">
      <c r="A68" s="331"/>
      <c r="B68" s="331"/>
      <c r="C68" s="331"/>
    </row>
    <row r="69" spans="1:3" x14ac:dyDescent="0.25">
      <c r="A69" s="331"/>
      <c r="B69" s="331"/>
      <c r="C69" s="331"/>
    </row>
    <row r="70" spans="1:3" x14ac:dyDescent="0.25">
      <c r="A70" s="331"/>
      <c r="B70" s="331"/>
      <c r="C70" s="331"/>
    </row>
    <row r="71" spans="1:3" x14ac:dyDescent="0.25">
      <c r="A71" s="331"/>
      <c r="B71" s="331"/>
      <c r="C71" s="331"/>
    </row>
    <row r="72" spans="1:3" x14ac:dyDescent="0.25">
      <c r="A72" s="331"/>
      <c r="B72" s="331"/>
      <c r="C72" s="331"/>
    </row>
    <row r="73" spans="1:3" x14ac:dyDescent="0.25">
      <c r="A73" s="331"/>
      <c r="B73" s="331"/>
      <c r="C73" s="331"/>
    </row>
    <row r="74" spans="1:3" x14ac:dyDescent="0.25">
      <c r="A74" s="331"/>
      <c r="B74" s="331"/>
      <c r="C74" s="331"/>
    </row>
    <row r="75" spans="1:3" x14ac:dyDescent="0.25">
      <c r="A75" s="331"/>
      <c r="B75" s="331"/>
      <c r="C75" s="331"/>
    </row>
    <row r="76" spans="1:3" x14ac:dyDescent="0.25">
      <c r="A76" s="331"/>
      <c r="B76" s="331"/>
      <c r="C76" s="331"/>
    </row>
    <row r="77" spans="1:3" x14ac:dyDescent="0.25">
      <c r="A77" s="331"/>
      <c r="B77" s="331"/>
      <c r="C77" s="331"/>
    </row>
    <row r="78" spans="1:3" x14ac:dyDescent="0.25">
      <c r="A78" s="331"/>
      <c r="B78" s="331"/>
      <c r="C78" s="331"/>
    </row>
    <row r="79" spans="1:3" x14ac:dyDescent="0.25">
      <c r="A79" s="331"/>
      <c r="B79" s="331"/>
      <c r="C79" s="331"/>
    </row>
    <row r="80" spans="1:3" x14ac:dyDescent="0.25">
      <c r="A80" s="331"/>
      <c r="B80" s="331"/>
      <c r="C80" s="331"/>
    </row>
  </sheetData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workbookViewId="0">
      <selection activeCell="E11" sqref="E11"/>
    </sheetView>
  </sheetViews>
  <sheetFormatPr defaultRowHeight="15" x14ac:dyDescent="0.25"/>
  <cols>
    <col min="1" max="1" width="11.7109375" style="517" customWidth="1"/>
    <col min="2" max="2" width="9.7109375" customWidth="1"/>
    <col min="3" max="3" width="28.140625" customWidth="1"/>
    <col min="4" max="4" width="8.28515625" customWidth="1"/>
    <col min="5" max="5" width="8.42578125" customWidth="1"/>
  </cols>
  <sheetData>
    <row r="1" spans="1:5" x14ac:dyDescent="0.25">
      <c r="A1" s="544" t="s">
        <v>1194</v>
      </c>
    </row>
    <row r="2" spans="1:5" x14ac:dyDescent="0.25">
      <c r="A2" s="544" t="s">
        <v>1224</v>
      </c>
    </row>
    <row r="4" spans="1:5" x14ac:dyDescent="0.25">
      <c r="A4" s="666" t="s">
        <v>1233</v>
      </c>
      <c r="B4" s="666"/>
      <c r="C4" s="666"/>
      <c r="D4" s="666"/>
      <c r="E4" s="666"/>
    </row>
    <row r="5" spans="1:5" x14ac:dyDescent="0.25">
      <c r="A5" s="666" t="s">
        <v>1255</v>
      </c>
      <c r="B5" s="666"/>
      <c r="C5" s="666"/>
      <c r="D5" s="666"/>
      <c r="E5" s="666"/>
    </row>
    <row r="6" spans="1:5" x14ac:dyDescent="0.25">
      <c r="A6" s="545"/>
      <c r="B6" s="545"/>
      <c r="C6" s="545"/>
      <c r="D6" s="545"/>
    </row>
    <row r="7" spans="1:5" x14ac:dyDescent="0.25">
      <c r="A7" s="545"/>
      <c r="B7" s="545"/>
      <c r="C7" s="545"/>
      <c r="D7" s="545"/>
    </row>
    <row r="8" spans="1:5" x14ac:dyDescent="0.25">
      <c r="C8" s="566" t="s">
        <v>1290</v>
      </c>
      <c r="D8" s="561"/>
      <c r="E8" s="561"/>
    </row>
    <row r="9" spans="1:5" ht="79.150000000000006" customHeight="1" x14ac:dyDescent="0.25">
      <c r="A9" s="546" t="s">
        <v>1203</v>
      </c>
      <c r="B9" s="546" t="s">
        <v>1239</v>
      </c>
      <c r="C9" s="546" t="s">
        <v>901</v>
      </c>
      <c r="D9" s="547" t="s">
        <v>1234</v>
      </c>
      <c r="E9" s="548" t="s">
        <v>1235</v>
      </c>
    </row>
    <row r="10" spans="1:5" x14ac:dyDescent="0.25">
      <c r="A10" s="549">
        <v>999000</v>
      </c>
      <c r="B10" s="522" t="s">
        <v>1212</v>
      </c>
      <c r="C10" s="523" t="s">
        <v>1213</v>
      </c>
      <c r="D10" s="37"/>
      <c r="E10" s="37"/>
    </row>
    <row r="11" spans="1:5" ht="29.25" customHeight="1" x14ac:dyDescent="0.25">
      <c r="A11" s="552" t="s">
        <v>1257</v>
      </c>
      <c r="B11" s="553" t="s">
        <v>1256</v>
      </c>
      <c r="C11" s="554" t="s">
        <v>1214</v>
      </c>
      <c r="D11" s="555">
        <v>75</v>
      </c>
      <c r="E11" s="555">
        <v>70</v>
      </c>
    </row>
    <row r="12" spans="1:5" x14ac:dyDescent="0.25">
      <c r="A12" s="549">
        <v>562917</v>
      </c>
      <c r="B12" s="522" t="s">
        <v>1258</v>
      </c>
      <c r="C12" s="523" t="s">
        <v>1236</v>
      </c>
      <c r="D12" s="37">
        <v>10</v>
      </c>
      <c r="E12" s="37">
        <v>10</v>
      </c>
    </row>
    <row r="13" spans="1:5" x14ac:dyDescent="0.25">
      <c r="A13" s="549">
        <v>811000</v>
      </c>
      <c r="B13" s="522" t="s">
        <v>1244</v>
      </c>
      <c r="C13" s="523" t="s">
        <v>1206</v>
      </c>
      <c r="D13" s="37"/>
      <c r="E13" s="37"/>
    </row>
    <row r="14" spans="1:5" x14ac:dyDescent="0.25">
      <c r="A14" s="549">
        <v>999000</v>
      </c>
      <c r="B14" s="522" t="s">
        <v>1240</v>
      </c>
      <c r="C14" s="523" t="s">
        <v>1215</v>
      </c>
      <c r="D14" s="37"/>
      <c r="E14" s="37"/>
    </row>
    <row r="15" spans="1:5" x14ac:dyDescent="0.25">
      <c r="A15" s="549">
        <v>889921</v>
      </c>
      <c r="B15" s="522" t="s">
        <v>1259</v>
      </c>
      <c r="C15" s="523" t="s">
        <v>1216</v>
      </c>
      <c r="D15" s="37">
        <v>15</v>
      </c>
      <c r="E15" s="37">
        <v>20</v>
      </c>
    </row>
    <row r="16" spans="1:5" x14ac:dyDescent="0.25">
      <c r="A16" s="549">
        <v>813000</v>
      </c>
      <c r="B16" s="522" t="s">
        <v>1217</v>
      </c>
      <c r="C16" s="523" t="s">
        <v>1218</v>
      </c>
      <c r="D16" s="37"/>
      <c r="E16" s="37"/>
    </row>
    <row r="17" spans="1:5" x14ac:dyDescent="0.25">
      <c r="A17" s="549">
        <v>910502</v>
      </c>
      <c r="B17" s="522" t="s">
        <v>1245</v>
      </c>
      <c r="C17" s="523" t="s">
        <v>1219</v>
      </c>
      <c r="D17" s="37"/>
      <c r="E17" s="37"/>
    </row>
    <row r="18" spans="1:5" x14ac:dyDescent="0.25">
      <c r="A18" s="549">
        <v>960302</v>
      </c>
      <c r="B18" s="522" t="s">
        <v>1220</v>
      </c>
      <c r="C18" s="523" t="s">
        <v>1230</v>
      </c>
      <c r="D18" s="37"/>
      <c r="E18" s="37"/>
    </row>
    <row r="19" spans="1:5" x14ac:dyDescent="0.25">
      <c r="A19" s="549">
        <v>999000</v>
      </c>
      <c r="B19" s="522" t="s">
        <v>1260</v>
      </c>
      <c r="C19" s="523" t="s">
        <v>1237</v>
      </c>
      <c r="D19" s="37"/>
      <c r="E19" s="37"/>
    </row>
    <row r="20" spans="1:5" x14ac:dyDescent="0.25">
      <c r="A20" s="667" t="s">
        <v>1005</v>
      </c>
      <c r="B20" s="667"/>
      <c r="C20" s="667"/>
      <c r="D20" s="550">
        <f>SUM(D10:D19)</f>
        <v>100</v>
      </c>
      <c r="E20" s="550">
        <f>SUM(E10:E19)</f>
        <v>100</v>
      </c>
    </row>
  </sheetData>
  <mergeCells count="3">
    <mergeCell ref="A4:E4"/>
    <mergeCell ref="A5:E5"/>
    <mergeCell ref="A20:C20"/>
  </mergeCells>
  <pageMargins left="0.7" right="0.7" top="0.75" bottom="0.75" header="0.3" footer="0.3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  <pageSetUpPr fitToPage="1"/>
  </sheetPr>
  <dimension ref="A1:E32"/>
  <sheetViews>
    <sheetView topLeftCell="A19" workbookViewId="0">
      <selection activeCell="F15" sqref="F15"/>
    </sheetView>
  </sheetViews>
  <sheetFormatPr defaultRowHeight="15" x14ac:dyDescent="0.25"/>
  <cols>
    <col min="1" max="1" width="65" customWidth="1"/>
    <col min="3" max="3" width="13.28515625" customWidth="1"/>
    <col min="4" max="4" width="11.7109375" customWidth="1"/>
    <col min="5" max="5" width="12.7109375" customWidth="1"/>
  </cols>
  <sheetData>
    <row r="1" spans="1:5" ht="24" customHeight="1" x14ac:dyDescent="0.25">
      <c r="A1" s="572" t="s">
        <v>42</v>
      </c>
      <c r="B1" s="601"/>
      <c r="C1" s="601"/>
      <c r="D1" s="575"/>
      <c r="E1" s="575"/>
    </row>
    <row r="2" spans="1:5" ht="26.25" customHeight="1" x14ac:dyDescent="0.25">
      <c r="A2" s="576" t="s">
        <v>8</v>
      </c>
      <c r="B2" s="573"/>
      <c r="C2" s="573"/>
      <c r="D2" s="575"/>
      <c r="E2" s="575"/>
    </row>
    <row r="4" spans="1:5" ht="26.25" x14ac:dyDescent="0.25">
      <c r="A4" s="50" t="s">
        <v>901</v>
      </c>
      <c r="B4" s="2" t="s">
        <v>256</v>
      </c>
      <c r="C4" s="102" t="s">
        <v>970</v>
      </c>
      <c r="D4" s="128" t="s">
        <v>40</v>
      </c>
      <c r="E4" s="102" t="s">
        <v>41</v>
      </c>
    </row>
    <row r="5" spans="1:5" x14ac:dyDescent="0.25">
      <c r="A5" s="4" t="s">
        <v>803</v>
      </c>
      <c r="B5" s="4" t="s">
        <v>483</v>
      </c>
      <c r="C5" s="37"/>
      <c r="D5" s="37"/>
      <c r="E5" s="37"/>
    </row>
    <row r="6" spans="1:5" x14ac:dyDescent="0.25">
      <c r="A6" s="4" t="s">
        <v>804</v>
      </c>
      <c r="B6" s="4" t="s">
        <v>483</v>
      </c>
      <c r="C6" s="37"/>
      <c r="D6" s="37"/>
      <c r="E6" s="37"/>
    </row>
    <row r="7" spans="1:5" x14ac:dyDescent="0.25">
      <c r="A7" s="4" t="s">
        <v>805</v>
      </c>
      <c r="B7" s="4" t="s">
        <v>483</v>
      </c>
      <c r="C7" s="37"/>
      <c r="D7" s="37"/>
      <c r="E7" s="37"/>
    </row>
    <row r="8" spans="1:5" x14ac:dyDescent="0.25">
      <c r="A8" s="4" t="s">
        <v>806</v>
      </c>
      <c r="B8" s="4" t="s">
        <v>483</v>
      </c>
      <c r="C8" s="37"/>
      <c r="D8" s="37"/>
      <c r="E8" s="37"/>
    </row>
    <row r="9" spans="1:5" x14ac:dyDescent="0.25">
      <c r="A9" s="8" t="s">
        <v>751</v>
      </c>
      <c r="B9" s="9" t="s">
        <v>483</v>
      </c>
      <c r="C9" s="37"/>
      <c r="D9" s="37"/>
      <c r="E9" s="37"/>
    </row>
    <row r="10" spans="1:5" x14ac:dyDescent="0.25">
      <c r="A10" s="4" t="s">
        <v>752</v>
      </c>
      <c r="B10" s="5" t="s">
        <v>484</v>
      </c>
      <c r="C10" s="37"/>
      <c r="D10" s="37"/>
      <c r="E10" s="37"/>
    </row>
    <row r="11" spans="1:5" ht="27" x14ac:dyDescent="0.25">
      <c r="A11" s="64" t="s">
        <v>485</v>
      </c>
      <c r="B11" s="64" t="s">
        <v>484</v>
      </c>
      <c r="C11" s="37"/>
      <c r="D11" s="37"/>
      <c r="E11" s="37"/>
    </row>
    <row r="12" spans="1:5" ht="27" x14ac:dyDescent="0.25">
      <c r="A12" s="64" t="s">
        <v>486</v>
      </c>
      <c r="B12" s="64" t="s">
        <v>484</v>
      </c>
      <c r="C12" s="37"/>
      <c r="D12" s="37"/>
      <c r="E12" s="37"/>
    </row>
    <row r="13" spans="1:5" x14ac:dyDescent="0.25">
      <c r="A13" s="4" t="s">
        <v>754</v>
      </c>
      <c r="B13" s="5" t="s">
        <v>490</v>
      </c>
      <c r="C13" s="37"/>
      <c r="D13" s="37"/>
      <c r="E13" s="37"/>
    </row>
    <row r="14" spans="1:5" ht="27" x14ac:dyDescent="0.25">
      <c r="A14" s="64" t="s">
        <v>491</v>
      </c>
      <c r="B14" s="64" t="s">
        <v>490</v>
      </c>
      <c r="C14" s="37"/>
      <c r="D14" s="37"/>
      <c r="E14" s="37"/>
    </row>
    <row r="15" spans="1:5" ht="27" x14ac:dyDescent="0.25">
      <c r="A15" s="64" t="s">
        <v>492</v>
      </c>
      <c r="B15" s="64" t="s">
        <v>490</v>
      </c>
      <c r="C15" s="37"/>
      <c r="D15" s="37"/>
      <c r="E15" s="37"/>
    </row>
    <row r="16" spans="1:5" x14ac:dyDescent="0.25">
      <c r="A16" s="64" t="s">
        <v>493</v>
      </c>
      <c r="B16" s="64" t="s">
        <v>490</v>
      </c>
      <c r="C16" s="37"/>
      <c r="D16" s="37"/>
      <c r="E16" s="37"/>
    </row>
    <row r="17" spans="1:5" x14ac:dyDescent="0.25">
      <c r="A17" s="64" t="s">
        <v>494</v>
      </c>
      <c r="B17" s="64" t="s">
        <v>490</v>
      </c>
      <c r="C17" s="37"/>
      <c r="D17" s="37"/>
      <c r="E17" s="37"/>
    </row>
    <row r="18" spans="1:5" x14ac:dyDescent="0.25">
      <c r="A18" s="4" t="s">
        <v>811</v>
      </c>
      <c r="B18" s="5" t="s">
        <v>495</v>
      </c>
      <c r="C18" s="37"/>
      <c r="D18" s="37"/>
      <c r="E18" s="37"/>
    </row>
    <row r="19" spans="1:5" x14ac:dyDescent="0.25">
      <c r="A19" s="64" t="s">
        <v>503</v>
      </c>
      <c r="B19" s="64" t="s">
        <v>495</v>
      </c>
      <c r="C19" s="37"/>
      <c r="D19" s="37"/>
      <c r="E19" s="37"/>
    </row>
    <row r="20" spans="1:5" x14ac:dyDescent="0.25">
      <c r="A20" s="64" t="s">
        <v>504</v>
      </c>
      <c r="B20" s="64" t="s">
        <v>495</v>
      </c>
      <c r="C20" s="37"/>
      <c r="D20" s="37"/>
      <c r="E20" s="37"/>
    </row>
    <row r="21" spans="1:5" x14ac:dyDescent="0.25">
      <c r="A21" s="8" t="s">
        <v>783</v>
      </c>
      <c r="B21" s="9" t="s">
        <v>511</v>
      </c>
      <c r="C21" s="37"/>
      <c r="D21" s="37"/>
      <c r="E21" s="37"/>
    </row>
    <row r="22" spans="1:5" x14ac:dyDescent="0.25">
      <c r="A22" s="4" t="s">
        <v>812</v>
      </c>
      <c r="B22" s="4" t="s">
        <v>512</v>
      </c>
      <c r="C22" s="37"/>
      <c r="D22" s="37"/>
      <c r="E22" s="37"/>
    </row>
    <row r="23" spans="1:5" x14ac:dyDescent="0.25">
      <c r="A23" s="4" t="s">
        <v>814</v>
      </c>
      <c r="B23" s="4" t="s">
        <v>512</v>
      </c>
      <c r="C23" s="37"/>
      <c r="D23" s="37"/>
      <c r="E23" s="37"/>
    </row>
    <row r="24" spans="1:5" x14ac:dyDescent="0.25">
      <c r="A24" s="4" t="s">
        <v>815</v>
      </c>
      <c r="B24" s="4" t="s">
        <v>512</v>
      </c>
      <c r="C24" s="37"/>
      <c r="D24" s="37"/>
      <c r="E24" s="37"/>
    </row>
    <row r="25" spans="1:5" x14ac:dyDescent="0.25">
      <c r="A25" s="4" t="s">
        <v>816</v>
      </c>
      <c r="B25" s="4" t="s">
        <v>512</v>
      </c>
      <c r="C25" s="37"/>
      <c r="D25" s="37"/>
      <c r="E25" s="37"/>
    </row>
    <row r="26" spans="1:5" x14ac:dyDescent="0.25">
      <c r="A26" s="4" t="s">
        <v>818</v>
      </c>
      <c r="B26" s="4" t="s">
        <v>512</v>
      </c>
      <c r="C26" s="37"/>
      <c r="D26" s="37"/>
      <c r="E26" s="37"/>
    </row>
    <row r="27" spans="1:5" x14ac:dyDescent="0.25">
      <c r="A27" s="4" t="s">
        <v>819</v>
      </c>
      <c r="B27" s="4" t="s">
        <v>512</v>
      </c>
      <c r="C27" s="37"/>
      <c r="D27" s="37"/>
      <c r="E27" s="37"/>
    </row>
    <row r="28" spans="1:5" x14ac:dyDescent="0.25">
      <c r="A28" s="4" t="s">
        <v>820</v>
      </c>
      <c r="B28" s="4" t="s">
        <v>512</v>
      </c>
      <c r="C28" s="37"/>
      <c r="D28" s="37"/>
      <c r="E28" s="37"/>
    </row>
    <row r="29" spans="1:5" x14ac:dyDescent="0.25">
      <c r="A29" s="4" t="s">
        <v>821</v>
      </c>
      <c r="B29" s="4" t="s">
        <v>512</v>
      </c>
      <c r="C29" s="37"/>
      <c r="D29" s="37"/>
      <c r="E29" s="37"/>
    </row>
    <row r="30" spans="1:5" ht="45" x14ac:dyDescent="0.25">
      <c r="A30" s="4" t="s">
        <v>822</v>
      </c>
      <c r="B30" s="4" t="s">
        <v>512</v>
      </c>
      <c r="C30" s="37"/>
      <c r="D30" s="37"/>
      <c r="E30" s="37"/>
    </row>
    <row r="31" spans="1:5" x14ac:dyDescent="0.25">
      <c r="A31" s="4" t="s">
        <v>823</v>
      </c>
      <c r="B31" s="4" t="s">
        <v>512</v>
      </c>
      <c r="C31" s="37"/>
      <c r="D31" s="37"/>
      <c r="E31" s="37"/>
    </row>
    <row r="32" spans="1:5" x14ac:dyDescent="0.25">
      <c r="A32" s="8" t="s">
        <v>756</v>
      </c>
      <c r="B32" s="9" t="s">
        <v>512</v>
      </c>
      <c r="C32" s="37"/>
      <c r="D32" s="37"/>
      <c r="E32" s="37"/>
    </row>
  </sheetData>
  <mergeCells count="2">
    <mergeCell ref="A1:E1"/>
    <mergeCell ref="A2:E2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1" fitToHeight="2" orientation="portrait" horizontalDpi="300" verticalDpi="300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  <pageSetUpPr fitToPage="1"/>
  </sheetPr>
  <dimension ref="A1:D47"/>
  <sheetViews>
    <sheetView workbookViewId="0">
      <selection sqref="A1:D2"/>
    </sheetView>
  </sheetViews>
  <sheetFormatPr defaultRowHeight="15" x14ac:dyDescent="0.25"/>
  <cols>
    <col min="1" max="1" width="65" customWidth="1"/>
    <col min="2" max="2" width="12.28515625" customWidth="1"/>
    <col min="3" max="3" width="14.42578125" customWidth="1"/>
    <col min="4" max="4" width="14.28515625" customWidth="1"/>
  </cols>
  <sheetData>
    <row r="1" spans="1:4" ht="21" customHeight="1" x14ac:dyDescent="0.25">
      <c r="A1" s="668" t="s">
        <v>42</v>
      </c>
      <c r="B1" s="669"/>
      <c r="C1" s="669"/>
      <c r="D1" s="669"/>
    </row>
    <row r="2" spans="1:4" ht="21" customHeight="1" x14ac:dyDescent="0.25">
      <c r="A2" s="576" t="s">
        <v>235</v>
      </c>
      <c r="B2" s="669"/>
      <c r="C2" s="669"/>
      <c r="D2" s="669"/>
    </row>
    <row r="3" spans="1:4" ht="18" x14ac:dyDescent="0.25">
      <c r="A3" s="85"/>
      <c r="B3" s="193"/>
      <c r="C3" s="193"/>
      <c r="D3" s="193"/>
    </row>
    <row r="4" spans="1:4" x14ac:dyDescent="0.25">
      <c r="A4" s="3" t="s">
        <v>193</v>
      </c>
      <c r="B4" s="3"/>
      <c r="C4" s="3"/>
      <c r="D4" s="3"/>
    </row>
    <row r="5" spans="1:4" ht="38.25" x14ac:dyDescent="0.25">
      <c r="A5" s="50" t="s">
        <v>901</v>
      </c>
      <c r="B5" s="192" t="s">
        <v>164</v>
      </c>
      <c r="C5" s="192" t="s">
        <v>163</v>
      </c>
      <c r="D5" s="192" t="s">
        <v>165</v>
      </c>
    </row>
    <row r="6" spans="1:4" x14ac:dyDescent="0.25">
      <c r="A6" s="132" t="s">
        <v>194</v>
      </c>
      <c r="B6" s="133"/>
      <c r="C6" s="133"/>
      <c r="D6" s="133"/>
    </row>
    <row r="7" spans="1:4" ht="30" x14ac:dyDescent="0.25">
      <c r="A7" s="132" t="s">
        <v>195</v>
      </c>
      <c r="B7" s="133"/>
      <c r="C7" s="133"/>
      <c r="D7" s="133"/>
    </row>
    <row r="8" spans="1:4" x14ac:dyDescent="0.25">
      <c r="A8" s="132" t="s">
        <v>196</v>
      </c>
      <c r="B8" s="133"/>
      <c r="C8" s="133"/>
      <c r="D8" s="133"/>
    </row>
    <row r="9" spans="1:4" ht="25.5" x14ac:dyDescent="0.25">
      <c r="A9" s="134" t="s">
        <v>197</v>
      </c>
      <c r="B9" s="135"/>
      <c r="C9" s="135"/>
      <c r="D9" s="135"/>
    </row>
    <row r="10" spans="1:4" x14ac:dyDescent="0.25">
      <c r="A10" s="132" t="s">
        <v>198</v>
      </c>
      <c r="B10" s="133"/>
      <c r="C10" s="133"/>
      <c r="D10" s="133"/>
    </row>
    <row r="11" spans="1:4" x14ac:dyDescent="0.25">
      <c r="A11" s="132" t="s">
        <v>199</v>
      </c>
      <c r="B11" s="133"/>
      <c r="C11" s="133"/>
      <c r="D11" s="133"/>
    </row>
    <row r="12" spans="1:4" ht="25.5" x14ac:dyDescent="0.25">
      <c r="A12" s="134" t="s">
        <v>200</v>
      </c>
      <c r="B12" s="135"/>
      <c r="C12" s="135"/>
      <c r="D12" s="135"/>
    </row>
    <row r="13" spans="1:4" ht="30" x14ac:dyDescent="0.25">
      <c r="A13" s="132" t="s">
        <v>201</v>
      </c>
      <c r="B13" s="133"/>
      <c r="C13" s="133"/>
      <c r="D13" s="133"/>
    </row>
    <row r="14" spans="1:4" ht="30" x14ac:dyDescent="0.25">
      <c r="A14" s="132" t="s">
        <v>202</v>
      </c>
      <c r="B14" s="133"/>
      <c r="C14" s="133"/>
      <c r="D14" s="133"/>
    </row>
    <row r="15" spans="1:4" x14ac:dyDescent="0.25">
      <c r="A15" s="132" t="s">
        <v>203</v>
      </c>
      <c r="B15" s="133"/>
      <c r="C15" s="133"/>
      <c r="D15" s="133"/>
    </row>
    <row r="16" spans="1:4" ht="25.5" x14ac:dyDescent="0.25">
      <c r="A16" s="134" t="s">
        <v>204</v>
      </c>
      <c r="B16" s="135"/>
      <c r="C16" s="135"/>
      <c r="D16" s="135"/>
    </row>
    <row r="17" spans="1:4" x14ac:dyDescent="0.25">
      <c r="A17" s="132" t="s">
        <v>205</v>
      </c>
      <c r="B17" s="133"/>
      <c r="C17" s="133"/>
      <c r="D17" s="133"/>
    </row>
    <row r="18" spans="1:4" x14ac:dyDescent="0.25">
      <c r="A18" s="132" t="s">
        <v>206</v>
      </c>
      <c r="B18" s="133"/>
      <c r="C18" s="133"/>
      <c r="D18" s="133"/>
    </row>
    <row r="19" spans="1:4" x14ac:dyDescent="0.25">
      <c r="A19" s="132" t="s">
        <v>207</v>
      </c>
      <c r="B19" s="133"/>
      <c r="C19" s="133"/>
      <c r="D19" s="133"/>
    </row>
    <row r="20" spans="1:4" x14ac:dyDescent="0.25">
      <c r="A20" s="132" t="s">
        <v>208</v>
      </c>
      <c r="B20" s="133"/>
      <c r="C20" s="133"/>
      <c r="D20" s="133"/>
    </row>
    <row r="21" spans="1:4" ht="25.5" x14ac:dyDescent="0.25">
      <c r="A21" s="134" t="s">
        <v>209</v>
      </c>
      <c r="B21" s="135"/>
      <c r="C21" s="135"/>
      <c r="D21" s="135"/>
    </row>
    <row r="22" spans="1:4" x14ac:dyDescent="0.25">
      <c r="A22" s="132" t="s">
        <v>210</v>
      </c>
      <c r="B22" s="133"/>
      <c r="C22" s="133"/>
      <c r="D22" s="133"/>
    </row>
    <row r="23" spans="1:4" x14ac:dyDescent="0.25">
      <c r="A23" s="132" t="s">
        <v>211</v>
      </c>
      <c r="B23" s="133"/>
      <c r="C23" s="133"/>
      <c r="D23" s="133"/>
    </row>
    <row r="24" spans="1:4" x14ac:dyDescent="0.25">
      <c r="A24" s="132" t="s">
        <v>212</v>
      </c>
      <c r="B24" s="133"/>
      <c r="C24" s="133"/>
      <c r="D24" s="133"/>
    </row>
    <row r="25" spans="1:4" ht="25.5" x14ac:dyDescent="0.25">
      <c r="A25" s="134" t="s">
        <v>213</v>
      </c>
      <c r="B25" s="135"/>
      <c r="C25" s="135"/>
      <c r="D25" s="135"/>
    </row>
    <row r="26" spans="1:4" x14ac:dyDescent="0.25">
      <c r="A26" s="134" t="s">
        <v>214</v>
      </c>
      <c r="B26" s="135"/>
      <c r="C26" s="135"/>
      <c r="D26" s="135"/>
    </row>
    <row r="27" spans="1:4" x14ac:dyDescent="0.25">
      <c r="A27" s="134" t="s">
        <v>215</v>
      </c>
      <c r="B27" s="135"/>
      <c r="C27" s="135"/>
      <c r="D27" s="135"/>
    </row>
    <row r="28" spans="1:4" ht="25.5" x14ac:dyDescent="0.25">
      <c r="A28" s="134" t="s">
        <v>216</v>
      </c>
      <c r="B28" s="135"/>
      <c r="C28" s="135"/>
      <c r="D28" s="135"/>
    </row>
    <row r="29" spans="1:4" x14ac:dyDescent="0.25">
      <c r="A29" s="132" t="s">
        <v>217</v>
      </c>
      <c r="B29" s="133"/>
      <c r="C29" s="133"/>
      <c r="D29" s="133"/>
    </row>
    <row r="30" spans="1:4" ht="30" x14ac:dyDescent="0.25">
      <c r="A30" s="132" t="s">
        <v>218</v>
      </c>
      <c r="B30" s="133"/>
      <c r="C30" s="133"/>
      <c r="D30" s="133"/>
    </row>
    <row r="31" spans="1:4" ht="30" x14ac:dyDescent="0.25">
      <c r="A31" s="132" t="s">
        <v>219</v>
      </c>
      <c r="B31" s="133"/>
      <c r="C31" s="133"/>
      <c r="D31" s="133"/>
    </row>
    <row r="32" spans="1:4" x14ac:dyDescent="0.25">
      <c r="A32" s="132" t="s">
        <v>220</v>
      </c>
      <c r="B32" s="133"/>
      <c r="C32" s="133"/>
      <c r="D32" s="133"/>
    </row>
    <row r="33" spans="1:4" ht="25.5" x14ac:dyDescent="0.25">
      <c r="A33" s="134" t="s">
        <v>221</v>
      </c>
      <c r="B33" s="135"/>
      <c r="C33" s="135"/>
      <c r="D33" s="135"/>
    </row>
    <row r="34" spans="1:4" x14ac:dyDescent="0.25">
      <c r="A34" s="132" t="s">
        <v>222</v>
      </c>
      <c r="B34" s="133"/>
      <c r="C34" s="133"/>
      <c r="D34" s="133"/>
    </row>
    <row r="35" spans="1:4" x14ac:dyDescent="0.25">
      <c r="A35" s="132" t="s">
        <v>223</v>
      </c>
      <c r="B35" s="133"/>
      <c r="C35" s="133"/>
      <c r="D35" s="133"/>
    </row>
    <row r="36" spans="1:4" x14ac:dyDescent="0.25">
      <c r="A36" s="132" t="s">
        <v>224</v>
      </c>
      <c r="B36" s="133"/>
      <c r="C36" s="133"/>
      <c r="D36" s="133"/>
    </row>
    <row r="37" spans="1:4" x14ac:dyDescent="0.25">
      <c r="A37" s="132" t="s">
        <v>225</v>
      </c>
      <c r="B37" s="133"/>
      <c r="C37" s="133"/>
      <c r="D37" s="133"/>
    </row>
    <row r="38" spans="1:4" ht="25.5" x14ac:dyDescent="0.25">
      <c r="A38" s="134" t="s">
        <v>226</v>
      </c>
      <c r="B38" s="135"/>
      <c r="C38" s="135"/>
      <c r="D38" s="135"/>
    </row>
    <row r="39" spans="1:4" ht="25.5" x14ac:dyDescent="0.25">
      <c r="A39" s="134" t="s">
        <v>227</v>
      </c>
      <c r="B39" s="135"/>
      <c r="C39" s="135"/>
      <c r="D39" s="135"/>
    </row>
    <row r="40" spans="1:4" x14ac:dyDescent="0.25">
      <c r="A40" s="134" t="s">
        <v>228</v>
      </c>
      <c r="B40" s="135"/>
      <c r="C40" s="135"/>
      <c r="D40" s="135"/>
    </row>
    <row r="41" spans="1:4" ht="30" x14ac:dyDescent="0.25">
      <c r="A41" s="132" t="s">
        <v>229</v>
      </c>
      <c r="B41" s="133"/>
      <c r="C41" s="133"/>
      <c r="D41" s="133"/>
    </row>
    <row r="42" spans="1:4" x14ac:dyDescent="0.25">
      <c r="A42" s="132" t="s">
        <v>230</v>
      </c>
      <c r="B42" s="133"/>
      <c r="C42" s="133"/>
      <c r="D42" s="133"/>
    </row>
    <row r="43" spans="1:4" ht="25.5" x14ac:dyDescent="0.25">
      <c r="A43" s="134" t="s">
        <v>231</v>
      </c>
      <c r="B43" s="135"/>
      <c r="C43" s="135"/>
      <c r="D43" s="135"/>
    </row>
    <row r="44" spans="1:4" x14ac:dyDescent="0.25">
      <c r="A44" s="134" t="s">
        <v>232</v>
      </c>
      <c r="B44" s="135"/>
      <c r="C44" s="135"/>
      <c r="D44" s="135"/>
    </row>
    <row r="45" spans="1:4" x14ac:dyDescent="0.25">
      <c r="A45" s="134" t="s">
        <v>233</v>
      </c>
      <c r="B45" s="135"/>
      <c r="C45" s="135"/>
      <c r="D45" s="135"/>
    </row>
    <row r="46" spans="1:4" x14ac:dyDescent="0.25">
      <c r="A46" s="134" t="s">
        <v>234</v>
      </c>
      <c r="B46" s="135"/>
      <c r="C46" s="135"/>
      <c r="D46" s="135"/>
    </row>
    <row r="47" spans="1:4" x14ac:dyDescent="0.25">
      <c r="A47" s="3"/>
      <c r="B47" s="3"/>
      <c r="C47" s="3"/>
      <c r="D47" s="3"/>
    </row>
  </sheetData>
  <mergeCells count="2">
    <mergeCell ref="A1:D1"/>
    <mergeCell ref="A2:D2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4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  <pageSetUpPr fitToPage="1"/>
  </sheetPr>
  <dimension ref="A1:AE172"/>
  <sheetViews>
    <sheetView workbookViewId="0">
      <selection sqref="A1:N124"/>
    </sheetView>
  </sheetViews>
  <sheetFormatPr defaultRowHeight="15" x14ac:dyDescent="0.25"/>
  <cols>
    <col min="1" max="1" width="83.42578125" customWidth="1"/>
    <col min="4" max="4" width="12.7109375" customWidth="1"/>
    <col min="5" max="5" width="11.42578125" customWidth="1"/>
    <col min="6" max="7" width="10.28515625" customWidth="1"/>
    <col min="8" max="8" width="12" customWidth="1"/>
    <col min="9" max="9" width="12.85546875" customWidth="1"/>
    <col min="10" max="10" width="13.42578125" customWidth="1"/>
    <col min="11" max="11" width="11.5703125" customWidth="1"/>
    <col min="12" max="12" width="10" customWidth="1"/>
    <col min="13" max="13" width="12" customWidth="1"/>
  </cols>
  <sheetData>
    <row r="1" spans="1:14" ht="21" customHeight="1" x14ac:dyDescent="0.25">
      <c r="A1" s="572" t="s">
        <v>42</v>
      </c>
      <c r="B1" s="573"/>
      <c r="C1" s="573"/>
      <c r="D1" s="573"/>
      <c r="E1" s="573"/>
      <c r="F1" s="573"/>
      <c r="G1" s="573"/>
      <c r="H1" s="573"/>
      <c r="I1" s="573"/>
      <c r="J1" s="573"/>
      <c r="K1" s="573"/>
      <c r="L1" s="574"/>
      <c r="M1" s="575"/>
      <c r="N1" s="575"/>
    </row>
    <row r="2" spans="1:14" ht="18.75" customHeight="1" x14ac:dyDescent="0.25">
      <c r="A2" s="576" t="s">
        <v>842</v>
      </c>
      <c r="B2" s="573"/>
      <c r="C2" s="573"/>
      <c r="D2" s="573"/>
      <c r="E2" s="573"/>
      <c r="F2" s="573"/>
      <c r="G2" s="573"/>
      <c r="H2" s="573"/>
      <c r="I2" s="573"/>
      <c r="J2" s="573"/>
      <c r="K2" s="573"/>
      <c r="L2" s="574"/>
      <c r="M2" s="575"/>
      <c r="N2" s="575"/>
    </row>
    <row r="3" spans="1:14" ht="18" x14ac:dyDescent="0.25">
      <c r="A3" s="58"/>
    </row>
    <row r="4" spans="1:14" x14ac:dyDescent="0.25">
      <c r="A4" s="129" t="s">
        <v>931</v>
      </c>
    </row>
    <row r="5" spans="1:14" ht="25.5" customHeight="1" x14ac:dyDescent="0.25">
      <c r="A5" s="582" t="s">
        <v>255</v>
      </c>
      <c r="B5" s="584" t="s">
        <v>256</v>
      </c>
      <c r="C5" s="577" t="s">
        <v>847</v>
      </c>
      <c r="D5" s="578"/>
      <c r="E5" s="579"/>
      <c r="F5" s="577" t="s">
        <v>848</v>
      </c>
      <c r="G5" s="578"/>
      <c r="H5" s="579"/>
      <c r="I5" s="577" t="s">
        <v>849</v>
      </c>
      <c r="J5" s="578"/>
      <c r="K5" s="579"/>
      <c r="L5" s="580" t="s">
        <v>967</v>
      </c>
      <c r="M5" s="581"/>
      <c r="N5" s="581"/>
    </row>
    <row r="6" spans="1:14" ht="26.25" x14ac:dyDescent="0.25">
      <c r="A6" s="583"/>
      <c r="B6" s="585"/>
      <c r="C6" s="2" t="s">
        <v>970</v>
      </c>
      <c r="D6" s="2" t="s">
        <v>40</v>
      </c>
      <c r="E6" s="128" t="s">
        <v>41</v>
      </c>
      <c r="F6" s="2" t="s">
        <v>970</v>
      </c>
      <c r="G6" s="2" t="s">
        <v>40</v>
      </c>
      <c r="H6" s="128" t="s">
        <v>41</v>
      </c>
      <c r="I6" s="2" t="s">
        <v>970</v>
      </c>
      <c r="J6" s="2" t="s">
        <v>40</v>
      </c>
      <c r="K6" s="128" t="s">
        <v>41</v>
      </c>
      <c r="L6" s="2" t="s">
        <v>970</v>
      </c>
      <c r="M6" s="2" t="s">
        <v>40</v>
      </c>
      <c r="N6" s="128" t="s">
        <v>41</v>
      </c>
    </row>
    <row r="7" spans="1:14" x14ac:dyDescent="0.25">
      <c r="A7" s="38" t="s">
        <v>257</v>
      </c>
      <c r="B7" s="39" t="s">
        <v>258</v>
      </c>
      <c r="C7" s="39"/>
      <c r="D7" s="39"/>
      <c r="E7" s="49"/>
      <c r="F7" s="49"/>
      <c r="G7" s="49"/>
      <c r="H7" s="49"/>
      <c r="I7" s="49"/>
      <c r="J7" s="49"/>
      <c r="K7" s="49"/>
      <c r="L7" s="37"/>
      <c r="M7" s="37"/>
      <c r="N7" s="37"/>
    </row>
    <row r="8" spans="1:14" x14ac:dyDescent="0.25">
      <c r="A8" s="38" t="s">
        <v>259</v>
      </c>
      <c r="B8" s="40" t="s">
        <v>260</v>
      </c>
      <c r="C8" s="40"/>
      <c r="D8" s="40"/>
      <c r="E8" s="49"/>
      <c r="F8" s="49"/>
      <c r="G8" s="49"/>
      <c r="H8" s="49"/>
      <c r="I8" s="49"/>
      <c r="J8" s="49"/>
      <c r="K8" s="49"/>
      <c r="L8" s="37"/>
      <c r="M8" s="37"/>
      <c r="N8" s="37"/>
    </row>
    <row r="9" spans="1:14" x14ac:dyDescent="0.25">
      <c r="A9" s="38" t="s">
        <v>261</v>
      </c>
      <c r="B9" s="40" t="s">
        <v>262</v>
      </c>
      <c r="C9" s="40"/>
      <c r="D9" s="40"/>
      <c r="E9" s="49"/>
      <c r="F9" s="49"/>
      <c r="G9" s="49"/>
      <c r="H9" s="49"/>
      <c r="I9" s="49"/>
      <c r="J9" s="49"/>
      <c r="K9" s="49"/>
      <c r="L9" s="37"/>
      <c r="M9" s="37"/>
      <c r="N9" s="37"/>
    </row>
    <row r="10" spans="1:14" x14ac:dyDescent="0.25">
      <c r="A10" s="41" t="s">
        <v>263</v>
      </c>
      <c r="B10" s="40" t="s">
        <v>264</v>
      </c>
      <c r="C10" s="40"/>
      <c r="D10" s="40"/>
      <c r="E10" s="49"/>
      <c r="F10" s="49"/>
      <c r="G10" s="49"/>
      <c r="H10" s="49"/>
      <c r="I10" s="49"/>
      <c r="J10" s="49"/>
      <c r="K10" s="49"/>
      <c r="L10" s="37"/>
      <c r="M10" s="37"/>
      <c r="N10" s="37"/>
    </row>
    <row r="11" spans="1:14" x14ac:dyDescent="0.25">
      <c r="A11" s="41" t="s">
        <v>265</v>
      </c>
      <c r="B11" s="40" t="s">
        <v>266</v>
      </c>
      <c r="C11" s="40"/>
      <c r="D11" s="40"/>
      <c r="E11" s="49"/>
      <c r="F11" s="49"/>
      <c r="G11" s="49"/>
      <c r="H11" s="49"/>
      <c r="I11" s="49"/>
      <c r="J11" s="49"/>
      <c r="K11" s="49"/>
      <c r="L11" s="37"/>
      <c r="M11" s="37"/>
      <c r="N11" s="37"/>
    </row>
    <row r="12" spans="1:14" x14ac:dyDescent="0.25">
      <c r="A12" s="41" t="s">
        <v>267</v>
      </c>
      <c r="B12" s="40" t="s">
        <v>268</v>
      </c>
      <c r="C12" s="40"/>
      <c r="D12" s="40"/>
      <c r="E12" s="49"/>
      <c r="F12" s="49"/>
      <c r="G12" s="49"/>
      <c r="H12" s="49"/>
      <c r="I12" s="49"/>
      <c r="J12" s="49"/>
      <c r="K12" s="49"/>
      <c r="L12" s="37"/>
      <c r="M12" s="37"/>
      <c r="N12" s="37"/>
    </row>
    <row r="13" spans="1:14" x14ac:dyDescent="0.25">
      <c r="A13" s="41" t="s">
        <v>269</v>
      </c>
      <c r="B13" s="40" t="s">
        <v>270</v>
      </c>
      <c r="C13" s="40"/>
      <c r="D13" s="40"/>
      <c r="E13" s="49"/>
      <c r="F13" s="49"/>
      <c r="G13" s="49"/>
      <c r="H13" s="49"/>
      <c r="I13" s="49"/>
      <c r="J13" s="49"/>
      <c r="K13" s="49"/>
      <c r="L13" s="37"/>
      <c r="M13" s="37"/>
      <c r="N13" s="37"/>
    </row>
    <row r="14" spans="1:14" x14ac:dyDescent="0.25">
      <c r="A14" s="41" t="s">
        <v>271</v>
      </c>
      <c r="B14" s="40" t="s">
        <v>272</v>
      </c>
      <c r="C14" s="40"/>
      <c r="D14" s="40"/>
      <c r="E14" s="49"/>
      <c r="F14" s="49"/>
      <c r="G14" s="49"/>
      <c r="H14" s="49"/>
      <c r="I14" s="49"/>
      <c r="J14" s="49"/>
      <c r="K14" s="49"/>
      <c r="L14" s="37"/>
      <c r="M14" s="37"/>
      <c r="N14" s="37"/>
    </row>
    <row r="15" spans="1:14" x14ac:dyDescent="0.25">
      <c r="A15" s="4" t="s">
        <v>273</v>
      </c>
      <c r="B15" s="40" t="s">
        <v>274</v>
      </c>
      <c r="C15" s="40"/>
      <c r="D15" s="40"/>
      <c r="E15" s="49"/>
      <c r="F15" s="49"/>
      <c r="G15" s="49"/>
      <c r="H15" s="49"/>
      <c r="I15" s="49"/>
      <c r="J15" s="49"/>
      <c r="K15" s="49"/>
      <c r="L15" s="37"/>
      <c r="M15" s="37"/>
      <c r="N15" s="37"/>
    </row>
    <row r="16" spans="1:14" x14ac:dyDescent="0.25">
      <c r="A16" s="4" t="s">
        <v>275</v>
      </c>
      <c r="B16" s="40" t="s">
        <v>276</v>
      </c>
      <c r="C16" s="40"/>
      <c r="D16" s="40"/>
      <c r="E16" s="49"/>
      <c r="F16" s="49"/>
      <c r="G16" s="49"/>
      <c r="H16" s="49"/>
      <c r="I16" s="49"/>
      <c r="J16" s="49"/>
      <c r="K16" s="49"/>
      <c r="L16" s="37"/>
      <c r="M16" s="37"/>
      <c r="N16" s="37"/>
    </row>
    <row r="17" spans="1:14" x14ac:dyDescent="0.25">
      <c r="A17" s="4" t="s">
        <v>277</v>
      </c>
      <c r="B17" s="40" t="s">
        <v>278</v>
      </c>
      <c r="C17" s="40"/>
      <c r="D17" s="40"/>
      <c r="E17" s="49"/>
      <c r="F17" s="49"/>
      <c r="G17" s="49"/>
      <c r="H17" s="49"/>
      <c r="I17" s="49"/>
      <c r="J17" s="49"/>
      <c r="K17" s="49"/>
      <c r="L17" s="37"/>
      <c r="M17" s="37"/>
      <c r="N17" s="37"/>
    </row>
    <row r="18" spans="1:14" x14ac:dyDescent="0.25">
      <c r="A18" s="4" t="s">
        <v>279</v>
      </c>
      <c r="B18" s="40" t="s">
        <v>280</v>
      </c>
      <c r="C18" s="40"/>
      <c r="D18" s="40"/>
      <c r="E18" s="49"/>
      <c r="F18" s="49"/>
      <c r="G18" s="49"/>
      <c r="H18" s="49"/>
      <c r="I18" s="49"/>
      <c r="J18" s="49"/>
      <c r="K18" s="49"/>
      <c r="L18" s="37"/>
      <c r="M18" s="37"/>
      <c r="N18" s="37"/>
    </row>
    <row r="19" spans="1:14" x14ac:dyDescent="0.25">
      <c r="A19" s="4" t="s">
        <v>707</v>
      </c>
      <c r="B19" s="40" t="s">
        <v>281</v>
      </c>
      <c r="C19" s="40"/>
      <c r="D19" s="40"/>
      <c r="E19" s="49"/>
      <c r="F19" s="49"/>
      <c r="G19" s="49"/>
      <c r="H19" s="49"/>
      <c r="I19" s="49"/>
      <c r="J19" s="49"/>
      <c r="K19" s="49"/>
      <c r="L19" s="37"/>
      <c r="M19" s="37"/>
      <c r="N19" s="37"/>
    </row>
    <row r="20" spans="1:14" x14ac:dyDescent="0.25">
      <c r="A20" s="42" t="s">
        <v>605</v>
      </c>
      <c r="B20" s="43" t="s">
        <v>283</v>
      </c>
      <c r="C20" s="43"/>
      <c r="D20" s="43"/>
      <c r="E20" s="49"/>
      <c r="F20" s="49"/>
      <c r="G20" s="49"/>
      <c r="H20" s="49"/>
      <c r="I20" s="49"/>
      <c r="J20" s="49"/>
      <c r="K20" s="49"/>
      <c r="L20" s="37"/>
      <c r="M20" s="37"/>
      <c r="N20" s="37"/>
    </row>
    <row r="21" spans="1:14" x14ac:dyDescent="0.25">
      <c r="A21" s="4" t="s">
        <v>284</v>
      </c>
      <c r="B21" s="40" t="s">
        <v>285</v>
      </c>
      <c r="C21" s="40"/>
      <c r="D21" s="40"/>
      <c r="E21" s="49"/>
      <c r="F21" s="49"/>
      <c r="G21" s="49"/>
      <c r="H21" s="49"/>
      <c r="I21" s="49"/>
      <c r="J21" s="49"/>
      <c r="K21" s="49"/>
      <c r="L21" s="37"/>
      <c r="M21" s="37"/>
      <c r="N21" s="37"/>
    </row>
    <row r="22" spans="1:14" ht="33.75" customHeight="1" x14ac:dyDescent="0.25">
      <c r="A22" s="4" t="s">
        <v>286</v>
      </c>
      <c r="B22" s="40" t="s">
        <v>287</v>
      </c>
      <c r="C22" s="40"/>
      <c r="D22" s="40"/>
      <c r="E22" s="49"/>
      <c r="F22" s="49"/>
      <c r="G22" s="49"/>
      <c r="H22" s="49"/>
      <c r="I22" s="49"/>
      <c r="J22" s="49"/>
      <c r="K22" s="49"/>
      <c r="L22" s="37"/>
      <c r="M22" s="37"/>
      <c r="N22" s="37"/>
    </row>
    <row r="23" spans="1:14" x14ac:dyDescent="0.25">
      <c r="A23" s="5" t="s">
        <v>288</v>
      </c>
      <c r="B23" s="40" t="s">
        <v>289</v>
      </c>
      <c r="C23" s="40"/>
      <c r="D23" s="40"/>
      <c r="E23" s="49"/>
      <c r="F23" s="49"/>
      <c r="G23" s="49"/>
      <c r="H23" s="49"/>
      <c r="I23" s="49"/>
      <c r="J23" s="49"/>
      <c r="K23" s="49"/>
      <c r="L23" s="37"/>
      <c r="M23" s="37"/>
      <c r="N23" s="37"/>
    </row>
    <row r="24" spans="1:14" x14ac:dyDescent="0.25">
      <c r="A24" s="8" t="s">
        <v>606</v>
      </c>
      <c r="B24" s="43" t="s">
        <v>290</v>
      </c>
      <c r="C24" s="43"/>
      <c r="D24" s="43"/>
      <c r="E24" s="49"/>
      <c r="F24" s="49"/>
      <c r="G24" s="49"/>
      <c r="H24" s="49"/>
      <c r="I24" s="49"/>
      <c r="J24" s="49"/>
      <c r="K24" s="49"/>
      <c r="L24" s="37"/>
      <c r="M24" s="37"/>
      <c r="N24" s="37"/>
    </row>
    <row r="25" spans="1:14" x14ac:dyDescent="0.25">
      <c r="A25" s="61" t="s">
        <v>737</v>
      </c>
      <c r="B25" s="62" t="s">
        <v>291</v>
      </c>
      <c r="C25" s="62"/>
      <c r="D25" s="62"/>
      <c r="E25" s="49"/>
      <c r="F25" s="49"/>
      <c r="G25" s="49"/>
      <c r="H25" s="49"/>
      <c r="I25" s="49"/>
      <c r="J25" s="49"/>
      <c r="K25" s="49"/>
      <c r="L25" s="37"/>
      <c r="M25" s="37"/>
      <c r="N25" s="37"/>
    </row>
    <row r="26" spans="1:14" x14ac:dyDescent="0.25">
      <c r="A26" s="47" t="s">
        <v>708</v>
      </c>
      <c r="B26" s="62" t="s">
        <v>292</v>
      </c>
      <c r="C26" s="62"/>
      <c r="D26" s="62"/>
      <c r="E26" s="49"/>
      <c r="F26" s="49"/>
      <c r="G26" s="49"/>
      <c r="H26" s="49"/>
      <c r="I26" s="49"/>
      <c r="J26" s="49"/>
      <c r="K26" s="49"/>
      <c r="L26" s="37"/>
      <c r="M26" s="37"/>
      <c r="N26" s="37"/>
    </row>
    <row r="27" spans="1:14" x14ac:dyDescent="0.25">
      <c r="A27" s="4" t="s">
        <v>293</v>
      </c>
      <c r="B27" s="40" t="s">
        <v>294</v>
      </c>
      <c r="C27" s="40"/>
      <c r="D27" s="40"/>
      <c r="E27" s="49"/>
      <c r="F27" s="49"/>
      <c r="G27" s="49"/>
      <c r="H27" s="49"/>
      <c r="I27" s="49"/>
      <c r="J27" s="49"/>
      <c r="K27" s="49"/>
      <c r="L27" s="37"/>
      <c r="M27" s="37"/>
      <c r="N27" s="37"/>
    </row>
    <row r="28" spans="1:14" x14ac:dyDescent="0.25">
      <c r="A28" s="4" t="s">
        <v>295</v>
      </c>
      <c r="B28" s="40" t="s">
        <v>296</v>
      </c>
      <c r="C28" s="40"/>
      <c r="D28" s="40"/>
      <c r="E28" s="49"/>
      <c r="F28" s="49"/>
      <c r="G28" s="49"/>
      <c r="H28" s="49"/>
      <c r="I28" s="49"/>
      <c r="J28" s="49"/>
      <c r="K28" s="49"/>
      <c r="L28" s="37"/>
      <c r="M28" s="37"/>
      <c r="N28" s="37"/>
    </row>
    <row r="29" spans="1:14" x14ac:dyDescent="0.25">
      <c r="A29" s="4" t="s">
        <v>297</v>
      </c>
      <c r="B29" s="40" t="s">
        <v>298</v>
      </c>
      <c r="C29" s="40"/>
      <c r="D29" s="40"/>
      <c r="E29" s="49"/>
      <c r="F29" s="49"/>
      <c r="G29" s="49"/>
      <c r="H29" s="49"/>
      <c r="I29" s="49"/>
      <c r="J29" s="49"/>
      <c r="K29" s="49"/>
      <c r="L29" s="37"/>
      <c r="M29" s="37"/>
      <c r="N29" s="37"/>
    </row>
    <row r="30" spans="1:14" x14ac:dyDescent="0.25">
      <c r="A30" s="8" t="s">
        <v>616</v>
      </c>
      <c r="B30" s="43" t="s">
        <v>299</v>
      </c>
      <c r="C30" s="43"/>
      <c r="D30" s="43"/>
      <c r="E30" s="49"/>
      <c r="F30" s="49"/>
      <c r="G30" s="49"/>
      <c r="H30" s="49"/>
      <c r="I30" s="49"/>
      <c r="J30" s="49"/>
      <c r="K30" s="49"/>
      <c r="L30" s="37"/>
      <c r="M30" s="37"/>
      <c r="N30" s="37"/>
    </row>
    <row r="31" spans="1:14" x14ac:dyDescent="0.25">
      <c r="A31" s="4" t="s">
        <v>300</v>
      </c>
      <c r="B31" s="40" t="s">
        <v>301</v>
      </c>
      <c r="C31" s="40"/>
      <c r="D31" s="40"/>
      <c r="E31" s="49"/>
      <c r="F31" s="49"/>
      <c r="G31" s="49"/>
      <c r="H31" s="49"/>
      <c r="I31" s="49"/>
      <c r="J31" s="49"/>
      <c r="K31" s="49"/>
      <c r="L31" s="37"/>
      <c r="M31" s="37"/>
      <c r="N31" s="37"/>
    </row>
    <row r="32" spans="1:14" x14ac:dyDescent="0.25">
      <c r="A32" s="4" t="s">
        <v>302</v>
      </c>
      <c r="B32" s="40" t="s">
        <v>303</v>
      </c>
      <c r="C32" s="40"/>
      <c r="D32" s="40"/>
      <c r="E32" s="49"/>
      <c r="F32" s="49"/>
      <c r="G32" s="49"/>
      <c r="H32" s="49"/>
      <c r="I32" s="49"/>
      <c r="J32" s="49"/>
      <c r="K32" s="49"/>
      <c r="L32" s="37"/>
      <c r="M32" s="37"/>
      <c r="N32" s="37"/>
    </row>
    <row r="33" spans="1:14" ht="15" customHeight="1" x14ac:dyDescent="0.25">
      <c r="A33" s="8" t="s">
        <v>738</v>
      </c>
      <c r="B33" s="43" t="s">
        <v>304</v>
      </c>
      <c r="C33" s="43"/>
      <c r="D33" s="43"/>
      <c r="E33" s="49"/>
      <c r="F33" s="49"/>
      <c r="G33" s="49"/>
      <c r="H33" s="49"/>
      <c r="I33" s="49"/>
      <c r="J33" s="49"/>
      <c r="K33" s="49"/>
      <c r="L33" s="37"/>
      <c r="M33" s="37"/>
      <c r="N33" s="37"/>
    </row>
    <row r="34" spans="1:14" x14ac:dyDescent="0.25">
      <c r="A34" s="4" t="s">
        <v>305</v>
      </c>
      <c r="B34" s="40" t="s">
        <v>306</v>
      </c>
      <c r="C34" s="40"/>
      <c r="D34" s="40"/>
      <c r="E34" s="49"/>
      <c r="F34" s="49"/>
      <c r="G34" s="49"/>
      <c r="H34" s="49"/>
      <c r="I34" s="49"/>
      <c r="J34" s="49"/>
      <c r="K34" s="49"/>
      <c r="L34" s="37"/>
      <c r="M34" s="37"/>
      <c r="N34" s="37"/>
    </row>
    <row r="35" spans="1:14" x14ac:dyDescent="0.25">
      <c r="A35" s="4" t="s">
        <v>307</v>
      </c>
      <c r="B35" s="40" t="s">
        <v>308</v>
      </c>
      <c r="C35" s="40"/>
      <c r="D35" s="40"/>
      <c r="E35" s="49"/>
      <c r="F35" s="49"/>
      <c r="G35" s="49"/>
      <c r="H35" s="49"/>
      <c r="I35" s="49"/>
      <c r="J35" s="49"/>
      <c r="K35" s="49"/>
      <c r="L35" s="37"/>
      <c r="M35" s="37"/>
      <c r="N35" s="37"/>
    </row>
    <row r="36" spans="1:14" x14ac:dyDescent="0.25">
      <c r="A36" s="4" t="s">
        <v>709</v>
      </c>
      <c r="B36" s="40" t="s">
        <v>309</v>
      </c>
      <c r="C36" s="40"/>
      <c r="D36" s="40"/>
      <c r="E36" s="49"/>
      <c r="F36" s="49"/>
      <c r="G36" s="49"/>
      <c r="H36" s="49"/>
      <c r="I36" s="49"/>
      <c r="J36" s="49"/>
      <c r="K36" s="49"/>
      <c r="L36" s="37"/>
      <c r="M36" s="37"/>
      <c r="N36" s="37"/>
    </row>
    <row r="37" spans="1:14" x14ac:dyDescent="0.25">
      <c r="A37" s="4" t="s">
        <v>311</v>
      </c>
      <c r="B37" s="40" t="s">
        <v>312</v>
      </c>
      <c r="C37" s="40"/>
      <c r="D37" s="40"/>
      <c r="E37" s="49"/>
      <c r="F37" s="49"/>
      <c r="G37" s="49"/>
      <c r="H37" s="49"/>
      <c r="I37" s="49"/>
      <c r="J37" s="49"/>
      <c r="K37" s="49"/>
      <c r="L37" s="37"/>
      <c r="M37" s="37"/>
      <c r="N37" s="37"/>
    </row>
    <row r="38" spans="1:14" x14ac:dyDescent="0.25">
      <c r="A38" s="13" t="s">
        <v>710</v>
      </c>
      <c r="B38" s="40" t="s">
        <v>313</v>
      </c>
      <c r="C38" s="40"/>
      <c r="D38" s="40"/>
      <c r="E38" s="49"/>
      <c r="F38" s="49"/>
      <c r="G38" s="49"/>
      <c r="H38" s="49"/>
      <c r="I38" s="49"/>
      <c r="J38" s="49"/>
      <c r="K38" s="49"/>
      <c r="L38" s="37"/>
      <c r="M38" s="37"/>
      <c r="N38" s="37"/>
    </row>
    <row r="39" spans="1:14" x14ac:dyDescent="0.25">
      <c r="A39" s="5" t="s">
        <v>315</v>
      </c>
      <c r="B39" s="40" t="s">
        <v>316</v>
      </c>
      <c r="C39" s="40"/>
      <c r="D39" s="40"/>
      <c r="E39" s="49"/>
      <c r="F39" s="49"/>
      <c r="G39" s="49"/>
      <c r="H39" s="49"/>
      <c r="I39" s="49"/>
      <c r="J39" s="49"/>
      <c r="K39" s="49"/>
      <c r="L39" s="37"/>
      <c r="M39" s="37"/>
      <c r="N39" s="37"/>
    </row>
    <row r="40" spans="1:14" x14ac:dyDescent="0.25">
      <c r="A40" s="4" t="s">
        <v>711</v>
      </c>
      <c r="B40" s="40" t="s">
        <v>317</v>
      </c>
      <c r="C40" s="40"/>
      <c r="D40" s="40"/>
      <c r="E40" s="49"/>
      <c r="F40" s="49"/>
      <c r="G40" s="49"/>
      <c r="H40" s="49"/>
      <c r="I40" s="49"/>
      <c r="J40" s="49"/>
      <c r="K40" s="49"/>
      <c r="L40" s="37"/>
      <c r="M40" s="37"/>
      <c r="N40" s="37"/>
    </row>
    <row r="41" spans="1:14" x14ac:dyDescent="0.25">
      <c r="A41" s="8" t="s">
        <v>621</v>
      </c>
      <c r="B41" s="43" t="s">
        <v>319</v>
      </c>
      <c r="C41" s="43"/>
      <c r="D41" s="43"/>
      <c r="E41" s="49"/>
      <c r="F41" s="49"/>
      <c r="G41" s="49"/>
      <c r="H41" s="49"/>
      <c r="I41" s="49"/>
      <c r="J41" s="49"/>
      <c r="K41" s="49"/>
      <c r="L41" s="37"/>
      <c r="M41" s="37"/>
      <c r="N41" s="37"/>
    </row>
    <row r="42" spans="1:14" x14ac:dyDescent="0.25">
      <c r="A42" s="4" t="s">
        <v>320</v>
      </c>
      <c r="B42" s="40" t="s">
        <v>321</v>
      </c>
      <c r="C42" s="40"/>
      <c r="D42" s="40"/>
      <c r="E42" s="49"/>
      <c r="F42" s="49"/>
      <c r="G42" s="49"/>
      <c r="H42" s="49"/>
      <c r="I42" s="49"/>
      <c r="J42" s="49"/>
      <c r="K42" s="49"/>
      <c r="L42" s="37"/>
      <c r="M42" s="37"/>
      <c r="N42" s="37"/>
    </row>
    <row r="43" spans="1:14" x14ac:dyDescent="0.25">
      <c r="A43" s="4" t="s">
        <v>322</v>
      </c>
      <c r="B43" s="40" t="s">
        <v>323</v>
      </c>
      <c r="C43" s="40"/>
      <c r="D43" s="40"/>
      <c r="E43" s="49"/>
      <c r="F43" s="49"/>
      <c r="G43" s="49"/>
      <c r="H43" s="49"/>
      <c r="I43" s="49"/>
      <c r="J43" s="49"/>
      <c r="K43" s="49"/>
      <c r="L43" s="37"/>
      <c r="M43" s="37"/>
      <c r="N43" s="37"/>
    </row>
    <row r="44" spans="1:14" x14ac:dyDescent="0.25">
      <c r="A44" s="8" t="s">
        <v>622</v>
      </c>
      <c r="B44" s="43" t="s">
        <v>324</v>
      </c>
      <c r="C44" s="43"/>
      <c r="D44" s="43"/>
      <c r="E44" s="49"/>
      <c r="F44" s="49"/>
      <c r="G44" s="49"/>
      <c r="H44" s="49"/>
      <c r="I44" s="49"/>
      <c r="J44" s="49"/>
      <c r="K44" s="49"/>
      <c r="L44" s="37"/>
      <c r="M44" s="37"/>
      <c r="N44" s="37"/>
    </row>
    <row r="45" spans="1:14" x14ac:dyDescent="0.25">
      <c r="A45" s="4" t="s">
        <v>325</v>
      </c>
      <c r="B45" s="40" t="s">
        <v>326</v>
      </c>
      <c r="C45" s="40"/>
      <c r="D45" s="40"/>
      <c r="E45" s="49"/>
      <c r="F45" s="49"/>
      <c r="G45" s="49"/>
      <c r="H45" s="49"/>
      <c r="I45" s="49"/>
      <c r="J45" s="49"/>
      <c r="K45" s="49"/>
      <c r="L45" s="37"/>
      <c r="M45" s="37"/>
      <c r="N45" s="37"/>
    </row>
    <row r="46" spans="1:14" x14ac:dyDescent="0.25">
      <c r="A46" s="4" t="s">
        <v>327</v>
      </c>
      <c r="B46" s="40" t="s">
        <v>328</v>
      </c>
      <c r="C46" s="40"/>
      <c r="D46" s="40"/>
      <c r="E46" s="49"/>
      <c r="F46" s="49"/>
      <c r="G46" s="49"/>
      <c r="H46" s="49"/>
      <c r="I46" s="49"/>
      <c r="J46" s="49"/>
      <c r="K46" s="49"/>
      <c r="L46" s="37"/>
      <c r="M46" s="37"/>
      <c r="N46" s="37"/>
    </row>
    <row r="47" spans="1:14" x14ac:dyDescent="0.25">
      <c r="A47" s="4" t="s">
        <v>712</v>
      </c>
      <c r="B47" s="40" t="s">
        <v>329</v>
      </c>
      <c r="C47" s="40"/>
      <c r="D47" s="40"/>
      <c r="E47" s="49"/>
      <c r="F47" s="49"/>
      <c r="G47" s="49"/>
      <c r="H47" s="49"/>
      <c r="I47" s="49"/>
      <c r="J47" s="49"/>
      <c r="K47" s="49"/>
      <c r="L47" s="37"/>
      <c r="M47" s="37"/>
      <c r="N47" s="37"/>
    </row>
    <row r="48" spans="1:14" x14ac:dyDescent="0.25">
      <c r="A48" s="4" t="s">
        <v>713</v>
      </c>
      <c r="B48" s="40" t="s">
        <v>331</v>
      </c>
      <c r="C48" s="40"/>
      <c r="D48" s="40"/>
      <c r="E48" s="49"/>
      <c r="F48" s="49"/>
      <c r="G48" s="49"/>
      <c r="H48" s="49"/>
      <c r="I48" s="49"/>
      <c r="J48" s="49"/>
      <c r="K48" s="49"/>
      <c r="L48" s="37"/>
      <c r="M48" s="37"/>
      <c r="N48" s="37"/>
    </row>
    <row r="49" spans="1:14" x14ac:dyDescent="0.25">
      <c r="A49" s="4" t="s">
        <v>335</v>
      </c>
      <c r="B49" s="40" t="s">
        <v>336</v>
      </c>
      <c r="C49" s="40"/>
      <c r="D49" s="40"/>
      <c r="E49" s="49"/>
      <c r="F49" s="49"/>
      <c r="G49" s="49"/>
      <c r="H49" s="49"/>
      <c r="I49" s="49"/>
      <c r="J49" s="49"/>
      <c r="K49" s="49"/>
      <c r="L49" s="37"/>
      <c r="M49" s="37"/>
      <c r="N49" s="37"/>
    </row>
    <row r="50" spans="1:14" x14ac:dyDescent="0.25">
      <c r="A50" s="8" t="s">
        <v>625</v>
      </c>
      <c r="B50" s="43" t="s">
        <v>337</v>
      </c>
      <c r="C50" s="43"/>
      <c r="D50" s="43"/>
      <c r="E50" s="49"/>
      <c r="F50" s="49"/>
      <c r="G50" s="49"/>
      <c r="H50" s="49"/>
      <c r="I50" s="49"/>
      <c r="J50" s="49"/>
      <c r="K50" s="49"/>
      <c r="L50" s="37"/>
      <c r="M50" s="37"/>
      <c r="N50" s="37"/>
    </row>
    <row r="51" spans="1:14" x14ac:dyDescent="0.25">
      <c r="A51" s="47" t="s">
        <v>626</v>
      </c>
      <c r="B51" s="62" t="s">
        <v>338</v>
      </c>
      <c r="C51" s="62"/>
      <c r="D51" s="62"/>
      <c r="E51" s="49"/>
      <c r="F51" s="49"/>
      <c r="G51" s="49"/>
      <c r="H51" s="49"/>
      <c r="I51" s="49"/>
      <c r="J51" s="49"/>
      <c r="K51" s="49"/>
      <c r="L51" s="37"/>
      <c r="M51" s="37"/>
      <c r="N51" s="37"/>
    </row>
    <row r="52" spans="1:14" x14ac:dyDescent="0.25">
      <c r="A52" s="16" t="s">
        <v>339</v>
      </c>
      <c r="B52" s="40" t="s">
        <v>340</v>
      </c>
      <c r="C52" s="40"/>
      <c r="D52" s="40"/>
      <c r="E52" s="49"/>
      <c r="F52" s="49"/>
      <c r="G52" s="49"/>
      <c r="H52" s="49"/>
      <c r="I52" s="49"/>
      <c r="J52" s="49"/>
      <c r="K52" s="49"/>
      <c r="L52" s="37"/>
      <c r="M52" s="37"/>
      <c r="N52" s="37"/>
    </row>
    <row r="53" spans="1:14" x14ac:dyDescent="0.25">
      <c r="A53" s="16" t="s">
        <v>643</v>
      </c>
      <c r="B53" s="40" t="s">
        <v>341</v>
      </c>
      <c r="C53" s="40"/>
      <c r="D53" s="40"/>
      <c r="E53" s="49"/>
      <c r="F53" s="49"/>
      <c r="G53" s="49"/>
      <c r="H53" s="49"/>
      <c r="I53" s="49"/>
      <c r="J53" s="49"/>
      <c r="K53" s="49"/>
      <c r="L53" s="37"/>
      <c r="M53" s="37"/>
      <c r="N53" s="37"/>
    </row>
    <row r="54" spans="1:14" x14ac:dyDescent="0.25">
      <c r="A54" s="21" t="s">
        <v>714</v>
      </c>
      <c r="B54" s="40" t="s">
        <v>342</v>
      </c>
      <c r="C54" s="40"/>
      <c r="D54" s="40"/>
      <c r="E54" s="49"/>
      <c r="F54" s="49"/>
      <c r="G54" s="49"/>
      <c r="H54" s="49"/>
      <c r="I54" s="49"/>
      <c r="J54" s="49"/>
      <c r="K54" s="49"/>
      <c r="L54" s="37"/>
      <c r="M54" s="37"/>
      <c r="N54" s="37"/>
    </row>
    <row r="55" spans="1:14" x14ac:dyDescent="0.25">
      <c r="A55" s="21" t="s">
        <v>715</v>
      </c>
      <c r="B55" s="40" t="s">
        <v>343</v>
      </c>
      <c r="C55" s="40"/>
      <c r="D55" s="40"/>
      <c r="E55" s="49"/>
      <c r="F55" s="49"/>
      <c r="G55" s="49"/>
      <c r="H55" s="49"/>
      <c r="I55" s="49"/>
      <c r="J55" s="49"/>
      <c r="K55" s="49"/>
      <c r="L55" s="37"/>
      <c r="M55" s="37"/>
      <c r="N55" s="37"/>
    </row>
    <row r="56" spans="1:14" x14ac:dyDescent="0.25">
      <c r="A56" s="21" t="s">
        <v>716</v>
      </c>
      <c r="B56" s="40" t="s">
        <v>344</v>
      </c>
      <c r="C56" s="40"/>
      <c r="D56" s="40"/>
      <c r="E56" s="49"/>
      <c r="F56" s="49"/>
      <c r="G56" s="49"/>
      <c r="H56" s="49"/>
      <c r="I56" s="49"/>
      <c r="J56" s="49"/>
      <c r="K56" s="49"/>
      <c r="L56" s="37"/>
      <c r="M56" s="37"/>
      <c r="N56" s="37"/>
    </row>
    <row r="57" spans="1:14" x14ac:dyDescent="0.25">
      <c r="A57" s="16" t="s">
        <v>717</v>
      </c>
      <c r="B57" s="40" t="s">
        <v>345</v>
      </c>
      <c r="C57" s="40"/>
      <c r="D57" s="40"/>
      <c r="E57" s="49"/>
      <c r="F57" s="49"/>
      <c r="G57" s="49"/>
      <c r="H57" s="49"/>
      <c r="I57" s="49"/>
      <c r="J57" s="49"/>
      <c r="K57" s="49"/>
      <c r="L57" s="37"/>
      <c r="M57" s="37"/>
      <c r="N57" s="37"/>
    </row>
    <row r="58" spans="1:14" x14ac:dyDescent="0.25">
      <c r="A58" s="16" t="s">
        <v>718</v>
      </c>
      <c r="B58" s="40" t="s">
        <v>346</v>
      </c>
      <c r="C58" s="40"/>
      <c r="D58" s="40"/>
      <c r="E58" s="49"/>
      <c r="F58" s="49"/>
      <c r="G58" s="49"/>
      <c r="H58" s="49"/>
      <c r="I58" s="49"/>
      <c r="J58" s="49"/>
      <c r="K58" s="49"/>
      <c r="L58" s="37"/>
      <c r="M58" s="37"/>
      <c r="N58" s="37"/>
    </row>
    <row r="59" spans="1:14" x14ac:dyDescent="0.25">
      <c r="A59" s="16" t="s">
        <v>719</v>
      </c>
      <c r="B59" s="40" t="s">
        <v>347</v>
      </c>
      <c r="C59" s="40"/>
      <c r="D59" s="40"/>
      <c r="E59" s="49"/>
      <c r="F59" s="49"/>
      <c r="G59" s="49"/>
      <c r="H59" s="49"/>
      <c r="I59" s="49"/>
      <c r="J59" s="49"/>
      <c r="K59" s="49"/>
      <c r="L59" s="37"/>
      <c r="M59" s="37"/>
      <c r="N59" s="37"/>
    </row>
    <row r="60" spans="1:14" x14ac:dyDescent="0.25">
      <c r="A60" s="59" t="s">
        <v>676</v>
      </c>
      <c r="B60" s="62" t="s">
        <v>348</v>
      </c>
      <c r="C60" s="62"/>
      <c r="D60" s="62"/>
      <c r="E60" s="49"/>
      <c r="F60" s="49"/>
      <c r="G60" s="49"/>
      <c r="H60" s="49"/>
      <c r="I60" s="49"/>
      <c r="J60" s="49"/>
      <c r="K60" s="49"/>
      <c r="L60" s="37"/>
      <c r="M60" s="37"/>
      <c r="N60" s="37"/>
    </row>
    <row r="61" spans="1:14" x14ac:dyDescent="0.25">
      <c r="A61" s="15" t="s">
        <v>720</v>
      </c>
      <c r="B61" s="40" t="s">
        <v>349</v>
      </c>
      <c r="C61" s="40"/>
      <c r="D61" s="40"/>
      <c r="E61" s="49"/>
      <c r="F61" s="49"/>
      <c r="G61" s="49"/>
      <c r="H61" s="49"/>
      <c r="I61" s="49"/>
      <c r="J61" s="49"/>
      <c r="K61" s="49"/>
      <c r="L61" s="37"/>
      <c r="M61" s="37"/>
      <c r="N61" s="37"/>
    </row>
    <row r="62" spans="1:14" x14ac:dyDescent="0.25">
      <c r="A62" s="15" t="s">
        <v>351</v>
      </c>
      <c r="B62" s="40" t="s">
        <v>352</v>
      </c>
      <c r="C62" s="40"/>
      <c r="D62" s="40"/>
      <c r="E62" s="49"/>
      <c r="F62" s="49"/>
      <c r="G62" s="49"/>
      <c r="H62" s="49"/>
      <c r="I62" s="49"/>
      <c r="J62" s="49"/>
      <c r="K62" s="49"/>
      <c r="L62" s="37"/>
      <c r="M62" s="37"/>
      <c r="N62" s="37"/>
    </row>
    <row r="63" spans="1:14" ht="30" x14ac:dyDescent="0.25">
      <c r="A63" s="15" t="s">
        <v>353</v>
      </c>
      <c r="B63" s="40" t="s">
        <v>354</v>
      </c>
      <c r="C63" s="40"/>
      <c r="D63" s="40"/>
      <c r="E63" s="49"/>
      <c r="F63" s="49"/>
      <c r="G63" s="49"/>
      <c r="H63" s="49"/>
      <c r="I63" s="49"/>
      <c r="J63" s="49"/>
      <c r="K63" s="49"/>
      <c r="L63" s="37"/>
      <c r="M63" s="37"/>
      <c r="N63" s="37"/>
    </row>
    <row r="64" spans="1:14" ht="30" x14ac:dyDescent="0.25">
      <c r="A64" s="15" t="s">
        <v>678</v>
      </c>
      <c r="B64" s="40" t="s">
        <v>355</v>
      </c>
      <c r="C64" s="40"/>
      <c r="D64" s="40"/>
      <c r="E64" s="49"/>
      <c r="F64" s="49"/>
      <c r="G64" s="49"/>
      <c r="H64" s="49"/>
      <c r="I64" s="49"/>
      <c r="J64" s="49"/>
      <c r="K64" s="49"/>
      <c r="L64" s="37"/>
      <c r="M64" s="37"/>
      <c r="N64" s="37"/>
    </row>
    <row r="65" spans="1:14" ht="30" x14ac:dyDescent="0.25">
      <c r="A65" s="15" t="s">
        <v>721</v>
      </c>
      <c r="B65" s="40" t="s">
        <v>356</v>
      </c>
      <c r="C65" s="40"/>
      <c r="D65" s="40"/>
      <c r="E65" s="49"/>
      <c r="F65" s="49"/>
      <c r="G65" s="49"/>
      <c r="H65" s="49"/>
      <c r="I65" s="49"/>
      <c r="J65" s="49"/>
      <c r="K65" s="49"/>
      <c r="L65" s="37"/>
      <c r="M65" s="37"/>
      <c r="N65" s="37"/>
    </row>
    <row r="66" spans="1:14" x14ac:dyDescent="0.25">
      <c r="A66" s="15" t="s">
        <v>680</v>
      </c>
      <c r="B66" s="40" t="s">
        <v>357</v>
      </c>
      <c r="C66" s="40"/>
      <c r="D66" s="40"/>
      <c r="E66" s="49"/>
      <c r="F66" s="49"/>
      <c r="G66" s="49"/>
      <c r="H66" s="49"/>
      <c r="I66" s="49"/>
      <c r="J66" s="49"/>
      <c r="K66" s="49"/>
      <c r="L66" s="37"/>
      <c r="M66" s="37"/>
      <c r="N66" s="37"/>
    </row>
    <row r="67" spans="1:14" ht="30" x14ac:dyDescent="0.25">
      <c r="A67" s="15" t="s">
        <v>722</v>
      </c>
      <c r="B67" s="40" t="s">
        <v>358</v>
      </c>
      <c r="C67" s="40"/>
      <c r="D67" s="40"/>
      <c r="E67" s="49"/>
      <c r="F67" s="49"/>
      <c r="G67" s="49"/>
      <c r="H67" s="49"/>
      <c r="I67" s="49"/>
      <c r="J67" s="49"/>
      <c r="K67" s="49"/>
      <c r="L67" s="37"/>
      <c r="M67" s="37"/>
      <c r="N67" s="37"/>
    </row>
    <row r="68" spans="1:14" ht="30" x14ac:dyDescent="0.25">
      <c r="A68" s="15" t="s">
        <v>723</v>
      </c>
      <c r="B68" s="40" t="s">
        <v>360</v>
      </c>
      <c r="C68" s="40"/>
      <c r="D68" s="40"/>
      <c r="E68" s="49"/>
      <c r="F68" s="49"/>
      <c r="G68" s="49"/>
      <c r="H68" s="49"/>
      <c r="I68" s="49"/>
      <c r="J68" s="49"/>
      <c r="K68" s="49"/>
      <c r="L68" s="37"/>
      <c r="M68" s="37"/>
      <c r="N68" s="37"/>
    </row>
    <row r="69" spans="1:14" x14ac:dyDescent="0.25">
      <c r="A69" s="15" t="s">
        <v>361</v>
      </c>
      <c r="B69" s="40" t="s">
        <v>362</v>
      </c>
      <c r="C69" s="40"/>
      <c r="D69" s="40"/>
      <c r="E69" s="49"/>
      <c r="F69" s="49"/>
      <c r="G69" s="49"/>
      <c r="H69" s="49"/>
      <c r="I69" s="49"/>
      <c r="J69" s="49"/>
      <c r="K69" s="49"/>
      <c r="L69" s="37"/>
      <c r="M69" s="37"/>
      <c r="N69" s="37"/>
    </row>
    <row r="70" spans="1:14" x14ac:dyDescent="0.25">
      <c r="A70" s="28" t="s">
        <v>363</v>
      </c>
      <c r="B70" s="40" t="s">
        <v>364</v>
      </c>
      <c r="C70" s="40"/>
      <c r="D70" s="40"/>
      <c r="E70" s="49"/>
      <c r="F70" s="49"/>
      <c r="G70" s="49"/>
      <c r="H70" s="49"/>
      <c r="I70" s="49"/>
      <c r="J70" s="49"/>
      <c r="K70" s="49"/>
      <c r="L70" s="37"/>
      <c r="M70" s="37"/>
      <c r="N70" s="37"/>
    </row>
    <row r="71" spans="1:14" x14ac:dyDescent="0.25">
      <c r="A71" s="15" t="s">
        <v>724</v>
      </c>
      <c r="B71" s="40" t="s">
        <v>365</v>
      </c>
      <c r="C71" s="40"/>
      <c r="D71" s="40"/>
      <c r="E71" s="49"/>
      <c r="F71" s="49"/>
      <c r="G71" s="49"/>
      <c r="H71" s="49"/>
      <c r="I71" s="49"/>
      <c r="J71" s="49"/>
      <c r="K71" s="49"/>
      <c r="L71" s="37"/>
      <c r="M71" s="37"/>
      <c r="N71" s="37"/>
    </row>
    <row r="72" spans="1:14" x14ac:dyDescent="0.25">
      <c r="A72" s="28" t="s">
        <v>899</v>
      </c>
      <c r="B72" s="40" t="s">
        <v>366</v>
      </c>
      <c r="C72" s="40"/>
      <c r="D72" s="40"/>
      <c r="E72" s="49"/>
      <c r="F72" s="49"/>
      <c r="G72" s="49"/>
      <c r="H72" s="49"/>
      <c r="I72" s="49"/>
      <c r="J72" s="49"/>
      <c r="K72" s="49"/>
      <c r="L72" s="37"/>
      <c r="M72" s="37"/>
      <c r="N72" s="37"/>
    </row>
    <row r="73" spans="1:14" x14ac:dyDescent="0.25">
      <c r="A73" s="28" t="s">
        <v>900</v>
      </c>
      <c r="B73" s="40" t="s">
        <v>366</v>
      </c>
      <c r="C73" s="40"/>
      <c r="D73" s="40"/>
      <c r="E73" s="49"/>
      <c r="F73" s="49"/>
      <c r="G73" s="49"/>
      <c r="H73" s="49"/>
      <c r="I73" s="49"/>
      <c r="J73" s="49"/>
      <c r="K73" s="49"/>
      <c r="L73" s="37"/>
      <c r="M73" s="37"/>
      <c r="N73" s="37"/>
    </row>
    <row r="74" spans="1:14" x14ac:dyDescent="0.25">
      <c r="A74" s="59" t="s">
        <v>684</v>
      </c>
      <c r="B74" s="62" t="s">
        <v>367</v>
      </c>
      <c r="C74" s="62"/>
      <c r="D74" s="62"/>
      <c r="E74" s="49"/>
      <c r="F74" s="49"/>
      <c r="G74" s="49"/>
      <c r="H74" s="49"/>
      <c r="I74" s="49"/>
      <c r="J74" s="49"/>
      <c r="K74" s="49"/>
      <c r="L74" s="37"/>
      <c r="M74" s="37"/>
      <c r="N74" s="37"/>
    </row>
    <row r="75" spans="1:14" ht="15.75" x14ac:dyDescent="0.25">
      <c r="A75" s="142" t="s">
        <v>846</v>
      </c>
      <c r="B75" s="143"/>
      <c r="C75" s="143"/>
      <c r="D75" s="143"/>
      <c r="E75" s="144"/>
      <c r="F75" s="144"/>
      <c r="G75" s="144"/>
      <c r="H75" s="144"/>
      <c r="I75" s="144"/>
      <c r="J75" s="144"/>
      <c r="K75" s="144"/>
      <c r="L75" s="146"/>
      <c r="M75" s="146"/>
      <c r="N75" s="146"/>
    </row>
    <row r="76" spans="1:14" x14ac:dyDescent="0.25">
      <c r="A76" s="44" t="s">
        <v>368</v>
      </c>
      <c r="B76" s="40" t="s">
        <v>369</v>
      </c>
      <c r="C76" s="40"/>
      <c r="D76" s="40"/>
      <c r="E76" s="49"/>
      <c r="F76" s="49"/>
      <c r="G76" s="49"/>
      <c r="H76" s="49"/>
      <c r="I76" s="49"/>
      <c r="J76" s="49"/>
      <c r="K76" s="49"/>
      <c r="L76" s="37"/>
      <c r="M76" s="37"/>
      <c r="N76" s="37"/>
    </row>
    <row r="77" spans="1:14" x14ac:dyDescent="0.25">
      <c r="A77" s="44" t="s">
        <v>725</v>
      </c>
      <c r="B77" s="40" t="s">
        <v>370</v>
      </c>
      <c r="C77" s="40"/>
      <c r="D77" s="40"/>
      <c r="E77" s="49"/>
      <c r="F77" s="49"/>
      <c r="G77" s="49"/>
      <c r="H77" s="49"/>
      <c r="I77" s="49"/>
      <c r="J77" s="49"/>
      <c r="K77" s="49"/>
      <c r="L77" s="37"/>
      <c r="M77" s="37"/>
      <c r="N77" s="37"/>
    </row>
    <row r="78" spans="1:14" x14ac:dyDescent="0.25">
      <c r="A78" s="44" t="s">
        <v>372</v>
      </c>
      <c r="B78" s="40" t="s">
        <v>373</v>
      </c>
      <c r="C78" s="40"/>
      <c r="D78" s="40"/>
      <c r="E78" s="49"/>
      <c r="F78" s="49"/>
      <c r="G78" s="49"/>
      <c r="H78" s="49"/>
      <c r="I78" s="49"/>
      <c r="J78" s="49"/>
      <c r="K78" s="49"/>
      <c r="L78" s="37"/>
      <c r="M78" s="37"/>
      <c r="N78" s="37"/>
    </row>
    <row r="79" spans="1:14" x14ac:dyDescent="0.25">
      <c r="A79" s="44" t="s">
        <v>374</v>
      </c>
      <c r="B79" s="40" t="s">
        <v>375</v>
      </c>
      <c r="C79" s="40"/>
      <c r="D79" s="40"/>
      <c r="E79" s="49"/>
      <c r="F79" s="49"/>
      <c r="G79" s="49"/>
      <c r="H79" s="49"/>
      <c r="I79" s="49"/>
      <c r="J79" s="49"/>
      <c r="K79" s="49"/>
      <c r="L79" s="37"/>
      <c r="M79" s="37"/>
      <c r="N79" s="37"/>
    </row>
    <row r="80" spans="1:14" x14ac:dyDescent="0.25">
      <c r="A80" s="5" t="s">
        <v>376</v>
      </c>
      <c r="B80" s="40" t="s">
        <v>377</v>
      </c>
      <c r="C80" s="40"/>
      <c r="D80" s="40"/>
      <c r="E80" s="49"/>
      <c r="F80" s="49"/>
      <c r="G80" s="49"/>
      <c r="H80" s="49"/>
      <c r="I80" s="49"/>
      <c r="J80" s="49"/>
      <c r="K80" s="49"/>
      <c r="L80" s="37"/>
      <c r="M80" s="37"/>
      <c r="N80" s="37"/>
    </row>
    <row r="81" spans="1:14" x14ac:dyDescent="0.25">
      <c r="A81" s="5" t="s">
        <v>378</v>
      </c>
      <c r="B81" s="40" t="s">
        <v>379</v>
      </c>
      <c r="C81" s="40"/>
      <c r="D81" s="40"/>
      <c r="E81" s="49"/>
      <c r="F81" s="49"/>
      <c r="G81" s="49"/>
      <c r="H81" s="49"/>
      <c r="I81" s="49"/>
      <c r="J81" s="49"/>
      <c r="K81" s="49"/>
      <c r="L81" s="37"/>
      <c r="M81" s="37"/>
      <c r="N81" s="37"/>
    </row>
    <row r="82" spans="1:14" x14ac:dyDescent="0.25">
      <c r="A82" s="5" t="s">
        <v>380</v>
      </c>
      <c r="B82" s="40" t="s">
        <v>381</v>
      </c>
      <c r="C82" s="40"/>
      <c r="D82" s="40"/>
      <c r="E82" s="49"/>
      <c r="F82" s="49"/>
      <c r="G82" s="49"/>
      <c r="H82" s="49"/>
      <c r="I82" s="49"/>
      <c r="J82" s="49"/>
      <c r="K82" s="49"/>
      <c r="L82" s="37"/>
      <c r="M82" s="37"/>
      <c r="N82" s="37"/>
    </row>
    <row r="83" spans="1:14" x14ac:dyDescent="0.25">
      <c r="A83" s="60" t="s">
        <v>686</v>
      </c>
      <c r="B83" s="62" t="s">
        <v>382</v>
      </c>
      <c r="C83" s="62"/>
      <c r="D83" s="62"/>
      <c r="E83" s="49"/>
      <c r="F83" s="49"/>
      <c r="G83" s="49"/>
      <c r="H83" s="49"/>
      <c r="I83" s="49"/>
      <c r="J83" s="49"/>
      <c r="K83" s="49"/>
      <c r="L83" s="37"/>
      <c r="M83" s="37"/>
      <c r="N83" s="37"/>
    </row>
    <row r="84" spans="1:14" x14ac:dyDescent="0.25">
      <c r="A84" s="16" t="s">
        <v>383</v>
      </c>
      <c r="B84" s="40" t="s">
        <v>384</v>
      </c>
      <c r="C84" s="40"/>
      <c r="D84" s="40"/>
      <c r="E84" s="49"/>
      <c r="F84" s="49"/>
      <c r="G84" s="49"/>
      <c r="H84" s="49"/>
      <c r="I84" s="49"/>
      <c r="J84" s="49"/>
      <c r="K84" s="49"/>
      <c r="L84" s="37"/>
      <c r="M84" s="37"/>
      <c r="N84" s="37"/>
    </row>
    <row r="85" spans="1:14" x14ac:dyDescent="0.25">
      <c r="A85" s="16" t="s">
        <v>385</v>
      </c>
      <c r="B85" s="40" t="s">
        <v>386</v>
      </c>
      <c r="C85" s="40"/>
      <c r="D85" s="40"/>
      <c r="E85" s="49"/>
      <c r="F85" s="49"/>
      <c r="G85" s="49"/>
      <c r="H85" s="49"/>
      <c r="I85" s="49"/>
      <c r="J85" s="49"/>
      <c r="K85" s="49"/>
      <c r="L85" s="37"/>
      <c r="M85" s="37"/>
      <c r="N85" s="37"/>
    </row>
    <row r="86" spans="1:14" x14ac:dyDescent="0.25">
      <c r="A86" s="16" t="s">
        <v>387</v>
      </c>
      <c r="B86" s="40" t="s">
        <v>388</v>
      </c>
      <c r="C86" s="40"/>
      <c r="D86" s="40"/>
      <c r="E86" s="49"/>
      <c r="F86" s="49"/>
      <c r="G86" s="49"/>
      <c r="H86" s="49"/>
      <c r="I86" s="49"/>
      <c r="J86" s="49"/>
      <c r="K86" s="49"/>
      <c r="L86" s="37"/>
      <c r="M86" s="37"/>
      <c r="N86" s="37"/>
    </row>
    <row r="87" spans="1:14" x14ac:dyDescent="0.25">
      <c r="A87" s="16" t="s">
        <v>389</v>
      </c>
      <c r="B87" s="40" t="s">
        <v>390</v>
      </c>
      <c r="C87" s="40"/>
      <c r="D87" s="40"/>
      <c r="E87" s="49"/>
      <c r="F87" s="49"/>
      <c r="G87" s="49"/>
      <c r="H87" s="49"/>
      <c r="I87" s="49"/>
      <c r="J87" s="49"/>
      <c r="K87" s="49"/>
      <c r="L87" s="37"/>
      <c r="M87" s="37"/>
      <c r="N87" s="37"/>
    </row>
    <row r="88" spans="1:14" x14ac:dyDescent="0.25">
      <c r="A88" s="59" t="s">
        <v>687</v>
      </c>
      <c r="B88" s="62" t="s">
        <v>391</v>
      </c>
      <c r="C88" s="62"/>
      <c r="D88" s="62"/>
      <c r="E88" s="49"/>
      <c r="F88" s="49"/>
      <c r="G88" s="49"/>
      <c r="H88" s="49"/>
      <c r="I88" s="49"/>
      <c r="J88" s="49"/>
      <c r="K88" s="49"/>
      <c r="L88" s="37"/>
      <c r="M88" s="37"/>
      <c r="N88" s="37"/>
    </row>
    <row r="89" spans="1:14" ht="30" x14ac:dyDescent="0.25">
      <c r="A89" s="16" t="s">
        <v>392</v>
      </c>
      <c r="B89" s="40" t="s">
        <v>393</v>
      </c>
      <c r="C89" s="40"/>
      <c r="D89" s="40"/>
      <c r="E89" s="49"/>
      <c r="F89" s="49"/>
      <c r="G89" s="49"/>
      <c r="H89" s="49"/>
      <c r="I89" s="49"/>
      <c r="J89" s="49"/>
      <c r="K89" s="49"/>
      <c r="L89" s="37"/>
      <c r="M89" s="37"/>
      <c r="N89" s="37"/>
    </row>
    <row r="90" spans="1:14" ht="30" x14ac:dyDescent="0.25">
      <c r="A90" s="16" t="s">
        <v>726</v>
      </c>
      <c r="B90" s="40" t="s">
        <v>394</v>
      </c>
      <c r="C90" s="40"/>
      <c r="D90" s="40"/>
      <c r="E90" s="49"/>
      <c r="F90" s="49"/>
      <c r="G90" s="49"/>
      <c r="H90" s="49"/>
      <c r="I90" s="49"/>
      <c r="J90" s="49"/>
      <c r="K90" s="49"/>
      <c r="L90" s="37"/>
      <c r="M90" s="37"/>
      <c r="N90" s="37"/>
    </row>
    <row r="91" spans="1:14" ht="30" x14ac:dyDescent="0.25">
      <c r="A91" s="16" t="s">
        <v>727</v>
      </c>
      <c r="B91" s="40" t="s">
        <v>395</v>
      </c>
      <c r="C91" s="40"/>
      <c r="D91" s="40"/>
      <c r="E91" s="49"/>
      <c r="F91" s="49"/>
      <c r="G91" s="49"/>
      <c r="H91" s="49"/>
      <c r="I91" s="49"/>
      <c r="J91" s="49"/>
      <c r="K91" s="49"/>
      <c r="L91" s="37"/>
      <c r="M91" s="37"/>
      <c r="N91" s="37"/>
    </row>
    <row r="92" spans="1:14" x14ac:dyDescent="0.25">
      <c r="A92" s="16" t="s">
        <v>728</v>
      </c>
      <c r="B92" s="40" t="s">
        <v>396</v>
      </c>
      <c r="C92" s="40"/>
      <c r="D92" s="40"/>
      <c r="E92" s="49"/>
      <c r="F92" s="49"/>
      <c r="G92" s="49"/>
      <c r="H92" s="49"/>
      <c r="I92" s="49"/>
      <c r="J92" s="49"/>
      <c r="K92" s="49"/>
      <c r="L92" s="37"/>
      <c r="M92" s="37"/>
      <c r="N92" s="37"/>
    </row>
    <row r="93" spans="1:14" ht="30" x14ac:dyDescent="0.25">
      <c r="A93" s="16" t="s">
        <v>729</v>
      </c>
      <c r="B93" s="40" t="s">
        <v>397</v>
      </c>
      <c r="C93" s="40"/>
      <c r="D93" s="40"/>
      <c r="E93" s="49"/>
      <c r="F93" s="49"/>
      <c r="G93" s="49"/>
      <c r="H93" s="49"/>
      <c r="I93" s="49"/>
      <c r="J93" s="49"/>
      <c r="K93" s="49"/>
      <c r="L93" s="37"/>
      <c r="M93" s="37"/>
      <c r="N93" s="37"/>
    </row>
    <row r="94" spans="1:14" ht="30" x14ac:dyDescent="0.25">
      <c r="A94" s="16" t="s">
        <v>730</v>
      </c>
      <c r="B94" s="40" t="s">
        <v>398</v>
      </c>
      <c r="C94" s="40"/>
      <c r="D94" s="40"/>
      <c r="E94" s="49"/>
      <c r="F94" s="49"/>
      <c r="G94" s="49"/>
      <c r="H94" s="49"/>
      <c r="I94" s="49"/>
      <c r="J94" s="49"/>
      <c r="K94" s="49"/>
      <c r="L94" s="37"/>
      <c r="M94" s="37"/>
      <c r="N94" s="37"/>
    </row>
    <row r="95" spans="1:14" x14ac:dyDescent="0.25">
      <c r="A95" s="16" t="s">
        <v>399</v>
      </c>
      <c r="B95" s="40" t="s">
        <v>400</v>
      </c>
      <c r="C95" s="40"/>
      <c r="D95" s="40"/>
      <c r="E95" s="49"/>
      <c r="F95" s="49"/>
      <c r="G95" s="49"/>
      <c r="H95" s="49"/>
      <c r="I95" s="49"/>
      <c r="J95" s="49"/>
      <c r="K95" s="49"/>
      <c r="L95" s="37"/>
      <c r="M95" s="37"/>
      <c r="N95" s="37"/>
    </row>
    <row r="96" spans="1:14" x14ac:dyDescent="0.25">
      <c r="A96" s="16" t="s">
        <v>731</v>
      </c>
      <c r="B96" s="40" t="s">
        <v>401</v>
      </c>
      <c r="C96" s="40"/>
      <c r="D96" s="40"/>
      <c r="E96" s="49"/>
      <c r="F96" s="49"/>
      <c r="G96" s="49"/>
      <c r="H96" s="49"/>
      <c r="I96" s="49"/>
      <c r="J96" s="49"/>
      <c r="K96" s="49"/>
      <c r="L96" s="37"/>
      <c r="M96" s="37"/>
      <c r="N96" s="37"/>
    </row>
    <row r="97" spans="1:31" x14ac:dyDescent="0.25">
      <c r="A97" s="59" t="s">
        <v>688</v>
      </c>
      <c r="B97" s="62" t="s">
        <v>402</v>
      </c>
      <c r="C97" s="62"/>
      <c r="D97" s="62"/>
      <c r="E97" s="49"/>
      <c r="F97" s="49"/>
      <c r="G97" s="49"/>
      <c r="H97" s="49"/>
      <c r="I97" s="49"/>
      <c r="J97" s="49"/>
      <c r="K97" s="49"/>
      <c r="L97" s="37"/>
      <c r="M97" s="37"/>
      <c r="N97" s="37"/>
    </row>
    <row r="98" spans="1:31" ht="15.75" x14ac:dyDescent="0.25">
      <c r="A98" s="142" t="s">
        <v>845</v>
      </c>
      <c r="B98" s="143"/>
      <c r="C98" s="143"/>
      <c r="D98" s="143"/>
      <c r="E98" s="144"/>
      <c r="F98" s="144"/>
      <c r="G98" s="144"/>
      <c r="H98" s="144"/>
      <c r="I98" s="144"/>
      <c r="J98" s="144"/>
      <c r="K98" s="144"/>
      <c r="L98" s="146"/>
      <c r="M98" s="146"/>
      <c r="N98" s="146"/>
    </row>
    <row r="99" spans="1:31" ht="15.75" x14ac:dyDescent="0.25">
      <c r="A99" s="147" t="s">
        <v>739</v>
      </c>
      <c r="B99" s="148" t="s">
        <v>403</v>
      </c>
      <c r="C99" s="148"/>
      <c r="D99" s="148"/>
      <c r="E99" s="149"/>
      <c r="F99" s="149"/>
      <c r="G99" s="149"/>
      <c r="H99" s="149"/>
      <c r="I99" s="149"/>
      <c r="J99" s="149"/>
      <c r="K99" s="149"/>
      <c r="L99" s="154"/>
      <c r="M99" s="154"/>
      <c r="N99" s="154"/>
    </row>
    <row r="100" spans="1:31" x14ac:dyDescent="0.25">
      <c r="A100" s="16" t="s">
        <v>732</v>
      </c>
      <c r="B100" s="4" t="s">
        <v>404</v>
      </c>
      <c r="C100" s="4"/>
      <c r="D100" s="4"/>
      <c r="E100" s="16"/>
      <c r="F100" s="16"/>
      <c r="G100" s="16"/>
      <c r="H100" s="16"/>
      <c r="I100" s="16"/>
      <c r="J100" s="16"/>
      <c r="K100" s="16"/>
      <c r="L100" s="123"/>
      <c r="M100" s="123"/>
      <c r="N100" s="123"/>
      <c r="O100" s="32"/>
      <c r="P100" s="32"/>
      <c r="Q100" s="32"/>
      <c r="R100" s="32"/>
      <c r="S100" s="32"/>
      <c r="T100" s="32"/>
      <c r="U100" s="32"/>
      <c r="V100" s="32"/>
      <c r="W100" s="32"/>
      <c r="X100" s="32"/>
      <c r="Y100" s="32"/>
      <c r="Z100" s="32"/>
      <c r="AA100" s="32"/>
      <c r="AB100" s="32"/>
      <c r="AC100" s="32"/>
      <c r="AD100" s="33"/>
      <c r="AE100" s="33"/>
    </row>
    <row r="101" spans="1:31" x14ac:dyDescent="0.25">
      <c r="A101" s="16" t="s">
        <v>407</v>
      </c>
      <c r="B101" s="4" t="s">
        <v>408</v>
      </c>
      <c r="C101" s="4"/>
      <c r="D101" s="4"/>
      <c r="E101" s="16"/>
      <c r="F101" s="16"/>
      <c r="G101" s="16"/>
      <c r="H101" s="16"/>
      <c r="I101" s="16"/>
      <c r="J101" s="16"/>
      <c r="K101" s="16"/>
      <c r="L101" s="123"/>
      <c r="M101" s="123"/>
      <c r="N101" s="123"/>
      <c r="O101" s="32"/>
      <c r="P101" s="32"/>
      <c r="Q101" s="32"/>
      <c r="R101" s="32"/>
      <c r="S101" s="32"/>
      <c r="T101" s="32"/>
      <c r="U101" s="32"/>
      <c r="V101" s="32"/>
      <c r="W101" s="32"/>
      <c r="X101" s="32"/>
      <c r="Y101" s="32"/>
      <c r="Z101" s="32"/>
      <c r="AA101" s="32"/>
      <c r="AB101" s="32"/>
      <c r="AC101" s="32"/>
      <c r="AD101" s="33"/>
      <c r="AE101" s="33"/>
    </row>
    <row r="102" spans="1:31" x14ac:dyDescent="0.25">
      <c r="A102" s="16" t="s">
        <v>733</v>
      </c>
      <c r="B102" s="4" t="s">
        <v>409</v>
      </c>
      <c r="C102" s="4"/>
      <c r="D102" s="4"/>
      <c r="E102" s="16"/>
      <c r="F102" s="16"/>
      <c r="G102" s="16"/>
      <c r="H102" s="16"/>
      <c r="I102" s="16"/>
      <c r="J102" s="16"/>
      <c r="K102" s="16"/>
      <c r="L102" s="123"/>
      <c r="M102" s="123"/>
      <c r="N102" s="123"/>
      <c r="O102" s="32"/>
      <c r="P102" s="32"/>
      <c r="Q102" s="32"/>
      <c r="R102" s="32"/>
      <c r="S102" s="32"/>
      <c r="T102" s="32"/>
      <c r="U102" s="32"/>
      <c r="V102" s="32"/>
      <c r="W102" s="32"/>
      <c r="X102" s="32"/>
      <c r="Y102" s="32"/>
      <c r="Z102" s="32"/>
      <c r="AA102" s="32"/>
      <c r="AB102" s="32"/>
      <c r="AC102" s="32"/>
      <c r="AD102" s="33"/>
      <c r="AE102" s="33"/>
    </row>
    <row r="103" spans="1:31" x14ac:dyDescent="0.25">
      <c r="A103" s="19" t="s">
        <v>695</v>
      </c>
      <c r="B103" s="8" t="s">
        <v>411</v>
      </c>
      <c r="C103" s="8"/>
      <c r="D103" s="8"/>
      <c r="E103" s="19"/>
      <c r="F103" s="19"/>
      <c r="G103" s="19"/>
      <c r="H103" s="19"/>
      <c r="I103" s="19"/>
      <c r="J103" s="19"/>
      <c r="K103" s="19"/>
      <c r="L103" s="124"/>
      <c r="M103" s="124"/>
      <c r="N103" s="124"/>
      <c r="O103" s="34"/>
      <c r="P103" s="34"/>
      <c r="Q103" s="34"/>
      <c r="R103" s="34"/>
      <c r="S103" s="34"/>
      <c r="T103" s="34"/>
      <c r="U103" s="34"/>
      <c r="V103" s="34"/>
      <c r="W103" s="34"/>
      <c r="X103" s="34"/>
      <c r="Y103" s="34"/>
      <c r="Z103" s="34"/>
      <c r="AA103" s="34"/>
      <c r="AB103" s="34"/>
      <c r="AC103" s="34"/>
      <c r="AD103" s="33"/>
      <c r="AE103" s="33"/>
    </row>
    <row r="104" spans="1:31" x14ac:dyDescent="0.25">
      <c r="A104" s="45" t="s">
        <v>734</v>
      </c>
      <c r="B104" s="4" t="s">
        <v>412</v>
      </c>
      <c r="C104" s="4"/>
      <c r="D104" s="4"/>
      <c r="E104" s="45"/>
      <c r="F104" s="45"/>
      <c r="G104" s="45"/>
      <c r="H104" s="45"/>
      <c r="I104" s="45"/>
      <c r="J104" s="45"/>
      <c r="K104" s="45"/>
      <c r="L104" s="125"/>
      <c r="M104" s="125"/>
      <c r="N104" s="125"/>
      <c r="O104" s="35"/>
      <c r="P104" s="35"/>
      <c r="Q104" s="35"/>
      <c r="R104" s="35"/>
      <c r="S104" s="35"/>
      <c r="T104" s="35"/>
      <c r="U104" s="35"/>
      <c r="V104" s="35"/>
      <c r="W104" s="35"/>
      <c r="X104" s="35"/>
      <c r="Y104" s="35"/>
      <c r="Z104" s="35"/>
      <c r="AA104" s="35"/>
      <c r="AB104" s="35"/>
      <c r="AC104" s="35"/>
      <c r="AD104" s="33"/>
      <c r="AE104" s="33"/>
    </row>
    <row r="105" spans="1:31" x14ac:dyDescent="0.25">
      <c r="A105" s="45" t="s">
        <v>701</v>
      </c>
      <c r="B105" s="4" t="s">
        <v>415</v>
      </c>
      <c r="C105" s="4"/>
      <c r="D105" s="4"/>
      <c r="E105" s="45"/>
      <c r="F105" s="45"/>
      <c r="G105" s="45"/>
      <c r="H105" s="45"/>
      <c r="I105" s="45"/>
      <c r="J105" s="45"/>
      <c r="K105" s="45"/>
      <c r="L105" s="125"/>
      <c r="M105" s="125"/>
      <c r="N105" s="125"/>
      <c r="O105" s="35"/>
      <c r="P105" s="35"/>
      <c r="Q105" s="35"/>
      <c r="R105" s="35"/>
      <c r="S105" s="35"/>
      <c r="T105" s="35"/>
      <c r="U105" s="35"/>
      <c r="V105" s="35"/>
      <c r="W105" s="35"/>
      <c r="X105" s="35"/>
      <c r="Y105" s="35"/>
      <c r="Z105" s="35"/>
      <c r="AA105" s="35"/>
      <c r="AB105" s="35"/>
      <c r="AC105" s="35"/>
      <c r="AD105" s="33"/>
      <c r="AE105" s="33"/>
    </row>
    <row r="106" spans="1:31" x14ac:dyDescent="0.25">
      <c r="A106" s="16" t="s">
        <v>416</v>
      </c>
      <c r="B106" s="4" t="s">
        <v>417</v>
      </c>
      <c r="C106" s="4"/>
      <c r="D106" s="4"/>
      <c r="E106" s="16"/>
      <c r="F106" s="16"/>
      <c r="G106" s="16"/>
      <c r="H106" s="16"/>
      <c r="I106" s="16"/>
      <c r="J106" s="16"/>
      <c r="K106" s="16"/>
      <c r="L106" s="123"/>
      <c r="M106" s="123"/>
      <c r="N106" s="123"/>
      <c r="O106" s="32"/>
      <c r="P106" s="32"/>
      <c r="Q106" s="32"/>
      <c r="R106" s="32"/>
      <c r="S106" s="32"/>
      <c r="T106" s="32"/>
      <c r="U106" s="32"/>
      <c r="V106" s="32"/>
      <c r="W106" s="32"/>
      <c r="X106" s="32"/>
      <c r="Y106" s="32"/>
      <c r="Z106" s="32"/>
      <c r="AA106" s="32"/>
      <c r="AB106" s="32"/>
      <c r="AC106" s="32"/>
      <c r="AD106" s="33"/>
      <c r="AE106" s="33"/>
    </row>
    <row r="107" spans="1:31" x14ac:dyDescent="0.25">
      <c r="A107" s="16" t="s">
        <v>735</v>
      </c>
      <c r="B107" s="4" t="s">
        <v>418</v>
      </c>
      <c r="C107" s="4"/>
      <c r="D107" s="4"/>
      <c r="E107" s="16"/>
      <c r="F107" s="16"/>
      <c r="G107" s="16"/>
      <c r="H107" s="16"/>
      <c r="I107" s="16"/>
      <c r="J107" s="16"/>
      <c r="K107" s="16"/>
      <c r="L107" s="123"/>
      <c r="M107" s="123"/>
      <c r="N107" s="123"/>
      <c r="O107" s="32"/>
      <c r="P107" s="32"/>
      <c r="Q107" s="32"/>
      <c r="R107" s="32"/>
      <c r="S107" s="32"/>
      <c r="T107" s="32"/>
      <c r="U107" s="32"/>
      <c r="V107" s="32"/>
      <c r="W107" s="32"/>
      <c r="X107" s="32"/>
      <c r="Y107" s="32"/>
      <c r="Z107" s="32"/>
      <c r="AA107" s="32"/>
      <c r="AB107" s="32"/>
      <c r="AC107" s="32"/>
      <c r="AD107" s="33"/>
      <c r="AE107" s="33"/>
    </row>
    <row r="108" spans="1:31" x14ac:dyDescent="0.25">
      <c r="A108" s="17" t="s">
        <v>698</v>
      </c>
      <c r="B108" s="8" t="s">
        <v>419</v>
      </c>
      <c r="C108" s="8"/>
      <c r="D108" s="8"/>
      <c r="E108" s="17"/>
      <c r="F108" s="17"/>
      <c r="G108" s="17"/>
      <c r="H108" s="17"/>
      <c r="I108" s="17"/>
      <c r="J108" s="17"/>
      <c r="K108" s="17"/>
      <c r="L108" s="126"/>
      <c r="M108" s="126"/>
      <c r="N108" s="126"/>
      <c r="O108" s="36"/>
      <c r="P108" s="36"/>
      <c r="Q108" s="36"/>
      <c r="R108" s="36"/>
      <c r="S108" s="36"/>
      <c r="T108" s="36"/>
      <c r="U108" s="36"/>
      <c r="V108" s="36"/>
      <c r="W108" s="36"/>
      <c r="X108" s="36"/>
      <c r="Y108" s="36"/>
      <c r="Z108" s="36"/>
      <c r="AA108" s="36"/>
      <c r="AB108" s="36"/>
      <c r="AC108" s="36"/>
      <c r="AD108" s="33"/>
      <c r="AE108" s="33"/>
    </row>
    <row r="109" spans="1:31" x14ac:dyDescent="0.25">
      <c r="A109" s="45" t="s">
        <v>420</v>
      </c>
      <c r="B109" s="4" t="s">
        <v>421</v>
      </c>
      <c r="C109" s="4"/>
      <c r="D109" s="4"/>
      <c r="E109" s="45"/>
      <c r="F109" s="45"/>
      <c r="G109" s="45"/>
      <c r="H109" s="45"/>
      <c r="I109" s="45"/>
      <c r="J109" s="45"/>
      <c r="K109" s="45"/>
      <c r="L109" s="125"/>
      <c r="M109" s="125"/>
      <c r="N109" s="125"/>
      <c r="O109" s="35"/>
      <c r="P109" s="35"/>
      <c r="Q109" s="35"/>
      <c r="R109" s="35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3"/>
      <c r="AE109" s="33"/>
    </row>
    <row r="110" spans="1:31" x14ac:dyDescent="0.25">
      <c r="A110" s="45" t="s">
        <v>422</v>
      </c>
      <c r="B110" s="4" t="s">
        <v>423</v>
      </c>
      <c r="C110" s="4"/>
      <c r="D110" s="4"/>
      <c r="E110" s="45"/>
      <c r="F110" s="45"/>
      <c r="G110" s="45"/>
      <c r="H110" s="45"/>
      <c r="I110" s="45"/>
      <c r="J110" s="45"/>
      <c r="K110" s="45"/>
      <c r="L110" s="125"/>
      <c r="M110" s="125"/>
      <c r="N110" s="125"/>
      <c r="O110" s="35"/>
      <c r="P110" s="35"/>
      <c r="Q110" s="35"/>
      <c r="R110" s="35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3"/>
      <c r="AE110" s="33"/>
    </row>
    <row r="111" spans="1:31" x14ac:dyDescent="0.25">
      <c r="A111" s="17" t="s">
        <v>424</v>
      </c>
      <c r="B111" s="8" t="s">
        <v>425</v>
      </c>
      <c r="C111" s="8"/>
      <c r="D111" s="8"/>
      <c r="E111" s="45"/>
      <c r="F111" s="45"/>
      <c r="G111" s="45"/>
      <c r="H111" s="45"/>
      <c r="I111" s="45"/>
      <c r="J111" s="45"/>
      <c r="K111" s="45"/>
      <c r="L111" s="125"/>
      <c r="M111" s="125"/>
      <c r="N111" s="125"/>
      <c r="O111" s="35"/>
      <c r="P111" s="35"/>
      <c r="Q111" s="35"/>
      <c r="R111" s="35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3"/>
      <c r="AE111" s="33"/>
    </row>
    <row r="112" spans="1:31" x14ac:dyDescent="0.25">
      <c r="A112" s="45" t="s">
        <v>426</v>
      </c>
      <c r="B112" s="4" t="s">
        <v>427</v>
      </c>
      <c r="C112" s="4"/>
      <c r="D112" s="4"/>
      <c r="E112" s="45"/>
      <c r="F112" s="45"/>
      <c r="G112" s="45"/>
      <c r="H112" s="45"/>
      <c r="I112" s="45"/>
      <c r="J112" s="45"/>
      <c r="K112" s="45"/>
      <c r="L112" s="125"/>
      <c r="M112" s="125"/>
      <c r="N112" s="125"/>
      <c r="O112" s="35"/>
      <c r="P112" s="35"/>
      <c r="Q112" s="35"/>
      <c r="R112" s="35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3"/>
      <c r="AE112" s="33"/>
    </row>
    <row r="113" spans="1:31" x14ac:dyDescent="0.25">
      <c r="A113" s="45" t="s">
        <v>428</v>
      </c>
      <c r="B113" s="4" t="s">
        <v>429</v>
      </c>
      <c r="C113" s="4"/>
      <c r="D113" s="4"/>
      <c r="E113" s="45"/>
      <c r="F113" s="45"/>
      <c r="G113" s="45"/>
      <c r="H113" s="45"/>
      <c r="I113" s="45"/>
      <c r="J113" s="45"/>
      <c r="K113" s="45"/>
      <c r="L113" s="125"/>
      <c r="M113" s="125"/>
      <c r="N113" s="125"/>
      <c r="O113" s="35"/>
      <c r="P113" s="35"/>
      <c r="Q113" s="35"/>
      <c r="R113" s="35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3"/>
      <c r="AE113" s="33"/>
    </row>
    <row r="114" spans="1:31" x14ac:dyDescent="0.25">
      <c r="A114" s="45" t="s">
        <v>430</v>
      </c>
      <c r="B114" s="4" t="s">
        <v>431</v>
      </c>
      <c r="C114" s="4"/>
      <c r="D114" s="4"/>
      <c r="E114" s="45"/>
      <c r="F114" s="45"/>
      <c r="G114" s="45"/>
      <c r="H114" s="45"/>
      <c r="I114" s="45"/>
      <c r="J114" s="45"/>
      <c r="K114" s="45"/>
      <c r="L114" s="125"/>
      <c r="M114" s="125"/>
      <c r="N114" s="125"/>
      <c r="O114" s="35"/>
      <c r="P114" s="35"/>
      <c r="Q114" s="35"/>
      <c r="R114" s="35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3"/>
      <c r="AE114" s="33"/>
    </row>
    <row r="115" spans="1:31" x14ac:dyDescent="0.25">
      <c r="A115" s="46" t="s">
        <v>699</v>
      </c>
      <c r="B115" s="47" t="s">
        <v>432</v>
      </c>
      <c r="C115" s="47"/>
      <c r="D115" s="47"/>
      <c r="E115" s="17"/>
      <c r="F115" s="17"/>
      <c r="G115" s="17"/>
      <c r="H115" s="17"/>
      <c r="I115" s="17"/>
      <c r="J115" s="17"/>
      <c r="K115" s="17"/>
      <c r="L115" s="126"/>
      <c r="M115" s="126"/>
      <c r="N115" s="126"/>
      <c r="O115" s="36"/>
      <c r="P115" s="36"/>
      <c r="Q115" s="36"/>
      <c r="R115" s="36"/>
      <c r="S115" s="36"/>
      <c r="T115" s="36"/>
      <c r="U115" s="36"/>
      <c r="V115" s="36"/>
      <c r="W115" s="36"/>
      <c r="X115" s="36"/>
      <c r="Y115" s="36"/>
      <c r="Z115" s="36"/>
      <c r="AA115" s="36"/>
      <c r="AB115" s="36"/>
      <c r="AC115" s="36"/>
      <c r="AD115" s="33"/>
      <c r="AE115" s="33"/>
    </row>
    <row r="116" spans="1:31" x14ac:dyDescent="0.25">
      <c r="A116" s="45" t="s">
        <v>433</v>
      </c>
      <c r="B116" s="4" t="s">
        <v>434</v>
      </c>
      <c r="C116" s="4"/>
      <c r="D116" s="4"/>
      <c r="E116" s="45"/>
      <c r="F116" s="45"/>
      <c r="G116" s="45"/>
      <c r="H116" s="45"/>
      <c r="I116" s="45"/>
      <c r="J116" s="45"/>
      <c r="K116" s="45"/>
      <c r="L116" s="125"/>
      <c r="M116" s="125"/>
      <c r="N116" s="125"/>
      <c r="O116" s="35"/>
      <c r="P116" s="35"/>
      <c r="Q116" s="35"/>
      <c r="R116" s="35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3"/>
      <c r="AE116" s="33"/>
    </row>
    <row r="117" spans="1:31" x14ac:dyDescent="0.25">
      <c r="A117" s="16" t="s">
        <v>435</v>
      </c>
      <c r="B117" s="4" t="s">
        <v>436</v>
      </c>
      <c r="C117" s="4"/>
      <c r="D117" s="4"/>
      <c r="E117" s="16"/>
      <c r="F117" s="16"/>
      <c r="G117" s="16"/>
      <c r="H117" s="16"/>
      <c r="I117" s="16"/>
      <c r="J117" s="16"/>
      <c r="K117" s="16"/>
      <c r="L117" s="123"/>
      <c r="M117" s="123"/>
      <c r="N117" s="123"/>
      <c r="O117" s="32"/>
      <c r="P117" s="32"/>
      <c r="Q117" s="32"/>
      <c r="R117" s="32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  <c r="AC117" s="32"/>
      <c r="AD117" s="33"/>
      <c r="AE117" s="33"/>
    </row>
    <row r="118" spans="1:31" x14ac:dyDescent="0.25">
      <c r="A118" s="45" t="s">
        <v>736</v>
      </c>
      <c r="B118" s="4" t="s">
        <v>437</v>
      </c>
      <c r="C118" s="4"/>
      <c r="D118" s="4"/>
      <c r="E118" s="45"/>
      <c r="F118" s="45"/>
      <c r="G118" s="45"/>
      <c r="H118" s="45"/>
      <c r="I118" s="45"/>
      <c r="J118" s="45"/>
      <c r="K118" s="45"/>
      <c r="L118" s="125"/>
      <c r="M118" s="125"/>
      <c r="N118" s="125"/>
      <c r="O118" s="35"/>
      <c r="P118" s="35"/>
      <c r="Q118" s="35"/>
      <c r="R118" s="35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3"/>
      <c r="AE118" s="33"/>
    </row>
    <row r="119" spans="1:31" x14ac:dyDescent="0.25">
      <c r="A119" s="45" t="s">
        <v>704</v>
      </c>
      <c r="B119" s="4" t="s">
        <v>438</v>
      </c>
      <c r="C119" s="4"/>
      <c r="D119" s="4"/>
      <c r="E119" s="45"/>
      <c r="F119" s="45"/>
      <c r="G119" s="45"/>
      <c r="H119" s="45"/>
      <c r="I119" s="45"/>
      <c r="J119" s="45"/>
      <c r="K119" s="45"/>
      <c r="L119" s="125"/>
      <c r="M119" s="125"/>
      <c r="N119" s="125"/>
      <c r="O119" s="35"/>
      <c r="P119" s="35"/>
      <c r="Q119" s="35"/>
      <c r="R119" s="35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3"/>
      <c r="AE119" s="33"/>
    </row>
    <row r="120" spans="1:31" x14ac:dyDescent="0.25">
      <c r="A120" s="46" t="s">
        <v>705</v>
      </c>
      <c r="B120" s="47" t="s">
        <v>442</v>
      </c>
      <c r="C120" s="47"/>
      <c r="D120" s="47"/>
      <c r="E120" s="17"/>
      <c r="F120" s="17"/>
      <c r="G120" s="17"/>
      <c r="H120" s="17"/>
      <c r="I120" s="17"/>
      <c r="J120" s="17"/>
      <c r="K120" s="17"/>
      <c r="L120" s="126"/>
      <c r="M120" s="126"/>
      <c r="N120" s="126"/>
      <c r="O120" s="36"/>
      <c r="P120" s="36"/>
      <c r="Q120" s="36"/>
      <c r="R120" s="36"/>
      <c r="S120" s="36"/>
      <c r="T120" s="36"/>
      <c r="U120" s="36"/>
      <c r="V120" s="36"/>
      <c r="W120" s="36"/>
      <c r="X120" s="36"/>
      <c r="Y120" s="36"/>
      <c r="Z120" s="36"/>
      <c r="AA120" s="36"/>
      <c r="AB120" s="36"/>
      <c r="AC120" s="36"/>
      <c r="AD120" s="33"/>
      <c r="AE120" s="33"/>
    </row>
    <row r="121" spans="1:31" x14ac:dyDescent="0.25">
      <c r="A121" s="16" t="s">
        <v>443</v>
      </c>
      <c r="B121" s="4" t="s">
        <v>444</v>
      </c>
      <c r="C121" s="4"/>
      <c r="D121" s="4"/>
      <c r="E121" s="16"/>
      <c r="F121" s="16"/>
      <c r="G121" s="16"/>
      <c r="H121" s="16"/>
      <c r="I121" s="16"/>
      <c r="J121" s="16"/>
      <c r="K121" s="16"/>
      <c r="L121" s="123"/>
      <c r="M121" s="123"/>
      <c r="N121" s="123"/>
      <c r="O121" s="32"/>
      <c r="P121" s="32"/>
      <c r="Q121" s="32"/>
      <c r="R121" s="32"/>
      <c r="S121" s="32"/>
      <c r="T121" s="32"/>
      <c r="U121" s="32"/>
      <c r="V121" s="32"/>
      <c r="W121" s="32"/>
      <c r="X121" s="32"/>
      <c r="Y121" s="32"/>
      <c r="Z121" s="32"/>
      <c r="AA121" s="32"/>
      <c r="AB121" s="32"/>
      <c r="AC121" s="32"/>
      <c r="AD121" s="33"/>
      <c r="AE121" s="33"/>
    </row>
    <row r="122" spans="1:31" ht="15.75" x14ac:dyDescent="0.25">
      <c r="A122" s="150" t="s">
        <v>740</v>
      </c>
      <c r="B122" s="151" t="s">
        <v>445</v>
      </c>
      <c r="C122" s="151"/>
      <c r="D122" s="151"/>
      <c r="E122" s="152"/>
      <c r="F122" s="152"/>
      <c r="G122" s="152"/>
      <c r="H122" s="152"/>
      <c r="I122" s="152"/>
      <c r="J122" s="152"/>
      <c r="K122" s="152"/>
      <c r="L122" s="176"/>
      <c r="M122" s="176"/>
      <c r="N122" s="176"/>
      <c r="O122" s="36"/>
      <c r="P122" s="36"/>
      <c r="Q122" s="36"/>
      <c r="R122" s="36"/>
      <c r="S122" s="36"/>
      <c r="T122" s="36"/>
      <c r="U122" s="36"/>
      <c r="V122" s="36"/>
      <c r="W122" s="36"/>
      <c r="X122" s="36"/>
      <c r="Y122" s="36"/>
      <c r="Z122" s="36"/>
      <c r="AA122" s="36"/>
      <c r="AB122" s="36"/>
      <c r="AC122" s="36"/>
      <c r="AD122" s="33"/>
      <c r="AE122" s="33"/>
    </row>
    <row r="123" spans="1:31" ht="15.75" x14ac:dyDescent="0.25">
      <c r="A123" s="163" t="s">
        <v>776</v>
      </c>
      <c r="B123" s="175"/>
      <c r="C123" s="175"/>
      <c r="D123" s="175"/>
      <c r="E123" s="170"/>
      <c r="F123" s="170"/>
      <c r="G123" s="170"/>
      <c r="H123" s="170"/>
      <c r="I123" s="170"/>
      <c r="J123" s="170"/>
      <c r="K123" s="170"/>
      <c r="L123" s="165"/>
      <c r="M123" s="165"/>
      <c r="N123" s="165"/>
      <c r="O123" s="33"/>
      <c r="P123" s="33"/>
      <c r="Q123" s="33"/>
      <c r="R123" s="33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</row>
    <row r="124" spans="1:31" x14ac:dyDescent="0.25">
      <c r="B124" s="33"/>
      <c r="C124" s="33"/>
      <c r="D124" s="33"/>
      <c r="E124" s="33"/>
      <c r="F124" s="33"/>
      <c r="G124" s="33"/>
      <c r="H124" s="33"/>
      <c r="I124" s="33"/>
      <c r="J124" s="33"/>
      <c r="K124" s="33"/>
      <c r="L124" s="33"/>
      <c r="M124" s="33"/>
      <c r="N124" s="33"/>
      <c r="O124" s="33"/>
      <c r="P124" s="33"/>
      <c r="Q124" s="33"/>
      <c r="R124" s="33"/>
      <c r="S124" s="33"/>
      <c r="T124" s="33"/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</row>
    <row r="125" spans="1:31" x14ac:dyDescent="0.25">
      <c r="B125" s="33"/>
      <c r="C125" s="33"/>
      <c r="D125" s="33"/>
      <c r="E125" s="33"/>
      <c r="F125" s="33"/>
      <c r="G125" s="33"/>
      <c r="H125" s="33"/>
      <c r="I125" s="33"/>
      <c r="J125" s="33"/>
      <c r="K125" s="33"/>
      <c r="L125" s="33"/>
      <c r="M125" s="33"/>
      <c r="N125" s="33"/>
      <c r="O125" s="33"/>
      <c r="P125" s="33"/>
      <c r="Q125" s="33"/>
      <c r="R125" s="33"/>
      <c r="S125" s="33"/>
      <c r="T125" s="33"/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</row>
    <row r="126" spans="1:31" x14ac:dyDescent="0.25">
      <c r="B126" s="33"/>
      <c r="C126" s="33"/>
      <c r="D126" s="33"/>
      <c r="E126" s="33"/>
      <c r="F126" s="33"/>
      <c r="G126" s="33"/>
      <c r="H126" s="33"/>
      <c r="I126" s="33"/>
      <c r="J126" s="33"/>
      <c r="K126" s="33"/>
      <c r="L126" s="33"/>
      <c r="M126" s="33"/>
      <c r="N126" s="33"/>
      <c r="O126" s="33"/>
      <c r="P126" s="33"/>
      <c r="Q126" s="33"/>
      <c r="R126" s="33"/>
      <c r="S126" s="33"/>
      <c r="T126" s="33"/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</row>
    <row r="127" spans="1:31" x14ac:dyDescent="0.25">
      <c r="B127" s="33"/>
      <c r="C127" s="33"/>
      <c r="D127" s="33"/>
      <c r="E127" s="33"/>
      <c r="F127" s="33"/>
      <c r="G127" s="33"/>
      <c r="H127" s="33"/>
      <c r="I127" s="33"/>
      <c r="J127" s="33"/>
      <c r="K127" s="33"/>
      <c r="L127" s="33"/>
      <c r="M127" s="33"/>
      <c r="N127" s="33"/>
      <c r="O127" s="33"/>
      <c r="P127" s="33"/>
      <c r="Q127" s="33"/>
      <c r="R127" s="33"/>
      <c r="S127" s="33"/>
      <c r="T127" s="33"/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</row>
    <row r="128" spans="1:31" x14ac:dyDescent="0.25">
      <c r="B128" s="33"/>
      <c r="C128" s="33"/>
      <c r="D128" s="33"/>
      <c r="E128" s="33"/>
      <c r="F128" s="33"/>
      <c r="G128" s="33"/>
      <c r="H128" s="33"/>
      <c r="I128" s="33"/>
      <c r="J128" s="33"/>
      <c r="K128" s="33"/>
      <c r="L128" s="33"/>
      <c r="M128" s="33"/>
      <c r="N128" s="33"/>
      <c r="O128" s="33"/>
      <c r="P128" s="33"/>
      <c r="Q128" s="33"/>
      <c r="R128" s="33"/>
      <c r="S128" s="33"/>
      <c r="T128" s="33"/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</row>
    <row r="129" spans="2:31" x14ac:dyDescent="0.25">
      <c r="B129" s="33"/>
      <c r="C129" s="33"/>
      <c r="D129" s="33"/>
      <c r="E129" s="33"/>
      <c r="F129" s="33"/>
      <c r="G129" s="33"/>
      <c r="H129" s="33"/>
      <c r="I129" s="33"/>
      <c r="J129" s="33"/>
      <c r="K129" s="33"/>
      <c r="L129" s="33"/>
      <c r="M129" s="33"/>
      <c r="N129" s="33"/>
      <c r="O129" s="33"/>
      <c r="P129" s="33"/>
      <c r="Q129" s="33"/>
      <c r="R129" s="33"/>
      <c r="S129" s="33"/>
      <c r="T129" s="33"/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</row>
    <row r="130" spans="2:31" x14ac:dyDescent="0.25">
      <c r="B130" s="33"/>
      <c r="C130" s="33"/>
      <c r="D130" s="33"/>
      <c r="E130" s="33"/>
      <c r="F130" s="33"/>
      <c r="G130" s="33"/>
      <c r="H130" s="33"/>
      <c r="I130" s="33"/>
      <c r="J130" s="33"/>
      <c r="K130" s="33"/>
      <c r="L130" s="33"/>
      <c r="M130" s="33"/>
      <c r="N130" s="33"/>
      <c r="O130" s="33"/>
      <c r="P130" s="33"/>
      <c r="Q130" s="33"/>
      <c r="R130" s="33"/>
      <c r="S130" s="33"/>
      <c r="T130" s="33"/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</row>
    <row r="131" spans="2:31" x14ac:dyDescent="0.25">
      <c r="B131" s="33"/>
      <c r="C131" s="33"/>
      <c r="D131" s="33"/>
      <c r="E131" s="33"/>
      <c r="F131" s="33"/>
      <c r="G131" s="33"/>
      <c r="H131" s="33"/>
      <c r="I131" s="33"/>
      <c r="J131" s="33"/>
      <c r="K131" s="33"/>
      <c r="L131" s="33"/>
      <c r="M131" s="33"/>
      <c r="N131" s="33"/>
      <c r="O131" s="33"/>
      <c r="P131" s="33"/>
      <c r="Q131" s="33"/>
      <c r="R131" s="33"/>
      <c r="S131" s="33"/>
      <c r="T131" s="33"/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</row>
    <row r="132" spans="2:31" x14ac:dyDescent="0.25">
      <c r="B132" s="33"/>
      <c r="C132" s="33"/>
      <c r="D132" s="33"/>
      <c r="E132" s="33"/>
      <c r="F132" s="33"/>
      <c r="G132" s="33"/>
      <c r="H132" s="33"/>
      <c r="I132" s="33"/>
      <c r="J132" s="33"/>
      <c r="K132" s="33"/>
      <c r="L132" s="33"/>
      <c r="M132" s="33"/>
      <c r="N132" s="33"/>
      <c r="O132" s="33"/>
      <c r="P132" s="33"/>
      <c r="Q132" s="33"/>
      <c r="R132" s="33"/>
      <c r="S132" s="33"/>
      <c r="T132" s="33"/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</row>
    <row r="133" spans="2:31" x14ac:dyDescent="0.25">
      <c r="B133" s="33"/>
      <c r="C133" s="33"/>
      <c r="D133" s="33"/>
      <c r="E133" s="33"/>
      <c r="F133" s="33"/>
      <c r="G133" s="33"/>
      <c r="H133" s="33"/>
      <c r="I133" s="33"/>
      <c r="J133" s="33"/>
      <c r="K133" s="33"/>
      <c r="L133" s="33"/>
      <c r="M133" s="33"/>
      <c r="N133" s="33"/>
      <c r="O133" s="33"/>
      <c r="P133" s="33"/>
      <c r="Q133" s="33"/>
      <c r="R133" s="33"/>
      <c r="S133" s="33"/>
      <c r="T133" s="33"/>
      <c r="U133" s="33"/>
      <c r="V133" s="33"/>
      <c r="W133" s="33"/>
      <c r="X133" s="33"/>
      <c r="Y133" s="33"/>
      <c r="Z133" s="33"/>
      <c r="AA133" s="33"/>
      <c r="AB133" s="33"/>
      <c r="AC133" s="33"/>
      <c r="AD133" s="33"/>
      <c r="AE133" s="33"/>
    </row>
    <row r="134" spans="2:31" x14ac:dyDescent="0.25">
      <c r="B134" s="33"/>
      <c r="C134" s="33"/>
      <c r="D134" s="33"/>
      <c r="E134" s="33"/>
      <c r="F134" s="33"/>
      <c r="G134" s="33"/>
      <c r="H134" s="33"/>
      <c r="I134" s="33"/>
      <c r="J134" s="33"/>
      <c r="K134" s="33"/>
      <c r="L134" s="33"/>
      <c r="M134" s="33"/>
      <c r="N134" s="33"/>
      <c r="O134" s="33"/>
      <c r="P134" s="33"/>
      <c r="Q134" s="33"/>
      <c r="R134" s="33"/>
      <c r="S134" s="33"/>
      <c r="T134" s="33"/>
      <c r="U134" s="33"/>
      <c r="V134" s="33"/>
      <c r="W134" s="33"/>
      <c r="X134" s="33"/>
      <c r="Y134" s="33"/>
      <c r="Z134" s="33"/>
      <c r="AA134" s="33"/>
      <c r="AB134" s="33"/>
      <c r="AC134" s="33"/>
      <c r="AD134" s="33"/>
      <c r="AE134" s="33"/>
    </row>
    <row r="135" spans="2:31" x14ac:dyDescent="0.25">
      <c r="B135" s="33"/>
      <c r="C135" s="33"/>
      <c r="D135" s="33"/>
      <c r="E135" s="33"/>
      <c r="F135" s="33"/>
      <c r="G135" s="33"/>
      <c r="H135" s="33"/>
      <c r="I135" s="33"/>
      <c r="J135" s="33"/>
      <c r="K135" s="33"/>
      <c r="L135" s="33"/>
      <c r="M135" s="33"/>
      <c r="N135" s="33"/>
      <c r="O135" s="33"/>
      <c r="P135" s="33"/>
      <c r="Q135" s="33"/>
      <c r="R135" s="33"/>
      <c r="S135" s="33"/>
      <c r="T135" s="33"/>
      <c r="U135" s="33"/>
      <c r="V135" s="33"/>
      <c r="W135" s="33"/>
      <c r="X135" s="33"/>
      <c r="Y135" s="33"/>
      <c r="Z135" s="33"/>
      <c r="AA135" s="33"/>
      <c r="AB135" s="33"/>
      <c r="AC135" s="33"/>
      <c r="AD135" s="33"/>
      <c r="AE135" s="33"/>
    </row>
    <row r="136" spans="2:31" x14ac:dyDescent="0.25">
      <c r="B136" s="33"/>
      <c r="C136" s="33"/>
      <c r="D136" s="33"/>
      <c r="E136" s="33"/>
      <c r="F136" s="33"/>
      <c r="G136" s="33"/>
      <c r="H136" s="33"/>
      <c r="I136" s="33"/>
      <c r="J136" s="33"/>
      <c r="K136" s="33"/>
      <c r="L136" s="33"/>
      <c r="M136" s="33"/>
      <c r="N136" s="33"/>
      <c r="O136" s="33"/>
      <c r="P136" s="33"/>
      <c r="Q136" s="33"/>
      <c r="R136" s="33"/>
      <c r="S136" s="33"/>
      <c r="T136" s="33"/>
      <c r="U136" s="33"/>
      <c r="V136" s="33"/>
      <c r="W136" s="33"/>
      <c r="X136" s="33"/>
      <c r="Y136" s="33"/>
      <c r="Z136" s="33"/>
      <c r="AA136" s="33"/>
      <c r="AB136" s="33"/>
      <c r="AC136" s="33"/>
      <c r="AD136" s="33"/>
      <c r="AE136" s="33"/>
    </row>
    <row r="137" spans="2:31" x14ac:dyDescent="0.25">
      <c r="B137" s="33"/>
      <c r="C137" s="33"/>
      <c r="D137" s="33"/>
      <c r="E137" s="33"/>
      <c r="F137" s="33"/>
      <c r="G137" s="33"/>
      <c r="H137" s="33"/>
      <c r="I137" s="33"/>
      <c r="J137" s="33"/>
      <c r="K137" s="33"/>
      <c r="L137" s="33"/>
      <c r="M137" s="33"/>
      <c r="N137" s="33"/>
      <c r="O137" s="33"/>
      <c r="P137" s="33"/>
      <c r="Q137" s="33"/>
      <c r="R137" s="33"/>
      <c r="S137" s="33"/>
      <c r="T137" s="33"/>
      <c r="U137" s="33"/>
      <c r="V137" s="33"/>
      <c r="W137" s="33"/>
      <c r="X137" s="33"/>
      <c r="Y137" s="33"/>
      <c r="Z137" s="33"/>
      <c r="AA137" s="33"/>
      <c r="AB137" s="33"/>
      <c r="AC137" s="33"/>
      <c r="AD137" s="33"/>
      <c r="AE137" s="33"/>
    </row>
    <row r="138" spans="2:31" x14ac:dyDescent="0.25">
      <c r="B138" s="33"/>
      <c r="C138" s="33"/>
      <c r="D138" s="33"/>
      <c r="E138" s="33"/>
      <c r="F138" s="33"/>
      <c r="G138" s="33"/>
      <c r="H138" s="33"/>
      <c r="I138" s="33"/>
      <c r="J138" s="33"/>
      <c r="K138" s="33"/>
      <c r="L138" s="33"/>
      <c r="M138" s="33"/>
      <c r="N138" s="33"/>
      <c r="O138" s="33"/>
      <c r="P138" s="33"/>
      <c r="Q138" s="33"/>
      <c r="R138" s="33"/>
      <c r="S138" s="33"/>
      <c r="T138" s="33"/>
      <c r="U138" s="33"/>
      <c r="V138" s="33"/>
      <c r="W138" s="33"/>
      <c r="X138" s="33"/>
      <c r="Y138" s="33"/>
      <c r="Z138" s="33"/>
      <c r="AA138" s="33"/>
      <c r="AB138" s="33"/>
      <c r="AC138" s="33"/>
      <c r="AD138" s="33"/>
      <c r="AE138" s="33"/>
    </row>
    <row r="139" spans="2:31" x14ac:dyDescent="0.25">
      <c r="B139" s="33"/>
      <c r="C139" s="33"/>
      <c r="D139" s="33"/>
      <c r="E139" s="33"/>
      <c r="F139" s="33"/>
      <c r="G139" s="33"/>
      <c r="H139" s="33"/>
      <c r="I139" s="33"/>
      <c r="J139" s="33"/>
      <c r="K139" s="33"/>
      <c r="L139" s="33"/>
      <c r="M139" s="33"/>
      <c r="N139" s="33"/>
      <c r="O139" s="33"/>
      <c r="P139" s="33"/>
      <c r="Q139" s="33"/>
      <c r="R139" s="33"/>
      <c r="S139" s="33"/>
      <c r="T139" s="33"/>
      <c r="U139" s="33"/>
      <c r="V139" s="33"/>
      <c r="W139" s="33"/>
      <c r="X139" s="33"/>
      <c r="Y139" s="33"/>
      <c r="Z139" s="33"/>
      <c r="AA139" s="33"/>
      <c r="AB139" s="33"/>
      <c r="AC139" s="33"/>
      <c r="AD139" s="33"/>
      <c r="AE139" s="33"/>
    </row>
    <row r="140" spans="2:31" x14ac:dyDescent="0.25">
      <c r="B140" s="33"/>
      <c r="C140" s="33"/>
      <c r="D140" s="33"/>
      <c r="E140" s="33"/>
      <c r="F140" s="33"/>
      <c r="G140" s="33"/>
      <c r="H140" s="33"/>
      <c r="I140" s="33"/>
      <c r="J140" s="33"/>
      <c r="K140" s="33"/>
      <c r="L140" s="33"/>
      <c r="M140" s="33"/>
      <c r="N140" s="33"/>
      <c r="O140" s="33"/>
      <c r="P140" s="33"/>
      <c r="Q140" s="33"/>
      <c r="R140" s="33"/>
      <c r="S140" s="33"/>
      <c r="T140" s="33"/>
      <c r="U140" s="33"/>
      <c r="V140" s="33"/>
      <c r="W140" s="33"/>
      <c r="X140" s="33"/>
      <c r="Y140" s="33"/>
      <c r="Z140" s="33"/>
      <c r="AA140" s="33"/>
      <c r="AB140" s="33"/>
      <c r="AC140" s="33"/>
      <c r="AD140" s="33"/>
      <c r="AE140" s="33"/>
    </row>
    <row r="141" spans="2:31" x14ac:dyDescent="0.25">
      <c r="B141" s="33"/>
      <c r="C141" s="33"/>
      <c r="D141" s="33"/>
      <c r="E141" s="33"/>
      <c r="F141" s="33"/>
      <c r="G141" s="33"/>
      <c r="H141" s="33"/>
      <c r="I141" s="33"/>
      <c r="J141" s="33"/>
      <c r="K141" s="33"/>
      <c r="L141" s="33"/>
      <c r="M141" s="33"/>
      <c r="N141" s="33"/>
      <c r="O141" s="33"/>
      <c r="P141" s="33"/>
      <c r="Q141" s="33"/>
      <c r="R141" s="33"/>
      <c r="S141" s="33"/>
      <c r="T141" s="33"/>
      <c r="U141" s="33"/>
      <c r="V141" s="33"/>
      <c r="W141" s="33"/>
      <c r="X141" s="33"/>
      <c r="Y141" s="33"/>
      <c r="Z141" s="33"/>
      <c r="AA141" s="33"/>
      <c r="AB141" s="33"/>
      <c r="AC141" s="33"/>
      <c r="AD141" s="33"/>
      <c r="AE141" s="33"/>
    </row>
    <row r="142" spans="2:31" x14ac:dyDescent="0.25">
      <c r="B142" s="33"/>
      <c r="C142" s="33"/>
      <c r="D142" s="33"/>
      <c r="E142" s="33"/>
      <c r="F142" s="33"/>
      <c r="G142" s="33"/>
      <c r="H142" s="33"/>
      <c r="I142" s="33"/>
      <c r="J142" s="33"/>
      <c r="K142" s="33"/>
      <c r="L142" s="33"/>
      <c r="M142" s="33"/>
      <c r="N142" s="33"/>
      <c r="O142" s="33"/>
      <c r="P142" s="33"/>
      <c r="Q142" s="33"/>
      <c r="R142" s="33"/>
      <c r="S142" s="33"/>
      <c r="T142" s="33"/>
      <c r="U142" s="33"/>
      <c r="V142" s="33"/>
      <c r="W142" s="33"/>
      <c r="X142" s="33"/>
      <c r="Y142" s="33"/>
      <c r="Z142" s="33"/>
      <c r="AA142" s="33"/>
      <c r="AB142" s="33"/>
      <c r="AC142" s="33"/>
      <c r="AD142" s="33"/>
      <c r="AE142" s="33"/>
    </row>
    <row r="143" spans="2:31" x14ac:dyDescent="0.25">
      <c r="B143" s="33"/>
      <c r="C143" s="33"/>
      <c r="D143" s="33"/>
      <c r="E143" s="33"/>
      <c r="F143" s="33"/>
      <c r="G143" s="33"/>
      <c r="H143" s="33"/>
      <c r="I143" s="33"/>
      <c r="J143" s="33"/>
      <c r="K143" s="33"/>
      <c r="L143" s="33"/>
      <c r="M143" s="33"/>
      <c r="N143" s="33"/>
      <c r="O143" s="33"/>
      <c r="P143" s="33"/>
      <c r="Q143" s="33"/>
      <c r="R143" s="33"/>
      <c r="S143" s="33"/>
      <c r="T143" s="33"/>
      <c r="U143" s="33"/>
      <c r="V143" s="33"/>
      <c r="W143" s="33"/>
      <c r="X143" s="33"/>
      <c r="Y143" s="33"/>
      <c r="Z143" s="33"/>
      <c r="AA143" s="33"/>
      <c r="AB143" s="33"/>
      <c r="AC143" s="33"/>
      <c r="AD143" s="33"/>
      <c r="AE143" s="33"/>
    </row>
    <row r="144" spans="2:31" x14ac:dyDescent="0.25">
      <c r="B144" s="33"/>
      <c r="C144" s="33"/>
      <c r="D144" s="33"/>
      <c r="E144" s="33"/>
      <c r="F144" s="33"/>
      <c r="G144" s="33"/>
      <c r="H144" s="33"/>
      <c r="I144" s="33"/>
      <c r="J144" s="33"/>
      <c r="K144" s="33"/>
      <c r="L144" s="33"/>
      <c r="M144" s="33"/>
      <c r="N144" s="33"/>
      <c r="O144" s="33"/>
      <c r="P144" s="33"/>
      <c r="Q144" s="33"/>
      <c r="R144" s="33"/>
      <c r="S144" s="33"/>
      <c r="T144" s="33"/>
      <c r="U144" s="33"/>
      <c r="V144" s="33"/>
      <c r="W144" s="33"/>
      <c r="X144" s="33"/>
      <c r="Y144" s="33"/>
      <c r="Z144" s="33"/>
      <c r="AA144" s="33"/>
      <c r="AB144" s="33"/>
      <c r="AC144" s="33"/>
      <c r="AD144" s="33"/>
      <c r="AE144" s="33"/>
    </row>
    <row r="145" spans="2:31" x14ac:dyDescent="0.25">
      <c r="B145" s="33"/>
      <c r="C145" s="33"/>
      <c r="D145" s="33"/>
      <c r="E145" s="33"/>
      <c r="F145" s="33"/>
      <c r="G145" s="33"/>
      <c r="H145" s="33"/>
      <c r="I145" s="33"/>
      <c r="J145" s="33"/>
      <c r="K145" s="33"/>
      <c r="L145" s="33"/>
      <c r="M145" s="33"/>
      <c r="N145" s="33"/>
      <c r="O145" s="33"/>
      <c r="P145" s="33"/>
      <c r="Q145" s="33"/>
      <c r="R145" s="33"/>
      <c r="S145" s="33"/>
      <c r="T145" s="33"/>
      <c r="U145" s="33"/>
      <c r="V145" s="33"/>
      <c r="W145" s="33"/>
      <c r="X145" s="33"/>
      <c r="Y145" s="33"/>
      <c r="Z145" s="33"/>
      <c r="AA145" s="33"/>
      <c r="AB145" s="33"/>
      <c r="AC145" s="33"/>
      <c r="AD145" s="33"/>
      <c r="AE145" s="33"/>
    </row>
    <row r="146" spans="2:31" x14ac:dyDescent="0.25">
      <c r="B146" s="33"/>
      <c r="C146" s="33"/>
      <c r="D146" s="33"/>
      <c r="E146" s="33"/>
      <c r="F146" s="33"/>
      <c r="G146" s="33"/>
      <c r="H146" s="33"/>
      <c r="I146" s="33"/>
      <c r="J146" s="33"/>
      <c r="K146" s="33"/>
      <c r="L146" s="33"/>
      <c r="M146" s="33"/>
      <c r="N146" s="33"/>
      <c r="O146" s="33"/>
      <c r="P146" s="33"/>
      <c r="Q146" s="33"/>
      <c r="R146" s="33"/>
      <c r="S146" s="33"/>
      <c r="T146" s="33"/>
      <c r="U146" s="33"/>
      <c r="V146" s="33"/>
      <c r="W146" s="33"/>
      <c r="X146" s="33"/>
      <c r="Y146" s="33"/>
      <c r="Z146" s="33"/>
      <c r="AA146" s="33"/>
      <c r="AB146" s="33"/>
      <c r="AC146" s="33"/>
      <c r="AD146" s="33"/>
      <c r="AE146" s="33"/>
    </row>
    <row r="147" spans="2:31" x14ac:dyDescent="0.25">
      <c r="B147" s="33"/>
      <c r="C147" s="33"/>
      <c r="D147" s="33"/>
      <c r="E147" s="33"/>
      <c r="F147" s="33"/>
      <c r="G147" s="33"/>
      <c r="H147" s="33"/>
      <c r="I147" s="33"/>
      <c r="J147" s="33"/>
      <c r="K147" s="33"/>
      <c r="L147" s="33"/>
      <c r="M147" s="33"/>
      <c r="N147" s="33"/>
      <c r="O147" s="33"/>
      <c r="P147" s="33"/>
      <c r="Q147" s="33"/>
      <c r="R147" s="33"/>
      <c r="S147" s="33"/>
      <c r="T147" s="33"/>
      <c r="U147" s="33"/>
      <c r="V147" s="33"/>
      <c r="W147" s="33"/>
      <c r="X147" s="33"/>
      <c r="Y147" s="33"/>
      <c r="Z147" s="33"/>
      <c r="AA147" s="33"/>
      <c r="AB147" s="33"/>
      <c r="AC147" s="33"/>
      <c r="AD147" s="33"/>
      <c r="AE147" s="33"/>
    </row>
    <row r="148" spans="2:31" x14ac:dyDescent="0.25">
      <c r="B148" s="33"/>
      <c r="C148" s="33"/>
      <c r="D148" s="33"/>
      <c r="E148" s="33"/>
      <c r="F148" s="33"/>
      <c r="G148" s="33"/>
      <c r="H148" s="33"/>
      <c r="I148" s="33"/>
      <c r="J148" s="33"/>
      <c r="K148" s="33"/>
      <c r="L148" s="33"/>
      <c r="M148" s="33"/>
      <c r="N148" s="33"/>
      <c r="O148" s="33"/>
      <c r="P148" s="33"/>
      <c r="Q148" s="33"/>
      <c r="R148" s="33"/>
      <c r="S148" s="33"/>
      <c r="T148" s="33"/>
      <c r="U148" s="33"/>
      <c r="V148" s="33"/>
      <c r="W148" s="33"/>
      <c r="X148" s="33"/>
      <c r="Y148" s="33"/>
      <c r="Z148" s="33"/>
      <c r="AA148" s="33"/>
      <c r="AB148" s="33"/>
      <c r="AC148" s="33"/>
      <c r="AD148" s="33"/>
      <c r="AE148" s="33"/>
    </row>
    <row r="149" spans="2:31" x14ac:dyDescent="0.25">
      <c r="B149" s="33"/>
      <c r="C149" s="33"/>
      <c r="D149" s="33"/>
      <c r="E149" s="33"/>
      <c r="F149" s="33"/>
      <c r="G149" s="33"/>
      <c r="H149" s="33"/>
      <c r="I149" s="33"/>
      <c r="J149" s="33"/>
      <c r="K149" s="33"/>
      <c r="L149" s="33"/>
      <c r="M149" s="33"/>
      <c r="N149" s="33"/>
      <c r="O149" s="33"/>
      <c r="P149" s="33"/>
      <c r="Q149" s="33"/>
      <c r="R149" s="33"/>
      <c r="S149" s="33"/>
      <c r="T149" s="33"/>
      <c r="U149" s="33"/>
      <c r="V149" s="33"/>
      <c r="W149" s="33"/>
      <c r="X149" s="33"/>
      <c r="Y149" s="33"/>
      <c r="Z149" s="33"/>
      <c r="AA149" s="33"/>
      <c r="AB149" s="33"/>
      <c r="AC149" s="33"/>
      <c r="AD149" s="33"/>
      <c r="AE149" s="33"/>
    </row>
    <row r="150" spans="2:31" x14ac:dyDescent="0.25">
      <c r="B150" s="33"/>
      <c r="C150" s="33"/>
      <c r="D150" s="33"/>
      <c r="E150" s="33"/>
      <c r="F150" s="33"/>
      <c r="G150" s="33"/>
      <c r="H150" s="33"/>
      <c r="I150" s="33"/>
      <c r="J150" s="33"/>
      <c r="K150" s="33"/>
      <c r="L150" s="33"/>
      <c r="M150" s="33"/>
      <c r="N150" s="33"/>
      <c r="O150" s="33"/>
      <c r="P150" s="33"/>
      <c r="Q150" s="33"/>
      <c r="R150" s="33"/>
      <c r="S150" s="33"/>
      <c r="T150" s="33"/>
      <c r="U150" s="33"/>
      <c r="V150" s="33"/>
      <c r="W150" s="33"/>
      <c r="X150" s="33"/>
      <c r="Y150" s="33"/>
      <c r="Z150" s="33"/>
      <c r="AA150" s="33"/>
      <c r="AB150" s="33"/>
      <c r="AC150" s="33"/>
      <c r="AD150" s="33"/>
      <c r="AE150" s="33"/>
    </row>
    <row r="151" spans="2:31" x14ac:dyDescent="0.25">
      <c r="B151" s="33"/>
      <c r="C151" s="33"/>
      <c r="D151" s="33"/>
      <c r="E151" s="33"/>
      <c r="F151" s="33"/>
      <c r="G151" s="33"/>
      <c r="H151" s="33"/>
      <c r="I151" s="33"/>
      <c r="J151" s="33"/>
      <c r="K151" s="33"/>
      <c r="L151" s="33"/>
      <c r="M151" s="33"/>
      <c r="N151" s="33"/>
      <c r="O151" s="33"/>
      <c r="P151" s="33"/>
      <c r="Q151" s="33"/>
      <c r="R151" s="33"/>
      <c r="S151" s="33"/>
      <c r="T151" s="33"/>
      <c r="U151" s="33"/>
      <c r="V151" s="33"/>
      <c r="W151" s="33"/>
      <c r="X151" s="33"/>
      <c r="Y151" s="33"/>
      <c r="Z151" s="33"/>
      <c r="AA151" s="33"/>
      <c r="AB151" s="33"/>
      <c r="AC151" s="33"/>
      <c r="AD151" s="33"/>
      <c r="AE151" s="33"/>
    </row>
    <row r="152" spans="2:31" x14ac:dyDescent="0.25">
      <c r="B152" s="33"/>
      <c r="C152" s="33"/>
      <c r="D152" s="33"/>
      <c r="E152" s="33"/>
      <c r="F152" s="33"/>
      <c r="G152" s="33"/>
      <c r="H152" s="33"/>
      <c r="I152" s="33"/>
      <c r="J152" s="33"/>
      <c r="K152" s="33"/>
      <c r="L152" s="33"/>
      <c r="M152" s="33"/>
      <c r="N152" s="33"/>
      <c r="O152" s="33"/>
      <c r="P152" s="33"/>
      <c r="Q152" s="33"/>
      <c r="R152" s="33"/>
      <c r="S152" s="33"/>
      <c r="T152" s="33"/>
      <c r="U152" s="33"/>
      <c r="V152" s="33"/>
      <c r="W152" s="33"/>
      <c r="X152" s="33"/>
      <c r="Y152" s="33"/>
      <c r="Z152" s="33"/>
      <c r="AA152" s="33"/>
      <c r="AB152" s="33"/>
      <c r="AC152" s="33"/>
      <c r="AD152" s="33"/>
      <c r="AE152" s="33"/>
    </row>
    <row r="153" spans="2:31" x14ac:dyDescent="0.25">
      <c r="B153" s="33"/>
      <c r="C153" s="33"/>
      <c r="D153" s="33"/>
      <c r="E153" s="33"/>
      <c r="F153" s="33"/>
      <c r="G153" s="33"/>
      <c r="H153" s="33"/>
      <c r="I153" s="33"/>
      <c r="J153" s="33"/>
      <c r="K153" s="33"/>
      <c r="L153" s="33"/>
      <c r="M153" s="33"/>
      <c r="N153" s="33"/>
      <c r="O153" s="33"/>
      <c r="P153" s="33"/>
      <c r="Q153" s="33"/>
      <c r="R153" s="33"/>
      <c r="S153" s="33"/>
      <c r="T153" s="33"/>
      <c r="U153" s="33"/>
      <c r="V153" s="33"/>
      <c r="W153" s="33"/>
      <c r="X153" s="33"/>
      <c r="Y153" s="33"/>
      <c r="Z153" s="33"/>
      <c r="AA153" s="33"/>
      <c r="AB153" s="33"/>
      <c r="AC153" s="33"/>
      <c r="AD153" s="33"/>
      <c r="AE153" s="33"/>
    </row>
    <row r="154" spans="2:31" x14ac:dyDescent="0.25">
      <c r="B154" s="33"/>
      <c r="C154" s="33"/>
      <c r="D154" s="33"/>
      <c r="E154" s="33"/>
      <c r="F154" s="33"/>
      <c r="G154" s="33"/>
      <c r="H154" s="33"/>
      <c r="I154" s="33"/>
      <c r="J154" s="33"/>
      <c r="K154" s="33"/>
      <c r="L154" s="33"/>
      <c r="M154" s="33"/>
      <c r="N154" s="33"/>
      <c r="O154" s="33"/>
      <c r="P154" s="33"/>
      <c r="Q154" s="33"/>
      <c r="R154" s="33"/>
      <c r="S154" s="33"/>
      <c r="T154" s="33"/>
      <c r="U154" s="33"/>
      <c r="V154" s="33"/>
      <c r="W154" s="33"/>
      <c r="X154" s="33"/>
      <c r="Y154" s="33"/>
      <c r="Z154" s="33"/>
      <c r="AA154" s="33"/>
      <c r="AB154" s="33"/>
      <c r="AC154" s="33"/>
      <c r="AD154" s="33"/>
      <c r="AE154" s="33"/>
    </row>
    <row r="155" spans="2:31" x14ac:dyDescent="0.25">
      <c r="B155" s="33"/>
      <c r="C155" s="33"/>
      <c r="D155" s="33"/>
      <c r="E155" s="33"/>
      <c r="F155" s="33"/>
      <c r="G155" s="33"/>
      <c r="H155" s="33"/>
      <c r="I155" s="33"/>
      <c r="J155" s="33"/>
      <c r="K155" s="33"/>
      <c r="L155" s="33"/>
      <c r="M155" s="33"/>
      <c r="N155" s="33"/>
      <c r="O155" s="33"/>
      <c r="P155" s="33"/>
      <c r="Q155" s="33"/>
      <c r="R155" s="33"/>
      <c r="S155" s="33"/>
      <c r="T155" s="33"/>
      <c r="U155" s="33"/>
      <c r="V155" s="33"/>
      <c r="W155" s="33"/>
      <c r="X155" s="33"/>
      <c r="Y155" s="33"/>
      <c r="Z155" s="33"/>
      <c r="AA155" s="33"/>
      <c r="AB155" s="33"/>
      <c r="AC155" s="33"/>
      <c r="AD155" s="33"/>
      <c r="AE155" s="33"/>
    </row>
    <row r="156" spans="2:31" x14ac:dyDescent="0.25">
      <c r="B156" s="33"/>
      <c r="C156" s="33"/>
      <c r="D156" s="33"/>
      <c r="E156" s="33"/>
      <c r="F156" s="33"/>
      <c r="G156" s="33"/>
      <c r="H156" s="33"/>
      <c r="I156" s="33"/>
      <c r="J156" s="33"/>
      <c r="K156" s="33"/>
      <c r="L156" s="33"/>
      <c r="M156" s="33"/>
      <c r="N156" s="33"/>
      <c r="O156" s="33"/>
      <c r="P156" s="33"/>
      <c r="Q156" s="33"/>
      <c r="R156" s="33"/>
      <c r="S156" s="33"/>
      <c r="T156" s="33"/>
      <c r="U156" s="33"/>
      <c r="V156" s="33"/>
      <c r="W156" s="33"/>
      <c r="X156" s="33"/>
      <c r="Y156" s="33"/>
      <c r="Z156" s="33"/>
      <c r="AA156" s="33"/>
      <c r="AB156" s="33"/>
      <c r="AC156" s="33"/>
      <c r="AD156" s="33"/>
      <c r="AE156" s="33"/>
    </row>
    <row r="157" spans="2:31" x14ac:dyDescent="0.25">
      <c r="B157" s="33"/>
      <c r="C157" s="33"/>
      <c r="D157" s="33"/>
      <c r="E157" s="33"/>
      <c r="F157" s="33"/>
      <c r="G157" s="33"/>
      <c r="H157" s="33"/>
      <c r="I157" s="33"/>
      <c r="J157" s="33"/>
      <c r="K157" s="33"/>
      <c r="L157" s="33"/>
      <c r="M157" s="33"/>
      <c r="N157" s="33"/>
      <c r="O157" s="33"/>
      <c r="P157" s="33"/>
      <c r="Q157" s="33"/>
      <c r="R157" s="33"/>
      <c r="S157" s="33"/>
      <c r="T157" s="33"/>
      <c r="U157" s="33"/>
      <c r="V157" s="33"/>
      <c r="W157" s="33"/>
      <c r="X157" s="33"/>
      <c r="Y157" s="33"/>
      <c r="Z157" s="33"/>
      <c r="AA157" s="33"/>
      <c r="AB157" s="33"/>
      <c r="AC157" s="33"/>
      <c r="AD157" s="33"/>
      <c r="AE157" s="33"/>
    </row>
    <row r="158" spans="2:31" x14ac:dyDescent="0.25">
      <c r="B158" s="33"/>
      <c r="C158" s="33"/>
      <c r="D158" s="33"/>
      <c r="E158" s="33"/>
      <c r="F158" s="33"/>
      <c r="G158" s="33"/>
      <c r="H158" s="33"/>
      <c r="I158" s="33"/>
      <c r="J158" s="33"/>
      <c r="K158" s="33"/>
      <c r="L158" s="33"/>
      <c r="M158" s="33"/>
      <c r="N158" s="33"/>
      <c r="O158" s="33"/>
      <c r="P158" s="33"/>
      <c r="Q158" s="33"/>
      <c r="R158" s="33"/>
      <c r="S158" s="33"/>
      <c r="T158" s="33"/>
      <c r="U158" s="33"/>
      <c r="V158" s="33"/>
      <c r="W158" s="33"/>
      <c r="X158" s="33"/>
      <c r="Y158" s="33"/>
      <c r="Z158" s="33"/>
      <c r="AA158" s="33"/>
      <c r="AB158" s="33"/>
      <c r="AC158" s="33"/>
      <c r="AD158" s="33"/>
      <c r="AE158" s="33"/>
    </row>
    <row r="159" spans="2:31" x14ac:dyDescent="0.25">
      <c r="B159" s="33"/>
      <c r="C159" s="33"/>
      <c r="D159" s="33"/>
      <c r="E159" s="33"/>
      <c r="F159" s="33"/>
      <c r="G159" s="33"/>
      <c r="H159" s="33"/>
      <c r="I159" s="33"/>
      <c r="J159" s="33"/>
      <c r="K159" s="33"/>
      <c r="L159" s="33"/>
      <c r="M159" s="33"/>
      <c r="N159" s="33"/>
      <c r="O159" s="33"/>
      <c r="P159" s="33"/>
      <c r="Q159" s="33"/>
      <c r="R159" s="33"/>
      <c r="S159" s="33"/>
      <c r="T159" s="33"/>
      <c r="U159" s="33"/>
      <c r="V159" s="33"/>
      <c r="W159" s="33"/>
      <c r="X159" s="33"/>
      <c r="Y159" s="33"/>
      <c r="Z159" s="33"/>
      <c r="AA159" s="33"/>
      <c r="AB159" s="33"/>
      <c r="AC159" s="33"/>
      <c r="AD159" s="33"/>
      <c r="AE159" s="33"/>
    </row>
    <row r="160" spans="2:31" x14ac:dyDescent="0.25">
      <c r="B160" s="33"/>
      <c r="C160" s="33"/>
      <c r="D160" s="33"/>
      <c r="E160" s="33"/>
      <c r="F160" s="33"/>
      <c r="G160" s="33"/>
      <c r="H160" s="33"/>
      <c r="I160" s="33"/>
      <c r="J160" s="33"/>
      <c r="K160" s="33"/>
      <c r="L160" s="33"/>
      <c r="M160" s="33"/>
      <c r="N160" s="33"/>
      <c r="O160" s="33"/>
      <c r="P160" s="33"/>
      <c r="Q160" s="33"/>
      <c r="R160" s="33"/>
      <c r="S160" s="33"/>
      <c r="T160" s="33"/>
      <c r="U160" s="33"/>
      <c r="V160" s="33"/>
      <c r="W160" s="33"/>
      <c r="X160" s="33"/>
      <c r="Y160" s="33"/>
      <c r="Z160" s="33"/>
      <c r="AA160" s="33"/>
      <c r="AB160" s="33"/>
      <c r="AC160" s="33"/>
      <c r="AD160" s="33"/>
      <c r="AE160" s="33"/>
    </row>
    <row r="161" spans="2:31" x14ac:dyDescent="0.25">
      <c r="B161" s="33"/>
      <c r="C161" s="33"/>
      <c r="D161" s="33"/>
      <c r="E161" s="33"/>
      <c r="F161" s="33"/>
      <c r="G161" s="33"/>
      <c r="H161" s="33"/>
      <c r="I161" s="33"/>
      <c r="J161" s="33"/>
      <c r="K161" s="33"/>
      <c r="L161" s="33"/>
      <c r="M161" s="33"/>
      <c r="N161" s="33"/>
      <c r="O161" s="33"/>
      <c r="P161" s="33"/>
      <c r="Q161" s="33"/>
      <c r="R161" s="33"/>
      <c r="S161" s="33"/>
      <c r="T161" s="33"/>
      <c r="U161" s="33"/>
      <c r="V161" s="33"/>
      <c r="W161" s="33"/>
      <c r="X161" s="33"/>
      <c r="Y161" s="33"/>
      <c r="Z161" s="33"/>
      <c r="AA161" s="33"/>
      <c r="AB161" s="33"/>
      <c r="AC161" s="33"/>
      <c r="AD161" s="33"/>
      <c r="AE161" s="33"/>
    </row>
    <row r="162" spans="2:31" x14ac:dyDescent="0.25">
      <c r="B162" s="33"/>
      <c r="C162" s="33"/>
      <c r="D162" s="33"/>
      <c r="E162" s="33"/>
      <c r="F162" s="33"/>
      <c r="G162" s="33"/>
      <c r="H162" s="33"/>
      <c r="I162" s="33"/>
      <c r="J162" s="33"/>
      <c r="K162" s="33"/>
      <c r="L162" s="33"/>
      <c r="M162" s="33"/>
      <c r="N162" s="33"/>
      <c r="O162" s="33"/>
      <c r="P162" s="33"/>
      <c r="Q162" s="33"/>
      <c r="R162" s="33"/>
      <c r="S162" s="33"/>
      <c r="T162" s="33"/>
      <c r="U162" s="33"/>
      <c r="V162" s="33"/>
      <c r="W162" s="33"/>
      <c r="X162" s="33"/>
      <c r="Y162" s="33"/>
      <c r="Z162" s="33"/>
      <c r="AA162" s="33"/>
      <c r="AB162" s="33"/>
      <c r="AC162" s="33"/>
      <c r="AD162" s="33"/>
      <c r="AE162" s="33"/>
    </row>
    <row r="163" spans="2:31" x14ac:dyDescent="0.25">
      <c r="B163" s="33"/>
      <c r="C163" s="33"/>
      <c r="D163" s="33"/>
      <c r="E163" s="33"/>
      <c r="F163" s="33"/>
      <c r="G163" s="33"/>
      <c r="H163" s="33"/>
      <c r="I163" s="33"/>
      <c r="J163" s="33"/>
      <c r="K163" s="33"/>
      <c r="L163" s="33"/>
      <c r="M163" s="33"/>
      <c r="N163" s="33"/>
      <c r="O163" s="33"/>
      <c r="P163" s="33"/>
      <c r="Q163" s="33"/>
      <c r="R163" s="33"/>
      <c r="S163" s="33"/>
      <c r="T163" s="33"/>
      <c r="U163" s="33"/>
      <c r="V163" s="33"/>
      <c r="W163" s="33"/>
      <c r="X163" s="33"/>
      <c r="Y163" s="33"/>
      <c r="Z163" s="33"/>
      <c r="AA163" s="33"/>
      <c r="AB163" s="33"/>
      <c r="AC163" s="33"/>
      <c r="AD163" s="33"/>
      <c r="AE163" s="33"/>
    </row>
    <row r="164" spans="2:31" x14ac:dyDescent="0.25">
      <c r="B164" s="33"/>
      <c r="C164" s="33"/>
      <c r="D164" s="33"/>
      <c r="E164" s="33"/>
      <c r="F164" s="33"/>
      <c r="G164" s="33"/>
      <c r="H164" s="33"/>
      <c r="I164" s="33"/>
      <c r="J164" s="33"/>
      <c r="K164" s="33"/>
      <c r="L164" s="33"/>
      <c r="M164" s="33"/>
      <c r="N164" s="33"/>
      <c r="O164" s="33"/>
      <c r="P164" s="33"/>
      <c r="Q164" s="33"/>
      <c r="R164" s="33"/>
      <c r="S164" s="33"/>
      <c r="T164" s="33"/>
      <c r="U164" s="33"/>
      <c r="V164" s="33"/>
      <c r="W164" s="33"/>
      <c r="X164" s="33"/>
      <c r="Y164" s="33"/>
      <c r="Z164" s="33"/>
      <c r="AA164" s="33"/>
      <c r="AB164" s="33"/>
      <c r="AC164" s="33"/>
      <c r="AD164" s="33"/>
      <c r="AE164" s="33"/>
    </row>
    <row r="165" spans="2:31" x14ac:dyDescent="0.25">
      <c r="B165" s="33"/>
      <c r="C165" s="33"/>
      <c r="D165" s="33"/>
      <c r="E165" s="33"/>
      <c r="F165" s="33"/>
      <c r="G165" s="33"/>
      <c r="H165" s="33"/>
      <c r="I165" s="33"/>
      <c r="J165" s="33"/>
      <c r="K165" s="33"/>
      <c r="L165" s="33"/>
      <c r="M165" s="33"/>
      <c r="N165" s="33"/>
      <c r="O165" s="33"/>
      <c r="P165" s="33"/>
      <c r="Q165" s="33"/>
      <c r="R165" s="33"/>
      <c r="S165" s="33"/>
      <c r="T165" s="33"/>
      <c r="U165" s="33"/>
      <c r="V165" s="33"/>
      <c r="W165" s="33"/>
      <c r="X165" s="33"/>
      <c r="Y165" s="33"/>
      <c r="Z165" s="33"/>
      <c r="AA165" s="33"/>
      <c r="AB165" s="33"/>
      <c r="AC165" s="33"/>
      <c r="AD165" s="33"/>
      <c r="AE165" s="33"/>
    </row>
    <row r="166" spans="2:31" x14ac:dyDescent="0.25">
      <c r="B166" s="33"/>
      <c r="C166" s="33"/>
      <c r="D166" s="33"/>
      <c r="E166" s="33"/>
      <c r="F166" s="33"/>
      <c r="G166" s="33"/>
      <c r="H166" s="33"/>
      <c r="I166" s="33"/>
      <c r="J166" s="33"/>
      <c r="K166" s="33"/>
      <c r="L166" s="33"/>
      <c r="M166" s="33"/>
      <c r="N166" s="33"/>
      <c r="O166" s="33"/>
      <c r="P166" s="33"/>
      <c r="Q166" s="33"/>
      <c r="R166" s="33"/>
      <c r="S166" s="33"/>
      <c r="T166" s="33"/>
      <c r="U166" s="33"/>
      <c r="V166" s="33"/>
      <c r="W166" s="33"/>
      <c r="X166" s="33"/>
      <c r="Y166" s="33"/>
      <c r="Z166" s="33"/>
      <c r="AA166" s="33"/>
      <c r="AB166" s="33"/>
      <c r="AC166" s="33"/>
      <c r="AD166" s="33"/>
      <c r="AE166" s="33"/>
    </row>
    <row r="167" spans="2:31" x14ac:dyDescent="0.25">
      <c r="B167" s="33"/>
      <c r="C167" s="33"/>
      <c r="D167" s="33"/>
      <c r="E167" s="33"/>
      <c r="F167" s="33"/>
      <c r="G167" s="33"/>
      <c r="H167" s="33"/>
      <c r="I167" s="33"/>
      <c r="J167" s="33"/>
      <c r="K167" s="33"/>
      <c r="L167" s="33"/>
      <c r="M167" s="33"/>
      <c r="N167" s="33"/>
      <c r="O167" s="33"/>
      <c r="P167" s="33"/>
      <c r="Q167" s="33"/>
      <c r="R167" s="33"/>
      <c r="S167" s="33"/>
      <c r="T167" s="33"/>
      <c r="U167" s="33"/>
      <c r="V167" s="33"/>
      <c r="W167" s="33"/>
      <c r="X167" s="33"/>
      <c r="Y167" s="33"/>
      <c r="Z167" s="33"/>
      <c r="AA167" s="33"/>
      <c r="AB167" s="33"/>
      <c r="AC167" s="33"/>
      <c r="AD167" s="33"/>
      <c r="AE167" s="33"/>
    </row>
    <row r="168" spans="2:31" x14ac:dyDescent="0.25">
      <c r="B168" s="33"/>
      <c r="C168" s="33"/>
      <c r="D168" s="33"/>
      <c r="E168" s="33"/>
      <c r="F168" s="33"/>
      <c r="G168" s="33"/>
      <c r="H168" s="33"/>
      <c r="I168" s="33"/>
      <c r="J168" s="33"/>
      <c r="K168" s="33"/>
      <c r="L168" s="33"/>
      <c r="M168" s="33"/>
      <c r="N168" s="33"/>
      <c r="O168" s="33"/>
      <c r="P168" s="33"/>
      <c r="Q168" s="33"/>
      <c r="R168" s="33"/>
      <c r="S168" s="33"/>
      <c r="T168" s="33"/>
      <c r="U168" s="33"/>
      <c r="V168" s="33"/>
      <c r="W168" s="33"/>
      <c r="X168" s="33"/>
      <c r="Y168" s="33"/>
      <c r="Z168" s="33"/>
      <c r="AA168" s="33"/>
      <c r="AB168" s="33"/>
      <c r="AC168" s="33"/>
      <c r="AD168" s="33"/>
      <c r="AE168" s="33"/>
    </row>
    <row r="169" spans="2:31" x14ac:dyDescent="0.25">
      <c r="B169" s="33"/>
      <c r="C169" s="33"/>
      <c r="D169" s="33"/>
      <c r="E169" s="33"/>
      <c r="F169" s="33"/>
      <c r="G169" s="33"/>
      <c r="H169" s="33"/>
      <c r="I169" s="33"/>
      <c r="J169" s="33"/>
      <c r="K169" s="33"/>
      <c r="L169" s="33"/>
      <c r="M169" s="33"/>
      <c r="N169" s="33"/>
      <c r="O169" s="33"/>
      <c r="P169" s="33"/>
      <c r="Q169" s="33"/>
      <c r="R169" s="33"/>
      <c r="S169" s="33"/>
      <c r="T169" s="33"/>
      <c r="U169" s="33"/>
      <c r="V169" s="33"/>
      <c r="W169" s="33"/>
      <c r="X169" s="33"/>
      <c r="Y169" s="33"/>
      <c r="Z169" s="33"/>
      <c r="AA169" s="33"/>
      <c r="AB169" s="33"/>
      <c r="AC169" s="33"/>
      <c r="AD169" s="33"/>
      <c r="AE169" s="33"/>
    </row>
    <row r="170" spans="2:31" x14ac:dyDescent="0.25">
      <c r="B170" s="33"/>
      <c r="C170" s="33"/>
      <c r="D170" s="33"/>
      <c r="E170" s="33"/>
      <c r="F170" s="33"/>
      <c r="G170" s="33"/>
      <c r="H170" s="33"/>
      <c r="I170" s="33"/>
      <c r="J170" s="33"/>
      <c r="K170" s="33"/>
      <c r="L170" s="33"/>
      <c r="M170" s="33"/>
      <c r="N170" s="33"/>
      <c r="O170" s="33"/>
      <c r="P170" s="33"/>
      <c r="Q170" s="33"/>
      <c r="R170" s="33"/>
      <c r="S170" s="33"/>
      <c r="T170" s="33"/>
      <c r="U170" s="33"/>
      <c r="V170" s="33"/>
      <c r="W170" s="33"/>
      <c r="X170" s="33"/>
      <c r="Y170" s="33"/>
      <c r="Z170" s="33"/>
      <c r="AA170" s="33"/>
      <c r="AB170" s="33"/>
      <c r="AC170" s="33"/>
      <c r="AD170" s="33"/>
      <c r="AE170" s="33"/>
    </row>
    <row r="171" spans="2:31" x14ac:dyDescent="0.25">
      <c r="B171" s="33"/>
      <c r="C171" s="33"/>
      <c r="D171" s="33"/>
      <c r="E171" s="33"/>
      <c r="F171" s="33"/>
      <c r="G171" s="33"/>
      <c r="H171" s="33"/>
      <c r="I171" s="33"/>
      <c r="J171" s="33"/>
      <c r="K171" s="33"/>
      <c r="L171" s="33"/>
      <c r="M171" s="33"/>
      <c r="N171" s="33"/>
      <c r="O171" s="33"/>
      <c r="P171" s="33"/>
      <c r="Q171" s="33"/>
      <c r="R171" s="33"/>
      <c r="S171" s="33"/>
      <c r="T171" s="33"/>
      <c r="U171" s="33"/>
      <c r="V171" s="33"/>
      <c r="W171" s="33"/>
      <c r="X171" s="33"/>
      <c r="Y171" s="33"/>
      <c r="Z171" s="33"/>
      <c r="AA171" s="33"/>
      <c r="AB171" s="33"/>
      <c r="AC171" s="33"/>
      <c r="AD171" s="33"/>
      <c r="AE171" s="33"/>
    </row>
    <row r="172" spans="2:31" x14ac:dyDescent="0.25">
      <c r="B172" s="33"/>
      <c r="C172" s="33"/>
      <c r="D172" s="33"/>
      <c r="E172" s="33"/>
      <c r="F172" s="33"/>
      <c r="G172" s="33"/>
      <c r="H172" s="33"/>
      <c r="I172" s="33"/>
      <c r="J172" s="33"/>
      <c r="K172" s="33"/>
      <c r="L172" s="33"/>
      <c r="M172" s="33"/>
      <c r="N172" s="33"/>
      <c r="O172" s="33"/>
      <c r="P172" s="33"/>
      <c r="Q172" s="33"/>
      <c r="R172" s="33"/>
      <c r="S172" s="33"/>
      <c r="T172" s="33"/>
      <c r="U172" s="33"/>
      <c r="V172" s="33"/>
      <c r="W172" s="33"/>
      <c r="X172" s="33"/>
      <c r="Y172" s="33"/>
      <c r="Z172" s="33"/>
      <c r="AA172" s="33"/>
      <c r="AB172" s="33"/>
      <c r="AC172" s="33"/>
      <c r="AD172" s="33"/>
      <c r="AE172" s="33"/>
    </row>
  </sheetData>
  <mergeCells count="8">
    <mergeCell ref="A1:N1"/>
    <mergeCell ref="A2:N2"/>
    <mergeCell ref="A5:A6"/>
    <mergeCell ref="B5:B6"/>
    <mergeCell ref="C5:E5"/>
    <mergeCell ref="F5:H5"/>
    <mergeCell ref="I5:K5"/>
    <mergeCell ref="L5:N5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49" fitToHeight="2" orientation="landscape" horizontalDpi="300" verticalDpi="300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  <pageSetUpPr fitToPage="1"/>
  </sheetPr>
  <dimension ref="A1:F135"/>
  <sheetViews>
    <sheetView workbookViewId="0">
      <selection activeCell="F16" sqref="F16"/>
    </sheetView>
  </sheetViews>
  <sheetFormatPr defaultRowHeight="15" x14ac:dyDescent="0.25"/>
  <cols>
    <col min="1" max="1" width="73.140625" customWidth="1"/>
    <col min="2" max="2" width="13.140625" customWidth="1"/>
    <col min="3" max="3" width="17.28515625" customWidth="1"/>
    <col min="4" max="4" width="14.28515625" customWidth="1"/>
  </cols>
  <sheetData>
    <row r="1" spans="1:6" ht="27" customHeight="1" x14ac:dyDescent="0.25">
      <c r="A1" s="668" t="s">
        <v>42</v>
      </c>
      <c r="B1" s="573"/>
      <c r="C1" s="573"/>
      <c r="D1" s="573"/>
      <c r="E1" s="191"/>
      <c r="F1" s="127"/>
    </row>
    <row r="2" spans="1:6" ht="25.5" customHeight="1" x14ac:dyDescent="0.25">
      <c r="A2" s="576" t="s">
        <v>166</v>
      </c>
      <c r="B2" s="573"/>
      <c r="C2" s="573"/>
      <c r="D2" s="573"/>
      <c r="E2" s="86"/>
      <c r="F2" s="127"/>
    </row>
    <row r="4" spans="1:6" x14ac:dyDescent="0.25">
      <c r="A4" s="3" t="s">
        <v>193</v>
      </c>
      <c r="B4" s="3"/>
      <c r="C4" s="3"/>
      <c r="D4" s="3"/>
      <c r="E4" s="3"/>
      <c r="F4" s="3"/>
    </row>
    <row r="5" spans="1:6" ht="38.25" x14ac:dyDescent="0.25">
      <c r="A5" s="50" t="s">
        <v>901</v>
      </c>
      <c r="B5" s="192" t="s">
        <v>164</v>
      </c>
      <c r="C5" s="192" t="s">
        <v>163</v>
      </c>
      <c r="D5" s="192" t="s">
        <v>165</v>
      </c>
      <c r="E5" s="3"/>
      <c r="F5" s="3"/>
    </row>
    <row r="6" spans="1:6" x14ac:dyDescent="0.25">
      <c r="A6" s="134" t="s">
        <v>162</v>
      </c>
      <c r="B6" s="49"/>
      <c r="C6" s="49"/>
      <c r="D6" s="49"/>
      <c r="E6" s="3"/>
      <c r="F6" s="3"/>
    </row>
    <row r="7" spans="1:6" x14ac:dyDescent="0.25">
      <c r="A7" s="132" t="s">
        <v>44</v>
      </c>
      <c r="B7" s="133"/>
      <c r="C7" s="133"/>
      <c r="D7" s="133"/>
      <c r="E7" s="3"/>
      <c r="F7" s="3"/>
    </row>
    <row r="8" spans="1:6" x14ac:dyDescent="0.25">
      <c r="A8" s="132" t="s">
        <v>45</v>
      </c>
      <c r="B8" s="133"/>
      <c r="C8" s="133"/>
      <c r="D8" s="133"/>
      <c r="E8" s="3"/>
      <c r="F8" s="3"/>
    </row>
    <row r="9" spans="1:6" x14ac:dyDescent="0.25">
      <c r="A9" s="132" t="s">
        <v>46</v>
      </c>
      <c r="B9" s="133"/>
      <c r="C9" s="133"/>
      <c r="D9" s="133"/>
      <c r="E9" s="3"/>
      <c r="F9" s="3"/>
    </row>
    <row r="10" spans="1:6" x14ac:dyDescent="0.25">
      <c r="A10" s="134" t="s">
        <v>126</v>
      </c>
      <c r="B10" s="135"/>
      <c r="C10" s="135"/>
      <c r="D10" s="135"/>
      <c r="E10" s="3"/>
      <c r="F10" s="3"/>
    </row>
    <row r="11" spans="1:6" x14ac:dyDescent="0.25">
      <c r="A11" s="132" t="s">
        <v>47</v>
      </c>
      <c r="B11" s="133"/>
      <c r="C11" s="133"/>
      <c r="D11" s="133"/>
      <c r="E11" s="3"/>
      <c r="F11" s="3"/>
    </row>
    <row r="12" spans="1:6" x14ac:dyDescent="0.25">
      <c r="A12" s="132" t="s">
        <v>48</v>
      </c>
      <c r="B12" s="133"/>
      <c r="C12" s="133"/>
      <c r="D12" s="133"/>
      <c r="E12" s="3"/>
      <c r="F12" s="3"/>
    </row>
    <row r="13" spans="1:6" x14ac:dyDescent="0.25">
      <c r="A13" s="132" t="s">
        <v>49</v>
      </c>
      <c r="B13" s="133"/>
      <c r="C13" s="133"/>
      <c r="D13" s="133"/>
      <c r="E13" s="3"/>
      <c r="F13" s="3"/>
    </row>
    <row r="14" spans="1:6" x14ac:dyDescent="0.25">
      <c r="A14" s="132" t="s">
        <v>50</v>
      </c>
      <c r="B14" s="133"/>
      <c r="C14" s="133"/>
      <c r="D14" s="133"/>
      <c r="E14" s="3"/>
      <c r="F14" s="3"/>
    </row>
    <row r="15" spans="1:6" x14ac:dyDescent="0.25">
      <c r="A15" s="132" t="s">
        <v>51</v>
      </c>
      <c r="B15" s="133"/>
      <c r="C15" s="133"/>
      <c r="D15" s="133"/>
      <c r="E15" s="3"/>
      <c r="F15" s="3"/>
    </row>
    <row r="16" spans="1:6" x14ac:dyDescent="0.25">
      <c r="A16" s="134" t="s">
        <v>127</v>
      </c>
      <c r="B16" s="135"/>
      <c r="C16" s="135"/>
      <c r="D16" s="135"/>
      <c r="E16" s="3"/>
      <c r="F16" s="3"/>
    </row>
    <row r="17" spans="1:6" x14ac:dyDescent="0.25">
      <c r="A17" s="132" t="s">
        <v>123</v>
      </c>
      <c r="B17" s="133"/>
      <c r="C17" s="133"/>
      <c r="D17" s="133"/>
      <c r="E17" s="3"/>
      <c r="F17" s="3"/>
    </row>
    <row r="18" spans="1:6" x14ac:dyDescent="0.25">
      <c r="A18" s="132" t="s">
        <v>124</v>
      </c>
      <c r="B18" s="133"/>
      <c r="C18" s="133"/>
      <c r="D18" s="133"/>
      <c r="E18" s="3"/>
      <c r="F18" s="3"/>
    </row>
    <row r="19" spans="1:6" x14ac:dyDescent="0.25">
      <c r="A19" s="132" t="s">
        <v>52</v>
      </c>
      <c r="B19" s="133"/>
      <c r="C19" s="133"/>
      <c r="D19" s="133"/>
      <c r="E19" s="3"/>
      <c r="F19" s="3"/>
    </row>
    <row r="20" spans="1:6" x14ac:dyDescent="0.25">
      <c r="A20" s="134" t="s">
        <v>125</v>
      </c>
      <c r="B20" s="135"/>
      <c r="C20" s="135"/>
      <c r="D20" s="135"/>
      <c r="E20" s="3"/>
      <c r="F20" s="3"/>
    </row>
    <row r="21" spans="1:6" x14ac:dyDescent="0.25">
      <c r="A21" s="132" t="s">
        <v>53</v>
      </c>
      <c r="B21" s="133"/>
      <c r="C21" s="133"/>
      <c r="D21" s="133"/>
      <c r="E21" s="3"/>
      <c r="F21" s="3"/>
    </row>
    <row r="22" spans="1:6" ht="30" x14ac:dyDescent="0.25">
      <c r="A22" s="132" t="s">
        <v>54</v>
      </c>
      <c r="B22" s="133"/>
      <c r="C22" s="133"/>
      <c r="D22" s="133"/>
      <c r="E22" s="3"/>
      <c r="F22" s="3"/>
    </row>
    <row r="23" spans="1:6" x14ac:dyDescent="0.25">
      <c r="A23" s="134" t="s">
        <v>167</v>
      </c>
      <c r="B23" s="135"/>
      <c r="C23" s="135"/>
      <c r="D23" s="135"/>
      <c r="E23" s="3"/>
      <c r="F23" s="3"/>
    </row>
    <row r="24" spans="1:6" x14ac:dyDescent="0.25">
      <c r="A24" s="134" t="s">
        <v>128</v>
      </c>
      <c r="B24" s="135"/>
      <c r="C24" s="135"/>
      <c r="D24" s="135"/>
      <c r="E24" s="3"/>
      <c r="F24" s="3"/>
    </row>
    <row r="25" spans="1:6" x14ac:dyDescent="0.25">
      <c r="A25" s="132" t="s">
        <v>55</v>
      </c>
      <c r="B25" s="133"/>
      <c r="C25" s="133"/>
      <c r="D25" s="133"/>
      <c r="E25" s="3"/>
      <c r="F25" s="3"/>
    </row>
    <row r="26" spans="1:6" x14ac:dyDescent="0.25">
      <c r="A26" s="132" t="s">
        <v>56</v>
      </c>
      <c r="B26" s="133"/>
      <c r="C26" s="133"/>
      <c r="D26" s="133"/>
      <c r="E26" s="3"/>
      <c r="F26" s="3"/>
    </row>
    <row r="27" spans="1:6" x14ac:dyDescent="0.25">
      <c r="A27" s="132" t="s">
        <v>57</v>
      </c>
      <c r="B27" s="133"/>
      <c r="C27" s="133"/>
      <c r="D27" s="133"/>
      <c r="E27" s="3"/>
      <c r="F27" s="3"/>
    </row>
    <row r="28" spans="1:6" x14ac:dyDescent="0.25">
      <c r="A28" s="132" t="s">
        <v>58</v>
      </c>
      <c r="B28" s="133"/>
      <c r="C28" s="133"/>
      <c r="D28" s="133"/>
      <c r="E28" s="3"/>
      <c r="F28" s="3"/>
    </row>
    <row r="29" spans="1:6" x14ac:dyDescent="0.25">
      <c r="A29" s="132" t="s">
        <v>59</v>
      </c>
      <c r="B29" s="133"/>
      <c r="C29" s="133"/>
      <c r="D29" s="133"/>
      <c r="E29" s="3"/>
      <c r="F29" s="3"/>
    </row>
    <row r="30" spans="1:6" x14ac:dyDescent="0.25">
      <c r="A30" s="134" t="s">
        <v>168</v>
      </c>
      <c r="B30" s="135"/>
      <c r="C30" s="135"/>
      <c r="D30" s="135"/>
      <c r="E30" s="3"/>
      <c r="F30" s="3"/>
    </row>
    <row r="31" spans="1:6" x14ac:dyDescent="0.25">
      <c r="A31" s="132" t="s">
        <v>60</v>
      </c>
      <c r="B31" s="133"/>
      <c r="C31" s="133"/>
      <c r="D31" s="133"/>
      <c r="E31" s="3"/>
      <c r="F31" s="3"/>
    </row>
    <row r="32" spans="1:6" x14ac:dyDescent="0.25">
      <c r="A32" s="132" t="s">
        <v>129</v>
      </c>
      <c r="B32" s="133"/>
      <c r="C32" s="133"/>
      <c r="D32" s="133"/>
      <c r="E32" s="3"/>
      <c r="F32" s="3"/>
    </row>
    <row r="33" spans="1:6" x14ac:dyDescent="0.25">
      <c r="A33" s="132" t="s">
        <v>61</v>
      </c>
      <c r="B33" s="133"/>
      <c r="C33" s="133"/>
      <c r="D33" s="133"/>
      <c r="E33" s="3"/>
      <c r="F33" s="3"/>
    </row>
    <row r="34" spans="1:6" x14ac:dyDescent="0.25">
      <c r="A34" s="132" t="s">
        <v>62</v>
      </c>
      <c r="B34" s="133"/>
      <c r="C34" s="133"/>
      <c r="D34" s="133"/>
      <c r="E34" s="3"/>
      <c r="F34" s="3"/>
    </row>
    <row r="35" spans="1:6" x14ac:dyDescent="0.25">
      <c r="A35" s="132" t="s">
        <v>63</v>
      </c>
      <c r="B35" s="133"/>
      <c r="C35" s="133"/>
      <c r="D35" s="133"/>
      <c r="E35" s="3"/>
      <c r="F35" s="3"/>
    </row>
    <row r="36" spans="1:6" x14ac:dyDescent="0.25">
      <c r="A36" s="132" t="s">
        <v>64</v>
      </c>
      <c r="B36" s="133"/>
      <c r="C36" s="133"/>
      <c r="D36" s="133"/>
      <c r="E36" s="3"/>
      <c r="F36" s="3"/>
    </row>
    <row r="37" spans="1:6" x14ac:dyDescent="0.25">
      <c r="A37" s="132" t="s">
        <v>65</v>
      </c>
      <c r="B37" s="133"/>
      <c r="C37" s="133"/>
      <c r="D37" s="133"/>
      <c r="E37" s="3"/>
      <c r="F37" s="3"/>
    </row>
    <row r="38" spans="1:6" x14ac:dyDescent="0.25">
      <c r="A38" s="134" t="s">
        <v>130</v>
      </c>
      <c r="B38" s="135"/>
      <c r="C38" s="135"/>
      <c r="D38" s="135"/>
      <c r="E38" s="3"/>
      <c r="F38" s="3"/>
    </row>
    <row r="39" spans="1:6" x14ac:dyDescent="0.25">
      <c r="A39" s="134" t="s">
        <v>169</v>
      </c>
      <c r="B39" s="135"/>
      <c r="C39" s="135"/>
      <c r="D39" s="135"/>
      <c r="E39" s="3"/>
      <c r="F39" s="3"/>
    </row>
    <row r="40" spans="1:6" x14ac:dyDescent="0.25">
      <c r="A40" s="132" t="s">
        <v>66</v>
      </c>
      <c r="B40" s="133"/>
      <c r="C40" s="133"/>
      <c r="D40" s="133"/>
      <c r="E40" s="3"/>
      <c r="F40" s="3"/>
    </row>
    <row r="41" spans="1:6" x14ac:dyDescent="0.25">
      <c r="A41" s="132" t="s">
        <v>67</v>
      </c>
      <c r="B41" s="133"/>
      <c r="C41" s="133"/>
      <c r="D41" s="133"/>
      <c r="E41" s="3"/>
      <c r="F41" s="3"/>
    </row>
    <row r="42" spans="1:6" x14ac:dyDescent="0.25">
      <c r="A42" s="132" t="s">
        <v>68</v>
      </c>
      <c r="B42" s="133"/>
      <c r="C42" s="133"/>
      <c r="D42" s="133"/>
      <c r="E42" s="3"/>
      <c r="F42" s="3"/>
    </row>
    <row r="43" spans="1:6" x14ac:dyDescent="0.25">
      <c r="A43" s="132" t="s">
        <v>69</v>
      </c>
      <c r="B43" s="133"/>
      <c r="C43" s="133"/>
      <c r="D43" s="133"/>
      <c r="E43" s="3"/>
      <c r="F43" s="3"/>
    </row>
    <row r="44" spans="1:6" x14ac:dyDescent="0.25">
      <c r="A44" s="132" t="s">
        <v>70</v>
      </c>
      <c r="B44" s="133"/>
      <c r="C44" s="133"/>
      <c r="D44" s="133"/>
      <c r="E44" s="3"/>
      <c r="F44" s="3"/>
    </row>
    <row r="45" spans="1:6" x14ac:dyDescent="0.25">
      <c r="A45" s="134" t="s">
        <v>131</v>
      </c>
      <c r="B45" s="135"/>
      <c r="C45" s="135"/>
      <c r="D45" s="135"/>
      <c r="E45" s="3"/>
      <c r="F45" s="3"/>
    </row>
    <row r="46" spans="1:6" ht="30" x14ac:dyDescent="0.25">
      <c r="A46" s="132" t="s">
        <v>170</v>
      </c>
      <c r="B46" s="133"/>
      <c r="C46" s="133"/>
      <c r="D46" s="133"/>
      <c r="E46" s="3"/>
      <c r="F46" s="3"/>
    </row>
    <row r="47" spans="1:6" ht="30" x14ac:dyDescent="0.25">
      <c r="A47" s="132" t="s">
        <v>171</v>
      </c>
      <c r="B47" s="133"/>
      <c r="C47" s="133"/>
      <c r="D47" s="133"/>
      <c r="E47" s="3"/>
      <c r="F47" s="3"/>
    </row>
    <row r="48" spans="1:6" ht="30" x14ac:dyDescent="0.25">
      <c r="A48" s="132" t="s">
        <v>71</v>
      </c>
      <c r="B48" s="133"/>
      <c r="C48" s="133"/>
      <c r="D48" s="133"/>
      <c r="E48" s="3"/>
      <c r="F48" s="3"/>
    </row>
    <row r="49" spans="1:6" x14ac:dyDescent="0.25">
      <c r="A49" s="132" t="s">
        <v>72</v>
      </c>
      <c r="B49" s="133"/>
      <c r="C49" s="133"/>
      <c r="D49" s="133"/>
      <c r="E49" s="3"/>
      <c r="F49" s="3"/>
    </row>
    <row r="50" spans="1:6" ht="30" x14ac:dyDescent="0.25">
      <c r="A50" s="132" t="s">
        <v>73</v>
      </c>
      <c r="B50" s="133"/>
      <c r="C50" s="133"/>
      <c r="D50" s="133"/>
      <c r="E50" s="3"/>
      <c r="F50" s="3"/>
    </row>
    <row r="51" spans="1:6" ht="30" x14ac:dyDescent="0.25">
      <c r="A51" s="132" t="s">
        <v>172</v>
      </c>
      <c r="B51" s="133"/>
      <c r="C51" s="133"/>
      <c r="D51" s="133"/>
      <c r="E51" s="3"/>
      <c r="F51" s="3"/>
    </row>
    <row r="52" spans="1:6" ht="30" x14ac:dyDescent="0.25">
      <c r="A52" s="132" t="s">
        <v>173</v>
      </c>
      <c r="B52" s="133"/>
      <c r="C52" s="133"/>
      <c r="D52" s="133"/>
      <c r="E52" s="3"/>
      <c r="F52" s="3"/>
    </row>
    <row r="53" spans="1:6" ht="30" x14ac:dyDescent="0.25">
      <c r="A53" s="132" t="s">
        <v>174</v>
      </c>
      <c r="B53" s="133"/>
      <c r="C53" s="133"/>
      <c r="D53" s="133"/>
      <c r="E53" s="3"/>
      <c r="F53" s="3"/>
    </row>
    <row r="54" spans="1:6" x14ac:dyDescent="0.25">
      <c r="A54" s="134" t="s">
        <v>175</v>
      </c>
      <c r="B54" s="135"/>
      <c r="C54" s="135"/>
      <c r="D54" s="135"/>
      <c r="E54" s="3"/>
      <c r="F54" s="3"/>
    </row>
    <row r="55" spans="1:6" ht="30" x14ac:dyDescent="0.25">
      <c r="A55" s="132" t="s">
        <v>176</v>
      </c>
      <c r="B55" s="133"/>
      <c r="C55" s="133"/>
      <c r="D55" s="133"/>
      <c r="E55" s="3"/>
      <c r="F55" s="3"/>
    </row>
    <row r="56" spans="1:6" ht="30" x14ac:dyDescent="0.25">
      <c r="A56" s="132" t="s">
        <v>180</v>
      </c>
      <c r="B56" s="133"/>
      <c r="C56" s="133"/>
      <c r="D56" s="133"/>
      <c r="E56" s="3"/>
      <c r="F56" s="3"/>
    </row>
    <row r="57" spans="1:6" ht="30" x14ac:dyDescent="0.25">
      <c r="A57" s="132" t="s">
        <v>74</v>
      </c>
      <c r="B57" s="133"/>
      <c r="C57" s="133"/>
      <c r="D57" s="133"/>
      <c r="E57" s="3"/>
      <c r="F57" s="3"/>
    </row>
    <row r="58" spans="1:6" ht="30" x14ac:dyDescent="0.25">
      <c r="A58" s="132" t="s">
        <v>75</v>
      </c>
      <c r="B58" s="133"/>
      <c r="C58" s="133"/>
      <c r="D58" s="133"/>
      <c r="E58" s="3"/>
      <c r="F58" s="3"/>
    </row>
    <row r="59" spans="1:6" ht="30" x14ac:dyDescent="0.25">
      <c r="A59" s="132" t="s">
        <v>76</v>
      </c>
      <c r="B59" s="133"/>
      <c r="C59" s="133"/>
      <c r="D59" s="133"/>
      <c r="E59" s="3"/>
      <c r="F59" s="3"/>
    </row>
    <row r="60" spans="1:6" ht="30" x14ac:dyDescent="0.25">
      <c r="A60" s="132" t="s">
        <v>179</v>
      </c>
      <c r="B60" s="133"/>
      <c r="C60" s="133"/>
      <c r="D60" s="133"/>
      <c r="E60" s="3"/>
      <c r="F60" s="3"/>
    </row>
    <row r="61" spans="1:6" ht="30" x14ac:dyDescent="0.25">
      <c r="A61" s="132" t="s">
        <v>178</v>
      </c>
      <c r="B61" s="133"/>
      <c r="C61" s="133"/>
      <c r="D61" s="133"/>
      <c r="E61" s="3"/>
      <c r="F61" s="3"/>
    </row>
    <row r="62" spans="1:6" ht="30" x14ac:dyDescent="0.25">
      <c r="A62" s="132" t="s">
        <v>177</v>
      </c>
      <c r="B62" s="133"/>
      <c r="C62" s="133"/>
      <c r="D62" s="133"/>
      <c r="E62" s="3"/>
      <c r="F62" s="3"/>
    </row>
    <row r="63" spans="1:6" x14ac:dyDescent="0.25">
      <c r="A63" s="134" t="s">
        <v>132</v>
      </c>
      <c r="B63" s="135"/>
      <c r="C63" s="135"/>
      <c r="D63" s="135"/>
      <c r="E63" s="3"/>
      <c r="F63" s="3"/>
    </row>
    <row r="64" spans="1:6" x14ac:dyDescent="0.25">
      <c r="A64" s="132" t="s">
        <v>133</v>
      </c>
      <c r="B64" s="133"/>
      <c r="C64" s="133"/>
      <c r="D64" s="133"/>
      <c r="E64" s="3"/>
      <c r="F64" s="3"/>
    </row>
    <row r="65" spans="1:6" x14ac:dyDescent="0.25">
      <c r="A65" s="132" t="s">
        <v>77</v>
      </c>
      <c r="B65" s="133"/>
      <c r="C65" s="133"/>
      <c r="D65" s="133"/>
      <c r="E65" s="3"/>
      <c r="F65" s="3"/>
    </row>
    <row r="66" spans="1:6" x14ac:dyDescent="0.25">
      <c r="A66" s="132" t="s">
        <v>78</v>
      </c>
      <c r="B66" s="133"/>
      <c r="C66" s="133"/>
      <c r="D66" s="133"/>
      <c r="E66" s="3"/>
      <c r="F66" s="3"/>
    </row>
    <row r="67" spans="1:6" x14ac:dyDescent="0.25">
      <c r="A67" s="132" t="s">
        <v>79</v>
      </c>
      <c r="B67" s="133"/>
      <c r="C67" s="133"/>
      <c r="D67" s="133"/>
      <c r="E67" s="3"/>
      <c r="F67" s="3"/>
    </row>
    <row r="68" spans="1:6" x14ac:dyDescent="0.25">
      <c r="A68" s="132" t="s">
        <v>80</v>
      </c>
      <c r="B68" s="133"/>
      <c r="C68" s="133"/>
      <c r="D68" s="133"/>
      <c r="E68" s="3"/>
      <c r="F68" s="3"/>
    </row>
    <row r="69" spans="1:6" x14ac:dyDescent="0.25">
      <c r="A69" s="132" t="s">
        <v>81</v>
      </c>
      <c r="B69" s="133"/>
      <c r="C69" s="133"/>
      <c r="D69" s="133"/>
      <c r="E69" s="3"/>
      <c r="F69" s="3"/>
    </row>
    <row r="70" spans="1:6" ht="30" x14ac:dyDescent="0.25">
      <c r="A70" s="132" t="s">
        <v>82</v>
      </c>
      <c r="B70" s="133"/>
      <c r="C70" s="133"/>
      <c r="D70" s="133"/>
      <c r="E70" s="3"/>
      <c r="F70" s="3"/>
    </row>
    <row r="71" spans="1:6" x14ac:dyDescent="0.25">
      <c r="A71" s="132" t="s">
        <v>83</v>
      </c>
      <c r="B71" s="133"/>
      <c r="C71" s="133"/>
      <c r="D71" s="133"/>
      <c r="E71" s="3"/>
      <c r="F71" s="3"/>
    </row>
    <row r="72" spans="1:6" x14ac:dyDescent="0.25">
      <c r="A72" s="132" t="s">
        <v>84</v>
      </c>
      <c r="B72" s="133"/>
      <c r="C72" s="133"/>
      <c r="D72" s="133"/>
      <c r="E72" s="3"/>
      <c r="F72" s="3"/>
    </row>
    <row r="73" spans="1:6" ht="30" x14ac:dyDescent="0.25">
      <c r="A73" s="132" t="s">
        <v>85</v>
      </c>
      <c r="B73" s="133"/>
      <c r="C73" s="133"/>
      <c r="D73" s="133"/>
      <c r="E73" s="3"/>
      <c r="F73" s="3"/>
    </row>
    <row r="74" spans="1:6" ht="30" x14ac:dyDescent="0.25">
      <c r="A74" s="132" t="s">
        <v>86</v>
      </c>
      <c r="B74" s="133"/>
      <c r="C74" s="133"/>
      <c r="D74" s="133"/>
      <c r="E74" s="3"/>
      <c r="F74" s="3"/>
    </row>
    <row r="75" spans="1:6" ht="30" x14ac:dyDescent="0.25">
      <c r="A75" s="132" t="s">
        <v>87</v>
      </c>
      <c r="B75" s="133"/>
      <c r="C75" s="133"/>
      <c r="D75" s="133"/>
      <c r="E75" s="3"/>
      <c r="F75" s="3"/>
    </row>
    <row r="76" spans="1:6" x14ac:dyDescent="0.25">
      <c r="A76" s="134" t="s">
        <v>134</v>
      </c>
      <c r="B76" s="135"/>
      <c r="C76" s="135"/>
      <c r="D76" s="135"/>
      <c r="E76" s="3"/>
      <c r="F76" s="3"/>
    </row>
    <row r="77" spans="1:6" x14ac:dyDescent="0.25">
      <c r="A77" s="134" t="s">
        <v>182</v>
      </c>
      <c r="B77" s="135"/>
      <c r="C77" s="135"/>
      <c r="D77" s="135"/>
      <c r="E77" s="3"/>
      <c r="F77" s="3"/>
    </row>
    <row r="78" spans="1:6" x14ac:dyDescent="0.25">
      <c r="A78" s="134" t="s">
        <v>88</v>
      </c>
      <c r="B78" s="135"/>
      <c r="C78" s="135"/>
      <c r="D78" s="135"/>
      <c r="E78" s="3"/>
      <c r="F78" s="3"/>
    </row>
    <row r="79" spans="1:6" x14ac:dyDescent="0.25">
      <c r="A79" s="132" t="s">
        <v>89</v>
      </c>
      <c r="B79" s="133"/>
      <c r="C79" s="133"/>
      <c r="D79" s="133"/>
      <c r="E79" s="3"/>
      <c r="F79" s="3"/>
    </row>
    <row r="80" spans="1:6" x14ac:dyDescent="0.25">
      <c r="A80" s="132" t="s">
        <v>90</v>
      </c>
      <c r="B80" s="133"/>
      <c r="C80" s="133"/>
      <c r="D80" s="133"/>
      <c r="E80" s="3"/>
      <c r="F80" s="3"/>
    </row>
    <row r="81" spans="1:6" x14ac:dyDescent="0.25">
      <c r="A81" s="132" t="s">
        <v>91</v>
      </c>
      <c r="B81" s="133"/>
      <c r="C81" s="133"/>
      <c r="D81" s="133"/>
      <c r="E81" s="3"/>
      <c r="F81" s="3"/>
    </row>
    <row r="82" spans="1:6" x14ac:dyDescent="0.25">
      <c r="A82" s="134" t="s">
        <v>181</v>
      </c>
      <c r="B82" s="135"/>
      <c r="C82" s="135"/>
      <c r="D82" s="135"/>
      <c r="E82" s="3"/>
      <c r="F82" s="3"/>
    </row>
    <row r="83" spans="1:6" x14ac:dyDescent="0.25">
      <c r="A83" s="190" t="s">
        <v>135</v>
      </c>
      <c r="B83" s="136"/>
      <c r="C83" s="136"/>
      <c r="D83" s="136"/>
      <c r="E83" s="3"/>
      <c r="F83" s="3"/>
    </row>
    <row r="84" spans="1:6" x14ac:dyDescent="0.25">
      <c r="A84" s="134" t="s">
        <v>92</v>
      </c>
      <c r="B84" s="49"/>
      <c r="C84" s="49"/>
      <c r="D84" s="49"/>
      <c r="E84" s="3"/>
      <c r="F84" s="3"/>
    </row>
    <row r="85" spans="1:6" x14ac:dyDescent="0.25">
      <c r="A85" s="132" t="s">
        <v>93</v>
      </c>
      <c r="B85" s="133"/>
      <c r="C85" s="133"/>
      <c r="D85" s="133"/>
      <c r="E85" s="3"/>
      <c r="F85" s="3"/>
    </row>
    <row r="86" spans="1:6" x14ac:dyDescent="0.25">
      <c r="A86" s="132" t="s">
        <v>94</v>
      </c>
      <c r="B86" s="133"/>
      <c r="C86" s="133"/>
      <c r="D86" s="133"/>
      <c r="E86" s="3"/>
      <c r="F86" s="3"/>
    </row>
    <row r="87" spans="1:6" x14ac:dyDescent="0.25">
      <c r="A87" s="132" t="s">
        <v>95</v>
      </c>
      <c r="B87" s="133"/>
      <c r="C87" s="133"/>
      <c r="D87" s="133"/>
      <c r="E87" s="3"/>
      <c r="F87" s="3"/>
    </row>
    <row r="88" spans="1:6" x14ac:dyDescent="0.25">
      <c r="A88" s="132" t="s">
        <v>96</v>
      </c>
      <c r="B88" s="133"/>
      <c r="C88" s="133"/>
      <c r="D88" s="133"/>
      <c r="E88" s="3"/>
      <c r="F88" s="3"/>
    </row>
    <row r="89" spans="1:6" x14ac:dyDescent="0.25">
      <c r="A89" s="132" t="s">
        <v>97</v>
      </c>
      <c r="B89" s="133"/>
      <c r="C89" s="133"/>
      <c r="D89" s="133"/>
      <c r="E89" s="3"/>
      <c r="F89" s="3"/>
    </row>
    <row r="90" spans="1:6" x14ac:dyDescent="0.25">
      <c r="A90" s="132" t="s">
        <v>98</v>
      </c>
      <c r="B90" s="133"/>
      <c r="C90" s="133"/>
      <c r="D90" s="133"/>
      <c r="E90" s="3"/>
      <c r="F90" s="3"/>
    </row>
    <row r="91" spans="1:6" x14ac:dyDescent="0.25">
      <c r="A91" s="134" t="s">
        <v>183</v>
      </c>
      <c r="B91" s="135"/>
      <c r="C91" s="135"/>
      <c r="D91" s="135"/>
      <c r="E91" s="3"/>
      <c r="F91" s="3"/>
    </row>
    <row r="92" spans="1:6" ht="30" x14ac:dyDescent="0.25">
      <c r="A92" s="132" t="s">
        <v>99</v>
      </c>
      <c r="B92" s="133"/>
      <c r="C92" s="133"/>
      <c r="D92" s="133"/>
      <c r="E92" s="3"/>
      <c r="F92" s="3"/>
    </row>
    <row r="93" spans="1:6" ht="30" x14ac:dyDescent="0.25">
      <c r="A93" s="132" t="s">
        <v>100</v>
      </c>
      <c r="B93" s="133"/>
      <c r="C93" s="133"/>
      <c r="D93" s="133"/>
      <c r="E93" s="3"/>
      <c r="F93" s="3"/>
    </row>
    <row r="94" spans="1:6" ht="30" x14ac:dyDescent="0.25">
      <c r="A94" s="132" t="s">
        <v>101</v>
      </c>
      <c r="B94" s="133"/>
      <c r="C94" s="133"/>
      <c r="D94" s="133"/>
      <c r="E94" s="3"/>
      <c r="F94" s="3"/>
    </row>
    <row r="95" spans="1:6" ht="30" x14ac:dyDescent="0.25">
      <c r="A95" s="132" t="s">
        <v>102</v>
      </c>
      <c r="B95" s="133"/>
      <c r="C95" s="133"/>
      <c r="D95" s="133"/>
      <c r="E95" s="3"/>
      <c r="F95" s="3"/>
    </row>
    <row r="96" spans="1:6" ht="30" x14ac:dyDescent="0.25">
      <c r="A96" s="132" t="s">
        <v>184</v>
      </c>
      <c r="B96" s="133"/>
      <c r="C96" s="133"/>
      <c r="D96" s="133"/>
      <c r="E96" s="3"/>
      <c r="F96" s="3"/>
    </row>
    <row r="97" spans="1:6" x14ac:dyDescent="0.25">
      <c r="A97" s="132" t="s">
        <v>103</v>
      </c>
      <c r="B97" s="133"/>
      <c r="C97" s="133"/>
      <c r="D97" s="133"/>
      <c r="E97" s="3"/>
      <c r="F97" s="3"/>
    </row>
    <row r="98" spans="1:6" x14ac:dyDescent="0.25">
      <c r="A98" s="132" t="s">
        <v>104</v>
      </c>
      <c r="B98" s="133"/>
      <c r="C98" s="133"/>
      <c r="D98" s="133"/>
      <c r="E98" s="3"/>
      <c r="F98" s="3"/>
    </row>
    <row r="99" spans="1:6" ht="30" x14ac:dyDescent="0.25">
      <c r="A99" s="132" t="s">
        <v>185</v>
      </c>
      <c r="B99" s="133"/>
      <c r="C99" s="133"/>
      <c r="D99" s="133"/>
      <c r="E99" s="3"/>
      <c r="F99" s="3"/>
    </row>
    <row r="100" spans="1:6" ht="30" x14ac:dyDescent="0.25">
      <c r="A100" s="132" t="s">
        <v>186</v>
      </c>
      <c r="B100" s="133"/>
      <c r="C100" s="133"/>
      <c r="D100" s="133"/>
      <c r="E100" s="3"/>
      <c r="F100" s="3"/>
    </row>
    <row r="101" spans="1:6" x14ac:dyDescent="0.25">
      <c r="A101" s="134" t="s">
        <v>136</v>
      </c>
      <c r="B101" s="135"/>
      <c r="C101" s="135"/>
      <c r="D101" s="135"/>
      <c r="E101" s="3"/>
      <c r="F101" s="3"/>
    </row>
    <row r="102" spans="1:6" ht="30" x14ac:dyDescent="0.25">
      <c r="A102" s="132" t="s">
        <v>105</v>
      </c>
      <c r="B102" s="133"/>
      <c r="C102" s="133"/>
      <c r="D102" s="133"/>
      <c r="E102" s="3"/>
      <c r="F102" s="3"/>
    </row>
    <row r="103" spans="1:6" ht="30" x14ac:dyDescent="0.25">
      <c r="A103" s="132" t="s">
        <v>106</v>
      </c>
      <c r="B103" s="133"/>
      <c r="C103" s="133"/>
      <c r="D103" s="133"/>
      <c r="E103" s="3"/>
      <c r="F103" s="3"/>
    </row>
    <row r="104" spans="1:6" ht="30" x14ac:dyDescent="0.25">
      <c r="A104" s="132" t="s">
        <v>107</v>
      </c>
      <c r="B104" s="133"/>
      <c r="C104" s="133"/>
      <c r="D104" s="133"/>
      <c r="E104" s="3"/>
      <c r="F104" s="3"/>
    </row>
    <row r="105" spans="1:6" ht="30" x14ac:dyDescent="0.25">
      <c r="A105" s="132" t="s">
        <v>108</v>
      </c>
      <c r="B105" s="133"/>
      <c r="C105" s="133"/>
      <c r="D105" s="133"/>
      <c r="E105" s="3"/>
      <c r="F105" s="3"/>
    </row>
    <row r="106" spans="1:6" ht="30" x14ac:dyDescent="0.25">
      <c r="A106" s="132" t="s">
        <v>187</v>
      </c>
      <c r="B106" s="133"/>
      <c r="C106" s="133"/>
      <c r="D106" s="133"/>
      <c r="E106" s="3"/>
      <c r="F106" s="3"/>
    </row>
    <row r="107" spans="1:6" ht="30" x14ac:dyDescent="0.25">
      <c r="A107" s="132" t="s">
        <v>109</v>
      </c>
      <c r="B107" s="133"/>
      <c r="C107" s="133"/>
      <c r="D107" s="133"/>
      <c r="E107" s="3"/>
      <c r="F107" s="3"/>
    </row>
    <row r="108" spans="1:6" ht="30" x14ac:dyDescent="0.25">
      <c r="A108" s="132" t="s">
        <v>110</v>
      </c>
      <c r="B108" s="133"/>
      <c r="C108" s="133"/>
      <c r="D108" s="133"/>
      <c r="E108" s="3"/>
      <c r="F108" s="3"/>
    </row>
    <row r="109" spans="1:6" ht="30" x14ac:dyDescent="0.25">
      <c r="A109" s="132" t="s">
        <v>188</v>
      </c>
      <c r="B109" s="133"/>
      <c r="C109" s="133"/>
      <c r="D109" s="133"/>
      <c r="E109" s="3"/>
      <c r="F109" s="3"/>
    </row>
    <row r="110" spans="1:6" ht="30" x14ac:dyDescent="0.25">
      <c r="A110" s="132" t="s">
        <v>189</v>
      </c>
      <c r="B110" s="133"/>
      <c r="C110" s="133"/>
      <c r="D110" s="133"/>
      <c r="E110" s="3"/>
      <c r="F110" s="3"/>
    </row>
    <row r="111" spans="1:6" x14ac:dyDescent="0.25">
      <c r="A111" s="134" t="s">
        <v>137</v>
      </c>
      <c r="B111" s="135"/>
      <c r="C111" s="135"/>
      <c r="D111" s="135"/>
      <c r="E111" s="3"/>
      <c r="F111" s="3"/>
    </row>
    <row r="112" spans="1:6" x14ac:dyDescent="0.25">
      <c r="A112" s="132" t="s">
        <v>111</v>
      </c>
      <c r="B112" s="133"/>
      <c r="C112" s="133"/>
      <c r="D112" s="133"/>
      <c r="E112" s="3"/>
      <c r="F112" s="3"/>
    </row>
    <row r="113" spans="1:6" ht="30" x14ac:dyDescent="0.25">
      <c r="A113" s="132" t="s">
        <v>112</v>
      </c>
      <c r="B113" s="133"/>
      <c r="C113" s="133"/>
      <c r="D113" s="133"/>
      <c r="E113" s="3"/>
      <c r="F113" s="3"/>
    </row>
    <row r="114" spans="1:6" x14ac:dyDescent="0.25">
      <c r="A114" s="132" t="s">
        <v>113</v>
      </c>
      <c r="B114" s="133"/>
      <c r="C114" s="133"/>
      <c r="D114" s="133"/>
      <c r="E114" s="3"/>
      <c r="F114" s="3"/>
    </row>
    <row r="115" spans="1:6" x14ac:dyDescent="0.25">
      <c r="A115" s="132" t="s">
        <v>114</v>
      </c>
      <c r="B115" s="133"/>
      <c r="C115" s="133"/>
      <c r="D115" s="133"/>
      <c r="E115" s="3"/>
      <c r="F115" s="3"/>
    </row>
    <row r="116" spans="1:6" ht="30" x14ac:dyDescent="0.25">
      <c r="A116" s="132" t="s">
        <v>115</v>
      </c>
      <c r="B116" s="133"/>
      <c r="C116" s="133"/>
      <c r="D116" s="133"/>
      <c r="E116" s="3"/>
      <c r="F116" s="3"/>
    </row>
    <row r="117" spans="1:6" ht="30" x14ac:dyDescent="0.25">
      <c r="A117" s="132" t="s">
        <v>116</v>
      </c>
      <c r="B117" s="133"/>
      <c r="C117" s="133"/>
      <c r="D117" s="133"/>
      <c r="E117" s="3"/>
      <c r="F117" s="3"/>
    </row>
    <row r="118" spans="1:6" ht="30" x14ac:dyDescent="0.25">
      <c r="A118" s="132" t="s">
        <v>117</v>
      </c>
      <c r="B118" s="133"/>
      <c r="C118" s="133"/>
      <c r="D118" s="133"/>
      <c r="E118" s="3"/>
      <c r="F118" s="3"/>
    </row>
    <row r="119" spans="1:6" x14ac:dyDescent="0.25">
      <c r="A119" s="134" t="s">
        <v>190</v>
      </c>
      <c r="B119" s="133"/>
      <c r="C119" s="133"/>
      <c r="D119" s="133"/>
      <c r="E119" s="3"/>
      <c r="F119" s="3"/>
    </row>
    <row r="120" spans="1:6" x14ac:dyDescent="0.25">
      <c r="A120" s="134" t="s">
        <v>138</v>
      </c>
      <c r="B120" s="135"/>
      <c r="C120" s="135"/>
      <c r="D120" s="135"/>
      <c r="E120" s="3"/>
      <c r="F120" s="3"/>
    </row>
    <row r="121" spans="1:6" x14ac:dyDescent="0.25">
      <c r="A121" s="134" t="s">
        <v>118</v>
      </c>
      <c r="B121" s="135"/>
      <c r="C121" s="135"/>
      <c r="D121" s="135"/>
      <c r="E121" s="3"/>
      <c r="F121" s="3"/>
    </row>
    <row r="122" spans="1:6" ht="25.5" x14ac:dyDescent="0.25">
      <c r="A122" s="134" t="s">
        <v>119</v>
      </c>
      <c r="B122" s="135"/>
      <c r="C122" s="135"/>
      <c r="D122" s="135"/>
      <c r="E122" s="3"/>
      <c r="F122" s="3"/>
    </row>
    <row r="123" spans="1:6" x14ac:dyDescent="0.25">
      <c r="A123" s="132" t="s">
        <v>120</v>
      </c>
      <c r="B123" s="133"/>
      <c r="C123" s="133"/>
      <c r="D123" s="133"/>
      <c r="E123" s="3"/>
      <c r="F123" s="3"/>
    </row>
    <row r="124" spans="1:6" x14ac:dyDescent="0.25">
      <c r="A124" s="132" t="s">
        <v>121</v>
      </c>
      <c r="B124" s="133"/>
      <c r="C124" s="133"/>
      <c r="D124" s="133"/>
      <c r="E124" s="3"/>
      <c r="F124" s="3"/>
    </row>
    <row r="125" spans="1:6" x14ac:dyDescent="0.25">
      <c r="A125" s="132" t="s">
        <v>122</v>
      </c>
      <c r="B125" s="133"/>
      <c r="C125" s="133"/>
      <c r="D125" s="133"/>
      <c r="E125" s="3"/>
      <c r="F125" s="3"/>
    </row>
    <row r="126" spans="1:6" x14ac:dyDescent="0.25">
      <c r="A126" s="134" t="s">
        <v>191</v>
      </c>
      <c r="B126" s="135"/>
      <c r="C126" s="135"/>
      <c r="D126" s="135"/>
      <c r="E126" s="3"/>
      <c r="F126" s="3"/>
    </row>
    <row r="127" spans="1:6" x14ac:dyDescent="0.25">
      <c r="A127" s="190" t="s">
        <v>192</v>
      </c>
      <c r="B127" s="136"/>
      <c r="C127" s="136"/>
      <c r="D127" s="136"/>
      <c r="E127" s="3"/>
      <c r="F127" s="3"/>
    </row>
    <row r="128" spans="1:6" x14ac:dyDescent="0.25">
      <c r="A128" s="3"/>
      <c r="B128" s="3"/>
      <c r="C128" s="3"/>
      <c r="D128" s="3"/>
      <c r="E128" s="3"/>
      <c r="F128" s="3"/>
    </row>
    <row r="129" spans="1:6" x14ac:dyDescent="0.25">
      <c r="A129" s="3"/>
      <c r="B129" s="3"/>
      <c r="C129" s="3"/>
      <c r="D129" s="3"/>
      <c r="E129" s="3"/>
      <c r="F129" s="3"/>
    </row>
    <row r="130" spans="1:6" x14ac:dyDescent="0.25">
      <c r="A130" s="3"/>
      <c r="B130" s="3"/>
      <c r="C130" s="3"/>
      <c r="D130" s="3"/>
      <c r="E130" s="3"/>
      <c r="F130" s="3"/>
    </row>
    <row r="131" spans="1:6" x14ac:dyDescent="0.25">
      <c r="A131" s="3"/>
      <c r="B131" s="3"/>
      <c r="C131" s="3"/>
      <c r="D131" s="3"/>
      <c r="E131" s="3"/>
      <c r="F131" s="3"/>
    </row>
    <row r="132" spans="1:6" x14ac:dyDescent="0.25">
      <c r="A132" s="3"/>
      <c r="B132" s="3"/>
      <c r="C132" s="3"/>
      <c r="D132" s="3"/>
      <c r="E132" s="3"/>
      <c r="F132" s="3"/>
    </row>
    <row r="133" spans="1:6" x14ac:dyDescent="0.25">
      <c r="A133" s="3"/>
      <c r="B133" s="3"/>
      <c r="C133" s="3"/>
      <c r="D133" s="3"/>
      <c r="E133" s="3"/>
      <c r="F133" s="3"/>
    </row>
    <row r="134" spans="1:6" x14ac:dyDescent="0.25">
      <c r="A134" s="3"/>
      <c r="B134" s="3"/>
      <c r="C134" s="3"/>
      <c r="D134" s="3"/>
      <c r="E134" s="3"/>
      <c r="F134" s="3"/>
    </row>
    <row r="135" spans="1:6" x14ac:dyDescent="0.25">
      <c r="A135" s="3"/>
      <c r="B135" s="3"/>
      <c r="C135" s="3"/>
      <c r="D135" s="3"/>
      <c r="E135" s="3"/>
      <c r="F135" s="3"/>
    </row>
  </sheetData>
  <mergeCells count="2">
    <mergeCell ref="A1:D1"/>
    <mergeCell ref="A2:D2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61" fitToHeight="2" orientation="portrait" horizontalDpi="300" verticalDpi="300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F153"/>
  <sheetViews>
    <sheetView workbookViewId="0">
      <selection activeCell="A6" sqref="A6:F153"/>
    </sheetView>
  </sheetViews>
  <sheetFormatPr defaultRowHeight="15" x14ac:dyDescent="0.25"/>
  <cols>
    <col min="1" max="1" width="101.28515625" customWidth="1"/>
    <col min="2" max="2" width="10.7109375" customWidth="1"/>
    <col min="3" max="3" width="13.85546875" customWidth="1"/>
    <col min="4" max="4" width="14.5703125" customWidth="1"/>
    <col min="5" max="5" width="10.85546875" customWidth="1"/>
    <col min="6" max="6" width="12.85546875" customWidth="1"/>
  </cols>
  <sheetData>
    <row r="1" spans="1:6" x14ac:dyDescent="0.25">
      <c r="A1" s="141" t="s">
        <v>144</v>
      </c>
      <c r="B1" s="116"/>
      <c r="C1" s="116"/>
      <c r="D1" s="116"/>
      <c r="E1" s="116"/>
      <c r="F1" s="116"/>
    </row>
    <row r="2" spans="1:6" ht="26.25" customHeight="1" x14ac:dyDescent="0.25">
      <c r="A2" s="668" t="s">
        <v>42</v>
      </c>
      <c r="B2" s="670"/>
      <c r="C2" s="670"/>
      <c r="D2" s="670"/>
      <c r="E2" s="670"/>
      <c r="F2" s="574"/>
    </row>
    <row r="3" spans="1:6" ht="30.75" customHeight="1" x14ac:dyDescent="0.25">
      <c r="A3" s="576" t="s">
        <v>949</v>
      </c>
      <c r="B3" s="573"/>
      <c r="C3" s="573"/>
      <c r="D3" s="573"/>
      <c r="E3" s="573"/>
      <c r="F3" s="574"/>
    </row>
    <row r="5" spans="1:6" x14ac:dyDescent="0.25">
      <c r="A5" s="129" t="s">
        <v>928</v>
      </c>
    </row>
    <row r="6" spans="1:6" ht="48.75" customHeight="1" x14ac:dyDescent="0.3">
      <c r="A6" s="1" t="s">
        <v>255</v>
      </c>
      <c r="B6" s="2" t="s">
        <v>256</v>
      </c>
      <c r="C6" s="76" t="s">
        <v>145</v>
      </c>
      <c r="D6" s="76" t="s">
        <v>26</v>
      </c>
      <c r="E6" s="76" t="s">
        <v>146</v>
      </c>
      <c r="F6" s="76" t="s">
        <v>147</v>
      </c>
    </row>
    <row r="7" spans="1:6" x14ac:dyDescent="0.25">
      <c r="A7" s="41" t="s">
        <v>605</v>
      </c>
      <c r="B7" s="40" t="s">
        <v>283</v>
      </c>
      <c r="C7" s="49"/>
      <c r="D7" s="49"/>
      <c r="E7" s="49"/>
      <c r="F7" s="37"/>
    </row>
    <row r="8" spans="1:6" x14ac:dyDescent="0.25">
      <c r="A8" s="4" t="s">
        <v>606</v>
      </c>
      <c r="B8" s="40" t="s">
        <v>290</v>
      </c>
      <c r="C8" s="49"/>
      <c r="D8" s="49"/>
      <c r="E8" s="49"/>
      <c r="F8" s="37"/>
    </row>
    <row r="9" spans="1:6" x14ac:dyDescent="0.25">
      <c r="A9" s="61" t="s">
        <v>737</v>
      </c>
      <c r="B9" s="62" t="s">
        <v>291</v>
      </c>
      <c r="C9" s="49"/>
      <c r="D9" s="49"/>
      <c r="E9" s="49"/>
      <c r="F9" s="37"/>
    </row>
    <row r="10" spans="1:6" x14ac:dyDescent="0.25">
      <c r="A10" s="47" t="s">
        <v>708</v>
      </c>
      <c r="B10" s="62" t="s">
        <v>292</v>
      </c>
      <c r="C10" s="49"/>
      <c r="D10" s="49"/>
      <c r="E10" s="49"/>
      <c r="F10" s="37"/>
    </row>
    <row r="11" spans="1:6" x14ac:dyDescent="0.25">
      <c r="A11" s="4" t="s">
        <v>616</v>
      </c>
      <c r="B11" s="40" t="s">
        <v>299</v>
      </c>
      <c r="C11" s="49"/>
      <c r="D11" s="49"/>
      <c r="E11" s="49"/>
      <c r="F11" s="37"/>
    </row>
    <row r="12" spans="1:6" x14ac:dyDescent="0.25">
      <c r="A12" s="4" t="s">
        <v>738</v>
      </c>
      <c r="B12" s="40" t="s">
        <v>304</v>
      </c>
      <c r="C12" s="49"/>
      <c r="D12" s="49"/>
      <c r="E12" s="49"/>
      <c r="F12" s="37"/>
    </row>
    <row r="13" spans="1:6" x14ac:dyDescent="0.25">
      <c r="A13" s="4" t="s">
        <v>621</v>
      </c>
      <c r="B13" s="40" t="s">
        <v>319</v>
      </c>
      <c r="C13" s="49"/>
      <c r="D13" s="49"/>
      <c r="E13" s="49"/>
      <c r="F13" s="37"/>
    </row>
    <row r="14" spans="1:6" x14ac:dyDescent="0.25">
      <c r="A14" s="4" t="s">
        <v>622</v>
      </c>
      <c r="B14" s="40" t="s">
        <v>324</v>
      </c>
      <c r="C14" s="49"/>
      <c r="D14" s="49"/>
      <c r="E14" s="49"/>
      <c r="F14" s="37"/>
    </row>
    <row r="15" spans="1:6" x14ac:dyDescent="0.25">
      <c r="A15" s="4" t="s">
        <v>625</v>
      </c>
      <c r="B15" s="40" t="s">
        <v>337</v>
      </c>
      <c r="C15" s="49"/>
      <c r="D15" s="49"/>
      <c r="E15" s="49"/>
      <c r="F15" s="37"/>
    </row>
    <row r="16" spans="1:6" x14ac:dyDescent="0.25">
      <c r="A16" s="47" t="s">
        <v>626</v>
      </c>
      <c r="B16" s="62" t="s">
        <v>338</v>
      </c>
      <c r="C16" s="49"/>
      <c r="D16" s="49"/>
      <c r="E16" s="49"/>
      <c r="F16" s="37"/>
    </row>
    <row r="17" spans="1:6" x14ac:dyDescent="0.25">
      <c r="A17" s="16" t="s">
        <v>339</v>
      </c>
      <c r="B17" s="40" t="s">
        <v>340</v>
      </c>
      <c r="C17" s="49"/>
      <c r="D17" s="49"/>
      <c r="E17" s="49"/>
      <c r="F17" s="37"/>
    </row>
    <row r="18" spans="1:6" x14ac:dyDescent="0.25">
      <c r="A18" s="16" t="s">
        <v>643</v>
      </c>
      <c r="B18" s="40" t="s">
        <v>341</v>
      </c>
      <c r="C18" s="49"/>
      <c r="D18" s="49"/>
      <c r="E18" s="49"/>
      <c r="F18" s="37"/>
    </row>
    <row r="19" spans="1:6" x14ac:dyDescent="0.25">
      <c r="A19" s="21" t="s">
        <v>714</v>
      </c>
      <c r="B19" s="40" t="s">
        <v>342</v>
      </c>
      <c r="C19" s="49"/>
      <c r="D19" s="49"/>
      <c r="E19" s="49"/>
      <c r="F19" s="37"/>
    </row>
    <row r="20" spans="1:6" x14ac:dyDescent="0.25">
      <c r="A20" s="21" t="s">
        <v>715</v>
      </c>
      <c r="B20" s="40" t="s">
        <v>343</v>
      </c>
      <c r="C20" s="49"/>
      <c r="D20" s="49"/>
      <c r="E20" s="49"/>
      <c r="F20" s="37"/>
    </row>
    <row r="21" spans="1:6" x14ac:dyDescent="0.25">
      <c r="A21" s="21" t="s">
        <v>716</v>
      </c>
      <c r="B21" s="40" t="s">
        <v>344</v>
      </c>
      <c r="C21" s="49"/>
      <c r="D21" s="49"/>
      <c r="E21" s="49"/>
      <c r="F21" s="37"/>
    </row>
    <row r="22" spans="1:6" x14ac:dyDescent="0.25">
      <c r="A22" s="16" t="s">
        <v>717</v>
      </c>
      <c r="B22" s="40" t="s">
        <v>345</v>
      </c>
      <c r="C22" s="49"/>
      <c r="D22" s="49"/>
      <c r="E22" s="49"/>
      <c r="F22" s="37"/>
    </row>
    <row r="23" spans="1:6" x14ac:dyDescent="0.25">
      <c r="A23" s="16" t="s">
        <v>718</v>
      </c>
      <c r="B23" s="40" t="s">
        <v>346</v>
      </c>
      <c r="C23" s="49"/>
      <c r="D23" s="49"/>
      <c r="E23" s="49"/>
      <c r="F23" s="37"/>
    </row>
    <row r="24" spans="1:6" x14ac:dyDescent="0.25">
      <c r="A24" s="16" t="s">
        <v>719</v>
      </c>
      <c r="B24" s="40" t="s">
        <v>347</v>
      </c>
      <c r="C24" s="49"/>
      <c r="D24" s="49"/>
      <c r="E24" s="49"/>
      <c r="F24" s="37"/>
    </row>
    <row r="25" spans="1:6" x14ac:dyDescent="0.25">
      <c r="A25" s="59" t="s">
        <v>676</v>
      </c>
      <c r="B25" s="62" t="s">
        <v>348</v>
      </c>
      <c r="C25" s="49"/>
      <c r="D25" s="49"/>
      <c r="E25" s="49"/>
      <c r="F25" s="37"/>
    </row>
    <row r="26" spans="1:6" x14ac:dyDescent="0.25">
      <c r="A26" s="15" t="s">
        <v>720</v>
      </c>
      <c r="B26" s="40" t="s">
        <v>349</v>
      </c>
      <c r="C26" s="49"/>
      <c r="D26" s="49"/>
      <c r="E26" s="49"/>
      <c r="F26" s="37"/>
    </row>
    <row r="27" spans="1:6" x14ac:dyDescent="0.25">
      <c r="A27" s="15" t="s">
        <v>351</v>
      </c>
      <c r="B27" s="40" t="s">
        <v>352</v>
      </c>
      <c r="C27" s="49"/>
      <c r="D27" s="49"/>
      <c r="E27" s="49"/>
      <c r="F27" s="37"/>
    </row>
    <row r="28" spans="1:6" x14ac:dyDescent="0.25">
      <c r="A28" s="15" t="s">
        <v>353</v>
      </c>
      <c r="B28" s="40" t="s">
        <v>354</v>
      </c>
      <c r="C28" s="49"/>
      <c r="D28" s="49"/>
      <c r="E28" s="49"/>
      <c r="F28" s="37"/>
    </row>
    <row r="29" spans="1:6" x14ac:dyDescent="0.25">
      <c r="A29" s="15" t="s">
        <v>678</v>
      </c>
      <c r="B29" s="40" t="s">
        <v>355</v>
      </c>
      <c r="C29" s="49"/>
      <c r="D29" s="49"/>
      <c r="E29" s="49"/>
      <c r="F29" s="37"/>
    </row>
    <row r="30" spans="1:6" x14ac:dyDescent="0.25">
      <c r="A30" s="15" t="s">
        <v>721</v>
      </c>
      <c r="B30" s="40" t="s">
        <v>356</v>
      </c>
      <c r="C30" s="49"/>
      <c r="D30" s="49"/>
      <c r="E30" s="49"/>
      <c r="F30" s="37"/>
    </row>
    <row r="31" spans="1:6" x14ac:dyDescent="0.25">
      <c r="A31" s="15" t="s">
        <v>680</v>
      </c>
      <c r="B31" s="40" t="s">
        <v>357</v>
      </c>
      <c r="C31" s="49"/>
      <c r="D31" s="49"/>
      <c r="E31" s="49"/>
      <c r="F31" s="37"/>
    </row>
    <row r="32" spans="1:6" x14ac:dyDescent="0.25">
      <c r="A32" s="15" t="s">
        <v>722</v>
      </c>
      <c r="B32" s="40" t="s">
        <v>358</v>
      </c>
      <c r="C32" s="49"/>
      <c r="D32" s="49"/>
      <c r="E32" s="49"/>
      <c r="F32" s="37"/>
    </row>
    <row r="33" spans="1:6" x14ac:dyDescent="0.25">
      <c r="A33" s="15" t="s">
        <v>723</v>
      </c>
      <c r="B33" s="40" t="s">
        <v>360</v>
      </c>
      <c r="C33" s="49"/>
      <c r="D33" s="49"/>
      <c r="E33" s="49"/>
      <c r="F33" s="37"/>
    </row>
    <row r="34" spans="1:6" x14ac:dyDescent="0.25">
      <c r="A34" s="15" t="s">
        <v>361</v>
      </c>
      <c r="B34" s="40" t="s">
        <v>362</v>
      </c>
      <c r="C34" s="49"/>
      <c r="D34" s="49"/>
      <c r="E34" s="49"/>
      <c r="F34" s="37"/>
    </row>
    <row r="35" spans="1:6" x14ac:dyDescent="0.25">
      <c r="A35" s="28" t="s">
        <v>363</v>
      </c>
      <c r="B35" s="40" t="s">
        <v>364</v>
      </c>
      <c r="C35" s="49"/>
      <c r="D35" s="49"/>
      <c r="E35" s="49"/>
      <c r="F35" s="37"/>
    </row>
    <row r="36" spans="1:6" x14ac:dyDescent="0.25">
      <c r="A36" s="15" t="s">
        <v>724</v>
      </c>
      <c r="B36" s="40" t="s">
        <v>365</v>
      </c>
      <c r="C36" s="49"/>
      <c r="D36" s="49"/>
      <c r="E36" s="49"/>
      <c r="F36" s="37"/>
    </row>
    <row r="37" spans="1:6" x14ac:dyDescent="0.25">
      <c r="A37" s="28" t="s">
        <v>899</v>
      </c>
      <c r="B37" s="40" t="s">
        <v>366</v>
      </c>
      <c r="C37" s="49"/>
      <c r="D37" s="49"/>
      <c r="E37" s="49"/>
      <c r="F37" s="37"/>
    </row>
    <row r="38" spans="1:6" x14ac:dyDescent="0.25">
      <c r="A38" s="28" t="s">
        <v>900</v>
      </c>
      <c r="B38" s="40" t="s">
        <v>366</v>
      </c>
      <c r="C38" s="49"/>
      <c r="D38" s="49"/>
      <c r="E38" s="49"/>
      <c r="F38" s="37"/>
    </row>
    <row r="39" spans="1:6" x14ac:dyDescent="0.25">
      <c r="A39" s="59" t="s">
        <v>684</v>
      </c>
      <c r="B39" s="62" t="s">
        <v>367</v>
      </c>
      <c r="C39" s="49"/>
      <c r="D39" s="49"/>
      <c r="E39" s="49"/>
      <c r="F39" s="37"/>
    </row>
    <row r="40" spans="1:6" ht="15.75" x14ac:dyDescent="0.25">
      <c r="A40" s="166" t="s">
        <v>846</v>
      </c>
      <c r="B40" s="167"/>
      <c r="C40" s="139"/>
      <c r="D40" s="139"/>
      <c r="E40" s="139"/>
      <c r="F40" s="131"/>
    </row>
    <row r="41" spans="1:6" x14ac:dyDescent="0.25">
      <c r="A41" s="44" t="s">
        <v>368</v>
      </c>
      <c r="B41" s="40" t="s">
        <v>369</v>
      </c>
      <c r="C41" s="49"/>
      <c r="D41" s="49"/>
      <c r="E41" s="49"/>
      <c r="F41" s="37"/>
    </row>
    <row r="42" spans="1:6" x14ac:dyDescent="0.25">
      <c r="A42" s="44" t="s">
        <v>725</v>
      </c>
      <c r="B42" s="40" t="s">
        <v>370</v>
      </c>
      <c r="C42" s="49"/>
      <c r="D42" s="49"/>
      <c r="E42" s="49"/>
      <c r="F42" s="37"/>
    </row>
    <row r="43" spans="1:6" x14ac:dyDescent="0.25">
      <c r="A43" s="44" t="s">
        <v>372</v>
      </c>
      <c r="B43" s="40" t="s">
        <v>373</v>
      </c>
      <c r="C43" s="49"/>
      <c r="D43" s="49"/>
      <c r="E43" s="49"/>
      <c r="F43" s="37"/>
    </row>
    <row r="44" spans="1:6" x14ac:dyDescent="0.25">
      <c r="A44" s="44" t="s">
        <v>374</v>
      </c>
      <c r="B44" s="40" t="s">
        <v>375</v>
      </c>
      <c r="C44" s="49"/>
      <c r="D44" s="49"/>
      <c r="E44" s="49"/>
      <c r="F44" s="37"/>
    </row>
    <row r="45" spans="1:6" x14ac:dyDescent="0.25">
      <c r="A45" s="5" t="s">
        <v>376</v>
      </c>
      <c r="B45" s="40" t="s">
        <v>377</v>
      </c>
      <c r="C45" s="49"/>
      <c r="D45" s="49"/>
      <c r="E45" s="49"/>
      <c r="F45" s="37"/>
    </row>
    <row r="46" spans="1:6" x14ac:dyDescent="0.25">
      <c r="A46" s="5" t="s">
        <v>378</v>
      </c>
      <c r="B46" s="40" t="s">
        <v>379</v>
      </c>
      <c r="C46" s="49"/>
      <c r="D46" s="49"/>
      <c r="E46" s="49"/>
      <c r="F46" s="37"/>
    </row>
    <row r="47" spans="1:6" x14ac:dyDescent="0.25">
      <c r="A47" s="5" t="s">
        <v>380</v>
      </c>
      <c r="B47" s="40" t="s">
        <v>381</v>
      </c>
      <c r="C47" s="49"/>
      <c r="D47" s="49"/>
      <c r="E47" s="49"/>
      <c r="F47" s="37"/>
    </row>
    <row r="48" spans="1:6" x14ac:dyDescent="0.25">
      <c r="A48" s="60" t="s">
        <v>686</v>
      </c>
      <c r="B48" s="62" t="s">
        <v>382</v>
      </c>
      <c r="C48" s="49"/>
      <c r="D48" s="49"/>
      <c r="E48" s="49"/>
      <c r="F48" s="37"/>
    </row>
    <row r="49" spans="1:6" x14ac:dyDescent="0.25">
      <c r="A49" s="16" t="s">
        <v>383</v>
      </c>
      <c r="B49" s="40" t="s">
        <v>384</v>
      </c>
      <c r="C49" s="49"/>
      <c r="D49" s="49"/>
      <c r="E49" s="49"/>
      <c r="F49" s="37"/>
    </row>
    <row r="50" spans="1:6" x14ac:dyDescent="0.25">
      <c r="A50" s="16" t="s">
        <v>385</v>
      </c>
      <c r="B50" s="40" t="s">
        <v>386</v>
      </c>
      <c r="C50" s="49"/>
      <c r="D50" s="49"/>
      <c r="E50" s="49"/>
      <c r="F50" s="37"/>
    </row>
    <row r="51" spans="1:6" x14ac:dyDescent="0.25">
      <c r="A51" s="16" t="s">
        <v>387</v>
      </c>
      <c r="B51" s="40" t="s">
        <v>388</v>
      </c>
      <c r="C51" s="49"/>
      <c r="D51" s="49"/>
      <c r="E51" s="49"/>
      <c r="F51" s="37"/>
    </row>
    <row r="52" spans="1:6" x14ac:dyDescent="0.25">
      <c r="A52" s="16" t="s">
        <v>389</v>
      </c>
      <c r="B52" s="40" t="s">
        <v>390</v>
      </c>
      <c r="C52" s="49"/>
      <c r="D52" s="49"/>
      <c r="E52" s="49"/>
      <c r="F52" s="37"/>
    </row>
    <row r="53" spans="1:6" x14ac:dyDescent="0.25">
      <c r="A53" s="59" t="s">
        <v>687</v>
      </c>
      <c r="B53" s="62" t="s">
        <v>391</v>
      </c>
      <c r="C53" s="49"/>
      <c r="D53" s="49"/>
      <c r="E53" s="49"/>
      <c r="F53" s="37"/>
    </row>
    <row r="54" spans="1:6" x14ac:dyDescent="0.25">
      <c r="A54" s="16" t="s">
        <v>392</v>
      </c>
      <c r="B54" s="40" t="s">
        <v>393</v>
      </c>
      <c r="C54" s="49"/>
      <c r="D54" s="49"/>
      <c r="E54" s="49"/>
      <c r="F54" s="37"/>
    </row>
    <row r="55" spans="1:6" x14ac:dyDescent="0.25">
      <c r="A55" s="16" t="s">
        <v>726</v>
      </c>
      <c r="B55" s="40" t="s">
        <v>394</v>
      </c>
      <c r="C55" s="49"/>
      <c r="D55" s="49"/>
      <c r="E55" s="49"/>
      <c r="F55" s="37"/>
    </row>
    <row r="56" spans="1:6" x14ac:dyDescent="0.25">
      <c r="A56" s="16" t="s">
        <v>727</v>
      </c>
      <c r="B56" s="40" t="s">
        <v>395</v>
      </c>
      <c r="C56" s="49"/>
      <c r="D56" s="49"/>
      <c r="E56" s="49"/>
      <c r="F56" s="37"/>
    </row>
    <row r="57" spans="1:6" x14ac:dyDescent="0.25">
      <c r="A57" s="16" t="s">
        <v>728</v>
      </c>
      <c r="B57" s="40" t="s">
        <v>396</v>
      </c>
      <c r="C57" s="49"/>
      <c r="D57" s="49"/>
      <c r="E57" s="49"/>
      <c r="F57" s="37"/>
    </row>
    <row r="58" spans="1:6" x14ac:dyDescent="0.25">
      <c r="A58" s="16" t="s">
        <v>729</v>
      </c>
      <c r="B58" s="40" t="s">
        <v>397</v>
      </c>
      <c r="C58" s="49"/>
      <c r="D58" s="49"/>
      <c r="E58" s="49"/>
      <c r="F58" s="37"/>
    </row>
    <row r="59" spans="1:6" x14ac:dyDescent="0.25">
      <c r="A59" s="16" t="s">
        <v>730</v>
      </c>
      <c r="B59" s="40" t="s">
        <v>398</v>
      </c>
      <c r="C59" s="49"/>
      <c r="D59" s="49"/>
      <c r="E59" s="49"/>
      <c r="F59" s="37"/>
    </row>
    <row r="60" spans="1:6" x14ac:dyDescent="0.25">
      <c r="A60" s="16" t="s">
        <v>399</v>
      </c>
      <c r="B60" s="40" t="s">
        <v>400</v>
      </c>
      <c r="C60" s="49"/>
      <c r="D60" s="49"/>
      <c r="E60" s="49"/>
      <c r="F60" s="37"/>
    </row>
    <row r="61" spans="1:6" x14ac:dyDescent="0.25">
      <c r="A61" s="16" t="s">
        <v>731</v>
      </c>
      <c r="B61" s="40" t="s">
        <v>401</v>
      </c>
      <c r="C61" s="49"/>
      <c r="D61" s="49"/>
      <c r="E61" s="49"/>
      <c r="F61" s="37"/>
    </row>
    <row r="62" spans="1:6" x14ac:dyDescent="0.25">
      <c r="A62" s="59" t="s">
        <v>688</v>
      </c>
      <c r="B62" s="62" t="s">
        <v>402</v>
      </c>
      <c r="C62" s="49"/>
      <c r="D62" s="49"/>
      <c r="E62" s="49"/>
      <c r="F62" s="37"/>
    </row>
    <row r="63" spans="1:6" ht="15.75" x14ac:dyDescent="0.25">
      <c r="A63" s="168" t="s">
        <v>845</v>
      </c>
      <c r="B63" s="169"/>
      <c r="C63" s="170"/>
      <c r="D63" s="170"/>
      <c r="E63" s="170"/>
      <c r="F63" s="165"/>
    </row>
    <row r="64" spans="1:6" ht="15.75" x14ac:dyDescent="0.25">
      <c r="A64" s="147" t="s">
        <v>739</v>
      </c>
      <c r="B64" s="148" t="s">
        <v>403</v>
      </c>
      <c r="C64" s="149"/>
      <c r="D64" s="149"/>
      <c r="E64" s="149"/>
      <c r="F64" s="154"/>
    </row>
    <row r="65" spans="1:6" x14ac:dyDescent="0.25">
      <c r="A65" s="19" t="s">
        <v>695</v>
      </c>
      <c r="B65" s="8" t="s">
        <v>411</v>
      </c>
      <c r="C65" s="19"/>
      <c r="D65" s="19"/>
      <c r="E65" s="19"/>
      <c r="F65" s="37"/>
    </row>
    <row r="66" spans="1:6" x14ac:dyDescent="0.25">
      <c r="A66" s="17" t="s">
        <v>698</v>
      </c>
      <c r="B66" s="8" t="s">
        <v>419</v>
      </c>
      <c r="C66" s="17"/>
      <c r="D66" s="17"/>
      <c r="E66" s="17"/>
      <c r="F66" s="37"/>
    </row>
    <row r="67" spans="1:6" x14ac:dyDescent="0.25">
      <c r="A67" s="45" t="s">
        <v>420</v>
      </c>
      <c r="B67" s="4" t="s">
        <v>421</v>
      </c>
      <c r="C67" s="45"/>
      <c r="D67" s="45"/>
      <c r="E67" s="45"/>
      <c r="F67" s="37"/>
    </row>
    <row r="68" spans="1:6" x14ac:dyDescent="0.25">
      <c r="A68" s="45" t="s">
        <v>422</v>
      </c>
      <c r="B68" s="4" t="s">
        <v>423</v>
      </c>
      <c r="C68" s="45"/>
      <c r="D68" s="45"/>
      <c r="E68" s="45"/>
      <c r="F68" s="37"/>
    </row>
    <row r="69" spans="1:6" x14ac:dyDescent="0.25">
      <c r="A69" s="17" t="s">
        <v>424</v>
      </c>
      <c r="B69" s="8" t="s">
        <v>425</v>
      </c>
      <c r="C69" s="45"/>
      <c r="D69" s="45"/>
      <c r="E69" s="45"/>
      <c r="F69" s="37"/>
    </row>
    <row r="70" spans="1:6" x14ac:dyDescent="0.25">
      <c r="A70" s="45" t="s">
        <v>426</v>
      </c>
      <c r="B70" s="4" t="s">
        <v>427</v>
      </c>
      <c r="C70" s="45"/>
      <c r="D70" s="45"/>
      <c r="E70" s="45"/>
      <c r="F70" s="37"/>
    </row>
    <row r="71" spans="1:6" x14ac:dyDescent="0.25">
      <c r="A71" s="45" t="s">
        <v>428</v>
      </c>
      <c r="B71" s="4" t="s">
        <v>429</v>
      </c>
      <c r="C71" s="45"/>
      <c r="D71" s="45"/>
      <c r="E71" s="45"/>
      <c r="F71" s="37"/>
    </row>
    <row r="72" spans="1:6" x14ac:dyDescent="0.25">
      <c r="A72" s="45" t="s">
        <v>430</v>
      </c>
      <c r="B72" s="4" t="s">
        <v>431</v>
      </c>
      <c r="C72" s="45"/>
      <c r="D72" s="45"/>
      <c r="E72" s="45"/>
      <c r="F72" s="37"/>
    </row>
    <row r="73" spans="1:6" x14ac:dyDescent="0.25">
      <c r="A73" s="46" t="s">
        <v>699</v>
      </c>
      <c r="B73" s="47" t="s">
        <v>432</v>
      </c>
      <c r="C73" s="17"/>
      <c r="D73" s="17"/>
      <c r="E73" s="17"/>
      <c r="F73" s="37"/>
    </row>
    <row r="74" spans="1:6" x14ac:dyDescent="0.25">
      <c r="A74" s="45" t="s">
        <v>433</v>
      </c>
      <c r="B74" s="4" t="s">
        <v>434</v>
      </c>
      <c r="C74" s="45"/>
      <c r="D74" s="45"/>
      <c r="E74" s="45"/>
      <c r="F74" s="37"/>
    </row>
    <row r="75" spans="1:6" x14ac:dyDescent="0.25">
      <c r="A75" s="16" t="s">
        <v>435</v>
      </c>
      <c r="B75" s="4" t="s">
        <v>436</v>
      </c>
      <c r="C75" s="16"/>
      <c r="D75" s="16"/>
      <c r="E75" s="16"/>
      <c r="F75" s="37"/>
    </row>
    <row r="76" spans="1:6" x14ac:dyDescent="0.25">
      <c r="A76" s="45" t="s">
        <v>736</v>
      </c>
      <c r="B76" s="4" t="s">
        <v>437</v>
      </c>
      <c r="C76" s="45"/>
      <c r="D76" s="45"/>
      <c r="E76" s="45"/>
      <c r="F76" s="37"/>
    </row>
    <row r="77" spans="1:6" x14ac:dyDescent="0.25">
      <c r="A77" s="45" t="s">
        <v>704</v>
      </c>
      <c r="B77" s="4" t="s">
        <v>438</v>
      </c>
      <c r="C77" s="45"/>
      <c r="D77" s="45"/>
      <c r="E77" s="45"/>
      <c r="F77" s="37"/>
    </row>
    <row r="78" spans="1:6" x14ac:dyDescent="0.25">
      <c r="A78" s="46" t="s">
        <v>705</v>
      </c>
      <c r="B78" s="47" t="s">
        <v>442</v>
      </c>
      <c r="C78" s="17"/>
      <c r="D78" s="17"/>
      <c r="E78" s="17"/>
      <c r="F78" s="37"/>
    </row>
    <row r="79" spans="1:6" x14ac:dyDescent="0.25">
      <c r="A79" s="16" t="s">
        <v>443</v>
      </c>
      <c r="B79" s="4" t="s">
        <v>444</v>
      </c>
      <c r="C79" s="16"/>
      <c r="D79" s="16"/>
      <c r="E79" s="16"/>
      <c r="F79" s="37"/>
    </row>
    <row r="80" spans="1:6" ht="15.75" x14ac:dyDescent="0.25">
      <c r="A80" s="150" t="s">
        <v>740</v>
      </c>
      <c r="B80" s="151" t="s">
        <v>445</v>
      </c>
      <c r="C80" s="152"/>
      <c r="D80" s="152"/>
      <c r="E80" s="152"/>
      <c r="F80" s="154"/>
    </row>
    <row r="81" spans="1:6" ht="15.75" x14ac:dyDescent="0.25">
      <c r="A81" s="162" t="s">
        <v>776</v>
      </c>
      <c r="B81" s="173"/>
      <c r="C81" s="139"/>
      <c r="D81" s="139"/>
      <c r="E81" s="139"/>
      <c r="F81" s="131"/>
    </row>
    <row r="82" spans="1:6" ht="51.75" customHeight="1" x14ac:dyDescent="0.3">
      <c r="A82" s="1" t="s">
        <v>255</v>
      </c>
      <c r="B82" s="2" t="s">
        <v>10</v>
      </c>
      <c r="C82" s="76" t="s">
        <v>145</v>
      </c>
      <c r="D82" s="76" t="s">
        <v>26</v>
      </c>
      <c r="E82" s="76" t="s">
        <v>146</v>
      </c>
      <c r="F82" s="76" t="s">
        <v>147</v>
      </c>
    </row>
    <row r="83" spans="1:6" x14ac:dyDescent="0.25">
      <c r="A83" s="4" t="s">
        <v>779</v>
      </c>
      <c r="B83" s="5" t="s">
        <v>458</v>
      </c>
      <c r="C83" s="37"/>
      <c r="D83" s="37"/>
      <c r="E83" s="37"/>
      <c r="F83" s="37"/>
    </row>
    <row r="84" spans="1:6" x14ac:dyDescent="0.25">
      <c r="A84" s="4" t="s">
        <v>459</v>
      </c>
      <c r="B84" s="5" t="s">
        <v>460</v>
      </c>
      <c r="C84" s="37"/>
      <c r="D84" s="37"/>
      <c r="E84" s="37"/>
      <c r="F84" s="37"/>
    </row>
    <row r="85" spans="1:6" x14ac:dyDescent="0.25">
      <c r="A85" s="4" t="s">
        <v>461</v>
      </c>
      <c r="B85" s="5" t="s">
        <v>462</v>
      </c>
      <c r="C85" s="37"/>
      <c r="D85" s="37"/>
      <c r="E85" s="37"/>
      <c r="F85" s="37"/>
    </row>
    <row r="86" spans="1:6" x14ac:dyDescent="0.25">
      <c r="A86" s="4" t="s">
        <v>741</v>
      </c>
      <c r="B86" s="5" t="s">
        <v>463</v>
      </c>
      <c r="C86" s="37"/>
      <c r="D86" s="37"/>
      <c r="E86" s="37"/>
      <c r="F86" s="37"/>
    </row>
    <row r="87" spans="1:6" x14ac:dyDescent="0.25">
      <c r="A87" s="4" t="s">
        <v>742</v>
      </c>
      <c r="B87" s="5" t="s">
        <v>464</v>
      </c>
      <c r="C87" s="37"/>
      <c r="D87" s="37"/>
      <c r="E87" s="37"/>
      <c r="F87" s="37"/>
    </row>
    <row r="88" spans="1:6" x14ac:dyDescent="0.25">
      <c r="A88" s="4" t="s">
        <v>743</v>
      </c>
      <c r="B88" s="5" t="s">
        <v>465</v>
      </c>
      <c r="C88" s="37"/>
      <c r="D88" s="37"/>
      <c r="E88" s="37"/>
      <c r="F88" s="37"/>
    </row>
    <row r="89" spans="1:6" x14ac:dyDescent="0.25">
      <c r="A89" s="47" t="s">
        <v>780</v>
      </c>
      <c r="B89" s="60" t="s">
        <v>466</v>
      </c>
      <c r="C89" s="37"/>
      <c r="D89" s="37"/>
      <c r="E89" s="37"/>
      <c r="F89" s="37"/>
    </row>
    <row r="90" spans="1:6" x14ac:dyDescent="0.25">
      <c r="A90" s="4" t="s">
        <v>782</v>
      </c>
      <c r="B90" s="5" t="s">
        <v>480</v>
      </c>
      <c r="C90" s="37"/>
      <c r="D90" s="37"/>
      <c r="E90" s="37"/>
      <c r="F90" s="37"/>
    </row>
    <row r="91" spans="1:6" x14ac:dyDescent="0.25">
      <c r="A91" s="4" t="s">
        <v>749</v>
      </c>
      <c r="B91" s="5" t="s">
        <v>481</v>
      </c>
      <c r="C91" s="37"/>
      <c r="D91" s="37"/>
      <c r="E91" s="37"/>
      <c r="F91" s="37"/>
    </row>
    <row r="92" spans="1:6" x14ac:dyDescent="0.25">
      <c r="A92" s="4" t="s">
        <v>750</v>
      </c>
      <c r="B92" s="5" t="s">
        <v>482</v>
      </c>
      <c r="C92" s="37"/>
      <c r="D92" s="37"/>
      <c r="E92" s="37"/>
      <c r="F92" s="37"/>
    </row>
    <row r="93" spans="1:6" x14ac:dyDescent="0.25">
      <c r="A93" s="4" t="s">
        <v>751</v>
      </c>
      <c r="B93" s="5" t="s">
        <v>483</v>
      </c>
      <c r="C93" s="37"/>
      <c r="D93" s="37"/>
      <c r="E93" s="37"/>
      <c r="F93" s="37"/>
    </row>
    <row r="94" spans="1:6" x14ac:dyDescent="0.25">
      <c r="A94" s="4" t="s">
        <v>783</v>
      </c>
      <c r="B94" s="5" t="s">
        <v>511</v>
      </c>
      <c r="C94" s="37"/>
      <c r="D94" s="37"/>
      <c r="E94" s="37"/>
      <c r="F94" s="37"/>
    </row>
    <row r="95" spans="1:6" x14ac:dyDescent="0.25">
      <c r="A95" s="4" t="s">
        <v>756</v>
      </c>
      <c r="B95" s="5" t="s">
        <v>512</v>
      </c>
      <c r="C95" s="37"/>
      <c r="D95" s="37"/>
      <c r="E95" s="37"/>
      <c r="F95" s="37"/>
    </row>
    <row r="96" spans="1:6" x14ac:dyDescent="0.25">
      <c r="A96" s="47" t="s">
        <v>784</v>
      </c>
      <c r="B96" s="60" t="s">
        <v>513</v>
      </c>
      <c r="C96" s="37"/>
      <c r="D96" s="37"/>
      <c r="E96" s="37"/>
      <c r="F96" s="37"/>
    </row>
    <row r="97" spans="1:6" x14ac:dyDescent="0.25">
      <c r="A97" s="16" t="s">
        <v>514</v>
      </c>
      <c r="B97" s="5" t="s">
        <v>515</v>
      </c>
      <c r="C97" s="37"/>
      <c r="D97" s="37"/>
      <c r="E97" s="37"/>
      <c r="F97" s="37"/>
    </row>
    <row r="98" spans="1:6" x14ac:dyDescent="0.25">
      <c r="A98" s="16" t="s">
        <v>757</v>
      </c>
      <c r="B98" s="5" t="s">
        <v>516</v>
      </c>
      <c r="C98" s="37"/>
      <c r="D98" s="37"/>
      <c r="E98" s="37"/>
      <c r="F98" s="37"/>
    </row>
    <row r="99" spans="1:6" x14ac:dyDescent="0.25">
      <c r="A99" s="16" t="s">
        <v>758</v>
      </c>
      <c r="B99" s="5" t="s">
        <v>519</v>
      </c>
      <c r="C99" s="37"/>
      <c r="D99" s="37"/>
      <c r="E99" s="37"/>
      <c r="F99" s="37"/>
    </row>
    <row r="100" spans="1:6" x14ac:dyDescent="0.25">
      <c r="A100" s="16" t="s">
        <v>759</v>
      </c>
      <c r="B100" s="5" t="s">
        <v>520</v>
      </c>
      <c r="C100" s="37"/>
      <c r="D100" s="37"/>
      <c r="E100" s="37"/>
      <c r="F100" s="37"/>
    </row>
    <row r="101" spans="1:6" x14ac:dyDescent="0.25">
      <c r="A101" s="16" t="s">
        <v>527</v>
      </c>
      <c r="B101" s="5" t="s">
        <v>528</v>
      </c>
      <c r="C101" s="37"/>
      <c r="D101" s="37"/>
      <c r="E101" s="37"/>
      <c r="F101" s="37"/>
    </row>
    <row r="102" spans="1:6" x14ac:dyDescent="0.25">
      <c r="A102" s="16" t="s">
        <v>529</v>
      </c>
      <c r="B102" s="5" t="s">
        <v>530</v>
      </c>
      <c r="C102" s="37"/>
      <c r="D102" s="37"/>
      <c r="E102" s="37"/>
      <c r="F102" s="37"/>
    </row>
    <row r="103" spans="1:6" x14ac:dyDescent="0.25">
      <c r="A103" s="16" t="s">
        <v>531</v>
      </c>
      <c r="B103" s="5" t="s">
        <v>532</v>
      </c>
      <c r="C103" s="37"/>
      <c r="D103" s="37"/>
      <c r="E103" s="37"/>
      <c r="F103" s="37"/>
    </row>
    <row r="104" spans="1:6" x14ac:dyDescent="0.25">
      <c r="A104" s="16" t="s">
        <v>760</v>
      </c>
      <c r="B104" s="5" t="s">
        <v>533</v>
      </c>
      <c r="C104" s="37"/>
      <c r="D104" s="37"/>
      <c r="E104" s="37"/>
      <c r="F104" s="37"/>
    </row>
    <row r="105" spans="1:6" x14ac:dyDescent="0.25">
      <c r="A105" s="16" t="s">
        <v>761</v>
      </c>
      <c r="B105" s="5" t="s">
        <v>535</v>
      </c>
      <c r="C105" s="37"/>
      <c r="D105" s="37"/>
      <c r="E105" s="37"/>
      <c r="F105" s="37"/>
    </row>
    <row r="106" spans="1:6" x14ac:dyDescent="0.25">
      <c r="A106" s="16" t="s">
        <v>762</v>
      </c>
      <c r="B106" s="5" t="s">
        <v>540</v>
      </c>
      <c r="C106" s="37"/>
      <c r="D106" s="37"/>
      <c r="E106" s="37"/>
      <c r="F106" s="37"/>
    </row>
    <row r="107" spans="1:6" x14ac:dyDescent="0.25">
      <c r="A107" s="59" t="s">
        <v>785</v>
      </c>
      <c r="B107" s="60" t="s">
        <v>544</v>
      </c>
      <c r="C107" s="37"/>
      <c r="D107" s="37"/>
      <c r="E107" s="37"/>
      <c r="F107" s="37"/>
    </row>
    <row r="108" spans="1:6" x14ac:dyDescent="0.25">
      <c r="A108" s="16" t="s">
        <v>556</v>
      </c>
      <c r="B108" s="5" t="s">
        <v>557</v>
      </c>
      <c r="C108" s="37"/>
      <c r="D108" s="37"/>
      <c r="E108" s="37"/>
      <c r="F108" s="37"/>
    </row>
    <row r="109" spans="1:6" x14ac:dyDescent="0.25">
      <c r="A109" s="4" t="s">
        <v>766</v>
      </c>
      <c r="B109" s="5" t="s">
        <v>558</v>
      </c>
      <c r="C109" s="37"/>
      <c r="D109" s="37"/>
      <c r="E109" s="37"/>
      <c r="F109" s="37"/>
    </row>
    <row r="110" spans="1:6" x14ac:dyDescent="0.25">
      <c r="A110" s="16" t="s">
        <v>767</v>
      </c>
      <c r="B110" s="5" t="s">
        <v>559</v>
      </c>
      <c r="C110" s="37"/>
      <c r="D110" s="37"/>
      <c r="E110" s="37"/>
      <c r="F110" s="37"/>
    </row>
    <row r="111" spans="1:6" x14ac:dyDescent="0.25">
      <c r="A111" s="47" t="s">
        <v>787</v>
      </c>
      <c r="B111" s="60" t="s">
        <v>560</v>
      </c>
      <c r="C111" s="37"/>
      <c r="D111" s="37"/>
      <c r="E111" s="37"/>
      <c r="F111" s="37"/>
    </row>
    <row r="112" spans="1:6" ht="15.75" x14ac:dyDescent="0.25">
      <c r="A112" s="166" t="s">
        <v>846</v>
      </c>
      <c r="B112" s="174"/>
      <c r="C112" s="131"/>
      <c r="D112" s="131"/>
      <c r="E112" s="131"/>
      <c r="F112" s="131"/>
    </row>
    <row r="113" spans="1:6" x14ac:dyDescent="0.25">
      <c r="A113" s="4" t="s">
        <v>467</v>
      </c>
      <c r="B113" s="5" t="s">
        <v>468</v>
      </c>
      <c r="C113" s="37"/>
      <c r="D113" s="37"/>
      <c r="E113" s="37"/>
      <c r="F113" s="37"/>
    </row>
    <row r="114" spans="1:6" x14ac:dyDescent="0.25">
      <c r="A114" s="4" t="s">
        <v>469</v>
      </c>
      <c r="B114" s="5" t="s">
        <v>470</v>
      </c>
      <c r="C114" s="37"/>
      <c r="D114" s="37"/>
      <c r="E114" s="37"/>
      <c r="F114" s="37"/>
    </row>
    <row r="115" spans="1:6" x14ac:dyDescent="0.25">
      <c r="A115" s="4" t="s">
        <v>744</v>
      </c>
      <c r="B115" s="5" t="s">
        <v>471</v>
      </c>
      <c r="C115" s="37"/>
      <c r="D115" s="37"/>
      <c r="E115" s="37"/>
      <c r="F115" s="37"/>
    </row>
    <row r="116" spans="1:6" x14ac:dyDescent="0.25">
      <c r="A116" s="4" t="s">
        <v>745</v>
      </c>
      <c r="B116" s="5" t="s">
        <v>472</v>
      </c>
      <c r="C116" s="37"/>
      <c r="D116" s="37"/>
      <c r="E116" s="37"/>
      <c r="F116" s="37"/>
    </row>
    <row r="117" spans="1:6" x14ac:dyDescent="0.25">
      <c r="A117" s="4" t="s">
        <v>746</v>
      </c>
      <c r="B117" s="5" t="s">
        <v>473</v>
      </c>
      <c r="C117" s="37"/>
      <c r="D117" s="37"/>
      <c r="E117" s="37"/>
      <c r="F117" s="37"/>
    </row>
    <row r="118" spans="1:6" x14ac:dyDescent="0.25">
      <c r="A118" s="47" t="s">
        <v>781</v>
      </c>
      <c r="B118" s="60" t="s">
        <v>474</v>
      </c>
      <c r="C118" s="37"/>
      <c r="D118" s="37"/>
      <c r="E118" s="37"/>
      <c r="F118" s="37"/>
    </row>
    <row r="119" spans="1:6" x14ac:dyDescent="0.25">
      <c r="A119" s="16" t="s">
        <v>763</v>
      </c>
      <c r="B119" s="5" t="s">
        <v>545</v>
      </c>
      <c r="C119" s="37"/>
      <c r="D119" s="37"/>
      <c r="E119" s="37"/>
      <c r="F119" s="37"/>
    </row>
    <row r="120" spans="1:6" x14ac:dyDescent="0.25">
      <c r="A120" s="16" t="s">
        <v>764</v>
      </c>
      <c r="B120" s="5" t="s">
        <v>547</v>
      </c>
      <c r="C120" s="37"/>
      <c r="D120" s="37"/>
      <c r="E120" s="37"/>
      <c r="F120" s="37"/>
    </row>
    <row r="121" spans="1:6" x14ac:dyDescent="0.25">
      <c r="A121" s="16" t="s">
        <v>549</v>
      </c>
      <c r="B121" s="5" t="s">
        <v>550</v>
      </c>
      <c r="C121" s="37"/>
      <c r="D121" s="37"/>
      <c r="E121" s="37"/>
      <c r="F121" s="37"/>
    </row>
    <row r="122" spans="1:6" x14ac:dyDescent="0.25">
      <c r="A122" s="16" t="s">
        <v>765</v>
      </c>
      <c r="B122" s="5" t="s">
        <v>551</v>
      </c>
      <c r="C122" s="37"/>
      <c r="D122" s="37"/>
      <c r="E122" s="37"/>
      <c r="F122" s="37"/>
    </row>
    <row r="123" spans="1:6" x14ac:dyDescent="0.25">
      <c r="A123" s="16" t="s">
        <v>553</v>
      </c>
      <c r="B123" s="5" t="s">
        <v>554</v>
      </c>
      <c r="C123" s="37"/>
      <c r="D123" s="37"/>
      <c r="E123" s="37"/>
      <c r="F123" s="37"/>
    </row>
    <row r="124" spans="1:6" x14ac:dyDescent="0.25">
      <c r="A124" s="47" t="s">
        <v>786</v>
      </c>
      <c r="B124" s="60" t="s">
        <v>555</v>
      </c>
      <c r="C124" s="37"/>
      <c r="D124" s="37"/>
      <c r="E124" s="37"/>
      <c r="F124" s="37"/>
    </row>
    <row r="125" spans="1:6" x14ac:dyDescent="0.25">
      <c r="A125" s="16" t="s">
        <v>561</v>
      </c>
      <c r="B125" s="5" t="s">
        <v>562</v>
      </c>
      <c r="C125" s="37"/>
      <c r="D125" s="37"/>
      <c r="E125" s="37"/>
      <c r="F125" s="37"/>
    </row>
    <row r="126" spans="1:6" x14ac:dyDescent="0.25">
      <c r="A126" s="4" t="s">
        <v>768</v>
      </c>
      <c r="B126" s="5" t="s">
        <v>563</v>
      </c>
      <c r="C126" s="37"/>
      <c r="D126" s="37"/>
      <c r="E126" s="37"/>
      <c r="F126" s="37"/>
    </row>
    <row r="127" spans="1:6" x14ac:dyDescent="0.25">
      <c r="A127" s="16" t="s">
        <v>769</v>
      </c>
      <c r="B127" s="5" t="s">
        <v>564</v>
      </c>
      <c r="C127" s="37"/>
      <c r="D127" s="37"/>
      <c r="E127" s="37"/>
      <c r="F127" s="37"/>
    </row>
    <row r="128" spans="1:6" x14ac:dyDescent="0.25">
      <c r="A128" s="47" t="s">
        <v>789</v>
      </c>
      <c r="B128" s="60" t="s">
        <v>565</v>
      </c>
      <c r="C128" s="37"/>
      <c r="D128" s="37"/>
      <c r="E128" s="37"/>
      <c r="F128" s="37"/>
    </row>
    <row r="129" spans="1:6" ht="15.75" x14ac:dyDescent="0.25">
      <c r="A129" s="166" t="s">
        <v>845</v>
      </c>
      <c r="B129" s="174"/>
      <c r="C129" s="131"/>
      <c r="D129" s="131"/>
      <c r="E129" s="131"/>
      <c r="F129" s="131"/>
    </row>
    <row r="130" spans="1:6" ht="15.75" x14ac:dyDescent="0.25">
      <c r="A130" s="153" t="s">
        <v>788</v>
      </c>
      <c r="B130" s="147" t="s">
        <v>566</v>
      </c>
      <c r="C130" s="154"/>
      <c r="D130" s="154"/>
      <c r="E130" s="154"/>
      <c r="F130" s="154"/>
    </row>
    <row r="131" spans="1:6" ht="15.75" x14ac:dyDescent="0.25">
      <c r="A131" s="159" t="s">
        <v>897</v>
      </c>
      <c r="B131" s="160"/>
      <c r="C131" s="161"/>
      <c r="D131" s="161"/>
      <c r="E131" s="161"/>
      <c r="F131" s="161"/>
    </row>
    <row r="132" spans="1:6" ht="15.75" x14ac:dyDescent="0.25">
      <c r="A132" s="159" t="s">
        <v>898</v>
      </c>
      <c r="B132" s="160"/>
      <c r="C132" s="161"/>
      <c r="D132" s="161"/>
      <c r="E132" s="161"/>
      <c r="F132" s="161"/>
    </row>
    <row r="133" spans="1:6" x14ac:dyDescent="0.25">
      <c r="A133" s="19" t="s">
        <v>790</v>
      </c>
      <c r="B133" s="8" t="s">
        <v>571</v>
      </c>
      <c r="C133" s="37"/>
      <c r="D133" s="37"/>
      <c r="E133" s="37"/>
      <c r="F133" s="37"/>
    </row>
    <row r="134" spans="1:6" x14ac:dyDescent="0.25">
      <c r="A134" s="17" t="s">
        <v>791</v>
      </c>
      <c r="B134" s="8" t="s">
        <v>578</v>
      </c>
      <c r="C134" s="37"/>
      <c r="D134" s="37"/>
      <c r="E134" s="37"/>
      <c r="F134" s="37"/>
    </row>
    <row r="135" spans="1:6" x14ac:dyDescent="0.25">
      <c r="A135" s="4" t="s">
        <v>895</v>
      </c>
      <c r="B135" s="4" t="s">
        <v>579</v>
      </c>
      <c r="C135" s="37"/>
      <c r="D135" s="37"/>
      <c r="E135" s="37"/>
      <c r="F135" s="37"/>
    </row>
    <row r="136" spans="1:6" x14ac:dyDescent="0.25">
      <c r="A136" s="4" t="s">
        <v>896</v>
      </c>
      <c r="B136" s="4" t="s">
        <v>579</v>
      </c>
      <c r="C136" s="37"/>
      <c r="D136" s="37"/>
      <c r="E136" s="37"/>
      <c r="F136" s="37"/>
    </row>
    <row r="137" spans="1:6" x14ac:dyDescent="0.25">
      <c r="A137" s="4" t="s">
        <v>893</v>
      </c>
      <c r="B137" s="4" t="s">
        <v>580</v>
      </c>
      <c r="C137" s="37"/>
      <c r="D137" s="37"/>
      <c r="E137" s="37"/>
      <c r="F137" s="37"/>
    </row>
    <row r="138" spans="1:6" x14ac:dyDescent="0.25">
      <c r="A138" s="4" t="s">
        <v>894</v>
      </c>
      <c r="B138" s="4" t="s">
        <v>580</v>
      </c>
      <c r="C138" s="37"/>
      <c r="D138" s="37"/>
      <c r="E138" s="37"/>
      <c r="F138" s="37"/>
    </row>
    <row r="139" spans="1:6" x14ac:dyDescent="0.25">
      <c r="A139" s="8" t="s">
        <v>792</v>
      </c>
      <c r="B139" s="8" t="s">
        <v>581</v>
      </c>
      <c r="C139" s="37"/>
      <c r="D139" s="37"/>
      <c r="E139" s="37"/>
      <c r="F139" s="37"/>
    </row>
    <row r="140" spans="1:6" x14ac:dyDescent="0.25">
      <c r="A140" s="45" t="s">
        <v>582</v>
      </c>
      <c r="B140" s="4" t="s">
        <v>583</v>
      </c>
      <c r="C140" s="37"/>
      <c r="D140" s="37"/>
      <c r="E140" s="37"/>
      <c r="F140" s="37"/>
    </row>
    <row r="141" spans="1:6" x14ac:dyDescent="0.25">
      <c r="A141" s="45" t="s">
        <v>584</v>
      </c>
      <c r="B141" s="4" t="s">
        <v>585</v>
      </c>
      <c r="C141" s="37"/>
      <c r="D141" s="37"/>
      <c r="E141" s="37"/>
      <c r="F141" s="37"/>
    </row>
    <row r="142" spans="1:6" x14ac:dyDescent="0.25">
      <c r="A142" s="45" t="s">
        <v>586</v>
      </c>
      <c r="B142" s="4" t="s">
        <v>587</v>
      </c>
      <c r="C142" s="37"/>
      <c r="D142" s="37"/>
      <c r="E142" s="37"/>
      <c r="F142" s="37"/>
    </row>
    <row r="143" spans="1:6" x14ac:dyDescent="0.25">
      <c r="A143" s="45" t="s">
        <v>588</v>
      </c>
      <c r="B143" s="4" t="s">
        <v>589</v>
      </c>
      <c r="C143" s="37"/>
      <c r="D143" s="37"/>
      <c r="E143" s="37"/>
      <c r="F143" s="37"/>
    </row>
    <row r="144" spans="1:6" x14ac:dyDescent="0.25">
      <c r="A144" s="16" t="s">
        <v>774</v>
      </c>
      <c r="B144" s="4" t="s">
        <v>590</v>
      </c>
      <c r="C144" s="37"/>
      <c r="D144" s="37"/>
      <c r="E144" s="37"/>
      <c r="F144" s="37"/>
    </row>
    <row r="145" spans="1:6" x14ac:dyDescent="0.25">
      <c r="A145" s="19" t="s">
        <v>793</v>
      </c>
      <c r="B145" s="8" t="s">
        <v>592</v>
      </c>
      <c r="C145" s="37"/>
      <c r="D145" s="37"/>
      <c r="E145" s="37"/>
      <c r="F145" s="37"/>
    </row>
    <row r="146" spans="1:6" x14ac:dyDescent="0.25">
      <c r="A146" s="16" t="s">
        <v>593</v>
      </c>
      <c r="B146" s="4" t="s">
        <v>594</v>
      </c>
      <c r="C146" s="37"/>
      <c r="D146" s="37"/>
      <c r="E146" s="37"/>
      <c r="F146" s="37"/>
    </row>
    <row r="147" spans="1:6" x14ac:dyDescent="0.25">
      <c r="A147" s="16" t="s">
        <v>595</v>
      </c>
      <c r="B147" s="4" t="s">
        <v>596</v>
      </c>
      <c r="C147" s="37"/>
      <c r="D147" s="37"/>
      <c r="E147" s="37"/>
      <c r="F147" s="37"/>
    </row>
    <row r="148" spans="1:6" x14ac:dyDescent="0.25">
      <c r="A148" s="45" t="s">
        <v>597</v>
      </c>
      <c r="B148" s="4" t="s">
        <v>598</v>
      </c>
      <c r="C148" s="37"/>
      <c r="D148" s="37"/>
      <c r="E148" s="37"/>
      <c r="F148" s="37"/>
    </row>
    <row r="149" spans="1:6" x14ac:dyDescent="0.25">
      <c r="A149" s="45" t="s">
        <v>775</v>
      </c>
      <c r="B149" s="4" t="s">
        <v>599</v>
      </c>
      <c r="C149" s="37"/>
      <c r="D149" s="37"/>
      <c r="E149" s="37"/>
      <c r="F149" s="37"/>
    </row>
    <row r="150" spans="1:6" x14ac:dyDescent="0.25">
      <c r="A150" s="17" t="s">
        <v>794</v>
      </c>
      <c r="B150" s="8" t="s">
        <v>600</v>
      </c>
      <c r="C150" s="37"/>
      <c r="D150" s="37"/>
      <c r="E150" s="37"/>
      <c r="F150" s="37"/>
    </row>
    <row r="151" spans="1:6" x14ac:dyDescent="0.25">
      <c r="A151" s="19" t="s">
        <v>601</v>
      </c>
      <c r="B151" s="8" t="s">
        <v>602</v>
      </c>
      <c r="C151" s="37"/>
      <c r="D151" s="37"/>
      <c r="E151" s="37"/>
      <c r="F151" s="37"/>
    </row>
    <row r="152" spans="1:6" ht="15.75" x14ac:dyDescent="0.25">
      <c r="A152" s="150" t="s">
        <v>795</v>
      </c>
      <c r="B152" s="151" t="s">
        <v>603</v>
      </c>
      <c r="C152" s="154"/>
      <c r="D152" s="154"/>
      <c r="E152" s="154"/>
      <c r="F152" s="154"/>
    </row>
    <row r="153" spans="1:6" ht="15.75" x14ac:dyDescent="0.25">
      <c r="A153" s="163" t="s">
        <v>777</v>
      </c>
      <c r="B153" s="175"/>
      <c r="C153" s="165"/>
      <c r="D153" s="165"/>
      <c r="E153" s="165"/>
      <c r="F153" s="165"/>
    </row>
  </sheetData>
  <mergeCells count="2">
    <mergeCell ref="A2:F2"/>
    <mergeCell ref="A3:F3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60" fitToHeight="2" orientation="portrait" horizontalDpi="300" verticalDpi="3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F153"/>
  <sheetViews>
    <sheetView workbookViewId="0"/>
  </sheetViews>
  <sheetFormatPr defaultRowHeight="15" x14ac:dyDescent="0.25"/>
  <cols>
    <col min="1" max="1" width="101.28515625" customWidth="1"/>
    <col min="2" max="2" width="10.28515625" customWidth="1"/>
    <col min="3" max="3" width="17.42578125" customWidth="1"/>
    <col min="4" max="4" width="15.85546875" customWidth="1"/>
    <col min="5" max="5" width="12.42578125" customWidth="1"/>
    <col min="6" max="6" width="11.140625" customWidth="1"/>
  </cols>
  <sheetData>
    <row r="1" spans="1:6" x14ac:dyDescent="0.25">
      <c r="A1" s="141" t="s">
        <v>144</v>
      </c>
      <c r="B1" s="116"/>
      <c r="C1" s="116"/>
      <c r="D1" s="116"/>
      <c r="E1" s="116"/>
      <c r="F1" s="116"/>
    </row>
    <row r="2" spans="1:6" ht="26.25" customHeight="1" x14ac:dyDescent="0.25">
      <c r="A2" s="668" t="s">
        <v>42</v>
      </c>
      <c r="B2" s="670"/>
      <c r="C2" s="670"/>
      <c r="D2" s="670"/>
      <c r="E2" s="670"/>
      <c r="F2" s="574"/>
    </row>
    <row r="3" spans="1:6" ht="30" customHeight="1" x14ac:dyDescent="0.25">
      <c r="A3" s="576" t="s">
        <v>949</v>
      </c>
      <c r="B3" s="573"/>
      <c r="C3" s="573"/>
      <c r="D3" s="573"/>
      <c r="E3" s="573"/>
      <c r="F3" s="574"/>
    </row>
    <row r="5" spans="1:6" x14ac:dyDescent="0.25">
      <c r="A5" s="129" t="s">
        <v>930</v>
      </c>
    </row>
    <row r="6" spans="1:6" ht="48.75" customHeight="1" x14ac:dyDescent="0.3">
      <c r="A6" s="1" t="s">
        <v>255</v>
      </c>
      <c r="B6" s="2" t="s">
        <v>256</v>
      </c>
      <c r="C6" s="76" t="s">
        <v>145</v>
      </c>
      <c r="D6" s="76" t="s">
        <v>26</v>
      </c>
      <c r="E6" s="76" t="s">
        <v>146</v>
      </c>
      <c r="F6" s="76" t="s">
        <v>147</v>
      </c>
    </row>
    <row r="7" spans="1:6" x14ac:dyDescent="0.25">
      <c r="A7" s="41" t="s">
        <v>605</v>
      </c>
      <c r="B7" s="40" t="s">
        <v>283</v>
      </c>
      <c r="C7" s="49"/>
      <c r="D7" s="49"/>
      <c r="E7" s="49"/>
      <c r="F7" s="37"/>
    </row>
    <row r="8" spans="1:6" x14ac:dyDescent="0.25">
      <c r="A8" s="4" t="s">
        <v>606</v>
      </c>
      <c r="B8" s="40" t="s">
        <v>290</v>
      </c>
      <c r="C8" s="49"/>
      <c r="D8" s="49"/>
      <c r="E8" s="49"/>
      <c r="F8" s="37"/>
    </row>
    <row r="9" spans="1:6" x14ac:dyDescent="0.25">
      <c r="A9" s="61" t="s">
        <v>737</v>
      </c>
      <c r="B9" s="62" t="s">
        <v>291</v>
      </c>
      <c r="C9" s="49"/>
      <c r="D9" s="49"/>
      <c r="E9" s="49"/>
      <c r="F9" s="37"/>
    </row>
    <row r="10" spans="1:6" x14ac:dyDescent="0.25">
      <c r="A10" s="47" t="s">
        <v>708</v>
      </c>
      <c r="B10" s="62" t="s">
        <v>292</v>
      </c>
      <c r="C10" s="49"/>
      <c r="D10" s="49"/>
      <c r="E10" s="49"/>
      <c r="F10" s="37"/>
    </row>
    <row r="11" spans="1:6" x14ac:dyDescent="0.25">
      <c r="A11" s="4" t="s">
        <v>616</v>
      </c>
      <c r="B11" s="40" t="s">
        <v>299</v>
      </c>
      <c r="C11" s="49"/>
      <c r="D11" s="49"/>
      <c r="E11" s="49"/>
      <c r="F11" s="37"/>
    </row>
    <row r="12" spans="1:6" x14ac:dyDescent="0.25">
      <c r="A12" s="4" t="s">
        <v>738</v>
      </c>
      <c r="B12" s="40" t="s">
        <v>304</v>
      </c>
      <c r="C12" s="49"/>
      <c r="D12" s="49"/>
      <c r="E12" s="49"/>
      <c r="F12" s="37"/>
    </row>
    <row r="13" spans="1:6" x14ac:dyDescent="0.25">
      <c r="A13" s="4" t="s">
        <v>621</v>
      </c>
      <c r="B13" s="40" t="s">
        <v>319</v>
      </c>
      <c r="C13" s="49"/>
      <c r="D13" s="49"/>
      <c r="E13" s="49"/>
      <c r="F13" s="37"/>
    </row>
    <row r="14" spans="1:6" x14ac:dyDescent="0.25">
      <c r="A14" s="4" t="s">
        <v>622</v>
      </c>
      <c r="B14" s="40" t="s">
        <v>324</v>
      </c>
      <c r="C14" s="49"/>
      <c r="D14" s="49"/>
      <c r="E14" s="49"/>
      <c r="F14" s="37"/>
    </row>
    <row r="15" spans="1:6" x14ac:dyDescent="0.25">
      <c r="A15" s="4" t="s">
        <v>625</v>
      </c>
      <c r="B15" s="40" t="s">
        <v>337</v>
      </c>
      <c r="C15" s="49"/>
      <c r="D15" s="49"/>
      <c r="E15" s="49"/>
      <c r="F15" s="37"/>
    </row>
    <row r="16" spans="1:6" x14ac:dyDescent="0.25">
      <c r="A16" s="47" t="s">
        <v>626</v>
      </c>
      <c r="B16" s="62" t="s">
        <v>338</v>
      </c>
      <c r="C16" s="49"/>
      <c r="D16" s="49"/>
      <c r="E16" s="49"/>
      <c r="F16" s="37"/>
    </row>
    <row r="17" spans="1:6" x14ac:dyDescent="0.25">
      <c r="A17" s="16" t="s">
        <v>339</v>
      </c>
      <c r="B17" s="40" t="s">
        <v>340</v>
      </c>
      <c r="C17" s="49"/>
      <c r="D17" s="49"/>
      <c r="E17" s="49"/>
      <c r="F17" s="37"/>
    </row>
    <row r="18" spans="1:6" x14ac:dyDescent="0.25">
      <c r="A18" s="16" t="s">
        <v>643</v>
      </c>
      <c r="B18" s="40" t="s">
        <v>341</v>
      </c>
      <c r="C18" s="49"/>
      <c r="D18" s="49"/>
      <c r="E18" s="49"/>
      <c r="F18" s="37"/>
    </row>
    <row r="19" spans="1:6" x14ac:dyDescent="0.25">
      <c r="A19" s="21" t="s">
        <v>714</v>
      </c>
      <c r="B19" s="40" t="s">
        <v>342</v>
      </c>
      <c r="C19" s="49"/>
      <c r="D19" s="49"/>
      <c r="E19" s="49"/>
      <c r="F19" s="37"/>
    </row>
    <row r="20" spans="1:6" x14ac:dyDescent="0.25">
      <c r="A20" s="21" t="s">
        <v>715</v>
      </c>
      <c r="B20" s="40" t="s">
        <v>343</v>
      </c>
      <c r="C20" s="49"/>
      <c r="D20" s="49"/>
      <c r="E20" s="49"/>
      <c r="F20" s="37"/>
    </row>
    <row r="21" spans="1:6" x14ac:dyDescent="0.25">
      <c r="A21" s="21" t="s">
        <v>716</v>
      </c>
      <c r="B21" s="40" t="s">
        <v>344</v>
      </c>
      <c r="C21" s="49"/>
      <c r="D21" s="49"/>
      <c r="E21" s="49"/>
      <c r="F21" s="37"/>
    </row>
    <row r="22" spans="1:6" x14ac:dyDescent="0.25">
      <c r="A22" s="16" t="s">
        <v>717</v>
      </c>
      <c r="B22" s="40" t="s">
        <v>345</v>
      </c>
      <c r="C22" s="49"/>
      <c r="D22" s="49"/>
      <c r="E22" s="49"/>
      <c r="F22" s="37"/>
    </row>
    <row r="23" spans="1:6" x14ac:dyDescent="0.25">
      <c r="A23" s="16" t="s">
        <v>718</v>
      </c>
      <c r="B23" s="40" t="s">
        <v>346</v>
      </c>
      <c r="C23" s="49"/>
      <c r="D23" s="49"/>
      <c r="E23" s="49"/>
      <c r="F23" s="37"/>
    </row>
    <row r="24" spans="1:6" x14ac:dyDescent="0.25">
      <c r="A24" s="16" t="s">
        <v>719</v>
      </c>
      <c r="B24" s="40" t="s">
        <v>347</v>
      </c>
      <c r="C24" s="49"/>
      <c r="D24" s="49"/>
      <c r="E24" s="49"/>
      <c r="F24" s="37"/>
    </row>
    <row r="25" spans="1:6" x14ac:dyDescent="0.25">
      <c r="A25" s="59" t="s">
        <v>676</v>
      </c>
      <c r="B25" s="62" t="s">
        <v>348</v>
      </c>
      <c r="C25" s="49"/>
      <c r="D25" s="49"/>
      <c r="E25" s="49"/>
      <c r="F25" s="37"/>
    </row>
    <row r="26" spans="1:6" x14ac:dyDescent="0.25">
      <c r="A26" s="15" t="s">
        <v>720</v>
      </c>
      <c r="B26" s="40" t="s">
        <v>349</v>
      </c>
      <c r="C26" s="49"/>
      <c r="D26" s="49"/>
      <c r="E26" s="49"/>
      <c r="F26" s="37"/>
    </row>
    <row r="27" spans="1:6" x14ac:dyDescent="0.25">
      <c r="A27" s="15" t="s">
        <v>351</v>
      </c>
      <c r="B27" s="40" t="s">
        <v>352</v>
      </c>
      <c r="C27" s="49"/>
      <c r="D27" s="49"/>
      <c r="E27" s="49"/>
      <c r="F27" s="37"/>
    </row>
    <row r="28" spans="1:6" x14ac:dyDescent="0.25">
      <c r="A28" s="15" t="s">
        <v>353</v>
      </c>
      <c r="B28" s="40" t="s">
        <v>354</v>
      </c>
      <c r="C28" s="49"/>
      <c r="D28" s="49"/>
      <c r="E28" s="49"/>
      <c r="F28" s="37"/>
    </row>
    <row r="29" spans="1:6" x14ac:dyDescent="0.25">
      <c r="A29" s="15" t="s">
        <v>678</v>
      </c>
      <c r="B29" s="40" t="s">
        <v>355</v>
      </c>
      <c r="C29" s="49"/>
      <c r="D29" s="49"/>
      <c r="E29" s="49"/>
      <c r="F29" s="37"/>
    </row>
    <row r="30" spans="1:6" x14ac:dyDescent="0.25">
      <c r="A30" s="15" t="s">
        <v>721</v>
      </c>
      <c r="B30" s="40" t="s">
        <v>356</v>
      </c>
      <c r="C30" s="49"/>
      <c r="D30" s="49"/>
      <c r="E30" s="49"/>
      <c r="F30" s="37"/>
    </row>
    <row r="31" spans="1:6" x14ac:dyDescent="0.25">
      <c r="A31" s="15" t="s">
        <v>680</v>
      </c>
      <c r="B31" s="40" t="s">
        <v>357</v>
      </c>
      <c r="C31" s="49"/>
      <c r="D31" s="49"/>
      <c r="E31" s="49"/>
      <c r="F31" s="37"/>
    </row>
    <row r="32" spans="1:6" x14ac:dyDescent="0.25">
      <c r="A32" s="15" t="s">
        <v>722</v>
      </c>
      <c r="B32" s="40" t="s">
        <v>358</v>
      </c>
      <c r="C32" s="49"/>
      <c r="D32" s="49"/>
      <c r="E32" s="49"/>
      <c r="F32" s="37"/>
    </row>
    <row r="33" spans="1:6" x14ac:dyDescent="0.25">
      <c r="A33" s="15" t="s">
        <v>723</v>
      </c>
      <c r="B33" s="40" t="s">
        <v>360</v>
      </c>
      <c r="C33" s="49"/>
      <c r="D33" s="49"/>
      <c r="E33" s="49"/>
      <c r="F33" s="37"/>
    </row>
    <row r="34" spans="1:6" x14ac:dyDescent="0.25">
      <c r="A34" s="15" t="s">
        <v>361</v>
      </c>
      <c r="B34" s="40" t="s">
        <v>362</v>
      </c>
      <c r="C34" s="49"/>
      <c r="D34" s="49"/>
      <c r="E34" s="49"/>
      <c r="F34" s="37"/>
    </row>
    <row r="35" spans="1:6" x14ac:dyDescent="0.25">
      <c r="A35" s="28" t="s">
        <v>363</v>
      </c>
      <c r="B35" s="40" t="s">
        <v>364</v>
      </c>
      <c r="C35" s="49"/>
      <c r="D35" s="49"/>
      <c r="E35" s="49"/>
      <c r="F35" s="37"/>
    </row>
    <row r="36" spans="1:6" x14ac:dyDescent="0.25">
      <c r="A36" s="15" t="s">
        <v>724</v>
      </c>
      <c r="B36" s="40" t="s">
        <v>365</v>
      </c>
      <c r="C36" s="49"/>
      <c r="D36" s="49"/>
      <c r="E36" s="49"/>
      <c r="F36" s="37"/>
    </row>
    <row r="37" spans="1:6" x14ac:dyDescent="0.25">
      <c r="A37" s="28" t="s">
        <v>899</v>
      </c>
      <c r="B37" s="40" t="s">
        <v>366</v>
      </c>
      <c r="C37" s="49"/>
      <c r="D37" s="49"/>
      <c r="E37" s="49"/>
      <c r="F37" s="37"/>
    </row>
    <row r="38" spans="1:6" x14ac:dyDescent="0.25">
      <c r="A38" s="28" t="s">
        <v>900</v>
      </c>
      <c r="B38" s="40" t="s">
        <v>366</v>
      </c>
      <c r="C38" s="49"/>
      <c r="D38" s="49"/>
      <c r="E38" s="49"/>
      <c r="F38" s="37"/>
    </row>
    <row r="39" spans="1:6" x14ac:dyDescent="0.25">
      <c r="A39" s="59" t="s">
        <v>684</v>
      </c>
      <c r="B39" s="62" t="s">
        <v>367</v>
      </c>
      <c r="C39" s="49"/>
      <c r="D39" s="49"/>
      <c r="E39" s="49"/>
      <c r="F39" s="37"/>
    </row>
    <row r="40" spans="1:6" ht="15.75" x14ac:dyDescent="0.25">
      <c r="A40" s="166" t="s">
        <v>846</v>
      </c>
      <c r="B40" s="167"/>
      <c r="C40" s="139"/>
      <c r="D40" s="139"/>
      <c r="E40" s="139"/>
      <c r="F40" s="131"/>
    </row>
    <row r="41" spans="1:6" x14ac:dyDescent="0.25">
      <c r="A41" s="44" t="s">
        <v>368</v>
      </c>
      <c r="B41" s="40" t="s">
        <v>369</v>
      </c>
      <c r="C41" s="49"/>
      <c r="D41" s="49"/>
      <c r="E41" s="49"/>
      <c r="F41" s="37"/>
    </row>
    <row r="42" spans="1:6" x14ac:dyDescent="0.25">
      <c r="A42" s="44" t="s">
        <v>725</v>
      </c>
      <c r="B42" s="40" t="s">
        <v>370</v>
      </c>
      <c r="C42" s="49"/>
      <c r="D42" s="49"/>
      <c r="E42" s="49"/>
      <c r="F42" s="37"/>
    </row>
    <row r="43" spans="1:6" x14ac:dyDescent="0.25">
      <c r="A43" s="44" t="s">
        <v>372</v>
      </c>
      <c r="B43" s="40" t="s">
        <v>373</v>
      </c>
      <c r="C43" s="49"/>
      <c r="D43" s="49"/>
      <c r="E43" s="49"/>
      <c r="F43" s="37"/>
    </row>
    <row r="44" spans="1:6" x14ac:dyDescent="0.25">
      <c r="A44" s="44" t="s">
        <v>374</v>
      </c>
      <c r="B44" s="40" t="s">
        <v>375</v>
      </c>
      <c r="C44" s="49"/>
      <c r="D44" s="49"/>
      <c r="E44" s="49"/>
      <c r="F44" s="37"/>
    </row>
    <row r="45" spans="1:6" x14ac:dyDescent="0.25">
      <c r="A45" s="5" t="s">
        <v>376</v>
      </c>
      <c r="B45" s="40" t="s">
        <v>377</v>
      </c>
      <c r="C45" s="49"/>
      <c r="D45" s="49"/>
      <c r="E45" s="49"/>
      <c r="F45" s="37"/>
    </row>
    <row r="46" spans="1:6" x14ac:dyDescent="0.25">
      <c r="A46" s="5" t="s">
        <v>378</v>
      </c>
      <c r="B46" s="40" t="s">
        <v>379</v>
      </c>
      <c r="C46" s="49"/>
      <c r="D46" s="49"/>
      <c r="E46" s="49"/>
      <c r="F46" s="37"/>
    </row>
    <row r="47" spans="1:6" x14ac:dyDescent="0.25">
      <c r="A47" s="5" t="s">
        <v>380</v>
      </c>
      <c r="B47" s="40" t="s">
        <v>381</v>
      </c>
      <c r="C47" s="49"/>
      <c r="D47" s="49"/>
      <c r="E47" s="49"/>
      <c r="F47" s="37"/>
    </row>
    <row r="48" spans="1:6" x14ac:dyDescent="0.25">
      <c r="A48" s="60" t="s">
        <v>686</v>
      </c>
      <c r="B48" s="62" t="s">
        <v>382</v>
      </c>
      <c r="C48" s="49"/>
      <c r="D48" s="49"/>
      <c r="E48" s="49"/>
      <c r="F48" s="37"/>
    </row>
    <row r="49" spans="1:6" x14ac:dyDescent="0.25">
      <c r="A49" s="16" t="s">
        <v>383</v>
      </c>
      <c r="B49" s="40" t="s">
        <v>384</v>
      </c>
      <c r="C49" s="49"/>
      <c r="D49" s="49"/>
      <c r="E49" s="49"/>
      <c r="F49" s="37"/>
    </row>
    <row r="50" spans="1:6" x14ac:dyDescent="0.25">
      <c r="A50" s="16" t="s">
        <v>385</v>
      </c>
      <c r="B50" s="40" t="s">
        <v>386</v>
      </c>
      <c r="C50" s="49"/>
      <c r="D50" s="49"/>
      <c r="E50" s="49"/>
      <c r="F50" s="37"/>
    </row>
    <row r="51" spans="1:6" x14ac:dyDescent="0.25">
      <c r="A51" s="16" t="s">
        <v>387</v>
      </c>
      <c r="B51" s="40" t="s">
        <v>388</v>
      </c>
      <c r="C51" s="49"/>
      <c r="D51" s="49"/>
      <c r="E51" s="49"/>
      <c r="F51" s="37"/>
    </row>
    <row r="52" spans="1:6" x14ac:dyDescent="0.25">
      <c r="A52" s="16" t="s">
        <v>389</v>
      </c>
      <c r="B52" s="40" t="s">
        <v>390</v>
      </c>
      <c r="C52" s="49"/>
      <c r="D52" s="49"/>
      <c r="E52" s="49"/>
      <c r="F52" s="37"/>
    </row>
    <row r="53" spans="1:6" x14ac:dyDescent="0.25">
      <c r="A53" s="59" t="s">
        <v>687</v>
      </c>
      <c r="B53" s="62" t="s">
        <v>391</v>
      </c>
      <c r="C53" s="49"/>
      <c r="D53" s="49"/>
      <c r="E53" s="49"/>
      <c r="F53" s="37"/>
    </row>
    <row r="54" spans="1:6" x14ac:dyDescent="0.25">
      <c r="A54" s="16" t="s">
        <v>392</v>
      </c>
      <c r="B54" s="40" t="s">
        <v>393</v>
      </c>
      <c r="C54" s="49"/>
      <c r="D54" s="49"/>
      <c r="E54" s="49"/>
      <c r="F54" s="37"/>
    </row>
    <row r="55" spans="1:6" x14ac:dyDescent="0.25">
      <c r="A55" s="16" t="s">
        <v>726</v>
      </c>
      <c r="B55" s="40" t="s">
        <v>394</v>
      </c>
      <c r="C55" s="49"/>
      <c r="D55" s="49"/>
      <c r="E55" s="49"/>
      <c r="F55" s="37"/>
    </row>
    <row r="56" spans="1:6" x14ac:dyDescent="0.25">
      <c r="A56" s="16" t="s">
        <v>727</v>
      </c>
      <c r="B56" s="40" t="s">
        <v>395</v>
      </c>
      <c r="C56" s="49"/>
      <c r="D56" s="49"/>
      <c r="E56" s="49"/>
      <c r="F56" s="37"/>
    </row>
    <row r="57" spans="1:6" x14ac:dyDescent="0.25">
      <c r="A57" s="16" t="s">
        <v>728</v>
      </c>
      <c r="B57" s="40" t="s">
        <v>396</v>
      </c>
      <c r="C57" s="49"/>
      <c r="D57" s="49"/>
      <c r="E57" s="49"/>
      <c r="F57" s="37"/>
    </row>
    <row r="58" spans="1:6" x14ac:dyDescent="0.25">
      <c r="A58" s="16" t="s">
        <v>729</v>
      </c>
      <c r="B58" s="40" t="s">
        <v>397</v>
      </c>
      <c r="C58" s="49"/>
      <c r="D58" s="49"/>
      <c r="E58" s="49"/>
      <c r="F58" s="37"/>
    </row>
    <row r="59" spans="1:6" x14ac:dyDescent="0.25">
      <c r="A59" s="16" t="s">
        <v>730</v>
      </c>
      <c r="B59" s="40" t="s">
        <v>398</v>
      </c>
      <c r="C59" s="49"/>
      <c r="D59" s="49"/>
      <c r="E59" s="49"/>
      <c r="F59" s="37"/>
    </row>
    <row r="60" spans="1:6" x14ac:dyDescent="0.25">
      <c r="A60" s="16" t="s">
        <v>399</v>
      </c>
      <c r="B60" s="40" t="s">
        <v>400</v>
      </c>
      <c r="C60" s="49"/>
      <c r="D60" s="49"/>
      <c r="E60" s="49"/>
      <c r="F60" s="37"/>
    </row>
    <row r="61" spans="1:6" x14ac:dyDescent="0.25">
      <c r="A61" s="16" t="s">
        <v>731</v>
      </c>
      <c r="B61" s="40" t="s">
        <v>401</v>
      </c>
      <c r="C61" s="49"/>
      <c r="D61" s="49"/>
      <c r="E61" s="49"/>
      <c r="F61" s="37"/>
    </row>
    <row r="62" spans="1:6" x14ac:dyDescent="0.25">
      <c r="A62" s="59" t="s">
        <v>688</v>
      </c>
      <c r="B62" s="62" t="s">
        <v>402</v>
      </c>
      <c r="C62" s="49"/>
      <c r="D62" s="49"/>
      <c r="E62" s="49"/>
      <c r="F62" s="37"/>
    </row>
    <row r="63" spans="1:6" ht="15.75" x14ac:dyDescent="0.25">
      <c r="A63" s="168" t="s">
        <v>845</v>
      </c>
      <c r="B63" s="169"/>
      <c r="C63" s="170"/>
      <c r="D63" s="170"/>
      <c r="E63" s="170"/>
      <c r="F63" s="165"/>
    </row>
    <row r="64" spans="1:6" ht="15.75" x14ac:dyDescent="0.25">
      <c r="A64" s="147" t="s">
        <v>739</v>
      </c>
      <c r="B64" s="148" t="s">
        <v>403</v>
      </c>
      <c r="C64" s="149"/>
      <c r="D64" s="149"/>
      <c r="E64" s="149"/>
      <c r="F64" s="154"/>
    </row>
    <row r="65" spans="1:6" x14ac:dyDescent="0.25">
      <c r="A65" s="19" t="s">
        <v>695</v>
      </c>
      <c r="B65" s="8" t="s">
        <v>411</v>
      </c>
      <c r="C65" s="19"/>
      <c r="D65" s="19"/>
      <c r="E65" s="19"/>
      <c r="F65" s="37"/>
    </row>
    <row r="66" spans="1:6" x14ac:dyDescent="0.25">
      <c r="A66" s="17" t="s">
        <v>698</v>
      </c>
      <c r="B66" s="8" t="s">
        <v>419</v>
      </c>
      <c r="C66" s="17"/>
      <c r="D66" s="17"/>
      <c r="E66" s="17"/>
      <c r="F66" s="37"/>
    </row>
    <row r="67" spans="1:6" x14ac:dyDescent="0.25">
      <c r="A67" s="45" t="s">
        <v>420</v>
      </c>
      <c r="B67" s="4" t="s">
        <v>421</v>
      </c>
      <c r="C67" s="45"/>
      <c r="D67" s="45"/>
      <c r="E67" s="45"/>
      <c r="F67" s="37"/>
    </row>
    <row r="68" spans="1:6" x14ac:dyDescent="0.25">
      <c r="A68" s="45" t="s">
        <v>422</v>
      </c>
      <c r="B68" s="4" t="s">
        <v>423</v>
      </c>
      <c r="C68" s="45"/>
      <c r="D68" s="45"/>
      <c r="E68" s="45"/>
      <c r="F68" s="37"/>
    </row>
    <row r="69" spans="1:6" x14ac:dyDescent="0.25">
      <c r="A69" s="17" t="s">
        <v>424</v>
      </c>
      <c r="B69" s="8" t="s">
        <v>425</v>
      </c>
      <c r="C69" s="45"/>
      <c r="D69" s="45"/>
      <c r="E69" s="45"/>
      <c r="F69" s="37"/>
    </row>
    <row r="70" spans="1:6" x14ac:dyDescent="0.25">
      <c r="A70" s="45" t="s">
        <v>426</v>
      </c>
      <c r="B70" s="4" t="s">
        <v>427</v>
      </c>
      <c r="C70" s="45"/>
      <c r="D70" s="45"/>
      <c r="E70" s="45"/>
      <c r="F70" s="37"/>
    </row>
    <row r="71" spans="1:6" x14ac:dyDescent="0.25">
      <c r="A71" s="45" t="s">
        <v>428</v>
      </c>
      <c r="B71" s="4" t="s">
        <v>429</v>
      </c>
      <c r="C71" s="45"/>
      <c r="D71" s="45"/>
      <c r="E71" s="45"/>
      <c r="F71" s="37"/>
    </row>
    <row r="72" spans="1:6" x14ac:dyDescent="0.25">
      <c r="A72" s="45" t="s">
        <v>430</v>
      </c>
      <c r="B72" s="4" t="s">
        <v>431</v>
      </c>
      <c r="C72" s="45"/>
      <c r="D72" s="45"/>
      <c r="E72" s="45"/>
      <c r="F72" s="37"/>
    </row>
    <row r="73" spans="1:6" x14ac:dyDescent="0.25">
      <c r="A73" s="46" t="s">
        <v>699</v>
      </c>
      <c r="B73" s="47" t="s">
        <v>432</v>
      </c>
      <c r="C73" s="17"/>
      <c r="D73" s="17"/>
      <c r="E73" s="17"/>
      <c r="F73" s="37"/>
    </row>
    <row r="74" spans="1:6" x14ac:dyDescent="0.25">
      <c r="A74" s="45" t="s">
        <v>433</v>
      </c>
      <c r="B74" s="4" t="s">
        <v>434</v>
      </c>
      <c r="C74" s="45"/>
      <c r="D74" s="45"/>
      <c r="E74" s="45"/>
      <c r="F74" s="37"/>
    </row>
    <row r="75" spans="1:6" x14ac:dyDescent="0.25">
      <c r="A75" s="16" t="s">
        <v>435</v>
      </c>
      <c r="B75" s="4" t="s">
        <v>436</v>
      </c>
      <c r="C75" s="16"/>
      <c r="D75" s="16"/>
      <c r="E75" s="16"/>
      <c r="F75" s="37"/>
    </row>
    <row r="76" spans="1:6" x14ac:dyDescent="0.25">
      <c r="A76" s="45" t="s">
        <v>736</v>
      </c>
      <c r="B76" s="4" t="s">
        <v>437</v>
      </c>
      <c r="C76" s="45"/>
      <c r="D76" s="45"/>
      <c r="E76" s="45"/>
      <c r="F76" s="37"/>
    </row>
    <row r="77" spans="1:6" x14ac:dyDescent="0.25">
      <c r="A77" s="45" t="s">
        <v>704</v>
      </c>
      <c r="B77" s="4" t="s">
        <v>438</v>
      </c>
      <c r="C77" s="45"/>
      <c r="D77" s="45"/>
      <c r="E77" s="45"/>
      <c r="F77" s="37"/>
    </row>
    <row r="78" spans="1:6" x14ac:dyDescent="0.25">
      <c r="A78" s="46" t="s">
        <v>705</v>
      </c>
      <c r="B78" s="47" t="s">
        <v>442</v>
      </c>
      <c r="C78" s="17"/>
      <c r="D78" s="17"/>
      <c r="E78" s="17"/>
      <c r="F78" s="37"/>
    </row>
    <row r="79" spans="1:6" x14ac:dyDescent="0.25">
      <c r="A79" s="16" t="s">
        <v>443</v>
      </c>
      <c r="B79" s="4" t="s">
        <v>444</v>
      </c>
      <c r="C79" s="16"/>
      <c r="D79" s="16"/>
      <c r="E79" s="16"/>
      <c r="F79" s="37"/>
    </row>
    <row r="80" spans="1:6" ht="15.75" x14ac:dyDescent="0.25">
      <c r="A80" s="150" t="s">
        <v>740</v>
      </c>
      <c r="B80" s="151" t="s">
        <v>445</v>
      </c>
      <c r="C80" s="152"/>
      <c r="D80" s="152"/>
      <c r="E80" s="152"/>
      <c r="F80" s="154"/>
    </row>
    <row r="81" spans="1:6" ht="15.75" x14ac:dyDescent="0.25">
      <c r="A81" s="162" t="s">
        <v>776</v>
      </c>
      <c r="B81" s="173"/>
      <c r="C81" s="139"/>
      <c r="D81" s="139"/>
      <c r="E81" s="139"/>
      <c r="F81" s="131"/>
    </row>
    <row r="82" spans="1:6" ht="49.5" customHeight="1" x14ac:dyDescent="0.3">
      <c r="A82" s="1" t="s">
        <v>255</v>
      </c>
      <c r="B82" s="2" t="s">
        <v>10</v>
      </c>
      <c r="C82" s="76" t="s">
        <v>145</v>
      </c>
      <c r="D82" s="76" t="s">
        <v>26</v>
      </c>
      <c r="E82" s="76" t="s">
        <v>146</v>
      </c>
      <c r="F82" s="76" t="s">
        <v>147</v>
      </c>
    </row>
    <row r="83" spans="1:6" x14ac:dyDescent="0.25">
      <c r="A83" s="4" t="s">
        <v>779</v>
      </c>
      <c r="B83" s="5" t="s">
        <v>458</v>
      </c>
      <c r="C83" s="37"/>
      <c r="D83" s="37"/>
      <c r="E83" s="37"/>
      <c r="F83" s="37"/>
    </row>
    <row r="84" spans="1:6" x14ac:dyDescent="0.25">
      <c r="A84" s="4" t="s">
        <v>459</v>
      </c>
      <c r="B84" s="5" t="s">
        <v>460</v>
      </c>
      <c r="C84" s="37"/>
      <c r="D84" s="37"/>
      <c r="E84" s="37"/>
      <c r="F84" s="37"/>
    </row>
    <row r="85" spans="1:6" x14ac:dyDescent="0.25">
      <c r="A85" s="4" t="s">
        <v>461</v>
      </c>
      <c r="B85" s="5" t="s">
        <v>462</v>
      </c>
      <c r="C85" s="37"/>
      <c r="D85" s="37"/>
      <c r="E85" s="37"/>
      <c r="F85" s="37"/>
    </row>
    <row r="86" spans="1:6" x14ac:dyDescent="0.25">
      <c r="A86" s="4" t="s">
        <v>741</v>
      </c>
      <c r="B86" s="5" t="s">
        <v>463</v>
      </c>
      <c r="C86" s="37"/>
      <c r="D86" s="37"/>
      <c r="E86" s="37"/>
      <c r="F86" s="37"/>
    </row>
    <row r="87" spans="1:6" x14ac:dyDescent="0.25">
      <c r="A87" s="4" t="s">
        <v>742</v>
      </c>
      <c r="B87" s="5" t="s">
        <v>464</v>
      </c>
      <c r="C87" s="37"/>
      <c r="D87" s="37"/>
      <c r="E87" s="37"/>
      <c r="F87" s="37"/>
    </row>
    <row r="88" spans="1:6" x14ac:dyDescent="0.25">
      <c r="A88" s="4" t="s">
        <v>743</v>
      </c>
      <c r="B88" s="5" t="s">
        <v>465</v>
      </c>
      <c r="C88" s="37"/>
      <c r="D88" s="37"/>
      <c r="E88" s="37"/>
      <c r="F88" s="37"/>
    </row>
    <row r="89" spans="1:6" x14ac:dyDescent="0.25">
      <c r="A89" s="47" t="s">
        <v>780</v>
      </c>
      <c r="B89" s="60" t="s">
        <v>466</v>
      </c>
      <c r="C89" s="37"/>
      <c r="D89" s="37"/>
      <c r="E89" s="37"/>
      <c r="F89" s="37"/>
    </row>
    <row r="90" spans="1:6" x14ac:dyDescent="0.25">
      <c r="A90" s="4" t="s">
        <v>782</v>
      </c>
      <c r="B90" s="5" t="s">
        <v>480</v>
      </c>
      <c r="C90" s="37"/>
      <c r="D90" s="37"/>
      <c r="E90" s="37"/>
      <c r="F90" s="37"/>
    </row>
    <row r="91" spans="1:6" x14ac:dyDescent="0.25">
      <c r="A91" s="4" t="s">
        <v>749</v>
      </c>
      <c r="B91" s="5" t="s">
        <v>481</v>
      </c>
      <c r="C91" s="37"/>
      <c r="D91" s="37"/>
      <c r="E91" s="37"/>
      <c r="F91" s="37"/>
    </row>
    <row r="92" spans="1:6" x14ac:dyDescent="0.25">
      <c r="A92" s="4" t="s">
        <v>750</v>
      </c>
      <c r="B92" s="5" t="s">
        <v>482</v>
      </c>
      <c r="C92" s="37"/>
      <c r="D92" s="37"/>
      <c r="E92" s="37"/>
      <c r="F92" s="37"/>
    </row>
    <row r="93" spans="1:6" x14ac:dyDescent="0.25">
      <c r="A93" s="4" t="s">
        <v>751</v>
      </c>
      <c r="B93" s="5" t="s">
        <v>483</v>
      </c>
      <c r="C93" s="37"/>
      <c r="D93" s="37"/>
      <c r="E93" s="37"/>
      <c r="F93" s="37"/>
    </row>
    <row r="94" spans="1:6" x14ac:dyDescent="0.25">
      <c r="A94" s="4" t="s">
        <v>783</v>
      </c>
      <c r="B94" s="5" t="s">
        <v>511</v>
      </c>
      <c r="C94" s="37"/>
      <c r="D94" s="37"/>
      <c r="E94" s="37"/>
      <c r="F94" s="37"/>
    </row>
    <row r="95" spans="1:6" x14ac:dyDescent="0.25">
      <c r="A95" s="4" t="s">
        <v>756</v>
      </c>
      <c r="B95" s="5" t="s">
        <v>512</v>
      </c>
      <c r="C95" s="37"/>
      <c r="D95" s="37"/>
      <c r="E95" s="37"/>
      <c r="F95" s="37"/>
    </row>
    <row r="96" spans="1:6" x14ac:dyDescent="0.25">
      <c r="A96" s="47" t="s">
        <v>784</v>
      </c>
      <c r="B96" s="60" t="s">
        <v>513</v>
      </c>
      <c r="C96" s="37"/>
      <c r="D96" s="37"/>
      <c r="E96" s="37"/>
      <c r="F96" s="37"/>
    </row>
    <row r="97" spans="1:6" x14ac:dyDescent="0.25">
      <c r="A97" s="16" t="s">
        <v>514</v>
      </c>
      <c r="B97" s="5" t="s">
        <v>515</v>
      </c>
      <c r="C97" s="37"/>
      <c r="D97" s="37"/>
      <c r="E97" s="37"/>
      <c r="F97" s="37"/>
    </row>
    <row r="98" spans="1:6" x14ac:dyDescent="0.25">
      <c r="A98" s="16" t="s">
        <v>757</v>
      </c>
      <c r="B98" s="5" t="s">
        <v>516</v>
      </c>
      <c r="C98" s="37"/>
      <c r="D98" s="37"/>
      <c r="E98" s="37"/>
      <c r="F98" s="37"/>
    </row>
    <row r="99" spans="1:6" x14ac:dyDescent="0.25">
      <c r="A99" s="16" t="s">
        <v>758</v>
      </c>
      <c r="B99" s="5" t="s">
        <v>519</v>
      </c>
      <c r="C99" s="37"/>
      <c r="D99" s="37"/>
      <c r="E99" s="37"/>
      <c r="F99" s="37"/>
    </row>
    <row r="100" spans="1:6" x14ac:dyDescent="0.25">
      <c r="A100" s="16" t="s">
        <v>759</v>
      </c>
      <c r="B100" s="5" t="s">
        <v>520</v>
      </c>
      <c r="C100" s="37"/>
      <c r="D100" s="37"/>
      <c r="E100" s="37"/>
      <c r="F100" s="37"/>
    </row>
    <row r="101" spans="1:6" x14ac:dyDescent="0.25">
      <c r="A101" s="16" t="s">
        <v>527</v>
      </c>
      <c r="B101" s="5" t="s">
        <v>528</v>
      </c>
      <c r="C101" s="37"/>
      <c r="D101" s="37"/>
      <c r="E101" s="37"/>
      <c r="F101" s="37"/>
    </row>
    <row r="102" spans="1:6" x14ac:dyDescent="0.25">
      <c r="A102" s="16" t="s">
        <v>529</v>
      </c>
      <c r="B102" s="5" t="s">
        <v>530</v>
      </c>
      <c r="C102" s="37"/>
      <c r="D102" s="37"/>
      <c r="E102" s="37"/>
      <c r="F102" s="37"/>
    </row>
    <row r="103" spans="1:6" x14ac:dyDescent="0.25">
      <c r="A103" s="16" t="s">
        <v>531</v>
      </c>
      <c r="B103" s="5" t="s">
        <v>532</v>
      </c>
      <c r="C103" s="37"/>
      <c r="D103" s="37"/>
      <c r="E103" s="37"/>
      <c r="F103" s="37"/>
    </row>
    <row r="104" spans="1:6" x14ac:dyDescent="0.25">
      <c r="A104" s="16" t="s">
        <v>760</v>
      </c>
      <c r="B104" s="5" t="s">
        <v>533</v>
      </c>
      <c r="C104" s="37"/>
      <c r="D104" s="37"/>
      <c r="E104" s="37"/>
      <c r="F104" s="37"/>
    </row>
    <row r="105" spans="1:6" x14ac:dyDescent="0.25">
      <c r="A105" s="16" t="s">
        <v>761</v>
      </c>
      <c r="B105" s="5" t="s">
        <v>535</v>
      </c>
      <c r="C105" s="37"/>
      <c r="D105" s="37"/>
      <c r="E105" s="37"/>
      <c r="F105" s="37"/>
    </row>
    <row r="106" spans="1:6" x14ac:dyDescent="0.25">
      <c r="A106" s="16" t="s">
        <v>762</v>
      </c>
      <c r="B106" s="5" t="s">
        <v>540</v>
      </c>
      <c r="C106" s="37"/>
      <c r="D106" s="37"/>
      <c r="E106" s="37"/>
      <c r="F106" s="37"/>
    </row>
    <row r="107" spans="1:6" x14ac:dyDescent="0.25">
      <c r="A107" s="59" t="s">
        <v>785</v>
      </c>
      <c r="B107" s="60" t="s">
        <v>544</v>
      </c>
      <c r="C107" s="37"/>
      <c r="D107" s="37"/>
      <c r="E107" s="37"/>
      <c r="F107" s="37"/>
    </row>
    <row r="108" spans="1:6" x14ac:dyDescent="0.25">
      <c r="A108" s="16" t="s">
        <v>556</v>
      </c>
      <c r="B108" s="5" t="s">
        <v>557</v>
      </c>
      <c r="C108" s="37"/>
      <c r="D108" s="37"/>
      <c r="E108" s="37"/>
      <c r="F108" s="37"/>
    </row>
    <row r="109" spans="1:6" x14ac:dyDescent="0.25">
      <c r="A109" s="4" t="s">
        <v>766</v>
      </c>
      <c r="B109" s="5" t="s">
        <v>558</v>
      </c>
      <c r="C109" s="37"/>
      <c r="D109" s="37"/>
      <c r="E109" s="37"/>
      <c r="F109" s="37"/>
    </row>
    <row r="110" spans="1:6" x14ac:dyDescent="0.25">
      <c r="A110" s="16" t="s">
        <v>767</v>
      </c>
      <c r="B110" s="5" t="s">
        <v>559</v>
      </c>
      <c r="C110" s="37"/>
      <c r="D110" s="37"/>
      <c r="E110" s="37"/>
      <c r="F110" s="37"/>
    </row>
    <row r="111" spans="1:6" x14ac:dyDescent="0.25">
      <c r="A111" s="47" t="s">
        <v>787</v>
      </c>
      <c r="B111" s="60" t="s">
        <v>560</v>
      </c>
      <c r="C111" s="37"/>
      <c r="D111" s="37"/>
      <c r="E111" s="37"/>
      <c r="F111" s="37"/>
    </row>
    <row r="112" spans="1:6" ht="15.75" x14ac:dyDescent="0.25">
      <c r="A112" s="166" t="s">
        <v>846</v>
      </c>
      <c r="B112" s="174"/>
      <c r="C112" s="131"/>
      <c r="D112" s="131"/>
      <c r="E112" s="131"/>
      <c r="F112" s="131"/>
    </row>
    <row r="113" spans="1:6" x14ac:dyDescent="0.25">
      <c r="A113" s="4" t="s">
        <v>467</v>
      </c>
      <c r="B113" s="5" t="s">
        <v>468</v>
      </c>
      <c r="C113" s="37"/>
      <c r="D113" s="37"/>
      <c r="E113" s="37"/>
      <c r="F113" s="37"/>
    </row>
    <row r="114" spans="1:6" x14ac:dyDescent="0.25">
      <c r="A114" s="4" t="s">
        <v>469</v>
      </c>
      <c r="B114" s="5" t="s">
        <v>470</v>
      </c>
      <c r="C114" s="37"/>
      <c r="D114" s="37"/>
      <c r="E114" s="37"/>
      <c r="F114" s="37"/>
    </row>
    <row r="115" spans="1:6" x14ac:dyDescent="0.25">
      <c r="A115" s="4" t="s">
        <v>744</v>
      </c>
      <c r="B115" s="5" t="s">
        <v>471</v>
      </c>
      <c r="C115" s="37"/>
      <c r="D115" s="37"/>
      <c r="E115" s="37"/>
      <c r="F115" s="37"/>
    </row>
    <row r="116" spans="1:6" x14ac:dyDescent="0.25">
      <c r="A116" s="4" t="s">
        <v>745</v>
      </c>
      <c r="B116" s="5" t="s">
        <v>472</v>
      </c>
      <c r="C116" s="37"/>
      <c r="D116" s="37"/>
      <c r="E116" s="37"/>
      <c r="F116" s="37"/>
    </row>
    <row r="117" spans="1:6" x14ac:dyDescent="0.25">
      <c r="A117" s="4" t="s">
        <v>746</v>
      </c>
      <c r="B117" s="5" t="s">
        <v>473</v>
      </c>
      <c r="C117" s="37"/>
      <c r="D117" s="37"/>
      <c r="E117" s="37"/>
      <c r="F117" s="37"/>
    </row>
    <row r="118" spans="1:6" x14ac:dyDescent="0.25">
      <c r="A118" s="47" t="s">
        <v>781</v>
      </c>
      <c r="B118" s="60" t="s">
        <v>474</v>
      </c>
      <c r="C118" s="37"/>
      <c r="D118" s="37"/>
      <c r="E118" s="37"/>
      <c r="F118" s="37"/>
    </row>
    <row r="119" spans="1:6" x14ac:dyDescent="0.25">
      <c r="A119" s="16" t="s">
        <v>763</v>
      </c>
      <c r="B119" s="5" t="s">
        <v>545</v>
      </c>
      <c r="C119" s="37"/>
      <c r="D119" s="37"/>
      <c r="E119" s="37"/>
      <c r="F119" s="37"/>
    </row>
    <row r="120" spans="1:6" x14ac:dyDescent="0.25">
      <c r="A120" s="16" t="s">
        <v>764</v>
      </c>
      <c r="B120" s="5" t="s">
        <v>547</v>
      </c>
      <c r="C120" s="37"/>
      <c r="D120" s="37"/>
      <c r="E120" s="37"/>
      <c r="F120" s="37"/>
    </row>
    <row r="121" spans="1:6" x14ac:dyDescent="0.25">
      <c r="A121" s="16" t="s">
        <v>549</v>
      </c>
      <c r="B121" s="5" t="s">
        <v>550</v>
      </c>
      <c r="C121" s="37"/>
      <c r="D121" s="37"/>
      <c r="E121" s="37"/>
      <c r="F121" s="37"/>
    </row>
    <row r="122" spans="1:6" x14ac:dyDescent="0.25">
      <c r="A122" s="16" t="s">
        <v>765</v>
      </c>
      <c r="B122" s="5" t="s">
        <v>551</v>
      </c>
      <c r="C122" s="37"/>
      <c r="D122" s="37"/>
      <c r="E122" s="37"/>
      <c r="F122" s="37"/>
    </row>
    <row r="123" spans="1:6" x14ac:dyDescent="0.25">
      <c r="A123" s="16" t="s">
        <v>553</v>
      </c>
      <c r="B123" s="5" t="s">
        <v>554</v>
      </c>
      <c r="C123" s="37"/>
      <c r="D123" s="37"/>
      <c r="E123" s="37"/>
      <c r="F123" s="37"/>
    </row>
    <row r="124" spans="1:6" x14ac:dyDescent="0.25">
      <c r="A124" s="47" t="s">
        <v>786</v>
      </c>
      <c r="B124" s="60" t="s">
        <v>555</v>
      </c>
      <c r="C124" s="37"/>
      <c r="D124" s="37"/>
      <c r="E124" s="37"/>
      <c r="F124" s="37"/>
    </row>
    <row r="125" spans="1:6" x14ac:dyDescent="0.25">
      <c r="A125" s="16" t="s">
        <v>561</v>
      </c>
      <c r="B125" s="5" t="s">
        <v>562</v>
      </c>
      <c r="C125" s="37"/>
      <c r="D125" s="37"/>
      <c r="E125" s="37"/>
      <c r="F125" s="37"/>
    </row>
    <row r="126" spans="1:6" x14ac:dyDescent="0.25">
      <c r="A126" s="4" t="s">
        <v>768</v>
      </c>
      <c r="B126" s="5" t="s">
        <v>563</v>
      </c>
      <c r="C126" s="37"/>
      <c r="D126" s="37"/>
      <c r="E126" s="37"/>
      <c r="F126" s="37"/>
    </row>
    <row r="127" spans="1:6" x14ac:dyDescent="0.25">
      <c r="A127" s="16" t="s">
        <v>769</v>
      </c>
      <c r="B127" s="5" t="s">
        <v>564</v>
      </c>
      <c r="C127" s="37"/>
      <c r="D127" s="37"/>
      <c r="E127" s="37"/>
      <c r="F127" s="37"/>
    </row>
    <row r="128" spans="1:6" x14ac:dyDescent="0.25">
      <c r="A128" s="47" t="s">
        <v>789</v>
      </c>
      <c r="B128" s="60" t="s">
        <v>565</v>
      </c>
      <c r="C128" s="37"/>
      <c r="D128" s="37"/>
      <c r="E128" s="37"/>
      <c r="F128" s="37"/>
    </row>
    <row r="129" spans="1:6" ht="15.75" x14ac:dyDescent="0.25">
      <c r="A129" s="166" t="s">
        <v>845</v>
      </c>
      <c r="B129" s="174"/>
      <c r="C129" s="131"/>
      <c r="D129" s="131"/>
      <c r="E129" s="131"/>
      <c r="F129" s="131"/>
    </row>
    <row r="130" spans="1:6" ht="15.75" x14ac:dyDescent="0.25">
      <c r="A130" s="153" t="s">
        <v>788</v>
      </c>
      <c r="B130" s="147" t="s">
        <v>566</v>
      </c>
      <c r="C130" s="154"/>
      <c r="D130" s="154"/>
      <c r="E130" s="154"/>
      <c r="F130" s="154"/>
    </row>
    <row r="131" spans="1:6" ht="15.75" x14ac:dyDescent="0.25">
      <c r="A131" s="159" t="s">
        <v>897</v>
      </c>
      <c r="B131" s="160"/>
      <c r="C131" s="161"/>
      <c r="D131" s="161"/>
      <c r="E131" s="161"/>
      <c r="F131" s="161"/>
    </row>
    <row r="132" spans="1:6" ht="15.75" x14ac:dyDescent="0.25">
      <c r="A132" s="159" t="s">
        <v>898</v>
      </c>
      <c r="B132" s="160"/>
      <c r="C132" s="161"/>
      <c r="D132" s="161"/>
      <c r="E132" s="161"/>
      <c r="F132" s="161"/>
    </row>
    <row r="133" spans="1:6" x14ac:dyDescent="0.25">
      <c r="A133" s="19" t="s">
        <v>790</v>
      </c>
      <c r="B133" s="8" t="s">
        <v>571</v>
      </c>
      <c r="C133" s="37"/>
      <c r="D133" s="37"/>
      <c r="E133" s="37"/>
      <c r="F133" s="37"/>
    </row>
    <row r="134" spans="1:6" x14ac:dyDescent="0.25">
      <c r="A134" s="17" t="s">
        <v>791</v>
      </c>
      <c r="B134" s="8" t="s">
        <v>578</v>
      </c>
      <c r="C134" s="37"/>
      <c r="D134" s="37"/>
      <c r="E134" s="37"/>
      <c r="F134" s="37"/>
    </row>
    <row r="135" spans="1:6" x14ac:dyDescent="0.25">
      <c r="A135" s="4" t="s">
        <v>895</v>
      </c>
      <c r="B135" s="4" t="s">
        <v>579</v>
      </c>
      <c r="C135" s="37"/>
      <c r="D135" s="37"/>
      <c r="E135" s="37"/>
      <c r="F135" s="37"/>
    </row>
    <row r="136" spans="1:6" x14ac:dyDescent="0.25">
      <c r="A136" s="4" t="s">
        <v>896</v>
      </c>
      <c r="B136" s="4" t="s">
        <v>579</v>
      </c>
      <c r="C136" s="37"/>
      <c r="D136" s="37"/>
      <c r="E136" s="37"/>
      <c r="F136" s="37"/>
    </row>
    <row r="137" spans="1:6" x14ac:dyDescent="0.25">
      <c r="A137" s="4" t="s">
        <v>893</v>
      </c>
      <c r="B137" s="4" t="s">
        <v>580</v>
      </c>
      <c r="C137" s="37"/>
      <c r="D137" s="37"/>
      <c r="E137" s="37"/>
      <c r="F137" s="37"/>
    </row>
    <row r="138" spans="1:6" x14ac:dyDescent="0.25">
      <c r="A138" s="4" t="s">
        <v>894</v>
      </c>
      <c r="B138" s="4" t="s">
        <v>580</v>
      </c>
      <c r="C138" s="37"/>
      <c r="D138" s="37"/>
      <c r="E138" s="37"/>
      <c r="F138" s="37"/>
    </row>
    <row r="139" spans="1:6" x14ac:dyDescent="0.25">
      <c r="A139" s="8" t="s">
        <v>792</v>
      </c>
      <c r="B139" s="8" t="s">
        <v>581</v>
      </c>
      <c r="C139" s="37"/>
      <c r="D139" s="37"/>
      <c r="E139" s="37"/>
      <c r="F139" s="37"/>
    </row>
    <row r="140" spans="1:6" x14ac:dyDescent="0.25">
      <c r="A140" s="45" t="s">
        <v>582</v>
      </c>
      <c r="B140" s="4" t="s">
        <v>583</v>
      </c>
      <c r="C140" s="37"/>
      <c r="D140" s="37"/>
      <c r="E140" s="37"/>
      <c r="F140" s="37"/>
    </row>
    <row r="141" spans="1:6" x14ac:dyDescent="0.25">
      <c r="A141" s="45" t="s">
        <v>584</v>
      </c>
      <c r="B141" s="4" t="s">
        <v>585</v>
      </c>
      <c r="C141" s="37"/>
      <c r="D141" s="37"/>
      <c r="E141" s="37"/>
      <c r="F141" s="37"/>
    </row>
    <row r="142" spans="1:6" x14ac:dyDescent="0.25">
      <c r="A142" s="45" t="s">
        <v>586</v>
      </c>
      <c r="B142" s="4" t="s">
        <v>587</v>
      </c>
      <c r="C142" s="37"/>
      <c r="D142" s="37"/>
      <c r="E142" s="37"/>
      <c r="F142" s="37"/>
    </row>
    <row r="143" spans="1:6" x14ac:dyDescent="0.25">
      <c r="A143" s="45" t="s">
        <v>588</v>
      </c>
      <c r="B143" s="4" t="s">
        <v>589</v>
      </c>
      <c r="C143" s="37"/>
      <c r="D143" s="37"/>
      <c r="E143" s="37"/>
      <c r="F143" s="37"/>
    </row>
    <row r="144" spans="1:6" x14ac:dyDescent="0.25">
      <c r="A144" s="16" t="s">
        <v>774</v>
      </c>
      <c r="B144" s="4" t="s">
        <v>590</v>
      </c>
      <c r="C144" s="37"/>
      <c r="D144" s="37"/>
      <c r="E144" s="37"/>
      <c r="F144" s="37"/>
    </row>
    <row r="145" spans="1:6" x14ac:dyDescent="0.25">
      <c r="A145" s="19" t="s">
        <v>793</v>
      </c>
      <c r="B145" s="8" t="s">
        <v>592</v>
      </c>
      <c r="C145" s="37"/>
      <c r="D145" s="37"/>
      <c r="E145" s="37"/>
      <c r="F145" s="37"/>
    </row>
    <row r="146" spans="1:6" x14ac:dyDescent="0.25">
      <c r="A146" s="16" t="s">
        <v>593</v>
      </c>
      <c r="B146" s="4" t="s">
        <v>594</v>
      </c>
      <c r="C146" s="37"/>
      <c r="D146" s="37"/>
      <c r="E146" s="37"/>
      <c r="F146" s="37"/>
    </row>
    <row r="147" spans="1:6" x14ac:dyDescent="0.25">
      <c r="A147" s="16" t="s">
        <v>595</v>
      </c>
      <c r="B147" s="4" t="s">
        <v>596</v>
      </c>
      <c r="C147" s="37"/>
      <c r="D147" s="37"/>
      <c r="E147" s="37"/>
      <c r="F147" s="37"/>
    </row>
    <row r="148" spans="1:6" x14ac:dyDescent="0.25">
      <c r="A148" s="45" t="s">
        <v>597</v>
      </c>
      <c r="B148" s="4" t="s">
        <v>598</v>
      </c>
      <c r="C148" s="37"/>
      <c r="D148" s="37"/>
      <c r="E148" s="37"/>
      <c r="F148" s="37"/>
    </row>
    <row r="149" spans="1:6" x14ac:dyDescent="0.25">
      <c r="A149" s="45" t="s">
        <v>775</v>
      </c>
      <c r="B149" s="4" t="s">
        <v>599</v>
      </c>
      <c r="C149" s="37"/>
      <c r="D149" s="37"/>
      <c r="E149" s="37"/>
      <c r="F149" s="37"/>
    </row>
    <row r="150" spans="1:6" x14ac:dyDescent="0.25">
      <c r="A150" s="17" t="s">
        <v>794</v>
      </c>
      <c r="B150" s="8" t="s">
        <v>600</v>
      </c>
      <c r="C150" s="37"/>
      <c r="D150" s="37"/>
      <c r="E150" s="37"/>
      <c r="F150" s="37"/>
    </row>
    <row r="151" spans="1:6" x14ac:dyDescent="0.25">
      <c r="A151" s="19" t="s">
        <v>601</v>
      </c>
      <c r="B151" s="8" t="s">
        <v>602</v>
      </c>
      <c r="C151" s="37"/>
      <c r="D151" s="37"/>
      <c r="E151" s="37"/>
      <c r="F151" s="37"/>
    </row>
    <row r="152" spans="1:6" ht="15.75" x14ac:dyDescent="0.25">
      <c r="A152" s="150" t="s">
        <v>795</v>
      </c>
      <c r="B152" s="151" t="s">
        <v>603</v>
      </c>
      <c r="C152" s="154"/>
      <c r="D152" s="154"/>
      <c r="E152" s="154"/>
      <c r="F152" s="154"/>
    </row>
    <row r="153" spans="1:6" ht="15.75" x14ac:dyDescent="0.25">
      <c r="A153" s="163" t="s">
        <v>777</v>
      </c>
      <c r="B153" s="175"/>
      <c r="C153" s="165"/>
      <c r="D153" s="165"/>
      <c r="E153" s="165"/>
      <c r="F153" s="165"/>
    </row>
  </sheetData>
  <mergeCells count="2">
    <mergeCell ref="A2:F2"/>
    <mergeCell ref="A3:F3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4" fitToHeight="2" orientation="portrait" horizontalDpi="300" verticalDpi="300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K31"/>
  <sheetViews>
    <sheetView workbookViewId="0">
      <selection activeCell="B35" sqref="A35:B35"/>
    </sheetView>
  </sheetViews>
  <sheetFormatPr defaultRowHeight="15" x14ac:dyDescent="0.25"/>
  <cols>
    <col min="1" max="1" width="101.28515625" customWidth="1"/>
    <col min="2" max="2" width="14" customWidth="1"/>
    <col min="3" max="3" width="10.85546875" customWidth="1"/>
    <col min="4" max="6" width="14.140625" customWidth="1"/>
    <col min="10" max="10" width="11.42578125" customWidth="1"/>
    <col min="11" max="11" width="13.85546875" customWidth="1"/>
  </cols>
  <sheetData>
    <row r="1" spans="1:11" x14ac:dyDescent="0.25">
      <c r="A1" s="141" t="s">
        <v>144</v>
      </c>
      <c r="B1" s="116"/>
      <c r="C1" s="116"/>
      <c r="D1" s="116"/>
      <c r="E1" s="116"/>
      <c r="F1" s="116"/>
      <c r="G1" s="116"/>
      <c r="H1" s="116"/>
    </row>
    <row r="2" spans="1:11" ht="30.75" customHeight="1" x14ac:dyDescent="0.25">
      <c r="A2" s="572" t="s">
        <v>42</v>
      </c>
      <c r="B2" s="601"/>
      <c r="C2" s="601"/>
      <c r="D2" s="601"/>
      <c r="E2" s="601"/>
      <c r="F2" s="601"/>
      <c r="G2" s="601"/>
      <c r="H2" s="601"/>
      <c r="I2" s="601"/>
      <c r="J2" s="601"/>
      <c r="K2" s="601"/>
    </row>
    <row r="3" spans="1:11" ht="23.25" customHeight="1" x14ac:dyDescent="0.25">
      <c r="A3" s="576" t="s">
        <v>950</v>
      </c>
      <c r="B3" s="573"/>
      <c r="C3" s="573"/>
      <c r="D3" s="573"/>
      <c r="E3" s="573"/>
      <c r="F3" s="573"/>
      <c r="G3" s="573"/>
      <c r="H3" s="573"/>
      <c r="I3" s="573"/>
      <c r="J3" s="573"/>
      <c r="K3" s="573"/>
    </row>
    <row r="5" spans="1:11" x14ac:dyDescent="0.25">
      <c r="A5" s="3" t="s">
        <v>928</v>
      </c>
    </row>
    <row r="6" spans="1:11" ht="48.75" x14ac:dyDescent="0.25">
      <c r="A6" s="107" t="s">
        <v>12</v>
      </c>
      <c r="B6" s="108" t="s">
        <v>13</v>
      </c>
      <c r="C6" s="108" t="s">
        <v>14</v>
      </c>
      <c r="D6" s="108" t="s">
        <v>22</v>
      </c>
      <c r="E6" s="108" t="s">
        <v>157</v>
      </c>
      <c r="F6" s="108" t="s">
        <v>156</v>
      </c>
      <c r="G6" s="108" t="s">
        <v>15</v>
      </c>
      <c r="H6" s="108" t="s">
        <v>23</v>
      </c>
      <c r="I6" s="108" t="s">
        <v>24</v>
      </c>
      <c r="J6" s="108" t="s">
        <v>25</v>
      </c>
      <c r="K6" s="115" t="s">
        <v>16</v>
      </c>
    </row>
    <row r="7" spans="1:11" ht="15.75" x14ac:dyDescent="0.3">
      <c r="A7" s="109"/>
      <c r="B7" s="109"/>
      <c r="C7" s="110"/>
      <c r="D7" s="110"/>
      <c r="E7" s="110"/>
      <c r="F7" s="110"/>
      <c r="G7" s="110"/>
      <c r="H7" s="110"/>
      <c r="I7" s="110"/>
      <c r="J7" s="110"/>
      <c r="K7" s="110"/>
    </row>
    <row r="8" spans="1:11" ht="15.75" x14ac:dyDescent="0.3">
      <c r="A8" s="109"/>
      <c r="B8" s="109"/>
      <c r="C8" s="110"/>
      <c r="D8" s="110"/>
      <c r="E8" s="110"/>
      <c r="F8" s="110"/>
      <c r="G8" s="110"/>
      <c r="H8" s="110"/>
      <c r="I8" s="110"/>
      <c r="J8" s="110"/>
      <c r="K8" s="110"/>
    </row>
    <row r="9" spans="1:11" ht="15.75" x14ac:dyDescent="0.3">
      <c r="A9" s="109"/>
      <c r="B9" s="109"/>
      <c r="C9" s="110"/>
      <c r="D9" s="110"/>
      <c r="E9" s="110"/>
      <c r="F9" s="110"/>
      <c r="G9" s="110"/>
      <c r="H9" s="110"/>
      <c r="I9" s="110"/>
      <c r="J9" s="110"/>
      <c r="K9" s="110"/>
    </row>
    <row r="10" spans="1:11" ht="15.75" x14ac:dyDescent="0.3">
      <c r="A10" s="109"/>
      <c r="B10" s="109"/>
      <c r="C10" s="110"/>
      <c r="D10" s="110"/>
      <c r="E10" s="110"/>
      <c r="F10" s="110"/>
      <c r="G10" s="110"/>
      <c r="H10" s="110"/>
      <c r="I10" s="110"/>
      <c r="J10" s="110"/>
      <c r="K10" s="110"/>
    </row>
    <row r="11" spans="1:11" x14ac:dyDescent="0.25">
      <c r="A11" s="111" t="s">
        <v>17</v>
      </c>
      <c r="B11" s="111"/>
      <c r="C11" s="112"/>
      <c r="D11" s="112"/>
      <c r="E11" s="112"/>
      <c r="F11" s="112"/>
      <c r="G11" s="112"/>
      <c r="H11" s="112"/>
      <c r="I11" s="112"/>
      <c r="J11" s="112"/>
      <c r="K11" s="112"/>
    </row>
    <row r="12" spans="1:11" ht="15.75" x14ac:dyDescent="0.3">
      <c r="A12" s="109"/>
      <c r="B12" s="109"/>
      <c r="C12" s="110"/>
      <c r="D12" s="110"/>
      <c r="E12" s="110"/>
      <c r="F12" s="110"/>
      <c r="G12" s="110"/>
      <c r="H12" s="110"/>
      <c r="I12" s="110"/>
      <c r="J12" s="110"/>
      <c r="K12" s="110"/>
    </row>
    <row r="13" spans="1:11" ht="15.75" x14ac:dyDescent="0.3">
      <c r="A13" s="109"/>
      <c r="B13" s="109"/>
      <c r="C13" s="110"/>
      <c r="D13" s="110"/>
      <c r="E13" s="110"/>
      <c r="F13" s="110"/>
      <c r="G13" s="110"/>
      <c r="H13" s="110"/>
      <c r="I13" s="110"/>
      <c r="J13" s="110"/>
      <c r="K13" s="110"/>
    </row>
    <row r="14" spans="1:11" ht="15.75" x14ac:dyDescent="0.3">
      <c r="A14" s="109"/>
      <c r="B14" s="109"/>
      <c r="C14" s="110"/>
      <c r="D14" s="110"/>
      <c r="E14" s="110"/>
      <c r="F14" s="110"/>
      <c r="G14" s="110"/>
      <c r="H14" s="110"/>
      <c r="I14" s="110"/>
      <c r="J14" s="110"/>
      <c r="K14" s="110"/>
    </row>
    <row r="15" spans="1:11" ht="15.75" x14ac:dyDescent="0.3">
      <c r="A15" s="109"/>
      <c r="B15" s="109"/>
      <c r="C15" s="110"/>
      <c r="D15" s="110"/>
      <c r="E15" s="110"/>
      <c r="F15" s="110"/>
      <c r="G15" s="110"/>
      <c r="H15" s="110"/>
      <c r="I15" s="110"/>
      <c r="J15" s="110"/>
      <c r="K15" s="110"/>
    </row>
    <row r="16" spans="1:11" x14ac:dyDescent="0.25">
      <c r="A16" s="111" t="s">
        <v>18</v>
      </c>
      <c r="B16" s="111"/>
      <c r="C16" s="112"/>
      <c r="D16" s="112"/>
      <c r="E16" s="112"/>
      <c r="F16" s="112"/>
      <c r="G16" s="112"/>
      <c r="H16" s="112"/>
      <c r="I16" s="112"/>
      <c r="J16" s="112"/>
      <c r="K16" s="112"/>
    </row>
    <row r="17" spans="1:11" ht="15.75" x14ac:dyDescent="0.3">
      <c r="A17" s="109"/>
      <c r="B17" s="109"/>
      <c r="C17" s="110"/>
      <c r="D17" s="110"/>
      <c r="E17" s="110"/>
      <c r="F17" s="110"/>
      <c r="G17" s="110"/>
      <c r="H17" s="110"/>
      <c r="I17" s="110"/>
      <c r="J17" s="110"/>
      <c r="K17" s="110"/>
    </row>
    <row r="18" spans="1:11" ht="15.75" x14ac:dyDescent="0.3">
      <c r="A18" s="109"/>
      <c r="B18" s="109"/>
      <c r="C18" s="110"/>
      <c r="D18" s="110"/>
      <c r="E18" s="110"/>
      <c r="F18" s="110"/>
      <c r="G18" s="110"/>
      <c r="H18" s="110"/>
      <c r="I18" s="110"/>
      <c r="J18" s="110"/>
      <c r="K18" s="110"/>
    </row>
    <row r="19" spans="1:11" ht="15.75" x14ac:dyDescent="0.3">
      <c r="A19" s="109"/>
      <c r="B19" s="109"/>
      <c r="C19" s="110"/>
      <c r="D19" s="110"/>
      <c r="E19" s="110"/>
      <c r="F19" s="110"/>
      <c r="G19" s="110"/>
      <c r="H19" s="110"/>
      <c r="I19" s="110"/>
      <c r="J19" s="110"/>
      <c r="K19" s="110"/>
    </row>
    <row r="20" spans="1:11" ht="15.75" x14ac:dyDescent="0.3">
      <c r="A20" s="109"/>
      <c r="B20" s="109"/>
      <c r="C20" s="110"/>
      <c r="D20" s="110"/>
      <c r="E20" s="110"/>
      <c r="F20" s="110"/>
      <c r="G20" s="110"/>
      <c r="H20" s="110"/>
      <c r="I20" s="110"/>
      <c r="J20" s="110"/>
      <c r="K20" s="110"/>
    </row>
    <row r="21" spans="1:11" x14ac:dyDescent="0.25">
      <c r="A21" s="111" t="s">
        <v>19</v>
      </c>
      <c r="B21" s="111"/>
      <c r="C21" s="112"/>
      <c r="D21" s="112"/>
      <c r="E21" s="112"/>
      <c r="F21" s="112"/>
      <c r="G21" s="112"/>
      <c r="H21" s="112"/>
      <c r="I21" s="112"/>
      <c r="J21" s="112"/>
      <c r="K21" s="112"/>
    </row>
    <row r="22" spans="1:11" ht="15.75" x14ac:dyDescent="0.3">
      <c r="A22" s="109"/>
      <c r="B22" s="109"/>
      <c r="C22" s="110"/>
      <c r="D22" s="110"/>
      <c r="E22" s="110"/>
      <c r="F22" s="110"/>
      <c r="G22" s="110"/>
      <c r="H22" s="110"/>
      <c r="I22" s="110"/>
      <c r="J22" s="110"/>
      <c r="K22" s="110"/>
    </row>
    <row r="23" spans="1:11" ht="15.75" x14ac:dyDescent="0.3">
      <c r="A23" s="109"/>
      <c r="B23" s="109"/>
      <c r="C23" s="110"/>
      <c r="D23" s="110"/>
      <c r="E23" s="110"/>
      <c r="F23" s="110"/>
      <c r="G23" s="110"/>
      <c r="H23" s="110"/>
      <c r="I23" s="110"/>
      <c r="J23" s="110"/>
      <c r="K23" s="110"/>
    </row>
    <row r="24" spans="1:11" ht="15.75" x14ac:dyDescent="0.3">
      <c r="A24" s="109"/>
      <c r="B24" s="109"/>
      <c r="C24" s="110"/>
      <c r="D24" s="110"/>
      <c r="E24" s="110"/>
      <c r="F24" s="110"/>
      <c r="G24" s="110"/>
      <c r="H24" s="110"/>
      <c r="I24" s="110"/>
      <c r="J24" s="110"/>
      <c r="K24" s="110"/>
    </row>
    <row r="25" spans="1:11" ht="15.75" x14ac:dyDescent="0.3">
      <c r="A25" s="109"/>
      <c r="B25" s="109"/>
      <c r="C25" s="110"/>
      <c r="D25" s="110"/>
      <c r="E25" s="110"/>
      <c r="F25" s="110"/>
      <c r="G25" s="110"/>
      <c r="H25" s="110"/>
      <c r="I25" s="110"/>
      <c r="J25" s="110"/>
      <c r="K25" s="110"/>
    </row>
    <row r="26" spans="1:11" x14ac:dyDescent="0.25">
      <c r="A26" s="111" t="s">
        <v>20</v>
      </c>
      <c r="B26" s="111"/>
      <c r="C26" s="112"/>
      <c r="D26" s="112"/>
      <c r="E26" s="112"/>
      <c r="F26" s="112"/>
      <c r="G26" s="112"/>
      <c r="H26" s="112"/>
      <c r="I26" s="112"/>
      <c r="J26" s="112"/>
      <c r="K26" s="112"/>
    </row>
    <row r="27" spans="1:11" x14ac:dyDescent="0.25">
      <c r="A27" s="111"/>
      <c r="B27" s="111"/>
      <c r="C27" s="112"/>
      <c r="D27" s="112"/>
      <c r="E27" s="112"/>
      <c r="F27" s="112"/>
      <c r="G27" s="112"/>
      <c r="H27" s="112"/>
      <c r="I27" s="112"/>
      <c r="J27" s="112"/>
      <c r="K27" s="112"/>
    </row>
    <row r="28" spans="1:11" x14ac:dyDescent="0.25">
      <c r="A28" s="111"/>
      <c r="B28" s="111"/>
      <c r="C28" s="112"/>
      <c r="D28" s="112"/>
      <c r="E28" s="112"/>
      <c r="F28" s="112"/>
      <c r="G28" s="112"/>
      <c r="H28" s="112"/>
      <c r="I28" s="112"/>
      <c r="J28" s="112"/>
      <c r="K28" s="112"/>
    </row>
    <row r="29" spans="1:11" x14ac:dyDescent="0.25">
      <c r="A29" s="111"/>
      <c r="B29" s="111"/>
      <c r="C29" s="112"/>
      <c r="D29" s="112"/>
      <c r="E29" s="112"/>
      <c r="F29" s="112"/>
      <c r="G29" s="112"/>
      <c r="H29" s="112"/>
      <c r="I29" s="112"/>
      <c r="J29" s="112"/>
      <c r="K29" s="112"/>
    </row>
    <row r="30" spans="1:11" x14ac:dyDescent="0.25">
      <c r="A30" s="111"/>
      <c r="B30" s="111"/>
      <c r="C30" s="112"/>
      <c r="D30" s="112"/>
      <c r="E30" s="112"/>
      <c r="F30" s="112"/>
      <c r="G30" s="112"/>
      <c r="H30" s="112"/>
      <c r="I30" s="112"/>
      <c r="J30" s="112"/>
      <c r="K30" s="112"/>
    </row>
    <row r="31" spans="1:11" ht="16.5" x14ac:dyDescent="0.3">
      <c r="A31" s="113" t="s">
        <v>21</v>
      </c>
      <c r="B31" s="109"/>
      <c r="C31" s="114"/>
      <c r="D31" s="114"/>
      <c r="E31" s="114"/>
      <c r="F31" s="114"/>
      <c r="G31" s="114"/>
      <c r="H31" s="114"/>
      <c r="I31" s="114"/>
      <c r="J31" s="114"/>
      <c r="K31" s="114"/>
    </row>
  </sheetData>
  <mergeCells count="2">
    <mergeCell ref="A2:K2"/>
    <mergeCell ref="A3:K3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61" orientation="landscape" horizontalDpi="300" verticalDpi="300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F48"/>
  <sheetViews>
    <sheetView workbookViewId="0">
      <selection activeCell="C6" sqref="C6:E6"/>
    </sheetView>
  </sheetViews>
  <sheetFormatPr defaultRowHeight="15" x14ac:dyDescent="0.25"/>
  <cols>
    <col min="1" max="1" width="101.28515625" customWidth="1"/>
    <col min="3" max="3" width="15.28515625" customWidth="1"/>
    <col min="4" max="4" width="13.5703125" customWidth="1"/>
    <col min="5" max="5" width="15" customWidth="1"/>
  </cols>
  <sheetData>
    <row r="1" spans="1:6" x14ac:dyDescent="0.25">
      <c r="A1" s="141" t="s">
        <v>144</v>
      </c>
      <c r="B1" s="116"/>
      <c r="C1" s="116"/>
      <c r="D1" s="116"/>
      <c r="E1" s="116"/>
      <c r="F1" s="116"/>
    </row>
    <row r="2" spans="1:6" ht="27" customHeight="1" x14ac:dyDescent="0.25">
      <c r="A2" s="572" t="s">
        <v>42</v>
      </c>
      <c r="B2" s="601"/>
      <c r="C2" s="601"/>
      <c r="D2" s="601"/>
      <c r="E2" s="601"/>
    </row>
    <row r="3" spans="1:6" ht="22.5" customHeight="1" x14ac:dyDescent="0.25">
      <c r="A3" s="576" t="s">
        <v>951</v>
      </c>
      <c r="B3" s="573"/>
      <c r="C3" s="573"/>
      <c r="D3" s="573"/>
      <c r="E3" s="573"/>
    </row>
    <row r="4" spans="1:6" ht="18" x14ac:dyDescent="0.25">
      <c r="A4" s="93"/>
    </row>
    <row r="5" spans="1:6" x14ac:dyDescent="0.25">
      <c r="A5" s="3" t="s">
        <v>928</v>
      </c>
    </row>
    <row r="6" spans="1:6" ht="31.5" customHeight="1" x14ac:dyDescent="0.25">
      <c r="A6" s="94" t="s">
        <v>255</v>
      </c>
      <c r="B6" s="95" t="s">
        <v>256</v>
      </c>
      <c r="C6" s="87" t="s">
        <v>160</v>
      </c>
      <c r="D6" s="87" t="s">
        <v>948</v>
      </c>
      <c r="E6" s="87" t="s">
        <v>161</v>
      </c>
    </row>
    <row r="7" spans="1:6" ht="15" customHeight="1" x14ac:dyDescent="0.25">
      <c r="A7" s="96"/>
      <c r="B7" s="49"/>
      <c r="C7" s="49"/>
      <c r="D7" s="49"/>
      <c r="E7" s="49"/>
    </row>
    <row r="8" spans="1:6" ht="15" customHeight="1" x14ac:dyDescent="0.25">
      <c r="A8" s="96"/>
      <c r="B8" s="49"/>
      <c r="C8" s="49"/>
      <c r="D8" s="49"/>
      <c r="E8" s="49"/>
    </row>
    <row r="9" spans="1:6" ht="15" customHeight="1" x14ac:dyDescent="0.25">
      <c r="A9" s="96"/>
      <c r="B9" s="49"/>
      <c r="C9" s="49"/>
      <c r="D9" s="49"/>
      <c r="E9" s="49"/>
    </row>
    <row r="10" spans="1:6" ht="15" customHeight="1" x14ac:dyDescent="0.25">
      <c r="A10" s="49"/>
      <c r="B10" s="49"/>
      <c r="C10" s="49"/>
      <c r="D10" s="49"/>
      <c r="E10" s="49"/>
    </row>
    <row r="11" spans="1:6" ht="31.5" customHeight="1" x14ac:dyDescent="0.25">
      <c r="A11" s="97" t="s">
        <v>941</v>
      </c>
      <c r="B11" s="60" t="s">
        <v>528</v>
      </c>
      <c r="C11" s="49"/>
      <c r="D11" s="49"/>
      <c r="E11" s="49"/>
    </row>
    <row r="12" spans="1:6" ht="15" customHeight="1" x14ac:dyDescent="0.25">
      <c r="A12" s="97"/>
      <c r="B12" s="49"/>
      <c r="C12" s="49"/>
      <c r="D12" s="49"/>
      <c r="E12" s="49"/>
    </row>
    <row r="13" spans="1:6" ht="15" customHeight="1" x14ac:dyDescent="0.25">
      <c r="A13" s="97"/>
      <c r="B13" s="49"/>
      <c r="C13" s="49"/>
      <c r="D13" s="49"/>
      <c r="E13" s="49"/>
    </row>
    <row r="14" spans="1:6" ht="15" customHeight="1" x14ac:dyDescent="0.25">
      <c r="A14" s="98"/>
      <c r="B14" s="49"/>
      <c r="C14" s="49"/>
      <c r="D14" s="49"/>
      <c r="E14" s="49"/>
    </row>
    <row r="15" spans="1:6" ht="15" customHeight="1" x14ac:dyDescent="0.25">
      <c r="A15" s="98"/>
      <c r="B15" s="49"/>
      <c r="C15" s="49"/>
      <c r="D15" s="49"/>
      <c r="E15" s="49"/>
    </row>
    <row r="16" spans="1:6" ht="32.25" customHeight="1" x14ac:dyDescent="0.25">
      <c r="A16" s="97" t="s">
        <v>942</v>
      </c>
      <c r="B16" s="47" t="s">
        <v>563</v>
      </c>
      <c r="C16" s="49"/>
      <c r="D16" s="49"/>
      <c r="E16" s="49"/>
    </row>
    <row r="17" spans="1:5" ht="15" customHeight="1" x14ac:dyDescent="0.25">
      <c r="A17" s="91" t="s">
        <v>803</v>
      </c>
      <c r="B17" s="91" t="s">
        <v>483</v>
      </c>
      <c r="C17" s="49"/>
      <c r="D17" s="49"/>
      <c r="E17" s="49"/>
    </row>
    <row r="18" spans="1:5" ht="15" customHeight="1" x14ac:dyDescent="0.25">
      <c r="A18" s="189" t="s">
        <v>158</v>
      </c>
      <c r="B18" s="91"/>
      <c r="C18" s="49"/>
      <c r="D18" s="49"/>
      <c r="E18" s="49"/>
    </row>
    <row r="19" spans="1:5" ht="15" customHeight="1" x14ac:dyDescent="0.25">
      <c r="A19" s="189" t="s">
        <v>159</v>
      </c>
      <c r="B19" s="91"/>
      <c r="C19" s="49"/>
      <c r="D19" s="49"/>
      <c r="E19" s="49"/>
    </row>
    <row r="20" spans="1:5" ht="15" customHeight="1" x14ac:dyDescent="0.25">
      <c r="A20" s="91" t="s">
        <v>804</v>
      </c>
      <c r="B20" s="91" t="s">
        <v>483</v>
      </c>
      <c r="C20" s="49"/>
      <c r="D20" s="49"/>
      <c r="E20" s="49"/>
    </row>
    <row r="21" spans="1:5" ht="15" customHeight="1" x14ac:dyDescent="0.25">
      <c r="A21" s="189" t="s">
        <v>158</v>
      </c>
      <c r="B21" s="91"/>
      <c r="C21" s="49"/>
      <c r="D21" s="49"/>
      <c r="E21" s="49"/>
    </row>
    <row r="22" spans="1:5" ht="15" customHeight="1" x14ac:dyDescent="0.25">
      <c r="A22" s="189" t="s">
        <v>159</v>
      </c>
      <c r="B22" s="91"/>
      <c r="C22" s="49"/>
      <c r="D22" s="49"/>
      <c r="E22" s="49"/>
    </row>
    <row r="23" spans="1:5" ht="15" customHeight="1" x14ac:dyDescent="0.25">
      <c r="A23" s="91" t="s">
        <v>805</v>
      </c>
      <c r="B23" s="91" t="s">
        <v>483</v>
      </c>
      <c r="C23" s="49"/>
      <c r="D23" s="49"/>
      <c r="E23" s="49"/>
    </row>
    <row r="24" spans="1:5" ht="15" customHeight="1" x14ac:dyDescent="0.25">
      <c r="A24" s="189" t="s">
        <v>158</v>
      </c>
      <c r="B24" s="91"/>
      <c r="C24" s="49"/>
      <c r="D24" s="49"/>
      <c r="E24" s="49"/>
    </row>
    <row r="25" spans="1:5" ht="15" customHeight="1" x14ac:dyDescent="0.25">
      <c r="A25" s="189" t="s">
        <v>159</v>
      </c>
      <c r="B25" s="91"/>
      <c r="C25" s="49"/>
      <c r="D25" s="49"/>
      <c r="E25" s="49"/>
    </row>
    <row r="26" spans="1:5" ht="15" customHeight="1" x14ac:dyDescent="0.25">
      <c r="A26" s="91" t="s">
        <v>806</v>
      </c>
      <c r="B26" s="91" t="s">
        <v>483</v>
      </c>
      <c r="C26" s="49"/>
      <c r="D26" s="49"/>
      <c r="E26" s="49"/>
    </row>
    <row r="27" spans="1:5" ht="15" customHeight="1" x14ac:dyDescent="0.25">
      <c r="A27" s="189" t="s">
        <v>158</v>
      </c>
      <c r="B27" s="91"/>
      <c r="C27" s="49"/>
      <c r="D27" s="49"/>
      <c r="E27" s="49"/>
    </row>
    <row r="28" spans="1:5" ht="15" customHeight="1" x14ac:dyDescent="0.25">
      <c r="A28" s="189" t="s">
        <v>159</v>
      </c>
      <c r="B28" s="91"/>
      <c r="C28" s="49"/>
      <c r="D28" s="49"/>
      <c r="E28" s="49"/>
    </row>
    <row r="29" spans="1:5" ht="15" customHeight="1" x14ac:dyDescent="0.25">
      <c r="A29" s="91" t="s">
        <v>754</v>
      </c>
      <c r="B29" s="99" t="s">
        <v>490</v>
      </c>
      <c r="C29" s="49"/>
      <c r="D29" s="49"/>
      <c r="E29" s="49"/>
    </row>
    <row r="30" spans="1:5" ht="15" customHeight="1" x14ac:dyDescent="0.25">
      <c r="A30" s="189" t="s">
        <v>158</v>
      </c>
      <c r="B30" s="99"/>
      <c r="C30" s="49"/>
      <c r="D30" s="49"/>
      <c r="E30" s="49"/>
    </row>
    <row r="31" spans="1:5" ht="15" customHeight="1" x14ac:dyDescent="0.25">
      <c r="A31" s="189" t="s">
        <v>159</v>
      </c>
      <c r="B31" s="99"/>
      <c r="C31" s="49"/>
      <c r="D31" s="49"/>
      <c r="E31" s="49"/>
    </row>
    <row r="32" spans="1:5" ht="15" customHeight="1" x14ac:dyDescent="0.25">
      <c r="A32" s="91" t="s">
        <v>752</v>
      </c>
      <c r="B32" s="99" t="s">
        <v>484</v>
      </c>
      <c r="C32" s="49"/>
      <c r="D32" s="49"/>
      <c r="E32" s="49"/>
    </row>
    <row r="33" spans="1:5" ht="15" customHeight="1" x14ac:dyDescent="0.25">
      <c r="A33" s="189" t="s">
        <v>158</v>
      </c>
      <c r="B33" s="99"/>
      <c r="C33" s="49"/>
      <c r="D33" s="49"/>
      <c r="E33" s="49"/>
    </row>
    <row r="34" spans="1:5" ht="15" customHeight="1" x14ac:dyDescent="0.25">
      <c r="A34" s="189" t="s">
        <v>159</v>
      </c>
      <c r="B34" s="49"/>
      <c r="C34" s="49"/>
      <c r="D34" s="49"/>
      <c r="E34" s="49"/>
    </row>
    <row r="35" spans="1:5" ht="38.25" customHeight="1" x14ac:dyDescent="0.25">
      <c r="A35" s="97" t="s">
        <v>943</v>
      </c>
      <c r="B35" s="50" t="s">
        <v>946</v>
      </c>
      <c r="C35" s="49"/>
      <c r="D35" s="49"/>
      <c r="E35" s="49"/>
    </row>
    <row r="36" spans="1:5" ht="15" customHeight="1" x14ac:dyDescent="0.25">
      <c r="A36" s="97"/>
      <c r="B36" s="49" t="s">
        <v>516</v>
      </c>
      <c r="C36" s="49"/>
      <c r="D36" s="49"/>
      <c r="E36" s="49"/>
    </row>
    <row r="37" spans="1:5" ht="15" customHeight="1" x14ac:dyDescent="0.25">
      <c r="A37" s="97"/>
      <c r="B37" s="49" t="s">
        <v>555</v>
      </c>
      <c r="C37" s="49"/>
      <c r="D37" s="49"/>
      <c r="E37" s="49"/>
    </row>
    <row r="38" spans="1:5" ht="15" customHeight="1" x14ac:dyDescent="0.25">
      <c r="A38" s="98"/>
      <c r="B38" s="49"/>
      <c r="C38" s="49"/>
      <c r="D38" s="49"/>
      <c r="E38" s="49"/>
    </row>
    <row r="39" spans="1:5" ht="15" customHeight="1" x14ac:dyDescent="0.25">
      <c r="A39" s="98"/>
      <c r="B39" s="49"/>
      <c r="C39" s="49"/>
      <c r="D39" s="49"/>
      <c r="E39" s="49"/>
    </row>
    <row r="40" spans="1:5" ht="36.75" customHeight="1" x14ac:dyDescent="0.25">
      <c r="A40" s="97" t="s">
        <v>944</v>
      </c>
      <c r="B40" s="50" t="s">
        <v>947</v>
      </c>
      <c r="C40" s="49"/>
      <c r="D40" s="49"/>
      <c r="E40" s="49"/>
    </row>
    <row r="41" spans="1:5" ht="15" customHeight="1" x14ac:dyDescent="0.25">
      <c r="A41" s="97"/>
      <c r="B41" s="49"/>
      <c r="C41" s="49"/>
      <c r="D41" s="49"/>
      <c r="E41" s="49"/>
    </row>
    <row r="42" spans="1:5" ht="15" customHeight="1" x14ac:dyDescent="0.25">
      <c r="A42" s="97"/>
      <c r="B42" s="49"/>
      <c r="C42" s="49"/>
      <c r="D42" s="49"/>
      <c r="E42" s="49"/>
    </row>
    <row r="43" spans="1:5" ht="15" customHeight="1" x14ac:dyDescent="0.25">
      <c r="A43" s="98"/>
      <c r="B43" s="49"/>
      <c r="C43" s="49"/>
      <c r="D43" s="49"/>
      <c r="E43" s="49"/>
    </row>
    <row r="44" spans="1:5" ht="15" customHeight="1" x14ac:dyDescent="0.25">
      <c r="A44" s="98"/>
      <c r="B44" s="49"/>
      <c r="C44" s="49"/>
      <c r="D44" s="49"/>
      <c r="E44" s="49"/>
    </row>
    <row r="45" spans="1:5" ht="28.5" customHeight="1" x14ac:dyDescent="0.25">
      <c r="A45" s="97" t="s">
        <v>945</v>
      </c>
      <c r="B45" s="50"/>
      <c r="C45" s="49"/>
      <c r="D45" s="49"/>
      <c r="E45" s="49"/>
    </row>
    <row r="46" spans="1:5" ht="15" customHeight="1" x14ac:dyDescent="0.25"/>
    <row r="47" spans="1:5" ht="15" customHeight="1" x14ac:dyDescent="0.25"/>
    <row r="48" spans="1:5" ht="15" customHeight="1" x14ac:dyDescent="0.25"/>
  </sheetData>
  <mergeCells count="2">
    <mergeCell ref="A2:E2"/>
    <mergeCell ref="A3:E3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9" orientation="portrait" horizontalDpi="300" verticalDpi="300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I55"/>
  <sheetViews>
    <sheetView workbookViewId="0">
      <selection activeCell="A2" sqref="A2:I56"/>
    </sheetView>
  </sheetViews>
  <sheetFormatPr defaultRowHeight="15" x14ac:dyDescent="0.25"/>
  <cols>
    <col min="1" max="1" width="101.28515625" customWidth="1"/>
    <col min="3" max="3" width="13.85546875" customWidth="1"/>
    <col min="4" max="4" width="12.140625" customWidth="1"/>
    <col min="5" max="5" width="13.42578125" customWidth="1"/>
    <col min="6" max="6" width="10.85546875" customWidth="1"/>
    <col min="7" max="7" width="11.28515625" customWidth="1"/>
    <col min="8" max="8" width="10.85546875" customWidth="1"/>
    <col min="9" max="9" width="10.42578125" customWidth="1"/>
  </cols>
  <sheetData>
    <row r="1" spans="1:9" x14ac:dyDescent="0.25">
      <c r="A1" s="141" t="s">
        <v>144</v>
      </c>
      <c r="B1" s="116"/>
      <c r="C1" s="116"/>
      <c r="D1" s="116"/>
      <c r="E1" s="116"/>
      <c r="F1" s="116"/>
    </row>
    <row r="2" spans="1:9" ht="26.25" customHeight="1" x14ac:dyDescent="0.25">
      <c r="A2" s="668" t="s">
        <v>42</v>
      </c>
      <c r="B2" s="670"/>
      <c r="C2" s="670"/>
      <c r="D2" s="670"/>
      <c r="E2" s="670"/>
      <c r="F2" s="575"/>
      <c r="G2" s="575"/>
      <c r="H2" s="575"/>
      <c r="I2" s="575"/>
    </row>
    <row r="3" spans="1:9" ht="30" customHeight="1" x14ac:dyDescent="0.25">
      <c r="A3" s="671" t="s">
        <v>148</v>
      </c>
      <c r="B3" s="672"/>
      <c r="C3" s="672"/>
      <c r="D3" s="672"/>
      <c r="E3" s="672"/>
      <c r="F3" s="672"/>
      <c r="G3" s="672"/>
      <c r="H3" s="672"/>
      <c r="I3" s="672"/>
    </row>
    <row r="5" spans="1:9" x14ac:dyDescent="0.25">
      <c r="A5" s="3" t="s">
        <v>931</v>
      </c>
    </row>
    <row r="6" spans="1:9" ht="45" x14ac:dyDescent="0.3">
      <c r="A6" s="1" t="s">
        <v>255</v>
      </c>
      <c r="B6" s="2" t="s">
        <v>256</v>
      </c>
      <c r="C6" s="76" t="s">
        <v>145</v>
      </c>
      <c r="D6" s="76" t="s">
        <v>26</v>
      </c>
      <c r="E6" s="76" t="s">
        <v>146</v>
      </c>
      <c r="F6" s="76" t="s">
        <v>147</v>
      </c>
      <c r="G6" s="76" t="s">
        <v>37</v>
      </c>
      <c r="H6" s="76" t="s">
        <v>38</v>
      </c>
      <c r="I6" s="76" t="s">
        <v>39</v>
      </c>
    </row>
    <row r="7" spans="1:9" x14ac:dyDescent="0.25">
      <c r="A7" s="61" t="s">
        <v>737</v>
      </c>
      <c r="B7" s="62" t="s">
        <v>291</v>
      </c>
      <c r="C7" s="49"/>
      <c r="D7" s="49"/>
      <c r="E7" s="49"/>
      <c r="F7" s="49"/>
      <c r="G7" s="49"/>
      <c r="H7" s="49"/>
      <c r="I7" s="49"/>
    </row>
    <row r="8" spans="1:9" x14ac:dyDescent="0.25">
      <c r="A8" s="47" t="s">
        <v>708</v>
      </c>
      <c r="B8" s="62" t="s">
        <v>292</v>
      </c>
      <c r="C8" s="49"/>
      <c r="D8" s="49"/>
      <c r="E8" s="49"/>
      <c r="F8" s="49"/>
      <c r="G8" s="49"/>
      <c r="H8" s="49"/>
      <c r="I8" s="49"/>
    </row>
    <row r="9" spans="1:9" x14ac:dyDescent="0.25">
      <c r="A9" s="47" t="s">
        <v>626</v>
      </c>
      <c r="B9" s="62" t="s">
        <v>338</v>
      </c>
      <c r="C9" s="49"/>
      <c r="D9" s="49"/>
      <c r="E9" s="49"/>
      <c r="F9" s="49"/>
      <c r="G9" s="49"/>
      <c r="H9" s="49"/>
      <c r="I9" s="49"/>
    </row>
    <row r="10" spans="1:9" x14ac:dyDescent="0.25">
      <c r="A10" s="59" t="s">
        <v>676</v>
      </c>
      <c r="B10" s="62" t="s">
        <v>348</v>
      </c>
      <c r="C10" s="49"/>
      <c r="D10" s="49"/>
      <c r="E10" s="49"/>
      <c r="F10" s="49"/>
      <c r="G10" s="49"/>
      <c r="H10" s="49"/>
      <c r="I10" s="49"/>
    </row>
    <row r="11" spans="1:9" x14ac:dyDescent="0.25">
      <c r="A11" s="59" t="s">
        <v>684</v>
      </c>
      <c r="B11" s="62" t="s">
        <v>367</v>
      </c>
      <c r="C11" s="49"/>
      <c r="D11" s="49"/>
      <c r="E11" s="49"/>
      <c r="F11" s="49"/>
      <c r="G11" s="49"/>
      <c r="H11" s="49"/>
      <c r="I11" s="49"/>
    </row>
    <row r="12" spans="1:9" ht="15.75" x14ac:dyDescent="0.25">
      <c r="A12" s="142" t="s">
        <v>846</v>
      </c>
      <c r="B12" s="143"/>
      <c r="C12" s="144"/>
      <c r="D12" s="144"/>
      <c r="E12" s="144"/>
      <c r="F12" s="144"/>
      <c r="G12" s="144"/>
      <c r="H12" s="144"/>
      <c r="I12" s="144"/>
    </row>
    <row r="13" spans="1:9" x14ac:dyDescent="0.25">
      <c r="A13" s="60" t="s">
        <v>686</v>
      </c>
      <c r="B13" s="62" t="s">
        <v>382</v>
      </c>
      <c r="C13" s="49"/>
      <c r="D13" s="49"/>
      <c r="E13" s="49"/>
      <c r="F13" s="49"/>
      <c r="G13" s="49"/>
      <c r="H13" s="49"/>
      <c r="I13" s="49"/>
    </row>
    <row r="14" spans="1:9" x14ac:dyDescent="0.25">
      <c r="A14" s="59" t="s">
        <v>687</v>
      </c>
      <c r="B14" s="62" t="s">
        <v>391</v>
      </c>
      <c r="C14" s="49"/>
      <c r="D14" s="49"/>
      <c r="E14" s="49"/>
      <c r="F14" s="49"/>
      <c r="G14" s="49"/>
      <c r="H14" s="49"/>
      <c r="I14" s="49"/>
    </row>
    <row r="15" spans="1:9" x14ac:dyDescent="0.25">
      <c r="A15" s="59" t="s">
        <v>688</v>
      </c>
      <c r="B15" s="62" t="s">
        <v>402</v>
      </c>
      <c r="C15" s="49"/>
      <c r="D15" s="49"/>
      <c r="E15" s="49"/>
      <c r="F15" s="49"/>
      <c r="G15" s="49"/>
      <c r="H15" s="49"/>
      <c r="I15" s="49"/>
    </row>
    <row r="16" spans="1:9" ht="15.75" x14ac:dyDescent="0.25">
      <c r="A16" s="142" t="s">
        <v>845</v>
      </c>
      <c r="B16" s="143"/>
      <c r="C16" s="144"/>
      <c r="D16" s="144"/>
      <c r="E16" s="144"/>
      <c r="F16" s="144"/>
      <c r="G16" s="144"/>
      <c r="H16" s="144"/>
      <c r="I16" s="144"/>
    </row>
    <row r="17" spans="1:9" ht="15.75" x14ac:dyDescent="0.25">
      <c r="A17" s="147" t="s">
        <v>739</v>
      </c>
      <c r="B17" s="148" t="s">
        <v>403</v>
      </c>
      <c r="C17" s="149"/>
      <c r="D17" s="149"/>
      <c r="E17" s="149"/>
      <c r="F17" s="149"/>
      <c r="G17" s="149"/>
      <c r="H17" s="149"/>
      <c r="I17" s="149"/>
    </row>
    <row r="18" spans="1:9" x14ac:dyDescent="0.25">
      <c r="A18" s="19" t="s">
        <v>695</v>
      </c>
      <c r="B18" s="8" t="s">
        <v>411</v>
      </c>
      <c r="C18" s="19"/>
      <c r="D18" s="19"/>
      <c r="E18" s="19"/>
      <c r="F18" s="19"/>
      <c r="G18" s="19"/>
      <c r="H18" s="19"/>
      <c r="I18" s="19"/>
    </row>
    <row r="19" spans="1:9" x14ac:dyDescent="0.25">
      <c r="A19" s="17" t="s">
        <v>698</v>
      </c>
      <c r="B19" s="8" t="s">
        <v>419</v>
      </c>
      <c r="C19" s="17"/>
      <c r="D19" s="17"/>
      <c r="E19" s="17"/>
      <c r="F19" s="17"/>
      <c r="G19" s="17"/>
      <c r="H19" s="17"/>
      <c r="I19" s="17"/>
    </row>
    <row r="20" spans="1:9" x14ac:dyDescent="0.25">
      <c r="A20" s="45" t="s">
        <v>420</v>
      </c>
      <c r="B20" s="4" t="s">
        <v>421</v>
      </c>
      <c r="C20" s="45"/>
      <c r="D20" s="45"/>
      <c r="E20" s="45"/>
      <c r="F20" s="45"/>
      <c r="G20" s="45"/>
      <c r="H20" s="45"/>
      <c r="I20" s="45"/>
    </row>
    <row r="21" spans="1:9" x14ac:dyDescent="0.25">
      <c r="A21" s="45" t="s">
        <v>422</v>
      </c>
      <c r="B21" s="4" t="s">
        <v>423</v>
      </c>
      <c r="C21" s="45"/>
      <c r="D21" s="45"/>
      <c r="E21" s="45"/>
      <c r="F21" s="45"/>
      <c r="G21" s="45"/>
      <c r="H21" s="45"/>
      <c r="I21" s="45"/>
    </row>
    <row r="22" spans="1:9" x14ac:dyDescent="0.25">
      <c r="A22" s="17" t="s">
        <v>424</v>
      </c>
      <c r="B22" s="8" t="s">
        <v>425</v>
      </c>
      <c r="C22" s="45"/>
      <c r="D22" s="45"/>
      <c r="E22" s="45"/>
      <c r="F22" s="45"/>
      <c r="G22" s="45"/>
      <c r="H22" s="45"/>
      <c r="I22" s="45"/>
    </row>
    <row r="23" spans="1:9" x14ac:dyDescent="0.25">
      <c r="A23" s="45" t="s">
        <v>426</v>
      </c>
      <c r="B23" s="4" t="s">
        <v>427</v>
      </c>
      <c r="C23" s="45"/>
      <c r="D23" s="45"/>
      <c r="E23" s="45"/>
      <c r="F23" s="45"/>
      <c r="G23" s="45"/>
      <c r="H23" s="45"/>
      <c r="I23" s="45"/>
    </row>
    <row r="24" spans="1:9" x14ac:dyDescent="0.25">
      <c r="A24" s="45" t="s">
        <v>428</v>
      </c>
      <c r="B24" s="4" t="s">
        <v>429</v>
      </c>
      <c r="C24" s="45"/>
      <c r="D24" s="45"/>
      <c r="E24" s="45"/>
      <c r="F24" s="45"/>
      <c r="G24" s="45"/>
      <c r="H24" s="45"/>
      <c r="I24" s="45"/>
    </row>
    <row r="25" spans="1:9" x14ac:dyDescent="0.25">
      <c r="A25" s="45" t="s">
        <v>430</v>
      </c>
      <c r="B25" s="4" t="s">
        <v>431</v>
      </c>
      <c r="C25" s="45"/>
      <c r="D25" s="45"/>
      <c r="E25" s="45"/>
      <c r="F25" s="45"/>
      <c r="G25" s="45"/>
      <c r="H25" s="45"/>
      <c r="I25" s="45"/>
    </row>
    <row r="26" spans="1:9" x14ac:dyDescent="0.25">
      <c r="A26" s="46" t="s">
        <v>699</v>
      </c>
      <c r="B26" s="47" t="s">
        <v>432</v>
      </c>
      <c r="C26" s="17"/>
      <c r="D26" s="17"/>
      <c r="E26" s="17"/>
      <c r="F26" s="17"/>
      <c r="G26" s="17"/>
      <c r="H26" s="17"/>
      <c r="I26" s="17"/>
    </row>
    <row r="27" spans="1:9" x14ac:dyDescent="0.25">
      <c r="A27" s="46" t="s">
        <v>705</v>
      </c>
      <c r="B27" s="47" t="s">
        <v>442</v>
      </c>
      <c r="C27" s="17"/>
      <c r="D27" s="17"/>
      <c r="E27" s="17"/>
      <c r="F27" s="17"/>
      <c r="G27" s="17"/>
      <c r="H27" s="17"/>
      <c r="I27" s="17"/>
    </row>
    <row r="28" spans="1:9" x14ac:dyDescent="0.25">
      <c r="A28" s="16" t="s">
        <v>443</v>
      </c>
      <c r="B28" s="4" t="s">
        <v>444</v>
      </c>
      <c r="C28" s="16"/>
      <c r="D28" s="16"/>
      <c r="E28" s="16"/>
      <c r="F28" s="16"/>
      <c r="G28" s="16"/>
      <c r="H28" s="16"/>
      <c r="I28" s="16"/>
    </row>
    <row r="29" spans="1:9" ht="15.75" x14ac:dyDescent="0.25">
      <c r="A29" s="150" t="s">
        <v>740</v>
      </c>
      <c r="B29" s="151" t="s">
        <v>445</v>
      </c>
      <c r="C29" s="152"/>
      <c r="D29" s="152"/>
      <c r="E29" s="152"/>
      <c r="F29" s="152"/>
      <c r="G29" s="152"/>
      <c r="H29" s="152"/>
      <c r="I29" s="152"/>
    </row>
    <row r="30" spans="1:9" ht="15.75" x14ac:dyDescent="0.25">
      <c r="A30" s="155" t="s">
        <v>776</v>
      </c>
      <c r="B30" s="156"/>
      <c r="C30" s="158"/>
      <c r="D30" s="158"/>
      <c r="E30" s="158"/>
      <c r="F30" s="158"/>
      <c r="G30" s="158"/>
      <c r="H30" s="158"/>
      <c r="I30" s="158"/>
    </row>
    <row r="31" spans="1:9" ht="45" x14ac:dyDescent="0.3">
      <c r="A31" s="1" t="s">
        <v>255</v>
      </c>
      <c r="B31" s="2" t="s">
        <v>10</v>
      </c>
      <c r="C31" s="76" t="s">
        <v>145</v>
      </c>
      <c r="D31" s="76" t="s">
        <v>26</v>
      </c>
      <c r="E31" s="76" t="s">
        <v>146</v>
      </c>
      <c r="F31" s="76" t="s">
        <v>147</v>
      </c>
      <c r="G31" s="76" t="s">
        <v>37</v>
      </c>
      <c r="H31" s="76" t="s">
        <v>38</v>
      </c>
      <c r="I31" s="76" t="s">
        <v>39</v>
      </c>
    </row>
    <row r="32" spans="1:9" x14ac:dyDescent="0.25">
      <c r="A32" s="47" t="s">
        <v>780</v>
      </c>
      <c r="B32" s="60" t="s">
        <v>466</v>
      </c>
      <c r="C32" s="37"/>
      <c r="D32" s="37"/>
      <c r="E32" s="37"/>
      <c r="F32" s="37"/>
      <c r="G32" s="37"/>
      <c r="H32" s="37"/>
      <c r="I32" s="37"/>
    </row>
    <row r="33" spans="1:9" x14ac:dyDescent="0.25">
      <c r="A33" s="47" t="s">
        <v>784</v>
      </c>
      <c r="B33" s="60" t="s">
        <v>513</v>
      </c>
      <c r="C33" s="37"/>
      <c r="D33" s="37"/>
      <c r="E33" s="37"/>
      <c r="F33" s="37"/>
      <c r="G33" s="37"/>
      <c r="H33" s="37"/>
      <c r="I33" s="37"/>
    </row>
    <row r="34" spans="1:9" x14ac:dyDescent="0.25">
      <c r="A34" s="59" t="s">
        <v>785</v>
      </c>
      <c r="B34" s="60" t="s">
        <v>544</v>
      </c>
      <c r="C34" s="37"/>
      <c r="D34" s="37"/>
      <c r="E34" s="37"/>
      <c r="F34" s="37"/>
      <c r="G34" s="37"/>
      <c r="H34" s="37"/>
      <c r="I34" s="37"/>
    </row>
    <row r="35" spans="1:9" x14ac:dyDescent="0.25">
      <c r="A35" s="47" t="s">
        <v>787</v>
      </c>
      <c r="B35" s="60" t="s">
        <v>560</v>
      </c>
      <c r="C35" s="37"/>
      <c r="D35" s="37"/>
      <c r="E35" s="37"/>
      <c r="F35" s="37"/>
      <c r="G35" s="37"/>
      <c r="H35" s="37"/>
      <c r="I35" s="37"/>
    </row>
    <row r="36" spans="1:9" ht="15.75" x14ac:dyDescent="0.25">
      <c r="A36" s="142" t="s">
        <v>846</v>
      </c>
      <c r="B36" s="145"/>
      <c r="C36" s="146"/>
      <c r="D36" s="146"/>
      <c r="E36" s="146"/>
      <c r="F36" s="146"/>
      <c r="G36" s="146"/>
      <c r="H36" s="146"/>
      <c r="I36" s="146"/>
    </row>
    <row r="37" spans="1:9" x14ac:dyDescent="0.25">
      <c r="A37" s="47" t="s">
        <v>781</v>
      </c>
      <c r="B37" s="60" t="s">
        <v>474</v>
      </c>
      <c r="C37" s="37"/>
      <c r="D37" s="37"/>
      <c r="E37" s="37"/>
      <c r="F37" s="37"/>
      <c r="G37" s="37"/>
      <c r="H37" s="37"/>
      <c r="I37" s="37"/>
    </row>
    <row r="38" spans="1:9" x14ac:dyDescent="0.25">
      <c r="A38" s="47" t="s">
        <v>786</v>
      </c>
      <c r="B38" s="60" t="s">
        <v>555</v>
      </c>
      <c r="C38" s="37"/>
      <c r="D38" s="37"/>
      <c r="E38" s="37"/>
      <c r="F38" s="37"/>
      <c r="G38" s="37"/>
      <c r="H38" s="37"/>
      <c r="I38" s="37"/>
    </row>
    <row r="39" spans="1:9" x14ac:dyDescent="0.25">
      <c r="A39" s="47" t="s">
        <v>789</v>
      </c>
      <c r="B39" s="60" t="s">
        <v>565</v>
      </c>
      <c r="C39" s="37"/>
      <c r="D39" s="37"/>
      <c r="E39" s="37"/>
      <c r="F39" s="37"/>
      <c r="G39" s="37"/>
      <c r="H39" s="37"/>
      <c r="I39" s="37"/>
    </row>
    <row r="40" spans="1:9" ht="15.75" x14ac:dyDescent="0.25">
      <c r="A40" s="142" t="s">
        <v>845</v>
      </c>
      <c r="B40" s="145"/>
      <c r="C40" s="146"/>
      <c r="D40" s="146"/>
      <c r="E40" s="146"/>
      <c r="F40" s="146"/>
      <c r="G40" s="146"/>
      <c r="H40" s="146"/>
      <c r="I40" s="146"/>
    </row>
    <row r="41" spans="1:9" ht="15.75" x14ac:dyDescent="0.25">
      <c r="A41" s="153" t="s">
        <v>788</v>
      </c>
      <c r="B41" s="147" t="s">
        <v>566</v>
      </c>
      <c r="C41" s="154"/>
      <c r="D41" s="154"/>
      <c r="E41" s="154"/>
      <c r="F41" s="154"/>
      <c r="G41" s="154"/>
      <c r="H41" s="154"/>
      <c r="I41" s="154"/>
    </row>
    <row r="42" spans="1:9" ht="15.75" x14ac:dyDescent="0.25">
      <c r="A42" s="163" t="s">
        <v>897</v>
      </c>
      <c r="B42" s="164"/>
      <c r="C42" s="165"/>
      <c r="D42" s="165"/>
      <c r="E42" s="165"/>
      <c r="F42" s="165"/>
      <c r="G42" s="165"/>
      <c r="H42" s="165"/>
      <c r="I42" s="165"/>
    </row>
    <row r="43" spans="1:9" ht="15.75" x14ac:dyDescent="0.25">
      <c r="A43" s="163" t="s">
        <v>898</v>
      </c>
      <c r="B43" s="164"/>
      <c r="C43" s="165"/>
      <c r="D43" s="165"/>
      <c r="E43" s="165"/>
      <c r="F43" s="165"/>
      <c r="G43" s="165"/>
      <c r="H43" s="165"/>
      <c r="I43" s="165"/>
    </row>
    <row r="44" spans="1:9" x14ac:dyDescent="0.25">
      <c r="A44" s="19" t="s">
        <v>790</v>
      </c>
      <c r="B44" s="8" t="s">
        <v>571</v>
      </c>
      <c r="C44" s="37"/>
      <c r="D44" s="37"/>
      <c r="E44" s="37"/>
      <c r="F44" s="37"/>
      <c r="G44" s="37"/>
      <c r="H44" s="37"/>
      <c r="I44" s="37"/>
    </row>
    <row r="45" spans="1:9" x14ac:dyDescent="0.25">
      <c r="A45" s="17" t="s">
        <v>791</v>
      </c>
      <c r="B45" s="8" t="s">
        <v>578</v>
      </c>
      <c r="C45" s="37"/>
      <c r="D45" s="37"/>
      <c r="E45" s="37"/>
      <c r="F45" s="37"/>
      <c r="G45" s="37"/>
      <c r="H45" s="37"/>
      <c r="I45" s="37"/>
    </row>
    <row r="46" spans="1:9" x14ac:dyDescent="0.25">
      <c r="A46" s="4" t="s">
        <v>895</v>
      </c>
      <c r="B46" s="4" t="s">
        <v>579</v>
      </c>
      <c r="C46" s="37"/>
      <c r="D46" s="37"/>
      <c r="E46" s="37"/>
      <c r="F46" s="37"/>
      <c r="G46" s="37"/>
      <c r="H46" s="37"/>
      <c r="I46" s="37"/>
    </row>
    <row r="47" spans="1:9" x14ac:dyDescent="0.25">
      <c r="A47" s="4" t="s">
        <v>896</v>
      </c>
      <c r="B47" s="4" t="s">
        <v>579</v>
      </c>
      <c r="C47" s="37"/>
      <c r="D47" s="37"/>
      <c r="E47" s="37"/>
      <c r="F47" s="37"/>
      <c r="G47" s="37"/>
      <c r="H47" s="37"/>
      <c r="I47" s="37"/>
    </row>
    <row r="48" spans="1:9" x14ac:dyDescent="0.25">
      <c r="A48" s="4" t="s">
        <v>893</v>
      </c>
      <c r="B48" s="4" t="s">
        <v>580</v>
      </c>
      <c r="C48" s="37"/>
      <c r="D48" s="37"/>
      <c r="E48" s="37"/>
      <c r="F48" s="37"/>
      <c r="G48" s="37"/>
      <c r="H48" s="37"/>
      <c r="I48" s="37"/>
    </row>
    <row r="49" spans="1:9" x14ac:dyDescent="0.25">
      <c r="A49" s="4" t="s">
        <v>894</v>
      </c>
      <c r="B49" s="4" t="s">
        <v>580</v>
      </c>
      <c r="C49" s="37"/>
      <c r="D49" s="37"/>
      <c r="E49" s="37"/>
      <c r="F49" s="37"/>
      <c r="G49" s="37"/>
      <c r="H49" s="37"/>
      <c r="I49" s="37"/>
    </row>
    <row r="50" spans="1:9" x14ac:dyDescent="0.25">
      <c r="A50" s="8" t="s">
        <v>792</v>
      </c>
      <c r="B50" s="8" t="s">
        <v>581</v>
      </c>
      <c r="C50" s="37"/>
      <c r="D50" s="37"/>
      <c r="E50" s="37"/>
      <c r="F50" s="37"/>
      <c r="G50" s="37"/>
      <c r="H50" s="37"/>
      <c r="I50" s="37"/>
    </row>
    <row r="51" spans="1:9" x14ac:dyDescent="0.25">
      <c r="A51" s="19" t="s">
        <v>793</v>
      </c>
      <c r="B51" s="8" t="s">
        <v>592</v>
      </c>
      <c r="C51" s="37"/>
      <c r="D51" s="37"/>
      <c r="E51" s="37"/>
      <c r="F51" s="37"/>
      <c r="G51" s="37"/>
      <c r="H51" s="37"/>
      <c r="I51" s="37"/>
    </row>
    <row r="52" spans="1:9" x14ac:dyDescent="0.25">
      <c r="A52" s="17" t="s">
        <v>794</v>
      </c>
      <c r="B52" s="8" t="s">
        <v>600</v>
      </c>
      <c r="C52" s="37"/>
      <c r="D52" s="37"/>
      <c r="E52" s="37"/>
      <c r="F52" s="37"/>
      <c r="G52" s="37"/>
      <c r="H52" s="37"/>
      <c r="I52" s="37"/>
    </row>
    <row r="53" spans="1:9" x14ac:dyDescent="0.25">
      <c r="A53" s="19" t="s">
        <v>601</v>
      </c>
      <c r="B53" s="8" t="s">
        <v>602</v>
      </c>
      <c r="C53" s="37"/>
      <c r="D53" s="37"/>
      <c r="E53" s="37"/>
      <c r="F53" s="37"/>
      <c r="G53" s="37"/>
      <c r="H53" s="37"/>
      <c r="I53" s="37"/>
    </row>
    <row r="54" spans="1:9" ht="15.75" x14ac:dyDescent="0.25">
      <c r="A54" s="150" t="s">
        <v>795</v>
      </c>
      <c r="B54" s="151" t="s">
        <v>603</v>
      </c>
      <c r="C54" s="154"/>
      <c r="D54" s="154"/>
      <c r="E54" s="154"/>
      <c r="F54" s="154"/>
      <c r="G54" s="154"/>
      <c r="H54" s="154"/>
      <c r="I54" s="154"/>
    </row>
    <row r="55" spans="1:9" ht="15.75" x14ac:dyDescent="0.25">
      <c r="A55" s="155" t="s">
        <v>777</v>
      </c>
      <c r="B55" s="156"/>
      <c r="C55" s="157"/>
      <c r="D55" s="157"/>
      <c r="E55" s="157"/>
      <c r="F55" s="157"/>
      <c r="G55" s="157"/>
      <c r="H55" s="157"/>
      <c r="I55" s="157"/>
    </row>
  </sheetData>
  <mergeCells count="2">
    <mergeCell ref="A3:I3"/>
    <mergeCell ref="A2:I2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8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  <pageSetUpPr fitToPage="1"/>
  </sheetPr>
  <dimension ref="A1:X171"/>
  <sheetViews>
    <sheetView workbookViewId="0">
      <selection sqref="A1:E123"/>
    </sheetView>
  </sheetViews>
  <sheetFormatPr defaultRowHeight="15" x14ac:dyDescent="0.25"/>
  <cols>
    <col min="1" max="1" width="105.140625" customWidth="1"/>
    <col min="3" max="3" width="17.140625" customWidth="1"/>
    <col min="4" max="4" width="18" customWidth="1"/>
    <col min="5" max="5" width="16.28515625" customWidth="1"/>
  </cols>
  <sheetData>
    <row r="1" spans="1:11" ht="20.25" customHeight="1" x14ac:dyDescent="0.25">
      <c r="A1" s="572" t="s">
        <v>42</v>
      </c>
      <c r="B1" s="573"/>
      <c r="C1" s="573"/>
      <c r="D1" s="573"/>
      <c r="E1" s="573"/>
      <c r="F1" s="86"/>
      <c r="G1" s="86"/>
      <c r="H1" s="86"/>
      <c r="I1" s="86"/>
      <c r="J1" s="86"/>
      <c r="K1" s="127"/>
    </row>
    <row r="2" spans="1:11" ht="19.5" customHeight="1" x14ac:dyDescent="0.25">
      <c r="A2" s="576" t="s">
        <v>842</v>
      </c>
      <c r="B2" s="573"/>
      <c r="C2" s="573"/>
      <c r="D2" s="573"/>
      <c r="E2" s="573"/>
    </row>
    <row r="3" spans="1:11" ht="18" x14ac:dyDescent="0.25">
      <c r="A3" s="58"/>
    </row>
    <row r="4" spans="1:11" x14ac:dyDescent="0.25">
      <c r="A4" s="129" t="s">
        <v>928</v>
      </c>
    </row>
    <row r="5" spans="1:11" ht="25.5" x14ac:dyDescent="0.25">
      <c r="A5" s="1" t="s">
        <v>255</v>
      </c>
      <c r="B5" s="2" t="s">
        <v>256</v>
      </c>
      <c r="C5" s="2" t="s">
        <v>970</v>
      </c>
      <c r="D5" s="2" t="s">
        <v>40</v>
      </c>
      <c r="E5" s="128" t="s">
        <v>41</v>
      </c>
    </row>
    <row r="6" spans="1:11" x14ac:dyDescent="0.25">
      <c r="A6" s="38" t="s">
        <v>257</v>
      </c>
      <c r="B6" s="39" t="s">
        <v>258</v>
      </c>
      <c r="C6" s="49"/>
      <c r="D6" s="49"/>
      <c r="E6" s="49"/>
    </row>
    <row r="7" spans="1:11" x14ac:dyDescent="0.25">
      <c r="A7" s="38" t="s">
        <v>259</v>
      </c>
      <c r="B7" s="40" t="s">
        <v>260</v>
      </c>
      <c r="C7" s="49"/>
      <c r="D7" s="49"/>
      <c r="E7" s="49"/>
    </row>
    <row r="8" spans="1:11" x14ac:dyDescent="0.25">
      <c r="A8" s="38" t="s">
        <v>261</v>
      </c>
      <c r="B8" s="40" t="s">
        <v>262</v>
      </c>
      <c r="C8" s="49"/>
      <c r="D8" s="49"/>
      <c r="E8" s="49"/>
    </row>
    <row r="9" spans="1:11" x14ac:dyDescent="0.25">
      <c r="A9" s="41" t="s">
        <v>263</v>
      </c>
      <c r="B9" s="40" t="s">
        <v>264</v>
      </c>
      <c r="C9" s="49"/>
      <c r="D9" s="49"/>
      <c r="E9" s="49"/>
    </row>
    <row r="10" spans="1:11" x14ac:dyDescent="0.25">
      <c r="A10" s="41" t="s">
        <v>265</v>
      </c>
      <c r="B10" s="40" t="s">
        <v>266</v>
      </c>
      <c r="C10" s="49"/>
      <c r="D10" s="49"/>
      <c r="E10" s="49"/>
    </row>
    <row r="11" spans="1:11" x14ac:dyDescent="0.25">
      <c r="A11" s="41" t="s">
        <v>267</v>
      </c>
      <c r="B11" s="40" t="s">
        <v>268</v>
      </c>
      <c r="C11" s="49"/>
      <c r="D11" s="49"/>
      <c r="E11" s="49"/>
    </row>
    <row r="12" spans="1:11" x14ac:dyDescent="0.25">
      <c r="A12" s="41" t="s">
        <v>269</v>
      </c>
      <c r="B12" s="40" t="s">
        <v>270</v>
      </c>
      <c r="C12" s="49"/>
      <c r="D12" s="49"/>
      <c r="E12" s="49"/>
    </row>
    <row r="13" spans="1:11" x14ac:dyDescent="0.25">
      <c r="A13" s="41" t="s">
        <v>271</v>
      </c>
      <c r="B13" s="40" t="s">
        <v>272</v>
      </c>
      <c r="C13" s="49"/>
      <c r="D13" s="49"/>
      <c r="E13" s="49"/>
    </row>
    <row r="14" spans="1:11" x14ac:dyDescent="0.25">
      <c r="A14" s="4" t="s">
        <v>273</v>
      </c>
      <c r="B14" s="40" t="s">
        <v>274</v>
      </c>
      <c r="C14" s="49"/>
      <c r="D14" s="49"/>
      <c r="E14" s="49"/>
    </row>
    <row r="15" spans="1:11" x14ac:dyDescent="0.25">
      <c r="A15" s="4" t="s">
        <v>275</v>
      </c>
      <c r="B15" s="40" t="s">
        <v>276</v>
      </c>
      <c r="C15" s="49"/>
      <c r="D15" s="49"/>
      <c r="E15" s="49"/>
    </row>
    <row r="16" spans="1:11" x14ac:dyDescent="0.25">
      <c r="A16" s="4" t="s">
        <v>277</v>
      </c>
      <c r="B16" s="40" t="s">
        <v>278</v>
      </c>
      <c r="C16" s="49"/>
      <c r="D16" s="49"/>
      <c r="E16" s="49"/>
    </row>
    <row r="17" spans="1:5" x14ac:dyDescent="0.25">
      <c r="A17" s="4" t="s">
        <v>279</v>
      </c>
      <c r="B17" s="40" t="s">
        <v>280</v>
      </c>
      <c r="C17" s="49"/>
      <c r="D17" s="49"/>
      <c r="E17" s="49"/>
    </row>
    <row r="18" spans="1:5" x14ac:dyDescent="0.25">
      <c r="A18" s="4" t="s">
        <v>707</v>
      </c>
      <c r="B18" s="40" t="s">
        <v>281</v>
      </c>
      <c r="C18" s="49"/>
      <c r="D18" s="49"/>
      <c r="E18" s="49"/>
    </row>
    <row r="19" spans="1:5" x14ac:dyDescent="0.25">
      <c r="A19" s="42" t="s">
        <v>605</v>
      </c>
      <c r="B19" s="43" t="s">
        <v>283</v>
      </c>
      <c r="C19" s="49"/>
      <c r="D19" s="49"/>
      <c r="E19" s="49"/>
    </row>
    <row r="20" spans="1:5" x14ac:dyDescent="0.25">
      <c r="A20" s="4" t="s">
        <v>284</v>
      </c>
      <c r="B20" s="40" t="s">
        <v>285</v>
      </c>
      <c r="C20" s="49"/>
      <c r="D20" s="49"/>
      <c r="E20" s="49"/>
    </row>
    <row r="21" spans="1:5" x14ac:dyDescent="0.25">
      <c r="A21" s="4" t="s">
        <v>286</v>
      </c>
      <c r="B21" s="40" t="s">
        <v>287</v>
      </c>
      <c r="C21" s="49"/>
      <c r="D21" s="49"/>
      <c r="E21" s="49"/>
    </row>
    <row r="22" spans="1:5" x14ac:dyDescent="0.25">
      <c r="A22" s="5" t="s">
        <v>288</v>
      </c>
      <c r="B22" s="40" t="s">
        <v>289</v>
      </c>
      <c r="C22" s="49"/>
      <c r="D22" s="49"/>
      <c r="E22" s="49"/>
    </row>
    <row r="23" spans="1:5" x14ac:dyDescent="0.25">
      <c r="A23" s="8" t="s">
        <v>606</v>
      </c>
      <c r="B23" s="43" t="s">
        <v>290</v>
      </c>
      <c r="C23" s="49"/>
      <c r="D23" s="49"/>
      <c r="E23" s="49"/>
    </row>
    <row r="24" spans="1:5" x14ac:dyDescent="0.25">
      <c r="A24" s="61" t="s">
        <v>737</v>
      </c>
      <c r="B24" s="62" t="s">
        <v>291</v>
      </c>
      <c r="C24" s="49"/>
      <c r="D24" s="49"/>
      <c r="E24" s="49"/>
    </row>
    <row r="25" spans="1:5" x14ac:dyDescent="0.25">
      <c r="A25" s="47" t="s">
        <v>708</v>
      </c>
      <c r="B25" s="62" t="s">
        <v>292</v>
      </c>
      <c r="C25" s="49"/>
      <c r="D25" s="49"/>
      <c r="E25" s="49"/>
    </row>
    <row r="26" spans="1:5" x14ac:dyDescent="0.25">
      <c r="A26" s="4" t="s">
        <v>293</v>
      </c>
      <c r="B26" s="40" t="s">
        <v>294</v>
      </c>
      <c r="C26" s="49"/>
      <c r="D26" s="49"/>
      <c r="E26" s="49"/>
    </row>
    <row r="27" spans="1:5" x14ac:dyDescent="0.25">
      <c r="A27" s="4" t="s">
        <v>295</v>
      </c>
      <c r="B27" s="40" t="s">
        <v>296</v>
      </c>
      <c r="C27" s="49"/>
      <c r="D27" s="49"/>
      <c r="E27" s="49"/>
    </row>
    <row r="28" spans="1:5" x14ac:dyDescent="0.25">
      <c r="A28" s="4" t="s">
        <v>297</v>
      </c>
      <c r="B28" s="40" t="s">
        <v>298</v>
      </c>
      <c r="C28" s="49"/>
      <c r="D28" s="49"/>
      <c r="E28" s="49"/>
    </row>
    <row r="29" spans="1:5" x14ac:dyDescent="0.25">
      <c r="A29" s="8" t="s">
        <v>616</v>
      </c>
      <c r="B29" s="43" t="s">
        <v>299</v>
      </c>
      <c r="C29" s="49"/>
      <c r="D29" s="49"/>
      <c r="E29" s="49"/>
    </row>
    <row r="30" spans="1:5" x14ac:dyDescent="0.25">
      <c r="A30" s="4" t="s">
        <v>300</v>
      </c>
      <c r="B30" s="40" t="s">
        <v>301</v>
      </c>
      <c r="C30" s="49"/>
      <c r="D30" s="49"/>
      <c r="E30" s="49"/>
    </row>
    <row r="31" spans="1:5" x14ac:dyDescent="0.25">
      <c r="A31" s="4" t="s">
        <v>302</v>
      </c>
      <c r="B31" s="40" t="s">
        <v>303</v>
      </c>
      <c r="C31" s="49"/>
      <c r="D31" s="49"/>
      <c r="E31" s="49"/>
    </row>
    <row r="32" spans="1:5" ht="15" customHeight="1" x14ac:dyDescent="0.25">
      <c r="A32" s="8" t="s">
        <v>738</v>
      </c>
      <c r="B32" s="43" t="s">
        <v>304</v>
      </c>
      <c r="C32" s="49"/>
      <c r="D32" s="49"/>
      <c r="E32" s="49"/>
    </row>
    <row r="33" spans="1:5" x14ac:dyDescent="0.25">
      <c r="A33" s="4" t="s">
        <v>305</v>
      </c>
      <c r="B33" s="40" t="s">
        <v>306</v>
      </c>
      <c r="C33" s="49"/>
      <c r="D33" s="49"/>
      <c r="E33" s="49"/>
    </row>
    <row r="34" spans="1:5" x14ac:dyDescent="0.25">
      <c r="A34" s="4" t="s">
        <v>307</v>
      </c>
      <c r="B34" s="40" t="s">
        <v>308</v>
      </c>
      <c r="C34" s="49"/>
      <c r="D34" s="49"/>
      <c r="E34" s="49"/>
    </row>
    <row r="35" spans="1:5" x14ac:dyDescent="0.25">
      <c r="A35" s="4" t="s">
        <v>709</v>
      </c>
      <c r="B35" s="40" t="s">
        <v>309</v>
      </c>
      <c r="C35" s="49"/>
      <c r="D35" s="49"/>
      <c r="E35" s="49"/>
    </row>
    <row r="36" spans="1:5" x14ac:dyDescent="0.25">
      <c r="A36" s="4" t="s">
        <v>311</v>
      </c>
      <c r="B36" s="40" t="s">
        <v>312</v>
      </c>
      <c r="C36" s="49"/>
      <c r="D36" s="49"/>
      <c r="E36" s="49"/>
    </row>
    <row r="37" spans="1:5" x14ac:dyDescent="0.25">
      <c r="A37" s="13" t="s">
        <v>710</v>
      </c>
      <c r="B37" s="40" t="s">
        <v>313</v>
      </c>
      <c r="C37" s="49"/>
      <c r="D37" s="49"/>
      <c r="E37" s="49"/>
    </row>
    <row r="38" spans="1:5" x14ac:dyDescent="0.25">
      <c r="A38" s="5" t="s">
        <v>315</v>
      </c>
      <c r="B38" s="40" t="s">
        <v>316</v>
      </c>
      <c r="C38" s="49"/>
      <c r="D38" s="49"/>
      <c r="E38" s="49"/>
    </row>
    <row r="39" spans="1:5" x14ac:dyDescent="0.25">
      <c r="A39" s="4" t="s">
        <v>711</v>
      </c>
      <c r="B39" s="40" t="s">
        <v>317</v>
      </c>
      <c r="C39" s="49"/>
      <c r="D39" s="49"/>
      <c r="E39" s="49"/>
    </row>
    <row r="40" spans="1:5" x14ac:dyDescent="0.25">
      <c r="A40" s="8" t="s">
        <v>621</v>
      </c>
      <c r="B40" s="43" t="s">
        <v>319</v>
      </c>
      <c r="C40" s="49"/>
      <c r="D40" s="49"/>
      <c r="E40" s="49"/>
    </row>
    <row r="41" spans="1:5" x14ac:dyDescent="0.25">
      <c r="A41" s="4" t="s">
        <v>320</v>
      </c>
      <c r="B41" s="40" t="s">
        <v>321</v>
      </c>
      <c r="C41" s="49"/>
      <c r="D41" s="49"/>
      <c r="E41" s="49"/>
    </row>
    <row r="42" spans="1:5" x14ac:dyDescent="0.25">
      <c r="A42" s="4" t="s">
        <v>322</v>
      </c>
      <c r="B42" s="40" t="s">
        <v>323</v>
      </c>
      <c r="C42" s="49"/>
      <c r="D42" s="49"/>
      <c r="E42" s="49"/>
    </row>
    <row r="43" spans="1:5" x14ac:dyDescent="0.25">
      <c r="A43" s="8" t="s">
        <v>622</v>
      </c>
      <c r="B43" s="43" t="s">
        <v>324</v>
      </c>
      <c r="C43" s="49"/>
      <c r="D43" s="49"/>
      <c r="E43" s="49"/>
    </row>
    <row r="44" spans="1:5" x14ac:dyDescent="0.25">
      <c r="A44" s="4" t="s">
        <v>325</v>
      </c>
      <c r="B44" s="40" t="s">
        <v>326</v>
      </c>
      <c r="C44" s="49"/>
      <c r="D44" s="49"/>
      <c r="E44" s="49"/>
    </row>
    <row r="45" spans="1:5" x14ac:dyDescent="0.25">
      <c r="A45" s="4" t="s">
        <v>327</v>
      </c>
      <c r="B45" s="40" t="s">
        <v>328</v>
      </c>
      <c r="C45" s="49"/>
      <c r="D45" s="49"/>
      <c r="E45" s="49"/>
    </row>
    <row r="46" spans="1:5" x14ac:dyDescent="0.25">
      <c r="A46" s="4" t="s">
        <v>712</v>
      </c>
      <c r="B46" s="40" t="s">
        <v>329</v>
      </c>
      <c r="C46" s="49"/>
      <c r="D46" s="49"/>
      <c r="E46" s="49"/>
    </row>
    <row r="47" spans="1:5" x14ac:dyDescent="0.25">
      <c r="A47" s="4" t="s">
        <v>713</v>
      </c>
      <c r="B47" s="40" t="s">
        <v>331</v>
      </c>
      <c r="C47" s="49"/>
      <c r="D47" s="49"/>
      <c r="E47" s="49"/>
    </row>
    <row r="48" spans="1:5" x14ac:dyDescent="0.25">
      <c r="A48" s="4" t="s">
        <v>335</v>
      </c>
      <c r="B48" s="40" t="s">
        <v>336</v>
      </c>
      <c r="C48" s="49"/>
      <c r="D48" s="49"/>
      <c r="E48" s="49"/>
    </row>
    <row r="49" spans="1:5" x14ac:dyDescent="0.25">
      <c r="A49" s="8" t="s">
        <v>625</v>
      </c>
      <c r="B49" s="43" t="s">
        <v>337</v>
      </c>
      <c r="C49" s="49"/>
      <c r="D49" s="49"/>
      <c r="E49" s="49"/>
    </row>
    <row r="50" spans="1:5" x14ac:dyDescent="0.25">
      <c r="A50" s="47" t="s">
        <v>626</v>
      </c>
      <c r="B50" s="62" t="s">
        <v>338</v>
      </c>
      <c r="C50" s="49"/>
      <c r="D50" s="49"/>
      <c r="E50" s="49"/>
    </row>
    <row r="51" spans="1:5" x14ac:dyDescent="0.25">
      <c r="A51" s="16" t="s">
        <v>339</v>
      </c>
      <c r="B51" s="40" t="s">
        <v>340</v>
      </c>
      <c r="C51" s="49"/>
      <c r="D51" s="49"/>
      <c r="E51" s="49"/>
    </row>
    <row r="52" spans="1:5" x14ac:dyDescent="0.25">
      <c r="A52" s="16" t="s">
        <v>643</v>
      </c>
      <c r="B52" s="40" t="s">
        <v>341</v>
      </c>
      <c r="C52" s="49"/>
      <c r="D52" s="49"/>
      <c r="E52" s="49"/>
    </row>
    <row r="53" spans="1:5" x14ac:dyDescent="0.25">
      <c r="A53" s="21" t="s">
        <v>714</v>
      </c>
      <c r="B53" s="40" t="s">
        <v>342</v>
      </c>
      <c r="C53" s="49"/>
      <c r="D53" s="49"/>
      <c r="E53" s="49"/>
    </row>
    <row r="54" spans="1:5" x14ac:dyDescent="0.25">
      <c r="A54" s="21" t="s">
        <v>715</v>
      </c>
      <c r="B54" s="40" t="s">
        <v>343</v>
      </c>
      <c r="C54" s="49"/>
      <c r="D54" s="49"/>
      <c r="E54" s="49"/>
    </row>
    <row r="55" spans="1:5" x14ac:dyDescent="0.25">
      <c r="A55" s="21" t="s">
        <v>716</v>
      </c>
      <c r="B55" s="40" t="s">
        <v>344</v>
      </c>
      <c r="C55" s="49"/>
      <c r="D55" s="49"/>
      <c r="E55" s="49"/>
    </row>
    <row r="56" spans="1:5" x14ac:dyDescent="0.25">
      <c r="A56" s="16" t="s">
        <v>717</v>
      </c>
      <c r="B56" s="40" t="s">
        <v>345</v>
      </c>
      <c r="C56" s="49"/>
      <c r="D56" s="49"/>
      <c r="E56" s="49"/>
    </row>
    <row r="57" spans="1:5" x14ac:dyDescent="0.25">
      <c r="A57" s="16" t="s">
        <v>718</v>
      </c>
      <c r="B57" s="40" t="s">
        <v>346</v>
      </c>
      <c r="C57" s="49"/>
      <c r="D57" s="49"/>
      <c r="E57" s="49"/>
    </row>
    <row r="58" spans="1:5" x14ac:dyDescent="0.25">
      <c r="A58" s="16" t="s">
        <v>719</v>
      </c>
      <c r="B58" s="40" t="s">
        <v>347</v>
      </c>
      <c r="C58" s="49"/>
      <c r="D58" s="49"/>
      <c r="E58" s="49"/>
    </row>
    <row r="59" spans="1:5" x14ac:dyDescent="0.25">
      <c r="A59" s="59" t="s">
        <v>676</v>
      </c>
      <c r="B59" s="62" t="s">
        <v>348</v>
      </c>
      <c r="C59" s="49"/>
      <c r="D59" s="49"/>
      <c r="E59" s="49"/>
    </row>
    <row r="60" spans="1:5" x14ac:dyDescent="0.25">
      <c r="A60" s="15" t="s">
        <v>720</v>
      </c>
      <c r="B60" s="40" t="s">
        <v>349</v>
      </c>
      <c r="C60" s="49"/>
      <c r="D60" s="49"/>
      <c r="E60" s="49"/>
    </row>
    <row r="61" spans="1:5" x14ac:dyDescent="0.25">
      <c r="A61" s="15" t="s">
        <v>351</v>
      </c>
      <c r="B61" s="40" t="s">
        <v>352</v>
      </c>
      <c r="C61" s="49"/>
      <c r="D61" s="49"/>
      <c r="E61" s="49"/>
    </row>
    <row r="62" spans="1:5" x14ac:dyDescent="0.25">
      <c r="A62" s="15" t="s">
        <v>353</v>
      </c>
      <c r="B62" s="40" t="s">
        <v>354</v>
      </c>
      <c r="C62" s="49"/>
      <c r="D62" s="49"/>
      <c r="E62" s="49"/>
    </row>
    <row r="63" spans="1:5" x14ac:dyDescent="0.25">
      <c r="A63" s="15" t="s">
        <v>678</v>
      </c>
      <c r="B63" s="40" t="s">
        <v>355</v>
      </c>
      <c r="C63" s="49"/>
      <c r="D63" s="49"/>
      <c r="E63" s="49"/>
    </row>
    <row r="64" spans="1:5" x14ac:dyDescent="0.25">
      <c r="A64" s="15" t="s">
        <v>721</v>
      </c>
      <c r="B64" s="40" t="s">
        <v>356</v>
      </c>
      <c r="C64" s="49"/>
      <c r="D64" s="49"/>
      <c r="E64" s="49"/>
    </row>
    <row r="65" spans="1:5" x14ac:dyDescent="0.25">
      <c r="A65" s="15" t="s">
        <v>680</v>
      </c>
      <c r="B65" s="40" t="s">
        <v>357</v>
      </c>
      <c r="C65" s="49"/>
      <c r="D65" s="49"/>
      <c r="E65" s="49"/>
    </row>
    <row r="66" spans="1:5" x14ac:dyDescent="0.25">
      <c r="A66" s="15" t="s">
        <v>722</v>
      </c>
      <c r="B66" s="40" t="s">
        <v>358</v>
      </c>
      <c r="C66" s="49"/>
      <c r="D66" s="49"/>
      <c r="E66" s="49"/>
    </row>
    <row r="67" spans="1:5" x14ac:dyDescent="0.25">
      <c r="A67" s="15" t="s">
        <v>723</v>
      </c>
      <c r="B67" s="40" t="s">
        <v>360</v>
      </c>
      <c r="C67" s="49"/>
      <c r="D67" s="49"/>
      <c r="E67" s="49"/>
    </row>
    <row r="68" spans="1:5" x14ac:dyDescent="0.25">
      <c r="A68" s="15" t="s">
        <v>361</v>
      </c>
      <c r="B68" s="40" t="s">
        <v>362</v>
      </c>
      <c r="C68" s="49"/>
      <c r="D68" s="49"/>
      <c r="E68" s="49"/>
    </row>
    <row r="69" spans="1:5" x14ac:dyDescent="0.25">
      <c r="A69" s="28" t="s">
        <v>363</v>
      </c>
      <c r="B69" s="40" t="s">
        <v>364</v>
      </c>
      <c r="C69" s="49"/>
      <c r="D69" s="49"/>
      <c r="E69" s="49"/>
    </row>
    <row r="70" spans="1:5" x14ac:dyDescent="0.25">
      <c r="A70" s="15" t="s">
        <v>724</v>
      </c>
      <c r="B70" s="40" t="s">
        <v>365</v>
      </c>
      <c r="C70" s="49"/>
      <c r="D70" s="49"/>
      <c r="E70" s="49"/>
    </row>
    <row r="71" spans="1:5" x14ac:dyDescent="0.25">
      <c r="A71" s="28" t="s">
        <v>899</v>
      </c>
      <c r="B71" s="40" t="s">
        <v>366</v>
      </c>
      <c r="C71" s="49"/>
      <c r="D71" s="49"/>
      <c r="E71" s="49"/>
    </row>
    <row r="72" spans="1:5" x14ac:dyDescent="0.25">
      <c r="A72" s="28" t="s">
        <v>900</v>
      </c>
      <c r="B72" s="40" t="s">
        <v>366</v>
      </c>
      <c r="C72" s="49"/>
      <c r="D72" s="49"/>
      <c r="E72" s="49"/>
    </row>
    <row r="73" spans="1:5" x14ac:dyDescent="0.25">
      <c r="A73" s="59" t="s">
        <v>684</v>
      </c>
      <c r="B73" s="62" t="s">
        <v>367</v>
      </c>
      <c r="C73" s="49"/>
      <c r="D73" s="49"/>
      <c r="E73" s="49"/>
    </row>
    <row r="74" spans="1:5" ht="15.75" x14ac:dyDescent="0.25">
      <c r="A74" s="142" t="s">
        <v>846</v>
      </c>
      <c r="B74" s="143"/>
      <c r="C74" s="144"/>
      <c r="D74" s="144"/>
      <c r="E74" s="144"/>
    </row>
    <row r="75" spans="1:5" x14ac:dyDescent="0.25">
      <c r="A75" s="44" t="s">
        <v>368</v>
      </c>
      <c r="B75" s="40" t="s">
        <v>369</v>
      </c>
      <c r="C75" s="49"/>
      <c r="D75" s="49"/>
      <c r="E75" s="49"/>
    </row>
    <row r="76" spans="1:5" x14ac:dyDescent="0.25">
      <c r="A76" s="44" t="s">
        <v>725</v>
      </c>
      <c r="B76" s="40" t="s">
        <v>370</v>
      </c>
      <c r="C76" s="49"/>
      <c r="D76" s="49"/>
      <c r="E76" s="49"/>
    </row>
    <row r="77" spans="1:5" x14ac:dyDescent="0.25">
      <c r="A77" s="44" t="s">
        <v>372</v>
      </c>
      <c r="B77" s="40" t="s">
        <v>373</v>
      </c>
      <c r="C77" s="49"/>
      <c r="D77" s="49"/>
      <c r="E77" s="49"/>
    </row>
    <row r="78" spans="1:5" x14ac:dyDescent="0.25">
      <c r="A78" s="44" t="s">
        <v>374</v>
      </c>
      <c r="B78" s="40" t="s">
        <v>375</v>
      </c>
      <c r="C78" s="49"/>
      <c r="D78" s="49"/>
      <c r="E78" s="49"/>
    </row>
    <row r="79" spans="1:5" x14ac:dyDescent="0.25">
      <c r="A79" s="5" t="s">
        <v>376</v>
      </c>
      <c r="B79" s="40" t="s">
        <v>377</v>
      </c>
      <c r="C79" s="49"/>
      <c r="D79" s="49"/>
      <c r="E79" s="49"/>
    </row>
    <row r="80" spans="1:5" x14ac:dyDescent="0.25">
      <c r="A80" s="5" t="s">
        <v>378</v>
      </c>
      <c r="B80" s="40" t="s">
        <v>379</v>
      </c>
      <c r="C80" s="49"/>
      <c r="D80" s="49"/>
      <c r="E80" s="49"/>
    </row>
    <row r="81" spans="1:5" x14ac:dyDescent="0.25">
      <c r="A81" s="5" t="s">
        <v>380</v>
      </c>
      <c r="B81" s="40" t="s">
        <v>381</v>
      </c>
      <c r="C81" s="49"/>
      <c r="D81" s="49"/>
      <c r="E81" s="49"/>
    </row>
    <row r="82" spans="1:5" x14ac:dyDescent="0.25">
      <c r="A82" s="60" t="s">
        <v>686</v>
      </c>
      <c r="B82" s="62" t="s">
        <v>382</v>
      </c>
      <c r="C82" s="49"/>
      <c r="D82" s="49"/>
      <c r="E82" s="49"/>
    </row>
    <row r="83" spans="1:5" x14ac:dyDescent="0.25">
      <c r="A83" s="16" t="s">
        <v>383</v>
      </c>
      <c r="B83" s="40" t="s">
        <v>384</v>
      </c>
      <c r="C83" s="49"/>
      <c r="D83" s="49"/>
      <c r="E83" s="49"/>
    </row>
    <row r="84" spans="1:5" x14ac:dyDescent="0.25">
      <c r="A84" s="16" t="s">
        <v>385</v>
      </c>
      <c r="B84" s="40" t="s">
        <v>386</v>
      </c>
      <c r="C84" s="49"/>
      <c r="D84" s="49"/>
      <c r="E84" s="49"/>
    </row>
    <row r="85" spans="1:5" x14ac:dyDescent="0.25">
      <c r="A85" s="16" t="s">
        <v>387</v>
      </c>
      <c r="B85" s="40" t="s">
        <v>388</v>
      </c>
      <c r="C85" s="49"/>
      <c r="D85" s="49"/>
      <c r="E85" s="49"/>
    </row>
    <row r="86" spans="1:5" x14ac:dyDescent="0.25">
      <c r="A86" s="16" t="s">
        <v>389</v>
      </c>
      <c r="B86" s="40" t="s">
        <v>390</v>
      </c>
      <c r="C86" s="49"/>
      <c r="D86" s="49"/>
      <c r="E86" s="49"/>
    </row>
    <row r="87" spans="1:5" x14ac:dyDescent="0.25">
      <c r="A87" s="59" t="s">
        <v>687</v>
      </c>
      <c r="B87" s="62" t="s">
        <v>391</v>
      </c>
      <c r="C87" s="49"/>
      <c r="D87" s="49"/>
      <c r="E87" s="49"/>
    </row>
    <row r="88" spans="1:5" x14ac:dyDescent="0.25">
      <c r="A88" s="16" t="s">
        <v>392</v>
      </c>
      <c r="B88" s="40" t="s">
        <v>393</v>
      </c>
      <c r="C88" s="49"/>
      <c r="D88" s="49"/>
      <c r="E88" s="49"/>
    </row>
    <row r="89" spans="1:5" x14ac:dyDescent="0.25">
      <c r="A89" s="16" t="s">
        <v>726</v>
      </c>
      <c r="B89" s="40" t="s">
        <v>394</v>
      </c>
      <c r="C89" s="49"/>
      <c r="D89" s="49"/>
      <c r="E89" s="49"/>
    </row>
    <row r="90" spans="1:5" x14ac:dyDescent="0.25">
      <c r="A90" s="16" t="s">
        <v>727</v>
      </c>
      <c r="B90" s="40" t="s">
        <v>395</v>
      </c>
      <c r="C90" s="49"/>
      <c r="D90" s="49"/>
      <c r="E90" s="49"/>
    </row>
    <row r="91" spans="1:5" x14ac:dyDescent="0.25">
      <c r="A91" s="16" t="s">
        <v>728</v>
      </c>
      <c r="B91" s="40" t="s">
        <v>396</v>
      </c>
      <c r="C91" s="49"/>
      <c r="D91" s="49"/>
      <c r="E91" s="49"/>
    </row>
    <row r="92" spans="1:5" x14ac:dyDescent="0.25">
      <c r="A92" s="16" t="s">
        <v>729</v>
      </c>
      <c r="B92" s="40" t="s">
        <v>397</v>
      </c>
      <c r="C92" s="49"/>
      <c r="D92" s="49"/>
      <c r="E92" s="49"/>
    </row>
    <row r="93" spans="1:5" x14ac:dyDescent="0.25">
      <c r="A93" s="16" t="s">
        <v>730</v>
      </c>
      <c r="B93" s="40" t="s">
        <v>398</v>
      </c>
      <c r="C93" s="49"/>
      <c r="D93" s="49"/>
      <c r="E93" s="49"/>
    </row>
    <row r="94" spans="1:5" x14ac:dyDescent="0.25">
      <c r="A94" s="16" t="s">
        <v>399</v>
      </c>
      <c r="B94" s="40" t="s">
        <v>400</v>
      </c>
      <c r="C94" s="49"/>
      <c r="D94" s="49"/>
      <c r="E94" s="49"/>
    </row>
    <row r="95" spans="1:5" x14ac:dyDescent="0.25">
      <c r="A95" s="16" t="s">
        <v>731</v>
      </c>
      <c r="B95" s="40" t="s">
        <v>401</v>
      </c>
      <c r="C95" s="49"/>
      <c r="D95" s="49"/>
      <c r="E95" s="49"/>
    </row>
    <row r="96" spans="1:5" x14ac:dyDescent="0.25">
      <c r="A96" s="59" t="s">
        <v>688</v>
      </c>
      <c r="B96" s="62" t="s">
        <v>402</v>
      </c>
      <c r="C96" s="49"/>
      <c r="D96" s="49"/>
      <c r="E96" s="49"/>
    </row>
    <row r="97" spans="1:24" ht="15.75" x14ac:dyDescent="0.25">
      <c r="A97" s="142" t="s">
        <v>845</v>
      </c>
      <c r="B97" s="143"/>
      <c r="C97" s="144"/>
      <c r="D97" s="144"/>
      <c r="E97" s="144"/>
    </row>
    <row r="98" spans="1:24" ht="15.75" x14ac:dyDescent="0.25">
      <c r="A98" s="147" t="s">
        <v>739</v>
      </c>
      <c r="B98" s="148" t="s">
        <v>403</v>
      </c>
      <c r="C98" s="149"/>
      <c r="D98" s="149"/>
      <c r="E98" s="149"/>
    </row>
    <row r="99" spans="1:24" x14ac:dyDescent="0.25">
      <c r="A99" s="16" t="s">
        <v>732</v>
      </c>
      <c r="B99" s="4" t="s">
        <v>404</v>
      </c>
      <c r="C99" s="16"/>
      <c r="D99" s="16"/>
      <c r="E99" s="16"/>
      <c r="F99" s="32"/>
      <c r="G99" s="32"/>
      <c r="H99" s="32"/>
      <c r="I99" s="32"/>
      <c r="J99" s="32"/>
      <c r="K99" s="32"/>
      <c r="L99" s="32"/>
      <c r="M99" s="32"/>
      <c r="N99" s="32"/>
      <c r="O99" s="32"/>
      <c r="P99" s="32"/>
      <c r="Q99" s="32"/>
      <c r="R99" s="32"/>
      <c r="S99" s="32"/>
      <c r="T99" s="32"/>
      <c r="U99" s="32"/>
      <c r="V99" s="32"/>
      <c r="W99" s="33"/>
      <c r="X99" s="33"/>
    </row>
    <row r="100" spans="1:24" x14ac:dyDescent="0.25">
      <c r="A100" s="16" t="s">
        <v>407</v>
      </c>
      <c r="B100" s="4" t="s">
        <v>408</v>
      </c>
      <c r="C100" s="16"/>
      <c r="D100" s="16"/>
      <c r="E100" s="16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2"/>
      <c r="W100" s="33"/>
      <c r="X100" s="33"/>
    </row>
    <row r="101" spans="1:24" x14ac:dyDescent="0.25">
      <c r="A101" s="16" t="s">
        <v>733</v>
      </c>
      <c r="B101" s="4" t="s">
        <v>409</v>
      </c>
      <c r="C101" s="16"/>
      <c r="D101" s="16"/>
      <c r="E101" s="16"/>
      <c r="F101" s="32"/>
      <c r="G101" s="32"/>
      <c r="H101" s="32"/>
      <c r="I101" s="32"/>
      <c r="J101" s="32"/>
      <c r="K101" s="32"/>
      <c r="L101" s="32"/>
      <c r="M101" s="32"/>
      <c r="N101" s="32"/>
      <c r="O101" s="32"/>
      <c r="P101" s="32"/>
      <c r="Q101" s="32"/>
      <c r="R101" s="32"/>
      <c r="S101" s="32"/>
      <c r="T101" s="32"/>
      <c r="U101" s="32"/>
      <c r="V101" s="32"/>
      <c r="W101" s="33"/>
      <c r="X101" s="33"/>
    </row>
    <row r="102" spans="1:24" x14ac:dyDescent="0.25">
      <c r="A102" s="19" t="s">
        <v>695</v>
      </c>
      <c r="B102" s="8" t="s">
        <v>411</v>
      </c>
      <c r="C102" s="19"/>
      <c r="D102" s="19"/>
      <c r="E102" s="19"/>
      <c r="F102" s="34"/>
      <c r="G102" s="34"/>
      <c r="H102" s="34"/>
      <c r="I102" s="34"/>
      <c r="J102" s="34"/>
      <c r="K102" s="34"/>
      <c r="L102" s="34"/>
      <c r="M102" s="34"/>
      <c r="N102" s="34"/>
      <c r="O102" s="34"/>
      <c r="P102" s="34"/>
      <c r="Q102" s="34"/>
      <c r="R102" s="34"/>
      <c r="S102" s="34"/>
      <c r="T102" s="34"/>
      <c r="U102" s="34"/>
      <c r="V102" s="34"/>
      <c r="W102" s="33"/>
      <c r="X102" s="33"/>
    </row>
    <row r="103" spans="1:24" x14ac:dyDescent="0.25">
      <c r="A103" s="45" t="s">
        <v>734</v>
      </c>
      <c r="B103" s="4" t="s">
        <v>412</v>
      </c>
      <c r="C103" s="45"/>
      <c r="D103" s="45"/>
      <c r="E103" s="45"/>
      <c r="F103" s="35"/>
      <c r="G103" s="35"/>
      <c r="H103" s="35"/>
      <c r="I103" s="35"/>
      <c r="J103" s="35"/>
      <c r="K103" s="35"/>
      <c r="L103" s="35"/>
      <c r="M103" s="35"/>
      <c r="N103" s="35"/>
      <c r="O103" s="35"/>
      <c r="P103" s="35"/>
      <c r="Q103" s="35"/>
      <c r="R103" s="35"/>
      <c r="S103" s="35"/>
      <c r="T103" s="35"/>
      <c r="U103" s="35"/>
      <c r="V103" s="35"/>
      <c r="W103" s="33"/>
      <c r="X103" s="33"/>
    </row>
    <row r="104" spans="1:24" x14ac:dyDescent="0.25">
      <c r="A104" s="45" t="s">
        <v>701</v>
      </c>
      <c r="B104" s="4" t="s">
        <v>415</v>
      </c>
      <c r="C104" s="45"/>
      <c r="D104" s="45"/>
      <c r="E104" s="45"/>
      <c r="F104" s="35"/>
      <c r="G104" s="35"/>
      <c r="H104" s="35"/>
      <c r="I104" s="35"/>
      <c r="J104" s="35"/>
      <c r="K104" s="35"/>
      <c r="L104" s="35"/>
      <c r="M104" s="35"/>
      <c r="N104" s="35"/>
      <c r="O104" s="35"/>
      <c r="P104" s="35"/>
      <c r="Q104" s="35"/>
      <c r="R104" s="35"/>
      <c r="S104" s="35"/>
      <c r="T104" s="35"/>
      <c r="U104" s="35"/>
      <c r="V104" s="35"/>
      <c r="W104" s="33"/>
      <c r="X104" s="33"/>
    </row>
    <row r="105" spans="1:24" x14ac:dyDescent="0.25">
      <c r="A105" s="16" t="s">
        <v>416</v>
      </c>
      <c r="B105" s="4" t="s">
        <v>417</v>
      </c>
      <c r="C105" s="16"/>
      <c r="D105" s="16"/>
      <c r="E105" s="16"/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2"/>
      <c r="U105" s="32"/>
      <c r="V105" s="32"/>
      <c r="W105" s="33"/>
      <c r="X105" s="33"/>
    </row>
    <row r="106" spans="1:24" x14ac:dyDescent="0.25">
      <c r="A106" s="16" t="s">
        <v>735</v>
      </c>
      <c r="B106" s="4" t="s">
        <v>418</v>
      </c>
      <c r="C106" s="16"/>
      <c r="D106" s="16"/>
      <c r="E106" s="16"/>
      <c r="F106" s="32"/>
      <c r="G106" s="32"/>
      <c r="H106" s="32"/>
      <c r="I106" s="32"/>
      <c r="J106" s="32"/>
      <c r="K106" s="32"/>
      <c r="L106" s="32"/>
      <c r="M106" s="32"/>
      <c r="N106" s="32"/>
      <c r="O106" s="32"/>
      <c r="P106" s="32"/>
      <c r="Q106" s="32"/>
      <c r="R106" s="32"/>
      <c r="S106" s="32"/>
      <c r="T106" s="32"/>
      <c r="U106" s="32"/>
      <c r="V106" s="32"/>
      <c r="W106" s="33"/>
      <c r="X106" s="33"/>
    </row>
    <row r="107" spans="1:24" x14ac:dyDescent="0.25">
      <c r="A107" s="17" t="s">
        <v>698</v>
      </c>
      <c r="B107" s="8" t="s">
        <v>419</v>
      </c>
      <c r="C107" s="17"/>
      <c r="D107" s="17"/>
      <c r="E107" s="17"/>
      <c r="F107" s="36"/>
      <c r="G107" s="36"/>
      <c r="H107" s="36"/>
      <c r="I107" s="36"/>
      <c r="J107" s="36"/>
      <c r="K107" s="36"/>
      <c r="L107" s="36"/>
      <c r="M107" s="36"/>
      <c r="N107" s="36"/>
      <c r="O107" s="36"/>
      <c r="P107" s="36"/>
      <c r="Q107" s="36"/>
      <c r="R107" s="36"/>
      <c r="S107" s="36"/>
      <c r="T107" s="36"/>
      <c r="U107" s="36"/>
      <c r="V107" s="36"/>
      <c r="W107" s="33"/>
      <c r="X107" s="33"/>
    </row>
    <row r="108" spans="1:24" x14ac:dyDescent="0.25">
      <c r="A108" s="45" t="s">
        <v>420</v>
      </c>
      <c r="B108" s="4" t="s">
        <v>421</v>
      </c>
      <c r="C108" s="45"/>
      <c r="D108" s="45"/>
      <c r="E108" s="45"/>
      <c r="F108" s="35"/>
      <c r="G108" s="35"/>
      <c r="H108" s="35"/>
      <c r="I108" s="35"/>
      <c r="J108" s="35"/>
      <c r="K108" s="35"/>
      <c r="L108" s="35"/>
      <c r="M108" s="35"/>
      <c r="N108" s="35"/>
      <c r="O108" s="35"/>
      <c r="P108" s="35"/>
      <c r="Q108" s="35"/>
      <c r="R108" s="35"/>
      <c r="S108" s="35"/>
      <c r="T108" s="35"/>
      <c r="U108" s="35"/>
      <c r="V108" s="35"/>
      <c r="W108" s="33"/>
      <c r="X108" s="33"/>
    </row>
    <row r="109" spans="1:24" x14ac:dyDescent="0.25">
      <c r="A109" s="45" t="s">
        <v>422</v>
      </c>
      <c r="B109" s="4" t="s">
        <v>423</v>
      </c>
      <c r="C109" s="45"/>
      <c r="D109" s="45"/>
      <c r="E109" s="45"/>
      <c r="F109" s="35"/>
      <c r="G109" s="35"/>
      <c r="H109" s="35"/>
      <c r="I109" s="35"/>
      <c r="J109" s="35"/>
      <c r="K109" s="35"/>
      <c r="L109" s="35"/>
      <c r="M109" s="35"/>
      <c r="N109" s="35"/>
      <c r="O109" s="35"/>
      <c r="P109" s="35"/>
      <c r="Q109" s="35"/>
      <c r="R109" s="35"/>
      <c r="S109" s="35"/>
      <c r="T109" s="35"/>
      <c r="U109" s="35"/>
      <c r="V109" s="35"/>
      <c r="W109" s="33"/>
      <c r="X109" s="33"/>
    </row>
    <row r="110" spans="1:24" x14ac:dyDescent="0.25">
      <c r="A110" s="17" t="s">
        <v>424</v>
      </c>
      <c r="B110" s="8" t="s">
        <v>425</v>
      </c>
      <c r="C110" s="45"/>
      <c r="D110" s="45"/>
      <c r="E110" s="45"/>
      <c r="F110" s="35"/>
      <c r="G110" s="35"/>
      <c r="H110" s="35"/>
      <c r="I110" s="35"/>
      <c r="J110" s="35"/>
      <c r="K110" s="35"/>
      <c r="L110" s="35"/>
      <c r="M110" s="35"/>
      <c r="N110" s="35"/>
      <c r="O110" s="35"/>
      <c r="P110" s="35"/>
      <c r="Q110" s="35"/>
      <c r="R110" s="35"/>
      <c r="S110" s="35"/>
      <c r="T110" s="35"/>
      <c r="U110" s="35"/>
      <c r="V110" s="35"/>
      <c r="W110" s="33"/>
      <c r="X110" s="33"/>
    </row>
    <row r="111" spans="1:24" x14ac:dyDescent="0.25">
      <c r="A111" s="45" t="s">
        <v>426</v>
      </c>
      <c r="B111" s="4" t="s">
        <v>427</v>
      </c>
      <c r="C111" s="45"/>
      <c r="D111" s="45"/>
      <c r="E111" s="45"/>
      <c r="F111" s="35"/>
      <c r="G111" s="35"/>
      <c r="H111" s="35"/>
      <c r="I111" s="35"/>
      <c r="J111" s="35"/>
      <c r="K111" s="35"/>
      <c r="L111" s="35"/>
      <c r="M111" s="35"/>
      <c r="N111" s="35"/>
      <c r="O111" s="35"/>
      <c r="P111" s="35"/>
      <c r="Q111" s="35"/>
      <c r="R111" s="35"/>
      <c r="S111" s="35"/>
      <c r="T111" s="35"/>
      <c r="U111" s="35"/>
      <c r="V111" s="35"/>
      <c r="W111" s="33"/>
      <c r="X111" s="33"/>
    </row>
    <row r="112" spans="1:24" x14ac:dyDescent="0.25">
      <c r="A112" s="45" t="s">
        <v>428</v>
      </c>
      <c r="B112" s="4" t="s">
        <v>429</v>
      </c>
      <c r="C112" s="45"/>
      <c r="D112" s="45"/>
      <c r="E112" s="45"/>
      <c r="F112" s="35"/>
      <c r="G112" s="35"/>
      <c r="H112" s="35"/>
      <c r="I112" s="35"/>
      <c r="J112" s="35"/>
      <c r="K112" s="35"/>
      <c r="L112" s="35"/>
      <c r="M112" s="35"/>
      <c r="N112" s="35"/>
      <c r="O112" s="35"/>
      <c r="P112" s="35"/>
      <c r="Q112" s="35"/>
      <c r="R112" s="35"/>
      <c r="S112" s="35"/>
      <c r="T112" s="35"/>
      <c r="U112" s="35"/>
      <c r="V112" s="35"/>
      <c r="W112" s="33"/>
      <c r="X112" s="33"/>
    </row>
    <row r="113" spans="1:24" x14ac:dyDescent="0.25">
      <c r="A113" s="45" t="s">
        <v>430</v>
      </c>
      <c r="B113" s="4" t="s">
        <v>431</v>
      </c>
      <c r="C113" s="45"/>
      <c r="D113" s="45"/>
      <c r="E113" s="45"/>
      <c r="F113" s="35"/>
      <c r="G113" s="35"/>
      <c r="H113" s="35"/>
      <c r="I113" s="35"/>
      <c r="J113" s="35"/>
      <c r="K113" s="35"/>
      <c r="L113" s="35"/>
      <c r="M113" s="35"/>
      <c r="N113" s="35"/>
      <c r="O113" s="35"/>
      <c r="P113" s="35"/>
      <c r="Q113" s="35"/>
      <c r="R113" s="35"/>
      <c r="S113" s="35"/>
      <c r="T113" s="35"/>
      <c r="U113" s="35"/>
      <c r="V113" s="35"/>
      <c r="W113" s="33"/>
      <c r="X113" s="33"/>
    </row>
    <row r="114" spans="1:24" x14ac:dyDescent="0.25">
      <c r="A114" s="46" t="s">
        <v>699</v>
      </c>
      <c r="B114" s="47" t="s">
        <v>432</v>
      </c>
      <c r="C114" s="17"/>
      <c r="D114" s="17"/>
      <c r="E114" s="17"/>
      <c r="F114" s="36"/>
      <c r="G114" s="36"/>
      <c r="H114" s="36"/>
      <c r="I114" s="36"/>
      <c r="J114" s="36"/>
      <c r="K114" s="36"/>
      <c r="L114" s="36"/>
      <c r="M114" s="36"/>
      <c r="N114" s="36"/>
      <c r="O114" s="36"/>
      <c r="P114" s="36"/>
      <c r="Q114" s="36"/>
      <c r="R114" s="36"/>
      <c r="S114" s="36"/>
      <c r="T114" s="36"/>
      <c r="U114" s="36"/>
      <c r="V114" s="36"/>
      <c r="W114" s="33"/>
      <c r="X114" s="33"/>
    </row>
    <row r="115" spans="1:24" x14ac:dyDescent="0.25">
      <c r="A115" s="45" t="s">
        <v>433</v>
      </c>
      <c r="B115" s="4" t="s">
        <v>434</v>
      </c>
      <c r="C115" s="45"/>
      <c r="D115" s="45"/>
      <c r="E115" s="45"/>
      <c r="F115" s="35"/>
      <c r="G115" s="35"/>
      <c r="H115" s="35"/>
      <c r="I115" s="35"/>
      <c r="J115" s="35"/>
      <c r="K115" s="35"/>
      <c r="L115" s="35"/>
      <c r="M115" s="35"/>
      <c r="N115" s="35"/>
      <c r="O115" s="35"/>
      <c r="P115" s="35"/>
      <c r="Q115" s="35"/>
      <c r="R115" s="35"/>
      <c r="S115" s="35"/>
      <c r="T115" s="35"/>
      <c r="U115" s="35"/>
      <c r="V115" s="35"/>
      <c r="W115" s="33"/>
      <c r="X115" s="33"/>
    </row>
    <row r="116" spans="1:24" x14ac:dyDescent="0.25">
      <c r="A116" s="16" t="s">
        <v>435</v>
      </c>
      <c r="B116" s="4" t="s">
        <v>436</v>
      </c>
      <c r="C116" s="16"/>
      <c r="D116" s="16"/>
      <c r="E116" s="16"/>
      <c r="F116" s="32"/>
      <c r="G116" s="32"/>
      <c r="H116" s="32"/>
      <c r="I116" s="32"/>
      <c r="J116" s="32"/>
      <c r="K116" s="32"/>
      <c r="L116" s="32"/>
      <c r="M116" s="32"/>
      <c r="N116" s="32"/>
      <c r="O116" s="32"/>
      <c r="P116" s="32"/>
      <c r="Q116" s="32"/>
      <c r="R116" s="32"/>
      <c r="S116" s="32"/>
      <c r="T116" s="32"/>
      <c r="U116" s="32"/>
      <c r="V116" s="32"/>
      <c r="W116" s="33"/>
      <c r="X116" s="33"/>
    </row>
    <row r="117" spans="1:24" x14ac:dyDescent="0.25">
      <c r="A117" s="45" t="s">
        <v>736</v>
      </c>
      <c r="B117" s="4" t="s">
        <v>437</v>
      </c>
      <c r="C117" s="45"/>
      <c r="D117" s="45"/>
      <c r="E117" s="45"/>
      <c r="F117" s="35"/>
      <c r="G117" s="35"/>
      <c r="H117" s="35"/>
      <c r="I117" s="35"/>
      <c r="J117" s="35"/>
      <c r="K117" s="35"/>
      <c r="L117" s="35"/>
      <c r="M117" s="35"/>
      <c r="N117" s="35"/>
      <c r="O117" s="35"/>
      <c r="P117" s="35"/>
      <c r="Q117" s="35"/>
      <c r="R117" s="35"/>
      <c r="S117" s="35"/>
      <c r="T117" s="35"/>
      <c r="U117" s="35"/>
      <c r="V117" s="35"/>
      <c r="W117" s="33"/>
      <c r="X117" s="33"/>
    </row>
    <row r="118" spans="1:24" x14ac:dyDescent="0.25">
      <c r="A118" s="45" t="s">
        <v>704</v>
      </c>
      <c r="B118" s="4" t="s">
        <v>438</v>
      </c>
      <c r="C118" s="45"/>
      <c r="D118" s="45"/>
      <c r="E118" s="45"/>
      <c r="F118" s="35"/>
      <c r="G118" s="35"/>
      <c r="H118" s="35"/>
      <c r="I118" s="35"/>
      <c r="J118" s="35"/>
      <c r="K118" s="35"/>
      <c r="L118" s="35"/>
      <c r="M118" s="35"/>
      <c r="N118" s="35"/>
      <c r="O118" s="35"/>
      <c r="P118" s="35"/>
      <c r="Q118" s="35"/>
      <c r="R118" s="35"/>
      <c r="S118" s="35"/>
      <c r="T118" s="35"/>
      <c r="U118" s="35"/>
      <c r="V118" s="35"/>
      <c r="W118" s="33"/>
      <c r="X118" s="33"/>
    </row>
    <row r="119" spans="1:24" x14ac:dyDescent="0.25">
      <c r="A119" s="46" t="s">
        <v>705</v>
      </c>
      <c r="B119" s="47" t="s">
        <v>442</v>
      </c>
      <c r="C119" s="17"/>
      <c r="D119" s="17"/>
      <c r="E119" s="17"/>
      <c r="F119" s="36"/>
      <c r="G119" s="36"/>
      <c r="H119" s="36"/>
      <c r="I119" s="36"/>
      <c r="J119" s="36"/>
      <c r="K119" s="36"/>
      <c r="L119" s="36"/>
      <c r="M119" s="36"/>
      <c r="N119" s="36"/>
      <c r="O119" s="36"/>
      <c r="P119" s="36"/>
      <c r="Q119" s="36"/>
      <c r="R119" s="36"/>
      <c r="S119" s="36"/>
      <c r="T119" s="36"/>
      <c r="U119" s="36"/>
      <c r="V119" s="36"/>
      <c r="W119" s="33"/>
      <c r="X119" s="33"/>
    </row>
    <row r="120" spans="1:24" x14ac:dyDescent="0.25">
      <c r="A120" s="16" t="s">
        <v>443</v>
      </c>
      <c r="B120" s="4" t="s">
        <v>444</v>
      </c>
      <c r="C120" s="16"/>
      <c r="D120" s="16"/>
      <c r="E120" s="16"/>
      <c r="F120" s="32"/>
      <c r="G120" s="32"/>
      <c r="H120" s="32"/>
      <c r="I120" s="32"/>
      <c r="J120" s="32"/>
      <c r="K120" s="32"/>
      <c r="L120" s="32"/>
      <c r="M120" s="32"/>
      <c r="N120" s="32"/>
      <c r="O120" s="32"/>
      <c r="P120" s="32"/>
      <c r="Q120" s="32"/>
      <c r="R120" s="32"/>
      <c r="S120" s="32"/>
      <c r="T120" s="32"/>
      <c r="U120" s="32"/>
      <c r="V120" s="32"/>
      <c r="W120" s="33"/>
      <c r="X120" s="33"/>
    </row>
    <row r="121" spans="1:24" ht="15.75" x14ac:dyDescent="0.25">
      <c r="A121" s="150" t="s">
        <v>740</v>
      </c>
      <c r="B121" s="151" t="s">
        <v>445</v>
      </c>
      <c r="C121" s="152"/>
      <c r="D121" s="152"/>
      <c r="E121" s="152"/>
      <c r="F121" s="36"/>
      <c r="G121" s="36"/>
      <c r="H121" s="36"/>
      <c r="I121" s="36"/>
      <c r="J121" s="36"/>
      <c r="K121" s="36"/>
      <c r="L121" s="36"/>
      <c r="M121" s="36"/>
      <c r="N121" s="36"/>
      <c r="O121" s="36"/>
      <c r="P121" s="36"/>
      <c r="Q121" s="36"/>
      <c r="R121" s="36"/>
      <c r="S121" s="36"/>
      <c r="T121" s="36"/>
      <c r="U121" s="36"/>
      <c r="V121" s="36"/>
      <c r="W121" s="33"/>
      <c r="X121" s="33"/>
    </row>
    <row r="122" spans="1:24" ht="15.75" x14ac:dyDescent="0.25">
      <c r="A122" s="162" t="s">
        <v>776</v>
      </c>
      <c r="B122" s="173"/>
      <c r="C122" s="139"/>
      <c r="D122" s="139"/>
      <c r="E122" s="139"/>
      <c r="F122" s="33"/>
      <c r="G122" s="33"/>
      <c r="H122" s="33"/>
      <c r="I122" s="33"/>
      <c r="J122" s="33"/>
      <c r="K122" s="33"/>
      <c r="L122" s="33"/>
      <c r="M122" s="33"/>
      <c r="N122" s="33"/>
      <c r="O122" s="33"/>
      <c r="P122" s="33"/>
      <c r="Q122" s="33"/>
      <c r="R122" s="33"/>
      <c r="S122" s="33"/>
      <c r="T122" s="33"/>
      <c r="U122" s="33"/>
      <c r="V122" s="33"/>
      <c r="W122" s="33"/>
      <c r="X122" s="33"/>
    </row>
    <row r="123" spans="1:24" x14ac:dyDescent="0.25">
      <c r="B123" s="33"/>
      <c r="C123" s="33"/>
      <c r="D123" s="33"/>
      <c r="E123" s="33"/>
      <c r="F123" s="33"/>
      <c r="G123" s="33"/>
      <c r="H123" s="33"/>
      <c r="I123" s="33"/>
      <c r="J123" s="33"/>
      <c r="K123" s="33"/>
      <c r="L123" s="33"/>
      <c r="M123" s="33"/>
      <c r="N123" s="33"/>
      <c r="O123" s="33"/>
      <c r="P123" s="33"/>
      <c r="Q123" s="33"/>
      <c r="R123" s="33"/>
      <c r="S123" s="33"/>
      <c r="T123" s="33"/>
      <c r="U123" s="33"/>
      <c r="V123" s="33"/>
      <c r="W123" s="33"/>
      <c r="X123" s="33"/>
    </row>
    <row r="124" spans="1:24" x14ac:dyDescent="0.25">
      <c r="B124" s="33"/>
      <c r="C124" s="33"/>
      <c r="D124" s="33"/>
      <c r="E124" s="33"/>
      <c r="F124" s="33"/>
      <c r="G124" s="33"/>
      <c r="H124" s="33"/>
      <c r="I124" s="33"/>
      <c r="J124" s="33"/>
      <c r="K124" s="33"/>
      <c r="L124" s="33"/>
      <c r="M124" s="33"/>
      <c r="N124" s="33"/>
      <c r="O124" s="33"/>
      <c r="P124" s="33"/>
      <c r="Q124" s="33"/>
      <c r="R124" s="33"/>
      <c r="S124" s="33"/>
      <c r="T124" s="33"/>
      <c r="U124" s="33"/>
      <c r="V124" s="33"/>
      <c r="W124" s="33"/>
      <c r="X124" s="33"/>
    </row>
    <row r="125" spans="1:24" x14ac:dyDescent="0.25">
      <c r="B125" s="33"/>
      <c r="C125" s="33"/>
      <c r="D125" s="33"/>
      <c r="E125" s="33"/>
      <c r="F125" s="33"/>
      <c r="G125" s="33"/>
      <c r="H125" s="33"/>
      <c r="I125" s="33"/>
      <c r="J125" s="33"/>
      <c r="K125" s="33"/>
      <c r="L125" s="33"/>
      <c r="M125" s="33"/>
      <c r="N125" s="33"/>
      <c r="O125" s="33"/>
      <c r="P125" s="33"/>
      <c r="Q125" s="33"/>
      <c r="R125" s="33"/>
      <c r="S125" s="33"/>
      <c r="T125" s="33"/>
      <c r="U125" s="33"/>
      <c r="V125" s="33"/>
      <c r="W125" s="33"/>
      <c r="X125" s="33"/>
    </row>
    <row r="126" spans="1:24" x14ac:dyDescent="0.25">
      <c r="B126" s="33"/>
      <c r="C126" s="33"/>
      <c r="D126" s="33"/>
      <c r="E126" s="33"/>
      <c r="F126" s="33"/>
      <c r="G126" s="33"/>
      <c r="H126" s="33"/>
      <c r="I126" s="33"/>
      <c r="J126" s="33"/>
      <c r="K126" s="33"/>
      <c r="L126" s="33"/>
      <c r="M126" s="33"/>
      <c r="N126" s="33"/>
      <c r="O126" s="33"/>
      <c r="P126" s="33"/>
      <c r="Q126" s="33"/>
      <c r="R126" s="33"/>
      <c r="S126" s="33"/>
      <c r="T126" s="33"/>
      <c r="U126" s="33"/>
      <c r="V126" s="33"/>
      <c r="W126" s="33"/>
      <c r="X126" s="33"/>
    </row>
    <row r="127" spans="1:24" x14ac:dyDescent="0.25">
      <c r="B127" s="33"/>
      <c r="C127" s="33"/>
      <c r="D127" s="33"/>
      <c r="E127" s="33"/>
      <c r="F127" s="33"/>
      <c r="G127" s="33"/>
      <c r="H127" s="33"/>
      <c r="I127" s="33"/>
      <c r="J127" s="33"/>
      <c r="K127" s="33"/>
      <c r="L127" s="33"/>
      <c r="M127" s="33"/>
      <c r="N127" s="33"/>
      <c r="O127" s="33"/>
      <c r="P127" s="33"/>
      <c r="Q127" s="33"/>
      <c r="R127" s="33"/>
      <c r="S127" s="33"/>
      <c r="T127" s="33"/>
      <c r="U127" s="33"/>
      <c r="V127" s="33"/>
      <c r="W127" s="33"/>
      <c r="X127" s="33"/>
    </row>
    <row r="128" spans="1:24" x14ac:dyDescent="0.25">
      <c r="B128" s="33"/>
      <c r="C128" s="33"/>
      <c r="D128" s="33"/>
      <c r="E128" s="33"/>
      <c r="F128" s="33"/>
      <c r="G128" s="33"/>
      <c r="H128" s="33"/>
      <c r="I128" s="33"/>
      <c r="J128" s="33"/>
      <c r="K128" s="33"/>
      <c r="L128" s="33"/>
      <c r="M128" s="33"/>
      <c r="N128" s="33"/>
      <c r="O128" s="33"/>
      <c r="P128" s="33"/>
      <c r="Q128" s="33"/>
      <c r="R128" s="33"/>
      <c r="S128" s="33"/>
      <c r="T128" s="33"/>
      <c r="U128" s="33"/>
      <c r="V128" s="33"/>
      <c r="W128" s="33"/>
      <c r="X128" s="33"/>
    </row>
    <row r="129" spans="2:24" x14ac:dyDescent="0.25">
      <c r="B129" s="33"/>
      <c r="C129" s="33"/>
      <c r="D129" s="33"/>
      <c r="E129" s="33"/>
      <c r="F129" s="33"/>
      <c r="G129" s="33"/>
      <c r="H129" s="33"/>
      <c r="I129" s="33"/>
      <c r="J129" s="33"/>
      <c r="K129" s="33"/>
      <c r="L129" s="33"/>
      <c r="M129" s="33"/>
      <c r="N129" s="33"/>
      <c r="O129" s="33"/>
      <c r="P129" s="33"/>
      <c r="Q129" s="33"/>
      <c r="R129" s="33"/>
      <c r="S129" s="33"/>
      <c r="T129" s="33"/>
      <c r="U129" s="33"/>
      <c r="V129" s="33"/>
      <c r="W129" s="33"/>
      <c r="X129" s="33"/>
    </row>
    <row r="130" spans="2:24" x14ac:dyDescent="0.25">
      <c r="B130" s="33"/>
      <c r="C130" s="33"/>
      <c r="D130" s="33"/>
      <c r="E130" s="33"/>
      <c r="F130" s="33"/>
      <c r="G130" s="33"/>
      <c r="H130" s="33"/>
      <c r="I130" s="33"/>
      <c r="J130" s="33"/>
      <c r="K130" s="33"/>
      <c r="L130" s="33"/>
      <c r="M130" s="33"/>
      <c r="N130" s="33"/>
      <c r="O130" s="33"/>
      <c r="P130" s="33"/>
      <c r="Q130" s="33"/>
      <c r="R130" s="33"/>
      <c r="S130" s="33"/>
      <c r="T130" s="33"/>
      <c r="U130" s="33"/>
      <c r="V130" s="33"/>
      <c r="W130" s="33"/>
      <c r="X130" s="33"/>
    </row>
    <row r="131" spans="2:24" x14ac:dyDescent="0.25">
      <c r="B131" s="33"/>
      <c r="C131" s="33"/>
      <c r="D131" s="33"/>
      <c r="E131" s="33"/>
      <c r="F131" s="33"/>
      <c r="G131" s="33"/>
      <c r="H131" s="33"/>
      <c r="I131" s="33"/>
      <c r="J131" s="33"/>
      <c r="K131" s="33"/>
      <c r="L131" s="33"/>
      <c r="M131" s="33"/>
      <c r="N131" s="33"/>
      <c r="O131" s="33"/>
      <c r="P131" s="33"/>
      <c r="Q131" s="33"/>
      <c r="R131" s="33"/>
      <c r="S131" s="33"/>
      <c r="T131" s="33"/>
      <c r="U131" s="33"/>
      <c r="V131" s="33"/>
      <c r="W131" s="33"/>
      <c r="X131" s="33"/>
    </row>
    <row r="132" spans="2:24" x14ac:dyDescent="0.25">
      <c r="B132" s="33"/>
      <c r="C132" s="33"/>
      <c r="D132" s="33"/>
      <c r="E132" s="33"/>
      <c r="F132" s="33"/>
      <c r="G132" s="33"/>
      <c r="H132" s="33"/>
      <c r="I132" s="33"/>
      <c r="J132" s="33"/>
      <c r="K132" s="33"/>
      <c r="L132" s="33"/>
      <c r="M132" s="33"/>
      <c r="N132" s="33"/>
      <c r="O132" s="33"/>
      <c r="P132" s="33"/>
      <c r="Q132" s="33"/>
      <c r="R132" s="33"/>
      <c r="S132" s="33"/>
      <c r="T132" s="33"/>
      <c r="U132" s="33"/>
      <c r="V132" s="33"/>
      <c r="W132" s="33"/>
      <c r="X132" s="33"/>
    </row>
    <row r="133" spans="2:24" x14ac:dyDescent="0.25">
      <c r="B133" s="33"/>
      <c r="C133" s="33"/>
      <c r="D133" s="33"/>
      <c r="E133" s="33"/>
      <c r="F133" s="33"/>
      <c r="G133" s="33"/>
      <c r="H133" s="33"/>
      <c r="I133" s="33"/>
      <c r="J133" s="33"/>
      <c r="K133" s="33"/>
      <c r="L133" s="33"/>
      <c r="M133" s="33"/>
      <c r="N133" s="33"/>
      <c r="O133" s="33"/>
      <c r="P133" s="33"/>
      <c r="Q133" s="33"/>
      <c r="R133" s="33"/>
      <c r="S133" s="33"/>
      <c r="T133" s="33"/>
      <c r="U133" s="33"/>
      <c r="V133" s="33"/>
      <c r="W133" s="33"/>
      <c r="X133" s="33"/>
    </row>
    <row r="134" spans="2:24" x14ac:dyDescent="0.25">
      <c r="B134" s="33"/>
      <c r="C134" s="33"/>
      <c r="D134" s="33"/>
      <c r="E134" s="33"/>
      <c r="F134" s="33"/>
      <c r="G134" s="33"/>
      <c r="H134" s="33"/>
      <c r="I134" s="33"/>
      <c r="J134" s="33"/>
      <c r="K134" s="33"/>
      <c r="L134" s="33"/>
      <c r="M134" s="33"/>
      <c r="N134" s="33"/>
      <c r="O134" s="33"/>
      <c r="P134" s="33"/>
      <c r="Q134" s="33"/>
      <c r="R134" s="33"/>
      <c r="S134" s="33"/>
      <c r="T134" s="33"/>
      <c r="U134" s="33"/>
      <c r="V134" s="33"/>
      <c r="W134" s="33"/>
      <c r="X134" s="33"/>
    </row>
    <row r="135" spans="2:24" x14ac:dyDescent="0.25">
      <c r="B135" s="33"/>
      <c r="C135" s="33"/>
      <c r="D135" s="33"/>
      <c r="E135" s="33"/>
      <c r="F135" s="33"/>
      <c r="G135" s="33"/>
      <c r="H135" s="33"/>
      <c r="I135" s="33"/>
      <c r="J135" s="33"/>
      <c r="K135" s="33"/>
      <c r="L135" s="33"/>
      <c r="M135" s="33"/>
      <c r="N135" s="33"/>
      <c r="O135" s="33"/>
      <c r="P135" s="33"/>
      <c r="Q135" s="33"/>
      <c r="R135" s="33"/>
      <c r="S135" s="33"/>
      <c r="T135" s="33"/>
      <c r="U135" s="33"/>
      <c r="V135" s="33"/>
      <c r="W135" s="33"/>
      <c r="X135" s="33"/>
    </row>
    <row r="136" spans="2:24" x14ac:dyDescent="0.25">
      <c r="B136" s="33"/>
      <c r="C136" s="33"/>
      <c r="D136" s="33"/>
      <c r="E136" s="33"/>
      <c r="F136" s="33"/>
      <c r="G136" s="33"/>
      <c r="H136" s="33"/>
      <c r="I136" s="33"/>
      <c r="J136" s="33"/>
      <c r="K136" s="33"/>
      <c r="L136" s="33"/>
      <c r="M136" s="33"/>
      <c r="N136" s="33"/>
      <c r="O136" s="33"/>
      <c r="P136" s="33"/>
      <c r="Q136" s="33"/>
      <c r="R136" s="33"/>
      <c r="S136" s="33"/>
      <c r="T136" s="33"/>
      <c r="U136" s="33"/>
      <c r="V136" s="33"/>
      <c r="W136" s="33"/>
      <c r="X136" s="33"/>
    </row>
    <row r="137" spans="2:24" x14ac:dyDescent="0.25">
      <c r="B137" s="33"/>
      <c r="C137" s="33"/>
      <c r="D137" s="33"/>
      <c r="E137" s="33"/>
      <c r="F137" s="33"/>
      <c r="G137" s="33"/>
      <c r="H137" s="33"/>
      <c r="I137" s="33"/>
      <c r="J137" s="33"/>
      <c r="K137" s="33"/>
      <c r="L137" s="33"/>
      <c r="M137" s="33"/>
      <c r="N137" s="33"/>
      <c r="O137" s="33"/>
      <c r="P137" s="33"/>
      <c r="Q137" s="33"/>
      <c r="R137" s="33"/>
      <c r="S137" s="33"/>
      <c r="T137" s="33"/>
      <c r="U137" s="33"/>
      <c r="V137" s="33"/>
      <c r="W137" s="33"/>
      <c r="X137" s="33"/>
    </row>
    <row r="138" spans="2:24" x14ac:dyDescent="0.25">
      <c r="B138" s="33"/>
      <c r="C138" s="33"/>
      <c r="D138" s="33"/>
      <c r="E138" s="33"/>
      <c r="F138" s="33"/>
      <c r="G138" s="33"/>
      <c r="H138" s="33"/>
      <c r="I138" s="33"/>
      <c r="J138" s="33"/>
      <c r="K138" s="33"/>
      <c r="L138" s="33"/>
      <c r="M138" s="33"/>
      <c r="N138" s="33"/>
      <c r="O138" s="33"/>
      <c r="P138" s="33"/>
      <c r="Q138" s="33"/>
      <c r="R138" s="33"/>
      <c r="S138" s="33"/>
      <c r="T138" s="33"/>
      <c r="U138" s="33"/>
      <c r="V138" s="33"/>
      <c r="W138" s="33"/>
      <c r="X138" s="33"/>
    </row>
    <row r="139" spans="2:24" x14ac:dyDescent="0.25">
      <c r="B139" s="33"/>
      <c r="C139" s="33"/>
      <c r="D139" s="33"/>
      <c r="E139" s="33"/>
      <c r="F139" s="33"/>
      <c r="G139" s="33"/>
      <c r="H139" s="33"/>
      <c r="I139" s="33"/>
      <c r="J139" s="33"/>
      <c r="K139" s="33"/>
      <c r="L139" s="33"/>
      <c r="M139" s="33"/>
      <c r="N139" s="33"/>
      <c r="O139" s="33"/>
      <c r="P139" s="33"/>
      <c r="Q139" s="33"/>
      <c r="R139" s="33"/>
      <c r="S139" s="33"/>
      <c r="T139" s="33"/>
      <c r="U139" s="33"/>
      <c r="V139" s="33"/>
      <c r="W139" s="33"/>
      <c r="X139" s="33"/>
    </row>
    <row r="140" spans="2:24" x14ac:dyDescent="0.25">
      <c r="B140" s="33"/>
      <c r="C140" s="33"/>
      <c r="D140" s="33"/>
      <c r="E140" s="33"/>
      <c r="F140" s="33"/>
      <c r="G140" s="33"/>
      <c r="H140" s="33"/>
      <c r="I140" s="33"/>
      <c r="J140" s="33"/>
      <c r="K140" s="33"/>
      <c r="L140" s="33"/>
      <c r="M140" s="33"/>
      <c r="N140" s="33"/>
      <c r="O140" s="33"/>
      <c r="P140" s="33"/>
      <c r="Q140" s="33"/>
      <c r="R140" s="33"/>
      <c r="S140" s="33"/>
      <c r="T140" s="33"/>
      <c r="U140" s="33"/>
      <c r="V140" s="33"/>
      <c r="W140" s="33"/>
      <c r="X140" s="33"/>
    </row>
    <row r="141" spans="2:24" x14ac:dyDescent="0.25">
      <c r="B141" s="33"/>
      <c r="C141" s="33"/>
      <c r="D141" s="33"/>
      <c r="E141" s="33"/>
      <c r="F141" s="33"/>
      <c r="G141" s="33"/>
      <c r="H141" s="33"/>
      <c r="I141" s="33"/>
      <c r="J141" s="33"/>
      <c r="K141" s="33"/>
      <c r="L141" s="33"/>
      <c r="M141" s="33"/>
      <c r="N141" s="33"/>
      <c r="O141" s="33"/>
      <c r="P141" s="33"/>
      <c r="Q141" s="33"/>
      <c r="R141" s="33"/>
      <c r="S141" s="33"/>
      <c r="T141" s="33"/>
      <c r="U141" s="33"/>
      <c r="V141" s="33"/>
      <c r="W141" s="33"/>
      <c r="X141" s="33"/>
    </row>
    <row r="142" spans="2:24" x14ac:dyDescent="0.25">
      <c r="B142" s="33"/>
      <c r="C142" s="33"/>
      <c r="D142" s="33"/>
      <c r="E142" s="33"/>
      <c r="F142" s="33"/>
      <c r="G142" s="33"/>
      <c r="H142" s="33"/>
      <c r="I142" s="33"/>
      <c r="J142" s="33"/>
      <c r="K142" s="33"/>
      <c r="L142" s="33"/>
      <c r="M142" s="33"/>
      <c r="N142" s="33"/>
      <c r="O142" s="33"/>
      <c r="P142" s="33"/>
      <c r="Q142" s="33"/>
      <c r="R142" s="33"/>
      <c r="S142" s="33"/>
      <c r="T142" s="33"/>
      <c r="U142" s="33"/>
      <c r="V142" s="33"/>
      <c r="W142" s="33"/>
      <c r="X142" s="33"/>
    </row>
    <row r="143" spans="2:24" x14ac:dyDescent="0.25">
      <c r="B143" s="33"/>
      <c r="C143" s="33"/>
      <c r="D143" s="33"/>
      <c r="E143" s="33"/>
      <c r="F143" s="33"/>
      <c r="G143" s="33"/>
      <c r="H143" s="33"/>
      <c r="I143" s="33"/>
      <c r="J143" s="33"/>
      <c r="K143" s="33"/>
      <c r="L143" s="33"/>
      <c r="M143" s="33"/>
      <c r="N143" s="33"/>
      <c r="O143" s="33"/>
      <c r="P143" s="33"/>
      <c r="Q143" s="33"/>
      <c r="R143" s="33"/>
      <c r="S143" s="33"/>
      <c r="T143" s="33"/>
      <c r="U143" s="33"/>
      <c r="V143" s="33"/>
      <c r="W143" s="33"/>
      <c r="X143" s="33"/>
    </row>
    <row r="144" spans="2:24" x14ac:dyDescent="0.25">
      <c r="B144" s="33"/>
      <c r="C144" s="33"/>
      <c r="D144" s="33"/>
      <c r="E144" s="33"/>
      <c r="F144" s="33"/>
      <c r="G144" s="33"/>
      <c r="H144" s="33"/>
      <c r="I144" s="33"/>
      <c r="J144" s="33"/>
      <c r="K144" s="33"/>
      <c r="L144" s="33"/>
      <c r="M144" s="33"/>
      <c r="N144" s="33"/>
      <c r="O144" s="33"/>
      <c r="P144" s="33"/>
      <c r="Q144" s="33"/>
      <c r="R144" s="33"/>
      <c r="S144" s="33"/>
      <c r="T144" s="33"/>
      <c r="U144" s="33"/>
      <c r="V144" s="33"/>
      <c r="W144" s="33"/>
      <c r="X144" s="33"/>
    </row>
    <row r="145" spans="2:24" x14ac:dyDescent="0.25">
      <c r="B145" s="33"/>
      <c r="C145" s="33"/>
      <c r="D145" s="33"/>
      <c r="E145" s="33"/>
      <c r="F145" s="33"/>
      <c r="G145" s="33"/>
      <c r="H145" s="33"/>
      <c r="I145" s="33"/>
      <c r="J145" s="33"/>
      <c r="K145" s="33"/>
      <c r="L145" s="33"/>
      <c r="M145" s="33"/>
      <c r="N145" s="33"/>
      <c r="O145" s="33"/>
      <c r="P145" s="33"/>
      <c r="Q145" s="33"/>
      <c r="R145" s="33"/>
      <c r="S145" s="33"/>
      <c r="T145" s="33"/>
      <c r="U145" s="33"/>
      <c r="V145" s="33"/>
      <c r="W145" s="33"/>
      <c r="X145" s="33"/>
    </row>
    <row r="146" spans="2:24" x14ac:dyDescent="0.25">
      <c r="B146" s="33"/>
      <c r="C146" s="33"/>
      <c r="D146" s="33"/>
      <c r="E146" s="33"/>
      <c r="F146" s="33"/>
      <c r="G146" s="33"/>
      <c r="H146" s="33"/>
      <c r="I146" s="33"/>
      <c r="J146" s="33"/>
      <c r="K146" s="33"/>
      <c r="L146" s="33"/>
      <c r="M146" s="33"/>
      <c r="N146" s="33"/>
      <c r="O146" s="33"/>
      <c r="P146" s="33"/>
      <c r="Q146" s="33"/>
      <c r="R146" s="33"/>
      <c r="S146" s="33"/>
      <c r="T146" s="33"/>
      <c r="U146" s="33"/>
      <c r="V146" s="33"/>
      <c r="W146" s="33"/>
      <c r="X146" s="33"/>
    </row>
    <row r="147" spans="2:24" x14ac:dyDescent="0.25">
      <c r="B147" s="33"/>
      <c r="C147" s="33"/>
      <c r="D147" s="33"/>
      <c r="E147" s="33"/>
      <c r="F147" s="33"/>
      <c r="G147" s="33"/>
      <c r="H147" s="33"/>
      <c r="I147" s="33"/>
      <c r="J147" s="33"/>
      <c r="K147" s="33"/>
      <c r="L147" s="33"/>
      <c r="M147" s="33"/>
      <c r="N147" s="33"/>
      <c r="O147" s="33"/>
      <c r="P147" s="33"/>
      <c r="Q147" s="33"/>
      <c r="R147" s="33"/>
      <c r="S147" s="33"/>
      <c r="T147" s="33"/>
      <c r="U147" s="33"/>
      <c r="V147" s="33"/>
      <c r="W147" s="33"/>
      <c r="X147" s="33"/>
    </row>
    <row r="148" spans="2:24" x14ac:dyDescent="0.25">
      <c r="B148" s="33"/>
      <c r="C148" s="33"/>
      <c r="D148" s="33"/>
      <c r="E148" s="33"/>
      <c r="F148" s="33"/>
      <c r="G148" s="33"/>
      <c r="H148" s="33"/>
      <c r="I148" s="33"/>
      <c r="J148" s="33"/>
      <c r="K148" s="33"/>
      <c r="L148" s="33"/>
      <c r="M148" s="33"/>
      <c r="N148" s="33"/>
      <c r="O148" s="33"/>
      <c r="P148" s="33"/>
      <c r="Q148" s="33"/>
      <c r="R148" s="33"/>
      <c r="S148" s="33"/>
      <c r="T148" s="33"/>
      <c r="U148" s="33"/>
      <c r="V148" s="33"/>
      <c r="W148" s="33"/>
      <c r="X148" s="33"/>
    </row>
    <row r="149" spans="2:24" x14ac:dyDescent="0.25">
      <c r="B149" s="33"/>
      <c r="C149" s="33"/>
      <c r="D149" s="33"/>
      <c r="E149" s="33"/>
      <c r="F149" s="33"/>
      <c r="G149" s="33"/>
      <c r="H149" s="33"/>
      <c r="I149" s="33"/>
      <c r="J149" s="33"/>
      <c r="K149" s="33"/>
      <c r="L149" s="33"/>
      <c r="M149" s="33"/>
      <c r="N149" s="33"/>
      <c r="O149" s="33"/>
      <c r="P149" s="33"/>
      <c r="Q149" s="33"/>
      <c r="R149" s="33"/>
      <c r="S149" s="33"/>
      <c r="T149" s="33"/>
      <c r="U149" s="33"/>
      <c r="V149" s="33"/>
      <c r="W149" s="33"/>
      <c r="X149" s="33"/>
    </row>
    <row r="150" spans="2:24" x14ac:dyDescent="0.25">
      <c r="B150" s="33"/>
      <c r="C150" s="33"/>
      <c r="D150" s="33"/>
      <c r="E150" s="33"/>
      <c r="F150" s="33"/>
      <c r="G150" s="33"/>
      <c r="H150" s="33"/>
      <c r="I150" s="33"/>
      <c r="J150" s="33"/>
      <c r="K150" s="33"/>
      <c r="L150" s="33"/>
      <c r="M150" s="33"/>
      <c r="N150" s="33"/>
      <c r="O150" s="33"/>
      <c r="P150" s="33"/>
      <c r="Q150" s="33"/>
      <c r="R150" s="33"/>
      <c r="S150" s="33"/>
      <c r="T150" s="33"/>
      <c r="U150" s="33"/>
      <c r="V150" s="33"/>
      <c r="W150" s="33"/>
      <c r="X150" s="33"/>
    </row>
    <row r="151" spans="2:24" x14ac:dyDescent="0.25">
      <c r="B151" s="33"/>
      <c r="C151" s="33"/>
      <c r="D151" s="33"/>
      <c r="E151" s="33"/>
      <c r="F151" s="33"/>
      <c r="G151" s="33"/>
      <c r="H151" s="33"/>
      <c r="I151" s="33"/>
      <c r="J151" s="33"/>
      <c r="K151" s="33"/>
      <c r="L151" s="33"/>
      <c r="M151" s="33"/>
      <c r="N151" s="33"/>
      <c r="O151" s="33"/>
      <c r="P151" s="33"/>
      <c r="Q151" s="33"/>
      <c r="R151" s="33"/>
      <c r="S151" s="33"/>
      <c r="T151" s="33"/>
      <c r="U151" s="33"/>
      <c r="V151" s="33"/>
      <c r="W151" s="33"/>
      <c r="X151" s="33"/>
    </row>
    <row r="152" spans="2:24" x14ac:dyDescent="0.25">
      <c r="B152" s="33"/>
      <c r="C152" s="33"/>
      <c r="D152" s="33"/>
      <c r="E152" s="33"/>
      <c r="F152" s="33"/>
      <c r="G152" s="33"/>
      <c r="H152" s="33"/>
      <c r="I152" s="33"/>
      <c r="J152" s="33"/>
      <c r="K152" s="33"/>
      <c r="L152" s="33"/>
      <c r="M152" s="33"/>
      <c r="N152" s="33"/>
      <c r="O152" s="33"/>
      <c r="P152" s="33"/>
      <c r="Q152" s="33"/>
      <c r="R152" s="33"/>
      <c r="S152" s="33"/>
      <c r="T152" s="33"/>
      <c r="U152" s="33"/>
      <c r="V152" s="33"/>
      <c r="W152" s="33"/>
      <c r="X152" s="33"/>
    </row>
    <row r="153" spans="2:24" x14ac:dyDescent="0.25">
      <c r="B153" s="33"/>
      <c r="C153" s="33"/>
      <c r="D153" s="33"/>
      <c r="E153" s="33"/>
      <c r="F153" s="33"/>
      <c r="G153" s="33"/>
      <c r="H153" s="33"/>
      <c r="I153" s="33"/>
      <c r="J153" s="33"/>
      <c r="K153" s="33"/>
      <c r="L153" s="33"/>
      <c r="M153" s="33"/>
      <c r="N153" s="33"/>
      <c r="O153" s="33"/>
      <c r="P153" s="33"/>
      <c r="Q153" s="33"/>
      <c r="R153" s="33"/>
      <c r="S153" s="33"/>
      <c r="T153" s="33"/>
      <c r="U153" s="33"/>
      <c r="V153" s="33"/>
      <c r="W153" s="33"/>
      <c r="X153" s="33"/>
    </row>
    <row r="154" spans="2:24" x14ac:dyDescent="0.25">
      <c r="B154" s="33"/>
      <c r="C154" s="33"/>
      <c r="D154" s="33"/>
      <c r="E154" s="33"/>
      <c r="F154" s="33"/>
      <c r="G154" s="33"/>
      <c r="H154" s="33"/>
      <c r="I154" s="33"/>
      <c r="J154" s="33"/>
      <c r="K154" s="33"/>
      <c r="L154" s="33"/>
      <c r="M154" s="33"/>
      <c r="N154" s="33"/>
      <c r="O154" s="33"/>
      <c r="P154" s="33"/>
      <c r="Q154" s="33"/>
      <c r="R154" s="33"/>
      <c r="S154" s="33"/>
      <c r="T154" s="33"/>
      <c r="U154" s="33"/>
      <c r="V154" s="33"/>
      <c r="W154" s="33"/>
      <c r="X154" s="33"/>
    </row>
    <row r="155" spans="2:24" x14ac:dyDescent="0.25">
      <c r="B155" s="33"/>
      <c r="C155" s="33"/>
      <c r="D155" s="33"/>
      <c r="E155" s="33"/>
      <c r="F155" s="33"/>
      <c r="G155" s="33"/>
      <c r="H155" s="33"/>
      <c r="I155" s="33"/>
      <c r="J155" s="33"/>
      <c r="K155" s="33"/>
      <c r="L155" s="33"/>
      <c r="M155" s="33"/>
      <c r="N155" s="33"/>
      <c r="O155" s="33"/>
      <c r="P155" s="33"/>
      <c r="Q155" s="33"/>
      <c r="R155" s="33"/>
      <c r="S155" s="33"/>
      <c r="T155" s="33"/>
      <c r="U155" s="33"/>
      <c r="V155" s="33"/>
      <c r="W155" s="33"/>
      <c r="X155" s="33"/>
    </row>
    <row r="156" spans="2:24" x14ac:dyDescent="0.25">
      <c r="B156" s="33"/>
      <c r="C156" s="33"/>
      <c r="D156" s="33"/>
      <c r="E156" s="33"/>
      <c r="F156" s="33"/>
      <c r="G156" s="33"/>
      <c r="H156" s="33"/>
      <c r="I156" s="33"/>
      <c r="J156" s="33"/>
      <c r="K156" s="33"/>
      <c r="L156" s="33"/>
      <c r="M156" s="33"/>
      <c r="N156" s="33"/>
      <c r="O156" s="33"/>
      <c r="P156" s="33"/>
      <c r="Q156" s="33"/>
      <c r="R156" s="33"/>
      <c r="S156" s="33"/>
      <c r="T156" s="33"/>
      <c r="U156" s="33"/>
      <c r="V156" s="33"/>
      <c r="W156" s="33"/>
      <c r="X156" s="33"/>
    </row>
    <row r="157" spans="2:24" x14ac:dyDescent="0.25">
      <c r="B157" s="33"/>
      <c r="C157" s="33"/>
      <c r="D157" s="33"/>
      <c r="E157" s="33"/>
      <c r="F157" s="33"/>
      <c r="G157" s="33"/>
      <c r="H157" s="33"/>
      <c r="I157" s="33"/>
      <c r="J157" s="33"/>
      <c r="K157" s="33"/>
      <c r="L157" s="33"/>
      <c r="M157" s="33"/>
      <c r="N157" s="33"/>
      <c r="O157" s="33"/>
      <c r="P157" s="33"/>
      <c r="Q157" s="33"/>
      <c r="R157" s="33"/>
      <c r="S157" s="33"/>
      <c r="T157" s="33"/>
      <c r="U157" s="33"/>
      <c r="V157" s="33"/>
      <c r="W157" s="33"/>
      <c r="X157" s="33"/>
    </row>
    <row r="158" spans="2:24" x14ac:dyDescent="0.25">
      <c r="B158" s="33"/>
      <c r="C158" s="33"/>
      <c r="D158" s="33"/>
      <c r="E158" s="33"/>
      <c r="F158" s="33"/>
      <c r="G158" s="33"/>
      <c r="H158" s="33"/>
      <c r="I158" s="33"/>
      <c r="J158" s="33"/>
      <c r="K158" s="33"/>
      <c r="L158" s="33"/>
      <c r="M158" s="33"/>
      <c r="N158" s="33"/>
      <c r="O158" s="33"/>
      <c r="P158" s="33"/>
      <c r="Q158" s="33"/>
      <c r="R158" s="33"/>
      <c r="S158" s="33"/>
      <c r="T158" s="33"/>
      <c r="U158" s="33"/>
      <c r="V158" s="33"/>
      <c r="W158" s="33"/>
      <c r="X158" s="33"/>
    </row>
    <row r="159" spans="2:24" x14ac:dyDescent="0.25">
      <c r="B159" s="33"/>
      <c r="C159" s="33"/>
      <c r="D159" s="33"/>
      <c r="E159" s="33"/>
      <c r="F159" s="33"/>
      <c r="G159" s="33"/>
      <c r="H159" s="33"/>
      <c r="I159" s="33"/>
      <c r="J159" s="33"/>
      <c r="K159" s="33"/>
      <c r="L159" s="33"/>
      <c r="M159" s="33"/>
      <c r="N159" s="33"/>
      <c r="O159" s="33"/>
      <c r="P159" s="33"/>
      <c r="Q159" s="33"/>
      <c r="R159" s="33"/>
      <c r="S159" s="33"/>
      <c r="T159" s="33"/>
      <c r="U159" s="33"/>
      <c r="V159" s="33"/>
      <c r="W159" s="33"/>
      <c r="X159" s="33"/>
    </row>
    <row r="160" spans="2:24" x14ac:dyDescent="0.25">
      <c r="B160" s="33"/>
      <c r="C160" s="33"/>
      <c r="D160" s="33"/>
      <c r="E160" s="33"/>
      <c r="F160" s="33"/>
      <c r="G160" s="33"/>
      <c r="H160" s="33"/>
      <c r="I160" s="33"/>
      <c r="J160" s="33"/>
      <c r="K160" s="33"/>
      <c r="L160" s="33"/>
      <c r="M160" s="33"/>
      <c r="N160" s="33"/>
      <c r="O160" s="33"/>
      <c r="P160" s="33"/>
      <c r="Q160" s="33"/>
      <c r="R160" s="33"/>
      <c r="S160" s="33"/>
      <c r="T160" s="33"/>
      <c r="U160" s="33"/>
      <c r="V160" s="33"/>
      <c r="W160" s="33"/>
      <c r="X160" s="33"/>
    </row>
    <row r="161" spans="2:24" x14ac:dyDescent="0.25">
      <c r="B161" s="33"/>
      <c r="C161" s="33"/>
      <c r="D161" s="33"/>
      <c r="E161" s="33"/>
      <c r="F161" s="33"/>
      <c r="G161" s="33"/>
      <c r="H161" s="33"/>
      <c r="I161" s="33"/>
      <c r="J161" s="33"/>
      <c r="K161" s="33"/>
      <c r="L161" s="33"/>
      <c r="M161" s="33"/>
      <c r="N161" s="33"/>
      <c r="O161" s="33"/>
      <c r="P161" s="33"/>
      <c r="Q161" s="33"/>
      <c r="R161" s="33"/>
      <c r="S161" s="33"/>
      <c r="T161" s="33"/>
      <c r="U161" s="33"/>
      <c r="V161" s="33"/>
      <c r="W161" s="33"/>
      <c r="X161" s="33"/>
    </row>
    <row r="162" spans="2:24" x14ac:dyDescent="0.25">
      <c r="B162" s="33"/>
      <c r="C162" s="33"/>
      <c r="D162" s="33"/>
      <c r="E162" s="33"/>
      <c r="F162" s="33"/>
      <c r="G162" s="33"/>
      <c r="H162" s="33"/>
      <c r="I162" s="33"/>
      <c r="J162" s="33"/>
      <c r="K162" s="33"/>
      <c r="L162" s="33"/>
      <c r="M162" s="33"/>
      <c r="N162" s="33"/>
      <c r="O162" s="33"/>
      <c r="P162" s="33"/>
      <c r="Q162" s="33"/>
      <c r="R162" s="33"/>
      <c r="S162" s="33"/>
      <c r="T162" s="33"/>
      <c r="U162" s="33"/>
      <c r="V162" s="33"/>
      <c r="W162" s="33"/>
      <c r="X162" s="33"/>
    </row>
    <row r="163" spans="2:24" x14ac:dyDescent="0.25">
      <c r="B163" s="33"/>
      <c r="C163" s="33"/>
      <c r="D163" s="33"/>
      <c r="E163" s="33"/>
      <c r="F163" s="33"/>
      <c r="G163" s="33"/>
      <c r="H163" s="33"/>
      <c r="I163" s="33"/>
      <c r="J163" s="33"/>
      <c r="K163" s="33"/>
      <c r="L163" s="33"/>
      <c r="M163" s="33"/>
      <c r="N163" s="33"/>
      <c r="O163" s="33"/>
      <c r="P163" s="33"/>
      <c r="Q163" s="33"/>
      <c r="R163" s="33"/>
      <c r="S163" s="33"/>
      <c r="T163" s="33"/>
      <c r="U163" s="33"/>
      <c r="V163" s="33"/>
      <c r="W163" s="33"/>
      <c r="X163" s="33"/>
    </row>
    <row r="164" spans="2:24" x14ac:dyDescent="0.25">
      <c r="B164" s="33"/>
      <c r="C164" s="33"/>
      <c r="D164" s="33"/>
      <c r="E164" s="33"/>
      <c r="F164" s="33"/>
      <c r="G164" s="33"/>
      <c r="H164" s="33"/>
      <c r="I164" s="33"/>
      <c r="J164" s="33"/>
      <c r="K164" s="33"/>
      <c r="L164" s="33"/>
      <c r="M164" s="33"/>
      <c r="N164" s="33"/>
      <c r="O164" s="33"/>
      <c r="P164" s="33"/>
      <c r="Q164" s="33"/>
      <c r="R164" s="33"/>
      <c r="S164" s="33"/>
      <c r="T164" s="33"/>
      <c r="U164" s="33"/>
      <c r="V164" s="33"/>
      <c r="W164" s="33"/>
      <c r="X164" s="33"/>
    </row>
    <row r="165" spans="2:24" x14ac:dyDescent="0.25">
      <c r="B165" s="33"/>
      <c r="C165" s="33"/>
      <c r="D165" s="33"/>
      <c r="E165" s="33"/>
      <c r="F165" s="33"/>
      <c r="G165" s="33"/>
      <c r="H165" s="33"/>
      <c r="I165" s="33"/>
      <c r="J165" s="33"/>
      <c r="K165" s="33"/>
      <c r="L165" s="33"/>
      <c r="M165" s="33"/>
      <c r="N165" s="33"/>
      <c r="O165" s="33"/>
      <c r="P165" s="33"/>
      <c r="Q165" s="33"/>
      <c r="R165" s="33"/>
      <c r="S165" s="33"/>
      <c r="T165" s="33"/>
      <c r="U165" s="33"/>
      <c r="V165" s="33"/>
      <c r="W165" s="33"/>
      <c r="X165" s="33"/>
    </row>
    <row r="166" spans="2:24" x14ac:dyDescent="0.25">
      <c r="B166" s="33"/>
      <c r="C166" s="33"/>
      <c r="D166" s="33"/>
      <c r="E166" s="33"/>
      <c r="F166" s="33"/>
      <c r="G166" s="33"/>
      <c r="H166" s="33"/>
      <c r="I166" s="33"/>
      <c r="J166" s="33"/>
      <c r="K166" s="33"/>
      <c r="L166" s="33"/>
      <c r="M166" s="33"/>
      <c r="N166" s="33"/>
      <c r="O166" s="33"/>
      <c r="P166" s="33"/>
      <c r="Q166" s="33"/>
      <c r="R166" s="33"/>
      <c r="S166" s="33"/>
      <c r="T166" s="33"/>
      <c r="U166" s="33"/>
      <c r="V166" s="33"/>
      <c r="W166" s="33"/>
      <c r="X166" s="33"/>
    </row>
    <row r="167" spans="2:24" x14ac:dyDescent="0.25">
      <c r="B167" s="33"/>
      <c r="C167" s="33"/>
      <c r="D167" s="33"/>
      <c r="E167" s="33"/>
      <c r="F167" s="33"/>
      <c r="G167" s="33"/>
      <c r="H167" s="33"/>
      <c r="I167" s="33"/>
      <c r="J167" s="33"/>
      <c r="K167" s="33"/>
      <c r="L167" s="33"/>
      <c r="M167" s="33"/>
      <c r="N167" s="33"/>
      <c r="O167" s="33"/>
      <c r="P167" s="33"/>
      <c r="Q167" s="33"/>
      <c r="R167" s="33"/>
      <c r="S167" s="33"/>
      <c r="T167" s="33"/>
      <c r="U167" s="33"/>
      <c r="V167" s="33"/>
      <c r="W167" s="33"/>
      <c r="X167" s="33"/>
    </row>
    <row r="168" spans="2:24" x14ac:dyDescent="0.25">
      <c r="B168" s="33"/>
      <c r="C168" s="33"/>
      <c r="D168" s="33"/>
      <c r="E168" s="33"/>
      <c r="F168" s="33"/>
      <c r="G168" s="33"/>
      <c r="H168" s="33"/>
      <c r="I168" s="33"/>
      <c r="J168" s="33"/>
      <c r="K168" s="33"/>
      <c r="L168" s="33"/>
      <c r="M168" s="33"/>
      <c r="N168" s="33"/>
      <c r="O168" s="33"/>
      <c r="P168" s="33"/>
      <c r="Q168" s="33"/>
      <c r="R168" s="33"/>
      <c r="S168" s="33"/>
      <c r="T168" s="33"/>
      <c r="U168" s="33"/>
      <c r="V168" s="33"/>
      <c r="W168" s="33"/>
      <c r="X168" s="33"/>
    </row>
    <row r="169" spans="2:24" x14ac:dyDescent="0.25">
      <c r="B169" s="33"/>
      <c r="C169" s="33"/>
      <c r="D169" s="33"/>
      <c r="E169" s="33"/>
      <c r="F169" s="33"/>
      <c r="G169" s="33"/>
      <c r="H169" s="33"/>
      <c r="I169" s="33"/>
      <c r="J169" s="33"/>
      <c r="K169" s="33"/>
      <c r="L169" s="33"/>
      <c r="M169" s="33"/>
      <c r="N169" s="33"/>
      <c r="O169" s="33"/>
      <c r="P169" s="33"/>
      <c r="Q169" s="33"/>
      <c r="R169" s="33"/>
      <c r="S169" s="33"/>
      <c r="T169" s="33"/>
      <c r="U169" s="33"/>
      <c r="V169" s="33"/>
      <c r="W169" s="33"/>
      <c r="X169" s="33"/>
    </row>
    <row r="170" spans="2:24" x14ac:dyDescent="0.25">
      <c r="B170" s="33"/>
      <c r="C170" s="33"/>
      <c r="D170" s="33"/>
      <c r="E170" s="33"/>
      <c r="F170" s="33"/>
      <c r="G170" s="33"/>
      <c r="H170" s="33"/>
      <c r="I170" s="33"/>
      <c r="J170" s="33"/>
      <c r="K170" s="33"/>
      <c r="L170" s="33"/>
      <c r="M170" s="33"/>
      <c r="N170" s="33"/>
      <c r="O170" s="33"/>
      <c r="P170" s="33"/>
      <c r="Q170" s="33"/>
      <c r="R170" s="33"/>
      <c r="S170" s="33"/>
      <c r="T170" s="33"/>
      <c r="U170" s="33"/>
      <c r="V170" s="33"/>
      <c r="W170" s="33"/>
      <c r="X170" s="33"/>
    </row>
    <row r="171" spans="2:24" x14ac:dyDescent="0.25">
      <c r="B171" s="33"/>
      <c r="C171" s="33"/>
      <c r="D171" s="33"/>
      <c r="E171" s="33"/>
      <c r="F171" s="33"/>
      <c r="G171" s="33"/>
      <c r="H171" s="33"/>
      <c r="I171" s="33"/>
      <c r="J171" s="33"/>
      <c r="K171" s="33"/>
      <c r="L171" s="33"/>
      <c r="M171" s="33"/>
      <c r="N171" s="33"/>
      <c r="O171" s="33"/>
      <c r="P171" s="33"/>
      <c r="Q171" s="33"/>
      <c r="R171" s="33"/>
      <c r="S171" s="33"/>
      <c r="T171" s="33"/>
      <c r="U171" s="33"/>
      <c r="V171" s="33"/>
      <c r="W171" s="33"/>
      <c r="X171" s="33"/>
    </row>
  </sheetData>
  <mergeCells count="2">
    <mergeCell ref="A2:E2"/>
    <mergeCell ref="A1:E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5" fitToHeight="2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  <pageSetUpPr fitToPage="1"/>
  </sheetPr>
  <dimension ref="A1:X171"/>
  <sheetViews>
    <sheetView workbookViewId="0">
      <selection sqref="A1:E123"/>
    </sheetView>
  </sheetViews>
  <sheetFormatPr defaultRowHeight="15" x14ac:dyDescent="0.25"/>
  <cols>
    <col min="1" max="1" width="105.140625" customWidth="1"/>
    <col min="3" max="3" width="17.140625" customWidth="1"/>
    <col min="4" max="4" width="17.7109375" customWidth="1"/>
    <col min="5" max="5" width="16.140625" customWidth="1"/>
  </cols>
  <sheetData>
    <row r="1" spans="1:11" ht="20.25" customHeight="1" x14ac:dyDescent="0.25">
      <c r="A1" s="572" t="s">
        <v>42</v>
      </c>
      <c r="B1" s="573"/>
      <c r="C1" s="573"/>
      <c r="D1" s="573"/>
      <c r="E1" s="573"/>
      <c r="F1" s="86"/>
      <c r="G1" s="86"/>
      <c r="H1" s="86"/>
      <c r="I1" s="86"/>
      <c r="J1" s="86"/>
      <c r="K1" s="127"/>
    </row>
    <row r="2" spans="1:11" ht="19.5" customHeight="1" x14ac:dyDescent="0.25">
      <c r="A2" s="576" t="s">
        <v>842</v>
      </c>
      <c r="B2" s="573"/>
      <c r="C2" s="573"/>
      <c r="D2" s="573"/>
      <c r="E2" s="573"/>
    </row>
    <row r="3" spans="1:11" ht="18" x14ac:dyDescent="0.25">
      <c r="A3" s="58"/>
    </row>
    <row r="4" spans="1:11" x14ac:dyDescent="0.25">
      <c r="A4" s="129" t="s">
        <v>930</v>
      </c>
    </row>
    <row r="5" spans="1:11" ht="25.5" x14ac:dyDescent="0.25">
      <c r="A5" s="1" t="s">
        <v>255</v>
      </c>
      <c r="B5" s="2" t="s">
        <v>256</v>
      </c>
      <c r="C5" s="2" t="s">
        <v>970</v>
      </c>
      <c r="D5" s="2" t="s">
        <v>40</v>
      </c>
      <c r="E5" s="128" t="s">
        <v>41</v>
      </c>
    </row>
    <row r="6" spans="1:11" x14ac:dyDescent="0.25">
      <c r="A6" s="38" t="s">
        <v>257</v>
      </c>
      <c r="B6" s="39" t="s">
        <v>258</v>
      </c>
      <c r="C6" s="49"/>
      <c r="D6" s="49"/>
      <c r="E6" s="49"/>
    </row>
    <row r="7" spans="1:11" x14ac:dyDescent="0.25">
      <c r="A7" s="38" t="s">
        <v>259</v>
      </c>
      <c r="B7" s="40" t="s">
        <v>260</v>
      </c>
      <c r="C7" s="49"/>
      <c r="D7" s="49"/>
      <c r="E7" s="49"/>
    </row>
    <row r="8" spans="1:11" x14ac:dyDescent="0.25">
      <c r="A8" s="38" t="s">
        <v>261</v>
      </c>
      <c r="B8" s="40" t="s">
        <v>262</v>
      </c>
      <c r="C8" s="49"/>
      <c r="D8" s="49"/>
      <c r="E8" s="49"/>
    </row>
    <row r="9" spans="1:11" x14ac:dyDescent="0.25">
      <c r="A9" s="41" t="s">
        <v>263</v>
      </c>
      <c r="B9" s="40" t="s">
        <v>264</v>
      </c>
      <c r="C9" s="49"/>
      <c r="D9" s="49"/>
      <c r="E9" s="49"/>
    </row>
    <row r="10" spans="1:11" x14ac:dyDescent="0.25">
      <c r="A10" s="41" t="s">
        <v>265</v>
      </c>
      <c r="B10" s="40" t="s">
        <v>266</v>
      </c>
      <c r="C10" s="49"/>
      <c r="D10" s="49"/>
      <c r="E10" s="49"/>
    </row>
    <row r="11" spans="1:11" x14ac:dyDescent="0.25">
      <c r="A11" s="41" t="s">
        <v>267</v>
      </c>
      <c r="B11" s="40" t="s">
        <v>268</v>
      </c>
      <c r="C11" s="49"/>
      <c r="D11" s="49"/>
      <c r="E11" s="49"/>
    </row>
    <row r="12" spans="1:11" x14ac:dyDescent="0.25">
      <c r="A12" s="41" t="s">
        <v>269</v>
      </c>
      <c r="B12" s="40" t="s">
        <v>270</v>
      </c>
      <c r="C12" s="49"/>
      <c r="D12" s="49"/>
      <c r="E12" s="49"/>
    </row>
    <row r="13" spans="1:11" x14ac:dyDescent="0.25">
      <c r="A13" s="41" t="s">
        <v>271</v>
      </c>
      <c r="B13" s="40" t="s">
        <v>272</v>
      </c>
      <c r="C13" s="49"/>
      <c r="D13" s="49"/>
      <c r="E13" s="49"/>
    </row>
    <row r="14" spans="1:11" x14ac:dyDescent="0.25">
      <c r="A14" s="4" t="s">
        <v>273</v>
      </c>
      <c r="B14" s="40" t="s">
        <v>274</v>
      </c>
      <c r="C14" s="49"/>
      <c r="D14" s="49"/>
      <c r="E14" s="49"/>
    </row>
    <row r="15" spans="1:11" x14ac:dyDescent="0.25">
      <c r="A15" s="4" t="s">
        <v>275</v>
      </c>
      <c r="B15" s="40" t="s">
        <v>276</v>
      </c>
      <c r="C15" s="49"/>
      <c r="D15" s="49"/>
      <c r="E15" s="49"/>
    </row>
    <row r="16" spans="1:11" x14ac:dyDescent="0.25">
      <c r="A16" s="4" t="s">
        <v>277</v>
      </c>
      <c r="B16" s="40" t="s">
        <v>278</v>
      </c>
      <c r="C16" s="49"/>
      <c r="D16" s="49"/>
      <c r="E16" s="49"/>
    </row>
    <row r="17" spans="1:5" x14ac:dyDescent="0.25">
      <c r="A17" s="4" t="s">
        <v>279</v>
      </c>
      <c r="B17" s="40" t="s">
        <v>280</v>
      </c>
      <c r="C17" s="49"/>
      <c r="D17" s="49"/>
      <c r="E17" s="49"/>
    </row>
    <row r="18" spans="1:5" x14ac:dyDescent="0.25">
      <c r="A18" s="4" t="s">
        <v>707</v>
      </c>
      <c r="B18" s="40" t="s">
        <v>281</v>
      </c>
      <c r="C18" s="49"/>
      <c r="D18" s="49"/>
      <c r="E18" s="49"/>
    </row>
    <row r="19" spans="1:5" x14ac:dyDescent="0.25">
      <c r="A19" s="42" t="s">
        <v>605</v>
      </c>
      <c r="B19" s="43" t="s">
        <v>283</v>
      </c>
      <c r="C19" s="49"/>
      <c r="D19" s="49"/>
      <c r="E19" s="49"/>
    </row>
    <row r="20" spans="1:5" x14ac:dyDescent="0.25">
      <c r="A20" s="4" t="s">
        <v>284</v>
      </c>
      <c r="B20" s="40" t="s">
        <v>285</v>
      </c>
      <c r="C20" s="49"/>
      <c r="D20" s="49"/>
      <c r="E20" s="49"/>
    </row>
    <row r="21" spans="1:5" x14ac:dyDescent="0.25">
      <c r="A21" s="4" t="s">
        <v>286</v>
      </c>
      <c r="B21" s="40" t="s">
        <v>287</v>
      </c>
      <c r="C21" s="49"/>
      <c r="D21" s="49"/>
      <c r="E21" s="49"/>
    </row>
    <row r="22" spans="1:5" x14ac:dyDescent="0.25">
      <c r="A22" s="5" t="s">
        <v>288</v>
      </c>
      <c r="B22" s="40" t="s">
        <v>289</v>
      </c>
      <c r="C22" s="49"/>
      <c r="D22" s="49"/>
      <c r="E22" s="49"/>
    </row>
    <row r="23" spans="1:5" x14ac:dyDescent="0.25">
      <c r="A23" s="8" t="s">
        <v>606</v>
      </c>
      <c r="B23" s="43" t="s">
        <v>290</v>
      </c>
      <c r="C23" s="49"/>
      <c r="D23" s="49"/>
      <c r="E23" s="49"/>
    </row>
    <row r="24" spans="1:5" x14ac:dyDescent="0.25">
      <c r="A24" s="61" t="s">
        <v>737</v>
      </c>
      <c r="B24" s="62" t="s">
        <v>291</v>
      </c>
      <c r="C24" s="49"/>
      <c r="D24" s="49"/>
      <c r="E24" s="49"/>
    </row>
    <row r="25" spans="1:5" x14ac:dyDescent="0.25">
      <c r="A25" s="47" t="s">
        <v>708</v>
      </c>
      <c r="B25" s="62" t="s">
        <v>292</v>
      </c>
      <c r="C25" s="49"/>
      <c r="D25" s="49"/>
      <c r="E25" s="49"/>
    </row>
    <row r="26" spans="1:5" x14ac:dyDescent="0.25">
      <c r="A26" s="4" t="s">
        <v>293</v>
      </c>
      <c r="B26" s="40" t="s">
        <v>294</v>
      </c>
      <c r="C26" s="49"/>
      <c r="D26" s="49"/>
      <c r="E26" s="49"/>
    </row>
    <row r="27" spans="1:5" x14ac:dyDescent="0.25">
      <c r="A27" s="4" t="s">
        <v>295</v>
      </c>
      <c r="B27" s="40" t="s">
        <v>296</v>
      </c>
      <c r="C27" s="49"/>
      <c r="D27" s="49"/>
      <c r="E27" s="49"/>
    </row>
    <row r="28" spans="1:5" x14ac:dyDescent="0.25">
      <c r="A28" s="4" t="s">
        <v>297</v>
      </c>
      <c r="B28" s="40" t="s">
        <v>298</v>
      </c>
      <c r="C28" s="49"/>
      <c r="D28" s="49"/>
      <c r="E28" s="49"/>
    </row>
    <row r="29" spans="1:5" x14ac:dyDescent="0.25">
      <c r="A29" s="8" t="s">
        <v>616</v>
      </c>
      <c r="B29" s="43" t="s">
        <v>299</v>
      </c>
      <c r="C29" s="49"/>
      <c r="D29" s="49"/>
      <c r="E29" s="49"/>
    </row>
    <row r="30" spans="1:5" x14ac:dyDescent="0.25">
      <c r="A30" s="4" t="s">
        <v>300</v>
      </c>
      <c r="B30" s="40" t="s">
        <v>301</v>
      </c>
      <c r="C30" s="49"/>
      <c r="D30" s="49"/>
      <c r="E30" s="49"/>
    </row>
    <row r="31" spans="1:5" x14ac:dyDescent="0.25">
      <c r="A31" s="4" t="s">
        <v>302</v>
      </c>
      <c r="B31" s="40" t="s">
        <v>303</v>
      </c>
      <c r="C31" s="49"/>
      <c r="D31" s="49"/>
      <c r="E31" s="49"/>
    </row>
    <row r="32" spans="1:5" ht="15" customHeight="1" x14ac:dyDescent="0.25">
      <c r="A32" s="8" t="s">
        <v>738</v>
      </c>
      <c r="B32" s="43" t="s">
        <v>304</v>
      </c>
      <c r="C32" s="49"/>
      <c r="D32" s="49"/>
      <c r="E32" s="49"/>
    </row>
    <row r="33" spans="1:5" x14ac:dyDescent="0.25">
      <c r="A33" s="4" t="s">
        <v>305</v>
      </c>
      <c r="B33" s="40" t="s">
        <v>306</v>
      </c>
      <c r="C33" s="49"/>
      <c r="D33" s="49"/>
      <c r="E33" s="49"/>
    </row>
    <row r="34" spans="1:5" x14ac:dyDescent="0.25">
      <c r="A34" s="4" t="s">
        <v>307</v>
      </c>
      <c r="B34" s="40" t="s">
        <v>308</v>
      </c>
      <c r="C34" s="49"/>
      <c r="D34" s="49"/>
      <c r="E34" s="49"/>
    </row>
    <row r="35" spans="1:5" x14ac:dyDescent="0.25">
      <c r="A35" s="4" t="s">
        <v>709</v>
      </c>
      <c r="B35" s="40" t="s">
        <v>309</v>
      </c>
      <c r="C35" s="49"/>
      <c r="D35" s="49"/>
      <c r="E35" s="49"/>
    </row>
    <row r="36" spans="1:5" x14ac:dyDescent="0.25">
      <c r="A36" s="4" t="s">
        <v>311</v>
      </c>
      <c r="B36" s="40" t="s">
        <v>312</v>
      </c>
      <c r="C36" s="49"/>
      <c r="D36" s="49"/>
      <c r="E36" s="49"/>
    </row>
    <row r="37" spans="1:5" x14ac:dyDescent="0.25">
      <c r="A37" s="13" t="s">
        <v>710</v>
      </c>
      <c r="B37" s="40" t="s">
        <v>313</v>
      </c>
      <c r="C37" s="49"/>
      <c r="D37" s="49"/>
      <c r="E37" s="49"/>
    </row>
    <row r="38" spans="1:5" x14ac:dyDescent="0.25">
      <c r="A38" s="5" t="s">
        <v>315</v>
      </c>
      <c r="B38" s="40" t="s">
        <v>316</v>
      </c>
      <c r="C38" s="49"/>
      <c r="D38" s="49"/>
      <c r="E38" s="49"/>
    </row>
    <row r="39" spans="1:5" x14ac:dyDescent="0.25">
      <c r="A39" s="4" t="s">
        <v>711</v>
      </c>
      <c r="B39" s="40" t="s">
        <v>317</v>
      </c>
      <c r="C39" s="49"/>
      <c r="D39" s="49"/>
      <c r="E39" s="49"/>
    </row>
    <row r="40" spans="1:5" x14ac:dyDescent="0.25">
      <c r="A40" s="8" t="s">
        <v>621</v>
      </c>
      <c r="B40" s="43" t="s">
        <v>319</v>
      </c>
      <c r="C40" s="49"/>
      <c r="D40" s="49"/>
      <c r="E40" s="49"/>
    </row>
    <row r="41" spans="1:5" x14ac:dyDescent="0.25">
      <c r="A41" s="4" t="s">
        <v>320</v>
      </c>
      <c r="B41" s="40" t="s">
        <v>321</v>
      </c>
      <c r="C41" s="49"/>
      <c r="D41" s="49"/>
      <c r="E41" s="49"/>
    </row>
    <row r="42" spans="1:5" x14ac:dyDescent="0.25">
      <c r="A42" s="4" t="s">
        <v>322</v>
      </c>
      <c r="B42" s="40" t="s">
        <v>323</v>
      </c>
      <c r="C42" s="49"/>
      <c r="D42" s="49"/>
      <c r="E42" s="49"/>
    </row>
    <row r="43" spans="1:5" x14ac:dyDescent="0.25">
      <c r="A43" s="8" t="s">
        <v>622</v>
      </c>
      <c r="B43" s="43" t="s">
        <v>324</v>
      </c>
      <c r="C43" s="49"/>
      <c r="D43" s="49"/>
      <c r="E43" s="49"/>
    </row>
    <row r="44" spans="1:5" x14ac:dyDescent="0.25">
      <c r="A44" s="4" t="s">
        <v>325</v>
      </c>
      <c r="B44" s="40" t="s">
        <v>326</v>
      </c>
      <c r="C44" s="49"/>
      <c r="D44" s="49"/>
      <c r="E44" s="49"/>
    </row>
    <row r="45" spans="1:5" x14ac:dyDescent="0.25">
      <c r="A45" s="4" t="s">
        <v>327</v>
      </c>
      <c r="B45" s="40" t="s">
        <v>328</v>
      </c>
      <c r="C45" s="49"/>
      <c r="D45" s="49"/>
      <c r="E45" s="49"/>
    </row>
    <row r="46" spans="1:5" x14ac:dyDescent="0.25">
      <c r="A46" s="4" t="s">
        <v>712</v>
      </c>
      <c r="B46" s="40" t="s">
        <v>329</v>
      </c>
      <c r="C46" s="49"/>
      <c r="D46" s="49"/>
      <c r="E46" s="49"/>
    </row>
    <row r="47" spans="1:5" x14ac:dyDescent="0.25">
      <c r="A47" s="4" t="s">
        <v>713</v>
      </c>
      <c r="B47" s="40" t="s">
        <v>331</v>
      </c>
      <c r="C47" s="49"/>
      <c r="D47" s="49"/>
      <c r="E47" s="49"/>
    </row>
    <row r="48" spans="1:5" x14ac:dyDescent="0.25">
      <c r="A48" s="4" t="s">
        <v>335</v>
      </c>
      <c r="B48" s="40" t="s">
        <v>336</v>
      </c>
      <c r="C48" s="49"/>
      <c r="D48" s="49"/>
      <c r="E48" s="49"/>
    </row>
    <row r="49" spans="1:5" x14ac:dyDescent="0.25">
      <c r="A49" s="8" t="s">
        <v>625</v>
      </c>
      <c r="B49" s="43" t="s">
        <v>337</v>
      </c>
      <c r="C49" s="49"/>
      <c r="D49" s="49"/>
      <c r="E49" s="49"/>
    </row>
    <row r="50" spans="1:5" x14ac:dyDescent="0.25">
      <c r="A50" s="47" t="s">
        <v>626</v>
      </c>
      <c r="B50" s="62" t="s">
        <v>338</v>
      </c>
      <c r="C50" s="49"/>
      <c r="D50" s="49"/>
      <c r="E50" s="49"/>
    </row>
    <row r="51" spans="1:5" x14ac:dyDescent="0.25">
      <c r="A51" s="16" t="s">
        <v>339</v>
      </c>
      <c r="B51" s="40" t="s">
        <v>340</v>
      </c>
      <c r="C51" s="49"/>
      <c r="D51" s="49"/>
      <c r="E51" s="49"/>
    </row>
    <row r="52" spans="1:5" x14ac:dyDescent="0.25">
      <c r="A52" s="16" t="s">
        <v>643</v>
      </c>
      <c r="B52" s="40" t="s">
        <v>341</v>
      </c>
      <c r="C52" s="49"/>
      <c r="D52" s="49"/>
      <c r="E52" s="49"/>
    </row>
    <row r="53" spans="1:5" x14ac:dyDescent="0.25">
      <c r="A53" s="21" t="s">
        <v>714</v>
      </c>
      <c r="B53" s="40" t="s">
        <v>342</v>
      </c>
      <c r="C53" s="49"/>
      <c r="D53" s="49"/>
      <c r="E53" s="49"/>
    </row>
    <row r="54" spans="1:5" x14ac:dyDescent="0.25">
      <c r="A54" s="21" t="s">
        <v>715</v>
      </c>
      <c r="B54" s="40" t="s">
        <v>343</v>
      </c>
      <c r="C54" s="49"/>
      <c r="D54" s="49"/>
      <c r="E54" s="49"/>
    </row>
    <row r="55" spans="1:5" x14ac:dyDescent="0.25">
      <c r="A55" s="21" t="s">
        <v>716</v>
      </c>
      <c r="B55" s="40" t="s">
        <v>344</v>
      </c>
      <c r="C55" s="49"/>
      <c r="D55" s="49"/>
      <c r="E55" s="49"/>
    </row>
    <row r="56" spans="1:5" x14ac:dyDescent="0.25">
      <c r="A56" s="16" t="s">
        <v>717</v>
      </c>
      <c r="B56" s="40" t="s">
        <v>345</v>
      </c>
      <c r="C56" s="49"/>
      <c r="D56" s="49"/>
      <c r="E56" s="49"/>
    </row>
    <row r="57" spans="1:5" x14ac:dyDescent="0.25">
      <c r="A57" s="16" t="s">
        <v>718</v>
      </c>
      <c r="B57" s="40" t="s">
        <v>346</v>
      </c>
      <c r="C57" s="49"/>
      <c r="D57" s="49"/>
      <c r="E57" s="49"/>
    </row>
    <row r="58" spans="1:5" x14ac:dyDescent="0.25">
      <c r="A58" s="16" t="s">
        <v>719</v>
      </c>
      <c r="B58" s="40" t="s">
        <v>347</v>
      </c>
      <c r="C58" s="49"/>
      <c r="D58" s="49"/>
      <c r="E58" s="49"/>
    </row>
    <row r="59" spans="1:5" x14ac:dyDescent="0.25">
      <c r="A59" s="59" t="s">
        <v>676</v>
      </c>
      <c r="B59" s="62" t="s">
        <v>348</v>
      </c>
      <c r="C59" s="49"/>
      <c r="D59" s="49"/>
      <c r="E59" s="49"/>
    </row>
    <row r="60" spans="1:5" x14ac:dyDescent="0.25">
      <c r="A60" s="15" t="s">
        <v>720</v>
      </c>
      <c r="B60" s="40" t="s">
        <v>349</v>
      </c>
      <c r="C60" s="49"/>
      <c r="D60" s="49"/>
      <c r="E60" s="49"/>
    </row>
    <row r="61" spans="1:5" x14ac:dyDescent="0.25">
      <c r="A61" s="15" t="s">
        <v>351</v>
      </c>
      <c r="B61" s="40" t="s">
        <v>352</v>
      </c>
      <c r="C61" s="49"/>
      <c r="D61" s="49"/>
      <c r="E61" s="49"/>
    </row>
    <row r="62" spans="1:5" x14ac:dyDescent="0.25">
      <c r="A62" s="15" t="s">
        <v>353</v>
      </c>
      <c r="B62" s="40" t="s">
        <v>354</v>
      </c>
      <c r="C62" s="49"/>
      <c r="D62" s="49"/>
      <c r="E62" s="49"/>
    </row>
    <row r="63" spans="1:5" x14ac:dyDescent="0.25">
      <c r="A63" s="15" t="s">
        <v>678</v>
      </c>
      <c r="B63" s="40" t="s">
        <v>355</v>
      </c>
      <c r="C63" s="49"/>
      <c r="D63" s="49"/>
      <c r="E63" s="49"/>
    </row>
    <row r="64" spans="1:5" x14ac:dyDescent="0.25">
      <c r="A64" s="15" t="s">
        <v>721</v>
      </c>
      <c r="B64" s="40" t="s">
        <v>356</v>
      </c>
      <c r="C64" s="49"/>
      <c r="D64" s="49"/>
      <c r="E64" s="49"/>
    </row>
    <row r="65" spans="1:5" x14ac:dyDescent="0.25">
      <c r="A65" s="15" t="s">
        <v>680</v>
      </c>
      <c r="B65" s="40" t="s">
        <v>357</v>
      </c>
      <c r="C65" s="49"/>
      <c r="D65" s="49"/>
      <c r="E65" s="49"/>
    </row>
    <row r="66" spans="1:5" x14ac:dyDescent="0.25">
      <c r="A66" s="15" t="s">
        <v>722</v>
      </c>
      <c r="B66" s="40" t="s">
        <v>358</v>
      </c>
      <c r="C66" s="49"/>
      <c r="D66" s="49"/>
      <c r="E66" s="49"/>
    </row>
    <row r="67" spans="1:5" x14ac:dyDescent="0.25">
      <c r="A67" s="15" t="s">
        <v>723</v>
      </c>
      <c r="B67" s="40" t="s">
        <v>360</v>
      </c>
      <c r="C67" s="49"/>
      <c r="D67" s="49"/>
      <c r="E67" s="49"/>
    </row>
    <row r="68" spans="1:5" x14ac:dyDescent="0.25">
      <c r="A68" s="15" t="s">
        <v>361</v>
      </c>
      <c r="B68" s="40" t="s">
        <v>362</v>
      </c>
      <c r="C68" s="49"/>
      <c r="D68" s="49"/>
      <c r="E68" s="49"/>
    </row>
    <row r="69" spans="1:5" x14ac:dyDescent="0.25">
      <c r="A69" s="28" t="s">
        <v>363</v>
      </c>
      <c r="B69" s="40" t="s">
        <v>364</v>
      </c>
      <c r="C69" s="49"/>
      <c r="D69" s="49"/>
      <c r="E69" s="49"/>
    </row>
    <row r="70" spans="1:5" x14ac:dyDescent="0.25">
      <c r="A70" s="15" t="s">
        <v>724</v>
      </c>
      <c r="B70" s="40" t="s">
        <v>365</v>
      </c>
      <c r="C70" s="49"/>
      <c r="D70" s="49"/>
      <c r="E70" s="49"/>
    </row>
    <row r="71" spans="1:5" x14ac:dyDescent="0.25">
      <c r="A71" s="28" t="s">
        <v>899</v>
      </c>
      <c r="B71" s="40" t="s">
        <v>366</v>
      </c>
      <c r="C71" s="49"/>
      <c r="D71" s="49"/>
      <c r="E71" s="49"/>
    </row>
    <row r="72" spans="1:5" x14ac:dyDescent="0.25">
      <c r="A72" s="28" t="s">
        <v>900</v>
      </c>
      <c r="B72" s="40" t="s">
        <v>366</v>
      </c>
      <c r="C72" s="49"/>
      <c r="D72" s="49"/>
      <c r="E72" s="49"/>
    </row>
    <row r="73" spans="1:5" x14ac:dyDescent="0.25">
      <c r="A73" s="59" t="s">
        <v>684</v>
      </c>
      <c r="B73" s="62" t="s">
        <v>367</v>
      </c>
      <c r="C73" s="49"/>
      <c r="D73" s="49"/>
      <c r="E73" s="49"/>
    </row>
    <row r="74" spans="1:5" ht="15.75" x14ac:dyDescent="0.25">
      <c r="A74" s="142" t="s">
        <v>846</v>
      </c>
      <c r="B74" s="143"/>
      <c r="C74" s="144"/>
      <c r="D74" s="144"/>
      <c r="E74" s="144"/>
    </row>
    <row r="75" spans="1:5" x14ac:dyDescent="0.25">
      <c r="A75" s="44" t="s">
        <v>368</v>
      </c>
      <c r="B75" s="40" t="s">
        <v>369</v>
      </c>
      <c r="C75" s="49"/>
      <c r="D75" s="49"/>
      <c r="E75" s="49"/>
    </row>
    <row r="76" spans="1:5" x14ac:dyDescent="0.25">
      <c r="A76" s="44" t="s">
        <v>725</v>
      </c>
      <c r="B76" s="40" t="s">
        <v>370</v>
      </c>
      <c r="C76" s="49"/>
      <c r="D76" s="49"/>
      <c r="E76" s="49"/>
    </row>
    <row r="77" spans="1:5" x14ac:dyDescent="0.25">
      <c r="A77" s="44" t="s">
        <v>372</v>
      </c>
      <c r="B77" s="40" t="s">
        <v>373</v>
      </c>
      <c r="C77" s="49"/>
      <c r="D77" s="49"/>
      <c r="E77" s="49"/>
    </row>
    <row r="78" spans="1:5" x14ac:dyDescent="0.25">
      <c r="A78" s="44" t="s">
        <v>374</v>
      </c>
      <c r="B78" s="40" t="s">
        <v>375</v>
      </c>
      <c r="C78" s="49"/>
      <c r="D78" s="49"/>
      <c r="E78" s="49"/>
    </row>
    <row r="79" spans="1:5" x14ac:dyDescent="0.25">
      <c r="A79" s="5" t="s">
        <v>376</v>
      </c>
      <c r="B79" s="40" t="s">
        <v>377</v>
      </c>
      <c r="C79" s="49"/>
      <c r="D79" s="49"/>
      <c r="E79" s="49"/>
    </row>
    <row r="80" spans="1:5" x14ac:dyDescent="0.25">
      <c r="A80" s="5" t="s">
        <v>378</v>
      </c>
      <c r="B80" s="40" t="s">
        <v>379</v>
      </c>
      <c r="C80" s="49"/>
      <c r="D80" s="49"/>
      <c r="E80" s="49"/>
    </row>
    <row r="81" spans="1:5" x14ac:dyDescent="0.25">
      <c r="A81" s="5" t="s">
        <v>380</v>
      </c>
      <c r="B81" s="40" t="s">
        <v>381</v>
      </c>
      <c r="C81" s="49"/>
      <c r="D81" s="49"/>
      <c r="E81" s="49"/>
    </row>
    <row r="82" spans="1:5" x14ac:dyDescent="0.25">
      <c r="A82" s="60" t="s">
        <v>686</v>
      </c>
      <c r="B82" s="62" t="s">
        <v>382</v>
      </c>
      <c r="C82" s="49"/>
      <c r="D82" s="49"/>
      <c r="E82" s="49"/>
    </row>
    <row r="83" spans="1:5" x14ac:dyDescent="0.25">
      <c r="A83" s="16" t="s">
        <v>383</v>
      </c>
      <c r="B83" s="40" t="s">
        <v>384</v>
      </c>
      <c r="C83" s="49"/>
      <c r="D83" s="49"/>
      <c r="E83" s="49"/>
    </row>
    <row r="84" spans="1:5" x14ac:dyDescent="0.25">
      <c r="A84" s="16" t="s">
        <v>385</v>
      </c>
      <c r="B84" s="40" t="s">
        <v>386</v>
      </c>
      <c r="C84" s="49"/>
      <c r="D84" s="49"/>
      <c r="E84" s="49"/>
    </row>
    <row r="85" spans="1:5" x14ac:dyDescent="0.25">
      <c r="A85" s="16" t="s">
        <v>387</v>
      </c>
      <c r="B85" s="40" t="s">
        <v>388</v>
      </c>
      <c r="C85" s="49"/>
      <c r="D85" s="49"/>
      <c r="E85" s="49"/>
    </row>
    <row r="86" spans="1:5" x14ac:dyDescent="0.25">
      <c r="A86" s="16" t="s">
        <v>389</v>
      </c>
      <c r="B86" s="40" t="s">
        <v>390</v>
      </c>
      <c r="C86" s="49"/>
      <c r="D86" s="49"/>
      <c r="E86" s="49"/>
    </row>
    <row r="87" spans="1:5" x14ac:dyDescent="0.25">
      <c r="A87" s="59" t="s">
        <v>687</v>
      </c>
      <c r="B87" s="62" t="s">
        <v>391</v>
      </c>
      <c r="C87" s="49"/>
      <c r="D87" s="49"/>
      <c r="E87" s="49"/>
    </row>
    <row r="88" spans="1:5" x14ac:dyDescent="0.25">
      <c r="A88" s="16" t="s">
        <v>392</v>
      </c>
      <c r="B88" s="40" t="s">
        <v>393</v>
      </c>
      <c r="C88" s="49"/>
      <c r="D88" s="49"/>
      <c r="E88" s="49"/>
    </row>
    <row r="89" spans="1:5" x14ac:dyDescent="0.25">
      <c r="A89" s="16" t="s">
        <v>726</v>
      </c>
      <c r="B89" s="40" t="s">
        <v>394</v>
      </c>
      <c r="C89" s="49"/>
      <c r="D89" s="49"/>
      <c r="E89" s="49"/>
    </row>
    <row r="90" spans="1:5" x14ac:dyDescent="0.25">
      <c r="A90" s="16" t="s">
        <v>727</v>
      </c>
      <c r="B90" s="40" t="s">
        <v>395</v>
      </c>
      <c r="C90" s="49"/>
      <c r="D90" s="49"/>
      <c r="E90" s="49"/>
    </row>
    <row r="91" spans="1:5" x14ac:dyDescent="0.25">
      <c r="A91" s="16" t="s">
        <v>728</v>
      </c>
      <c r="B91" s="40" t="s">
        <v>396</v>
      </c>
      <c r="C91" s="49"/>
      <c r="D91" s="49"/>
      <c r="E91" s="49"/>
    </row>
    <row r="92" spans="1:5" x14ac:dyDescent="0.25">
      <c r="A92" s="16" t="s">
        <v>729</v>
      </c>
      <c r="B92" s="40" t="s">
        <v>397</v>
      </c>
      <c r="C92" s="49"/>
      <c r="D92" s="49"/>
      <c r="E92" s="49"/>
    </row>
    <row r="93" spans="1:5" x14ac:dyDescent="0.25">
      <c r="A93" s="16" t="s">
        <v>730</v>
      </c>
      <c r="B93" s="40" t="s">
        <v>398</v>
      </c>
      <c r="C93" s="49"/>
      <c r="D93" s="49"/>
      <c r="E93" s="49"/>
    </row>
    <row r="94" spans="1:5" x14ac:dyDescent="0.25">
      <c r="A94" s="16" t="s">
        <v>399</v>
      </c>
      <c r="B94" s="40" t="s">
        <v>400</v>
      </c>
      <c r="C94" s="49"/>
      <c r="D94" s="49"/>
      <c r="E94" s="49"/>
    </row>
    <row r="95" spans="1:5" x14ac:dyDescent="0.25">
      <c r="A95" s="16" t="s">
        <v>731</v>
      </c>
      <c r="B95" s="40" t="s">
        <v>401</v>
      </c>
      <c r="C95" s="49"/>
      <c r="D95" s="49"/>
      <c r="E95" s="49"/>
    </row>
    <row r="96" spans="1:5" x14ac:dyDescent="0.25">
      <c r="A96" s="59" t="s">
        <v>688</v>
      </c>
      <c r="B96" s="62" t="s">
        <v>402</v>
      </c>
      <c r="C96" s="49"/>
      <c r="D96" s="49"/>
      <c r="E96" s="49"/>
    </row>
    <row r="97" spans="1:24" ht="15.75" x14ac:dyDescent="0.25">
      <c r="A97" s="142" t="s">
        <v>845</v>
      </c>
      <c r="B97" s="143"/>
      <c r="C97" s="144"/>
      <c r="D97" s="144"/>
      <c r="E97" s="144"/>
    </row>
    <row r="98" spans="1:24" ht="15.75" x14ac:dyDescent="0.25">
      <c r="A98" s="147" t="s">
        <v>739</v>
      </c>
      <c r="B98" s="148" t="s">
        <v>403</v>
      </c>
      <c r="C98" s="149"/>
      <c r="D98" s="149"/>
      <c r="E98" s="149"/>
    </row>
    <row r="99" spans="1:24" x14ac:dyDescent="0.25">
      <c r="A99" s="16" t="s">
        <v>732</v>
      </c>
      <c r="B99" s="4" t="s">
        <v>404</v>
      </c>
      <c r="C99" s="16"/>
      <c r="D99" s="16"/>
      <c r="E99" s="16"/>
      <c r="F99" s="32"/>
      <c r="G99" s="32"/>
      <c r="H99" s="32"/>
      <c r="I99" s="32"/>
      <c r="J99" s="32"/>
      <c r="K99" s="32"/>
      <c r="L99" s="32"/>
      <c r="M99" s="32"/>
      <c r="N99" s="32"/>
      <c r="O99" s="32"/>
      <c r="P99" s="32"/>
      <c r="Q99" s="32"/>
      <c r="R99" s="32"/>
      <c r="S99" s="32"/>
      <c r="T99" s="32"/>
      <c r="U99" s="32"/>
      <c r="V99" s="32"/>
      <c r="W99" s="33"/>
      <c r="X99" s="33"/>
    </row>
    <row r="100" spans="1:24" x14ac:dyDescent="0.25">
      <c r="A100" s="16" t="s">
        <v>407</v>
      </c>
      <c r="B100" s="4" t="s">
        <v>408</v>
      </c>
      <c r="C100" s="16"/>
      <c r="D100" s="16"/>
      <c r="E100" s="16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2"/>
      <c r="W100" s="33"/>
      <c r="X100" s="33"/>
    </row>
    <row r="101" spans="1:24" x14ac:dyDescent="0.25">
      <c r="A101" s="16" t="s">
        <v>733</v>
      </c>
      <c r="B101" s="4" t="s">
        <v>409</v>
      </c>
      <c r="C101" s="16"/>
      <c r="D101" s="16"/>
      <c r="E101" s="16"/>
      <c r="F101" s="32"/>
      <c r="G101" s="32"/>
      <c r="H101" s="32"/>
      <c r="I101" s="32"/>
      <c r="J101" s="32"/>
      <c r="K101" s="32"/>
      <c r="L101" s="32"/>
      <c r="M101" s="32"/>
      <c r="N101" s="32"/>
      <c r="O101" s="32"/>
      <c r="P101" s="32"/>
      <c r="Q101" s="32"/>
      <c r="R101" s="32"/>
      <c r="S101" s="32"/>
      <c r="T101" s="32"/>
      <c r="U101" s="32"/>
      <c r="V101" s="32"/>
      <c r="W101" s="33"/>
      <c r="X101" s="33"/>
    </row>
    <row r="102" spans="1:24" x14ac:dyDescent="0.25">
      <c r="A102" s="19" t="s">
        <v>695</v>
      </c>
      <c r="B102" s="8" t="s">
        <v>411</v>
      </c>
      <c r="C102" s="19"/>
      <c r="D102" s="19"/>
      <c r="E102" s="19"/>
      <c r="F102" s="34"/>
      <c r="G102" s="34"/>
      <c r="H102" s="34"/>
      <c r="I102" s="34"/>
      <c r="J102" s="34"/>
      <c r="K102" s="34"/>
      <c r="L102" s="34"/>
      <c r="M102" s="34"/>
      <c r="N102" s="34"/>
      <c r="O102" s="34"/>
      <c r="P102" s="34"/>
      <c r="Q102" s="34"/>
      <c r="R102" s="34"/>
      <c r="S102" s="34"/>
      <c r="T102" s="34"/>
      <c r="U102" s="34"/>
      <c r="V102" s="34"/>
      <c r="W102" s="33"/>
      <c r="X102" s="33"/>
    </row>
    <row r="103" spans="1:24" x14ac:dyDescent="0.25">
      <c r="A103" s="45" t="s">
        <v>734</v>
      </c>
      <c r="B103" s="4" t="s">
        <v>412</v>
      </c>
      <c r="C103" s="45"/>
      <c r="D103" s="45"/>
      <c r="E103" s="45"/>
      <c r="F103" s="35"/>
      <c r="G103" s="35"/>
      <c r="H103" s="35"/>
      <c r="I103" s="35"/>
      <c r="J103" s="35"/>
      <c r="K103" s="35"/>
      <c r="L103" s="35"/>
      <c r="M103" s="35"/>
      <c r="N103" s="35"/>
      <c r="O103" s="35"/>
      <c r="P103" s="35"/>
      <c r="Q103" s="35"/>
      <c r="R103" s="35"/>
      <c r="S103" s="35"/>
      <c r="T103" s="35"/>
      <c r="U103" s="35"/>
      <c r="V103" s="35"/>
      <c r="W103" s="33"/>
      <c r="X103" s="33"/>
    </row>
    <row r="104" spans="1:24" x14ac:dyDescent="0.25">
      <c r="A104" s="45" t="s">
        <v>701</v>
      </c>
      <c r="B104" s="4" t="s">
        <v>415</v>
      </c>
      <c r="C104" s="45"/>
      <c r="D104" s="45"/>
      <c r="E104" s="45"/>
      <c r="F104" s="35"/>
      <c r="G104" s="35"/>
      <c r="H104" s="35"/>
      <c r="I104" s="35"/>
      <c r="J104" s="35"/>
      <c r="K104" s="35"/>
      <c r="L104" s="35"/>
      <c r="M104" s="35"/>
      <c r="N104" s="35"/>
      <c r="O104" s="35"/>
      <c r="P104" s="35"/>
      <c r="Q104" s="35"/>
      <c r="R104" s="35"/>
      <c r="S104" s="35"/>
      <c r="T104" s="35"/>
      <c r="U104" s="35"/>
      <c r="V104" s="35"/>
      <c r="W104" s="33"/>
      <c r="X104" s="33"/>
    </row>
    <row r="105" spans="1:24" x14ac:dyDescent="0.25">
      <c r="A105" s="16" t="s">
        <v>416</v>
      </c>
      <c r="B105" s="4" t="s">
        <v>417</v>
      </c>
      <c r="C105" s="16"/>
      <c r="D105" s="16"/>
      <c r="E105" s="16"/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2"/>
      <c r="U105" s="32"/>
      <c r="V105" s="32"/>
      <c r="W105" s="33"/>
      <c r="X105" s="33"/>
    </row>
    <row r="106" spans="1:24" x14ac:dyDescent="0.25">
      <c r="A106" s="16" t="s">
        <v>735</v>
      </c>
      <c r="B106" s="4" t="s">
        <v>418</v>
      </c>
      <c r="C106" s="16"/>
      <c r="D106" s="16"/>
      <c r="E106" s="16"/>
      <c r="F106" s="32"/>
      <c r="G106" s="32"/>
      <c r="H106" s="32"/>
      <c r="I106" s="32"/>
      <c r="J106" s="32"/>
      <c r="K106" s="32"/>
      <c r="L106" s="32"/>
      <c r="M106" s="32"/>
      <c r="N106" s="32"/>
      <c r="O106" s="32"/>
      <c r="P106" s="32"/>
      <c r="Q106" s="32"/>
      <c r="R106" s="32"/>
      <c r="S106" s="32"/>
      <c r="T106" s="32"/>
      <c r="U106" s="32"/>
      <c r="V106" s="32"/>
      <c r="W106" s="33"/>
      <c r="X106" s="33"/>
    </row>
    <row r="107" spans="1:24" x14ac:dyDescent="0.25">
      <c r="A107" s="17" t="s">
        <v>698</v>
      </c>
      <c r="B107" s="8" t="s">
        <v>419</v>
      </c>
      <c r="C107" s="17"/>
      <c r="D107" s="17"/>
      <c r="E107" s="17"/>
      <c r="F107" s="36"/>
      <c r="G107" s="36"/>
      <c r="H107" s="36"/>
      <c r="I107" s="36"/>
      <c r="J107" s="36"/>
      <c r="K107" s="36"/>
      <c r="L107" s="36"/>
      <c r="M107" s="36"/>
      <c r="N107" s="36"/>
      <c r="O107" s="36"/>
      <c r="P107" s="36"/>
      <c r="Q107" s="36"/>
      <c r="R107" s="36"/>
      <c r="S107" s="36"/>
      <c r="T107" s="36"/>
      <c r="U107" s="36"/>
      <c r="V107" s="36"/>
      <c r="W107" s="33"/>
      <c r="X107" s="33"/>
    </row>
    <row r="108" spans="1:24" x14ac:dyDescent="0.25">
      <c r="A108" s="45" t="s">
        <v>420</v>
      </c>
      <c r="B108" s="4" t="s">
        <v>421</v>
      </c>
      <c r="C108" s="45"/>
      <c r="D108" s="45"/>
      <c r="E108" s="45"/>
      <c r="F108" s="35"/>
      <c r="G108" s="35"/>
      <c r="H108" s="35"/>
      <c r="I108" s="35"/>
      <c r="J108" s="35"/>
      <c r="K108" s="35"/>
      <c r="L108" s="35"/>
      <c r="M108" s="35"/>
      <c r="N108" s="35"/>
      <c r="O108" s="35"/>
      <c r="P108" s="35"/>
      <c r="Q108" s="35"/>
      <c r="R108" s="35"/>
      <c r="S108" s="35"/>
      <c r="T108" s="35"/>
      <c r="U108" s="35"/>
      <c r="V108" s="35"/>
      <c r="W108" s="33"/>
      <c r="X108" s="33"/>
    </row>
    <row r="109" spans="1:24" x14ac:dyDescent="0.25">
      <c r="A109" s="45" t="s">
        <v>422</v>
      </c>
      <c r="B109" s="4" t="s">
        <v>423</v>
      </c>
      <c r="C109" s="45"/>
      <c r="D109" s="45"/>
      <c r="E109" s="45"/>
      <c r="F109" s="35"/>
      <c r="G109" s="35"/>
      <c r="H109" s="35"/>
      <c r="I109" s="35"/>
      <c r="J109" s="35"/>
      <c r="K109" s="35"/>
      <c r="L109" s="35"/>
      <c r="M109" s="35"/>
      <c r="N109" s="35"/>
      <c r="O109" s="35"/>
      <c r="P109" s="35"/>
      <c r="Q109" s="35"/>
      <c r="R109" s="35"/>
      <c r="S109" s="35"/>
      <c r="T109" s="35"/>
      <c r="U109" s="35"/>
      <c r="V109" s="35"/>
      <c r="W109" s="33"/>
      <c r="X109" s="33"/>
    </row>
    <row r="110" spans="1:24" x14ac:dyDescent="0.25">
      <c r="A110" s="17" t="s">
        <v>424</v>
      </c>
      <c r="B110" s="8" t="s">
        <v>425</v>
      </c>
      <c r="C110" s="45"/>
      <c r="D110" s="45"/>
      <c r="E110" s="45"/>
      <c r="F110" s="35"/>
      <c r="G110" s="35"/>
      <c r="H110" s="35"/>
      <c r="I110" s="35"/>
      <c r="J110" s="35"/>
      <c r="K110" s="35"/>
      <c r="L110" s="35"/>
      <c r="M110" s="35"/>
      <c r="N110" s="35"/>
      <c r="O110" s="35"/>
      <c r="P110" s="35"/>
      <c r="Q110" s="35"/>
      <c r="R110" s="35"/>
      <c r="S110" s="35"/>
      <c r="T110" s="35"/>
      <c r="U110" s="35"/>
      <c r="V110" s="35"/>
      <c r="W110" s="33"/>
      <c r="X110" s="33"/>
    </row>
    <row r="111" spans="1:24" x14ac:dyDescent="0.25">
      <c r="A111" s="45" t="s">
        <v>426</v>
      </c>
      <c r="B111" s="4" t="s">
        <v>427</v>
      </c>
      <c r="C111" s="45"/>
      <c r="D111" s="45"/>
      <c r="E111" s="45"/>
      <c r="F111" s="35"/>
      <c r="G111" s="35"/>
      <c r="H111" s="35"/>
      <c r="I111" s="35"/>
      <c r="J111" s="35"/>
      <c r="K111" s="35"/>
      <c r="L111" s="35"/>
      <c r="M111" s="35"/>
      <c r="N111" s="35"/>
      <c r="O111" s="35"/>
      <c r="P111" s="35"/>
      <c r="Q111" s="35"/>
      <c r="R111" s="35"/>
      <c r="S111" s="35"/>
      <c r="T111" s="35"/>
      <c r="U111" s="35"/>
      <c r="V111" s="35"/>
      <c r="W111" s="33"/>
      <c r="X111" s="33"/>
    </row>
    <row r="112" spans="1:24" x14ac:dyDescent="0.25">
      <c r="A112" s="45" t="s">
        <v>428</v>
      </c>
      <c r="B112" s="4" t="s">
        <v>429</v>
      </c>
      <c r="C112" s="45"/>
      <c r="D112" s="45"/>
      <c r="E112" s="45"/>
      <c r="F112" s="35"/>
      <c r="G112" s="35"/>
      <c r="H112" s="35"/>
      <c r="I112" s="35"/>
      <c r="J112" s="35"/>
      <c r="K112" s="35"/>
      <c r="L112" s="35"/>
      <c r="M112" s="35"/>
      <c r="N112" s="35"/>
      <c r="O112" s="35"/>
      <c r="P112" s="35"/>
      <c r="Q112" s="35"/>
      <c r="R112" s="35"/>
      <c r="S112" s="35"/>
      <c r="T112" s="35"/>
      <c r="U112" s="35"/>
      <c r="V112" s="35"/>
      <c r="W112" s="33"/>
      <c r="X112" s="33"/>
    </row>
    <row r="113" spans="1:24" x14ac:dyDescent="0.25">
      <c r="A113" s="45" t="s">
        <v>430</v>
      </c>
      <c r="B113" s="4" t="s">
        <v>431</v>
      </c>
      <c r="C113" s="45"/>
      <c r="D113" s="45"/>
      <c r="E113" s="45"/>
      <c r="F113" s="35"/>
      <c r="G113" s="35"/>
      <c r="H113" s="35"/>
      <c r="I113" s="35"/>
      <c r="J113" s="35"/>
      <c r="K113" s="35"/>
      <c r="L113" s="35"/>
      <c r="M113" s="35"/>
      <c r="N113" s="35"/>
      <c r="O113" s="35"/>
      <c r="P113" s="35"/>
      <c r="Q113" s="35"/>
      <c r="R113" s="35"/>
      <c r="S113" s="35"/>
      <c r="T113" s="35"/>
      <c r="U113" s="35"/>
      <c r="V113" s="35"/>
      <c r="W113" s="33"/>
      <c r="X113" s="33"/>
    </row>
    <row r="114" spans="1:24" x14ac:dyDescent="0.25">
      <c r="A114" s="46" t="s">
        <v>699</v>
      </c>
      <c r="B114" s="47" t="s">
        <v>432</v>
      </c>
      <c r="C114" s="17"/>
      <c r="D114" s="17"/>
      <c r="E114" s="17"/>
      <c r="F114" s="36"/>
      <c r="G114" s="36"/>
      <c r="H114" s="36"/>
      <c r="I114" s="36"/>
      <c r="J114" s="36"/>
      <c r="K114" s="36"/>
      <c r="L114" s="36"/>
      <c r="M114" s="36"/>
      <c r="N114" s="36"/>
      <c r="O114" s="36"/>
      <c r="P114" s="36"/>
      <c r="Q114" s="36"/>
      <c r="R114" s="36"/>
      <c r="S114" s="36"/>
      <c r="T114" s="36"/>
      <c r="U114" s="36"/>
      <c r="V114" s="36"/>
      <c r="W114" s="33"/>
      <c r="X114" s="33"/>
    </row>
    <row r="115" spans="1:24" x14ac:dyDescent="0.25">
      <c r="A115" s="45" t="s">
        <v>433</v>
      </c>
      <c r="B115" s="4" t="s">
        <v>434</v>
      </c>
      <c r="C115" s="45"/>
      <c r="D115" s="45"/>
      <c r="E115" s="45"/>
      <c r="F115" s="35"/>
      <c r="G115" s="35"/>
      <c r="H115" s="35"/>
      <c r="I115" s="35"/>
      <c r="J115" s="35"/>
      <c r="K115" s="35"/>
      <c r="L115" s="35"/>
      <c r="M115" s="35"/>
      <c r="N115" s="35"/>
      <c r="O115" s="35"/>
      <c r="P115" s="35"/>
      <c r="Q115" s="35"/>
      <c r="R115" s="35"/>
      <c r="S115" s="35"/>
      <c r="T115" s="35"/>
      <c r="U115" s="35"/>
      <c r="V115" s="35"/>
      <c r="W115" s="33"/>
      <c r="X115" s="33"/>
    </row>
    <row r="116" spans="1:24" x14ac:dyDescent="0.25">
      <c r="A116" s="16" t="s">
        <v>435</v>
      </c>
      <c r="B116" s="4" t="s">
        <v>436</v>
      </c>
      <c r="C116" s="16"/>
      <c r="D116" s="16"/>
      <c r="E116" s="16"/>
      <c r="F116" s="32"/>
      <c r="G116" s="32"/>
      <c r="H116" s="32"/>
      <c r="I116" s="32"/>
      <c r="J116" s="32"/>
      <c r="K116" s="32"/>
      <c r="L116" s="32"/>
      <c r="M116" s="32"/>
      <c r="N116" s="32"/>
      <c r="O116" s="32"/>
      <c r="P116" s="32"/>
      <c r="Q116" s="32"/>
      <c r="R116" s="32"/>
      <c r="S116" s="32"/>
      <c r="T116" s="32"/>
      <c r="U116" s="32"/>
      <c r="V116" s="32"/>
      <c r="W116" s="33"/>
      <c r="X116" s="33"/>
    </row>
    <row r="117" spans="1:24" x14ac:dyDescent="0.25">
      <c r="A117" s="45" t="s">
        <v>736</v>
      </c>
      <c r="B117" s="4" t="s">
        <v>437</v>
      </c>
      <c r="C117" s="45"/>
      <c r="D117" s="45"/>
      <c r="E117" s="45"/>
      <c r="F117" s="35"/>
      <c r="G117" s="35"/>
      <c r="H117" s="35"/>
      <c r="I117" s="35"/>
      <c r="J117" s="35"/>
      <c r="K117" s="35"/>
      <c r="L117" s="35"/>
      <c r="M117" s="35"/>
      <c r="N117" s="35"/>
      <c r="O117" s="35"/>
      <c r="P117" s="35"/>
      <c r="Q117" s="35"/>
      <c r="R117" s="35"/>
      <c r="S117" s="35"/>
      <c r="T117" s="35"/>
      <c r="U117" s="35"/>
      <c r="V117" s="35"/>
      <c r="W117" s="33"/>
      <c r="X117" s="33"/>
    </row>
    <row r="118" spans="1:24" x14ac:dyDescent="0.25">
      <c r="A118" s="45" t="s">
        <v>704</v>
      </c>
      <c r="B118" s="4" t="s">
        <v>438</v>
      </c>
      <c r="C118" s="45"/>
      <c r="D118" s="45"/>
      <c r="E118" s="45"/>
      <c r="F118" s="35"/>
      <c r="G118" s="35"/>
      <c r="H118" s="35"/>
      <c r="I118" s="35"/>
      <c r="J118" s="35"/>
      <c r="K118" s="35"/>
      <c r="L118" s="35"/>
      <c r="M118" s="35"/>
      <c r="N118" s="35"/>
      <c r="O118" s="35"/>
      <c r="P118" s="35"/>
      <c r="Q118" s="35"/>
      <c r="R118" s="35"/>
      <c r="S118" s="35"/>
      <c r="T118" s="35"/>
      <c r="U118" s="35"/>
      <c r="V118" s="35"/>
      <c r="W118" s="33"/>
      <c r="X118" s="33"/>
    </row>
    <row r="119" spans="1:24" x14ac:dyDescent="0.25">
      <c r="A119" s="46" t="s">
        <v>705</v>
      </c>
      <c r="B119" s="47" t="s">
        <v>442</v>
      </c>
      <c r="C119" s="17"/>
      <c r="D119" s="17"/>
      <c r="E119" s="17"/>
      <c r="F119" s="36"/>
      <c r="G119" s="36"/>
      <c r="H119" s="36"/>
      <c r="I119" s="36"/>
      <c r="J119" s="36"/>
      <c r="K119" s="36"/>
      <c r="L119" s="36"/>
      <c r="M119" s="36"/>
      <c r="N119" s="36"/>
      <c r="O119" s="36"/>
      <c r="P119" s="36"/>
      <c r="Q119" s="36"/>
      <c r="R119" s="36"/>
      <c r="S119" s="36"/>
      <c r="T119" s="36"/>
      <c r="U119" s="36"/>
      <c r="V119" s="36"/>
      <c r="W119" s="33"/>
      <c r="X119" s="33"/>
    </row>
    <row r="120" spans="1:24" x14ac:dyDescent="0.25">
      <c r="A120" s="16" t="s">
        <v>443</v>
      </c>
      <c r="B120" s="4" t="s">
        <v>444</v>
      </c>
      <c r="C120" s="16"/>
      <c r="D120" s="16"/>
      <c r="E120" s="16"/>
      <c r="F120" s="32"/>
      <c r="G120" s="32"/>
      <c r="H120" s="32"/>
      <c r="I120" s="32"/>
      <c r="J120" s="32"/>
      <c r="K120" s="32"/>
      <c r="L120" s="32"/>
      <c r="M120" s="32"/>
      <c r="N120" s="32"/>
      <c r="O120" s="32"/>
      <c r="P120" s="32"/>
      <c r="Q120" s="32"/>
      <c r="R120" s="32"/>
      <c r="S120" s="32"/>
      <c r="T120" s="32"/>
      <c r="U120" s="32"/>
      <c r="V120" s="32"/>
      <c r="W120" s="33"/>
      <c r="X120" s="33"/>
    </row>
    <row r="121" spans="1:24" ht="15.75" x14ac:dyDescent="0.25">
      <c r="A121" s="150" t="s">
        <v>740</v>
      </c>
      <c r="B121" s="151" t="s">
        <v>445</v>
      </c>
      <c r="C121" s="152"/>
      <c r="D121" s="152"/>
      <c r="E121" s="152"/>
      <c r="F121" s="36"/>
      <c r="G121" s="36"/>
      <c r="H121" s="36"/>
      <c r="I121" s="36"/>
      <c r="J121" s="36"/>
      <c r="K121" s="36"/>
      <c r="L121" s="36"/>
      <c r="M121" s="36"/>
      <c r="N121" s="36"/>
      <c r="O121" s="36"/>
      <c r="P121" s="36"/>
      <c r="Q121" s="36"/>
      <c r="R121" s="36"/>
      <c r="S121" s="36"/>
      <c r="T121" s="36"/>
      <c r="U121" s="36"/>
      <c r="V121" s="36"/>
      <c r="W121" s="33"/>
      <c r="X121" s="33"/>
    </row>
    <row r="122" spans="1:24" ht="15.75" x14ac:dyDescent="0.25">
      <c r="A122" s="162" t="s">
        <v>776</v>
      </c>
      <c r="B122" s="173"/>
      <c r="C122" s="139"/>
      <c r="D122" s="139"/>
      <c r="E122" s="139"/>
      <c r="F122" s="33"/>
      <c r="G122" s="33"/>
      <c r="H122" s="33"/>
      <c r="I122" s="33"/>
      <c r="J122" s="33"/>
      <c r="K122" s="33"/>
      <c r="L122" s="33"/>
      <c r="M122" s="33"/>
      <c r="N122" s="33"/>
      <c r="O122" s="33"/>
      <c r="P122" s="33"/>
      <c r="Q122" s="33"/>
      <c r="R122" s="33"/>
      <c r="S122" s="33"/>
      <c r="T122" s="33"/>
      <c r="U122" s="33"/>
      <c r="V122" s="33"/>
      <c r="W122" s="33"/>
      <c r="X122" s="33"/>
    </row>
    <row r="123" spans="1:24" x14ac:dyDescent="0.25">
      <c r="B123" s="33"/>
      <c r="C123" s="33"/>
      <c r="D123" s="33"/>
      <c r="E123" s="33"/>
      <c r="F123" s="33"/>
      <c r="G123" s="33"/>
      <c r="H123" s="33"/>
      <c r="I123" s="33"/>
      <c r="J123" s="33"/>
      <c r="K123" s="33"/>
      <c r="L123" s="33"/>
      <c r="M123" s="33"/>
      <c r="N123" s="33"/>
      <c r="O123" s="33"/>
      <c r="P123" s="33"/>
      <c r="Q123" s="33"/>
      <c r="R123" s="33"/>
      <c r="S123" s="33"/>
      <c r="T123" s="33"/>
      <c r="U123" s="33"/>
      <c r="V123" s="33"/>
      <c r="W123" s="33"/>
      <c r="X123" s="33"/>
    </row>
    <row r="124" spans="1:24" x14ac:dyDescent="0.25">
      <c r="B124" s="33"/>
      <c r="C124" s="33"/>
      <c r="D124" s="33"/>
      <c r="E124" s="33"/>
      <c r="F124" s="33"/>
      <c r="G124" s="33"/>
      <c r="H124" s="33"/>
      <c r="I124" s="33"/>
      <c r="J124" s="33"/>
      <c r="K124" s="33"/>
      <c r="L124" s="33"/>
      <c r="M124" s="33"/>
      <c r="N124" s="33"/>
      <c r="O124" s="33"/>
      <c r="P124" s="33"/>
      <c r="Q124" s="33"/>
      <c r="R124" s="33"/>
      <c r="S124" s="33"/>
      <c r="T124" s="33"/>
      <c r="U124" s="33"/>
      <c r="V124" s="33"/>
      <c r="W124" s="33"/>
      <c r="X124" s="33"/>
    </row>
    <row r="125" spans="1:24" x14ac:dyDescent="0.25">
      <c r="B125" s="33"/>
      <c r="C125" s="33"/>
      <c r="D125" s="33"/>
      <c r="E125" s="33"/>
      <c r="F125" s="33"/>
      <c r="G125" s="33"/>
      <c r="H125" s="33"/>
      <c r="I125" s="33"/>
      <c r="J125" s="33"/>
      <c r="K125" s="33"/>
      <c r="L125" s="33"/>
      <c r="M125" s="33"/>
      <c r="N125" s="33"/>
      <c r="O125" s="33"/>
      <c r="P125" s="33"/>
      <c r="Q125" s="33"/>
      <c r="R125" s="33"/>
      <c r="S125" s="33"/>
      <c r="T125" s="33"/>
      <c r="U125" s="33"/>
      <c r="V125" s="33"/>
      <c r="W125" s="33"/>
      <c r="X125" s="33"/>
    </row>
    <row r="126" spans="1:24" x14ac:dyDescent="0.25">
      <c r="B126" s="33"/>
      <c r="C126" s="33"/>
      <c r="D126" s="33"/>
      <c r="E126" s="33"/>
      <c r="F126" s="33"/>
      <c r="G126" s="33"/>
      <c r="H126" s="33"/>
      <c r="I126" s="33"/>
      <c r="J126" s="33"/>
      <c r="K126" s="33"/>
      <c r="L126" s="33"/>
      <c r="M126" s="33"/>
      <c r="N126" s="33"/>
      <c r="O126" s="33"/>
      <c r="P126" s="33"/>
      <c r="Q126" s="33"/>
      <c r="R126" s="33"/>
      <c r="S126" s="33"/>
      <c r="T126" s="33"/>
      <c r="U126" s="33"/>
      <c r="V126" s="33"/>
      <c r="W126" s="33"/>
      <c r="X126" s="33"/>
    </row>
    <row r="127" spans="1:24" x14ac:dyDescent="0.25">
      <c r="B127" s="33"/>
      <c r="C127" s="33"/>
      <c r="D127" s="33"/>
      <c r="E127" s="33"/>
      <c r="F127" s="33"/>
      <c r="G127" s="33"/>
      <c r="H127" s="33"/>
      <c r="I127" s="33"/>
      <c r="J127" s="33"/>
      <c r="K127" s="33"/>
      <c r="L127" s="33"/>
      <c r="M127" s="33"/>
      <c r="N127" s="33"/>
      <c r="O127" s="33"/>
      <c r="P127" s="33"/>
      <c r="Q127" s="33"/>
      <c r="R127" s="33"/>
      <c r="S127" s="33"/>
      <c r="T127" s="33"/>
      <c r="U127" s="33"/>
      <c r="V127" s="33"/>
      <c r="W127" s="33"/>
      <c r="X127" s="33"/>
    </row>
    <row r="128" spans="1:24" x14ac:dyDescent="0.25">
      <c r="B128" s="33"/>
      <c r="C128" s="33"/>
      <c r="D128" s="33"/>
      <c r="E128" s="33"/>
      <c r="F128" s="33"/>
      <c r="G128" s="33"/>
      <c r="H128" s="33"/>
      <c r="I128" s="33"/>
      <c r="J128" s="33"/>
      <c r="K128" s="33"/>
      <c r="L128" s="33"/>
      <c r="M128" s="33"/>
      <c r="N128" s="33"/>
      <c r="O128" s="33"/>
      <c r="P128" s="33"/>
      <c r="Q128" s="33"/>
      <c r="R128" s="33"/>
      <c r="S128" s="33"/>
      <c r="T128" s="33"/>
      <c r="U128" s="33"/>
      <c r="V128" s="33"/>
      <c r="W128" s="33"/>
      <c r="X128" s="33"/>
    </row>
    <row r="129" spans="2:24" x14ac:dyDescent="0.25">
      <c r="B129" s="33"/>
      <c r="C129" s="33"/>
      <c r="D129" s="33"/>
      <c r="E129" s="33"/>
      <c r="F129" s="33"/>
      <c r="G129" s="33"/>
      <c r="H129" s="33"/>
      <c r="I129" s="33"/>
      <c r="J129" s="33"/>
      <c r="K129" s="33"/>
      <c r="L129" s="33"/>
      <c r="M129" s="33"/>
      <c r="N129" s="33"/>
      <c r="O129" s="33"/>
      <c r="P129" s="33"/>
      <c r="Q129" s="33"/>
      <c r="R129" s="33"/>
      <c r="S129" s="33"/>
      <c r="T129" s="33"/>
      <c r="U129" s="33"/>
      <c r="V129" s="33"/>
      <c r="W129" s="33"/>
      <c r="X129" s="33"/>
    </row>
    <row r="130" spans="2:24" x14ac:dyDescent="0.25">
      <c r="B130" s="33"/>
      <c r="C130" s="33"/>
      <c r="D130" s="33"/>
      <c r="E130" s="33"/>
      <c r="F130" s="33"/>
      <c r="G130" s="33"/>
      <c r="H130" s="33"/>
      <c r="I130" s="33"/>
      <c r="J130" s="33"/>
      <c r="K130" s="33"/>
      <c r="L130" s="33"/>
      <c r="M130" s="33"/>
      <c r="N130" s="33"/>
      <c r="O130" s="33"/>
      <c r="P130" s="33"/>
      <c r="Q130" s="33"/>
      <c r="R130" s="33"/>
      <c r="S130" s="33"/>
      <c r="T130" s="33"/>
      <c r="U130" s="33"/>
      <c r="V130" s="33"/>
      <c r="W130" s="33"/>
      <c r="X130" s="33"/>
    </row>
    <row r="131" spans="2:24" x14ac:dyDescent="0.25">
      <c r="B131" s="33"/>
      <c r="C131" s="33"/>
      <c r="D131" s="33"/>
      <c r="E131" s="33"/>
      <c r="F131" s="33"/>
      <c r="G131" s="33"/>
      <c r="H131" s="33"/>
      <c r="I131" s="33"/>
      <c r="J131" s="33"/>
      <c r="K131" s="33"/>
      <c r="L131" s="33"/>
      <c r="M131" s="33"/>
      <c r="N131" s="33"/>
      <c r="O131" s="33"/>
      <c r="P131" s="33"/>
      <c r="Q131" s="33"/>
      <c r="R131" s="33"/>
      <c r="S131" s="33"/>
      <c r="T131" s="33"/>
      <c r="U131" s="33"/>
      <c r="V131" s="33"/>
      <c r="W131" s="33"/>
      <c r="X131" s="33"/>
    </row>
    <row r="132" spans="2:24" x14ac:dyDescent="0.25">
      <c r="B132" s="33"/>
      <c r="C132" s="33"/>
      <c r="D132" s="33"/>
      <c r="E132" s="33"/>
      <c r="F132" s="33"/>
      <c r="G132" s="33"/>
      <c r="H132" s="33"/>
      <c r="I132" s="33"/>
      <c r="J132" s="33"/>
      <c r="K132" s="33"/>
      <c r="L132" s="33"/>
      <c r="M132" s="33"/>
      <c r="N132" s="33"/>
      <c r="O132" s="33"/>
      <c r="P132" s="33"/>
      <c r="Q132" s="33"/>
      <c r="R132" s="33"/>
      <c r="S132" s="33"/>
      <c r="T132" s="33"/>
      <c r="U132" s="33"/>
      <c r="V132" s="33"/>
      <c r="W132" s="33"/>
      <c r="X132" s="33"/>
    </row>
    <row r="133" spans="2:24" x14ac:dyDescent="0.25">
      <c r="B133" s="33"/>
      <c r="C133" s="33"/>
      <c r="D133" s="33"/>
      <c r="E133" s="33"/>
      <c r="F133" s="33"/>
      <c r="G133" s="33"/>
      <c r="H133" s="33"/>
      <c r="I133" s="33"/>
      <c r="J133" s="33"/>
      <c r="K133" s="33"/>
      <c r="L133" s="33"/>
      <c r="M133" s="33"/>
      <c r="N133" s="33"/>
      <c r="O133" s="33"/>
      <c r="P133" s="33"/>
      <c r="Q133" s="33"/>
      <c r="R133" s="33"/>
      <c r="S133" s="33"/>
      <c r="T133" s="33"/>
      <c r="U133" s="33"/>
      <c r="V133" s="33"/>
      <c r="W133" s="33"/>
      <c r="X133" s="33"/>
    </row>
    <row r="134" spans="2:24" x14ac:dyDescent="0.25">
      <c r="B134" s="33"/>
      <c r="C134" s="33"/>
      <c r="D134" s="33"/>
      <c r="E134" s="33"/>
      <c r="F134" s="33"/>
      <c r="G134" s="33"/>
      <c r="H134" s="33"/>
      <c r="I134" s="33"/>
      <c r="J134" s="33"/>
      <c r="K134" s="33"/>
      <c r="L134" s="33"/>
      <c r="M134" s="33"/>
      <c r="N134" s="33"/>
      <c r="O134" s="33"/>
      <c r="P134" s="33"/>
      <c r="Q134" s="33"/>
      <c r="R134" s="33"/>
      <c r="S134" s="33"/>
      <c r="T134" s="33"/>
      <c r="U134" s="33"/>
      <c r="V134" s="33"/>
      <c r="W134" s="33"/>
      <c r="X134" s="33"/>
    </row>
    <row r="135" spans="2:24" x14ac:dyDescent="0.25">
      <c r="B135" s="33"/>
      <c r="C135" s="33"/>
      <c r="D135" s="33"/>
      <c r="E135" s="33"/>
      <c r="F135" s="33"/>
      <c r="G135" s="33"/>
      <c r="H135" s="33"/>
      <c r="I135" s="33"/>
      <c r="J135" s="33"/>
      <c r="K135" s="33"/>
      <c r="L135" s="33"/>
      <c r="M135" s="33"/>
      <c r="N135" s="33"/>
      <c r="O135" s="33"/>
      <c r="P135" s="33"/>
      <c r="Q135" s="33"/>
      <c r="R135" s="33"/>
      <c r="S135" s="33"/>
      <c r="T135" s="33"/>
      <c r="U135" s="33"/>
      <c r="V135" s="33"/>
      <c r="W135" s="33"/>
      <c r="X135" s="33"/>
    </row>
    <row r="136" spans="2:24" x14ac:dyDescent="0.25">
      <c r="B136" s="33"/>
      <c r="C136" s="33"/>
      <c r="D136" s="33"/>
      <c r="E136" s="33"/>
      <c r="F136" s="33"/>
      <c r="G136" s="33"/>
      <c r="H136" s="33"/>
      <c r="I136" s="33"/>
      <c r="J136" s="33"/>
      <c r="K136" s="33"/>
      <c r="L136" s="33"/>
      <c r="M136" s="33"/>
      <c r="N136" s="33"/>
      <c r="O136" s="33"/>
      <c r="P136" s="33"/>
      <c r="Q136" s="33"/>
      <c r="R136" s="33"/>
      <c r="S136" s="33"/>
      <c r="T136" s="33"/>
      <c r="U136" s="33"/>
      <c r="V136" s="33"/>
      <c r="W136" s="33"/>
      <c r="X136" s="33"/>
    </row>
    <row r="137" spans="2:24" x14ac:dyDescent="0.25">
      <c r="B137" s="33"/>
      <c r="C137" s="33"/>
      <c r="D137" s="33"/>
      <c r="E137" s="33"/>
      <c r="F137" s="33"/>
      <c r="G137" s="33"/>
      <c r="H137" s="33"/>
      <c r="I137" s="33"/>
      <c r="J137" s="33"/>
      <c r="K137" s="33"/>
      <c r="L137" s="33"/>
      <c r="M137" s="33"/>
      <c r="N137" s="33"/>
      <c r="O137" s="33"/>
      <c r="P137" s="33"/>
      <c r="Q137" s="33"/>
      <c r="R137" s="33"/>
      <c r="S137" s="33"/>
      <c r="T137" s="33"/>
      <c r="U137" s="33"/>
      <c r="V137" s="33"/>
      <c r="W137" s="33"/>
      <c r="X137" s="33"/>
    </row>
    <row r="138" spans="2:24" x14ac:dyDescent="0.25">
      <c r="B138" s="33"/>
      <c r="C138" s="33"/>
      <c r="D138" s="33"/>
      <c r="E138" s="33"/>
      <c r="F138" s="33"/>
      <c r="G138" s="33"/>
      <c r="H138" s="33"/>
      <c r="I138" s="33"/>
      <c r="J138" s="33"/>
      <c r="K138" s="33"/>
      <c r="L138" s="33"/>
      <c r="M138" s="33"/>
      <c r="N138" s="33"/>
      <c r="O138" s="33"/>
      <c r="P138" s="33"/>
      <c r="Q138" s="33"/>
      <c r="R138" s="33"/>
      <c r="S138" s="33"/>
      <c r="T138" s="33"/>
      <c r="U138" s="33"/>
      <c r="V138" s="33"/>
      <c r="W138" s="33"/>
      <c r="X138" s="33"/>
    </row>
    <row r="139" spans="2:24" x14ac:dyDescent="0.25">
      <c r="B139" s="33"/>
      <c r="C139" s="33"/>
      <c r="D139" s="33"/>
      <c r="E139" s="33"/>
      <c r="F139" s="33"/>
      <c r="G139" s="33"/>
      <c r="H139" s="33"/>
      <c r="I139" s="33"/>
      <c r="J139" s="33"/>
      <c r="K139" s="33"/>
      <c r="L139" s="33"/>
      <c r="M139" s="33"/>
      <c r="N139" s="33"/>
      <c r="O139" s="33"/>
      <c r="P139" s="33"/>
      <c r="Q139" s="33"/>
      <c r="R139" s="33"/>
      <c r="S139" s="33"/>
      <c r="T139" s="33"/>
      <c r="U139" s="33"/>
      <c r="V139" s="33"/>
      <c r="W139" s="33"/>
      <c r="X139" s="33"/>
    </row>
    <row r="140" spans="2:24" x14ac:dyDescent="0.25">
      <c r="B140" s="33"/>
      <c r="C140" s="33"/>
      <c r="D140" s="33"/>
      <c r="E140" s="33"/>
      <c r="F140" s="33"/>
      <c r="G140" s="33"/>
      <c r="H140" s="33"/>
      <c r="I140" s="33"/>
      <c r="J140" s="33"/>
      <c r="K140" s="33"/>
      <c r="L140" s="33"/>
      <c r="M140" s="33"/>
      <c r="N140" s="33"/>
      <c r="O140" s="33"/>
      <c r="P140" s="33"/>
      <c r="Q140" s="33"/>
      <c r="R140" s="33"/>
      <c r="S140" s="33"/>
      <c r="T140" s="33"/>
      <c r="U140" s="33"/>
      <c r="V140" s="33"/>
      <c r="W140" s="33"/>
      <c r="X140" s="33"/>
    </row>
    <row r="141" spans="2:24" x14ac:dyDescent="0.25">
      <c r="B141" s="33"/>
      <c r="C141" s="33"/>
      <c r="D141" s="33"/>
      <c r="E141" s="33"/>
      <c r="F141" s="33"/>
      <c r="G141" s="33"/>
      <c r="H141" s="33"/>
      <c r="I141" s="33"/>
      <c r="J141" s="33"/>
      <c r="K141" s="33"/>
      <c r="L141" s="33"/>
      <c r="M141" s="33"/>
      <c r="N141" s="33"/>
      <c r="O141" s="33"/>
      <c r="P141" s="33"/>
      <c r="Q141" s="33"/>
      <c r="R141" s="33"/>
      <c r="S141" s="33"/>
      <c r="T141" s="33"/>
      <c r="U141" s="33"/>
      <c r="V141" s="33"/>
      <c r="W141" s="33"/>
      <c r="X141" s="33"/>
    </row>
    <row r="142" spans="2:24" x14ac:dyDescent="0.25">
      <c r="B142" s="33"/>
      <c r="C142" s="33"/>
      <c r="D142" s="33"/>
      <c r="E142" s="33"/>
      <c r="F142" s="33"/>
      <c r="G142" s="33"/>
      <c r="H142" s="33"/>
      <c r="I142" s="33"/>
      <c r="J142" s="33"/>
      <c r="K142" s="33"/>
      <c r="L142" s="33"/>
      <c r="M142" s="33"/>
      <c r="N142" s="33"/>
      <c r="O142" s="33"/>
      <c r="P142" s="33"/>
      <c r="Q142" s="33"/>
      <c r="R142" s="33"/>
      <c r="S142" s="33"/>
      <c r="T142" s="33"/>
      <c r="U142" s="33"/>
      <c r="V142" s="33"/>
      <c r="W142" s="33"/>
      <c r="X142" s="33"/>
    </row>
    <row r="143" spans="2:24" x14ac:dyDescent="0.25">
      <c r="B143" s="33"/>
      <c r="C143" s="33"/>
      <c r="D143" s="33"/>
      <c r="E143" s="33"/>
      <c r="F143" s="33"/>
      <c r="G143" s="33"/>
      <c r="H143" s="33"/>
      <c r="I143" s="33"/>
      <c r="J143" s="33"/>
      <c r="K143" s="33"/>
      <c r="L143" s="33"/>
      <c r="M143" s="33"/>
      <c r="N143" s="33"/>
      <c r="O143" s="33"/>
      <c r="P143" s="33"/>
      <c r="Q143" s="33"/>
      <c r="R143" s="33"/>
      <c r="S143" s="33"/>
      <c r="T143" s="33"/>
      <c r="U143" s="33"/>
      <c r="V143" s="33"/>
      <c r="W143" s="33"/>
      <c r="X143" s="33"/>
    </row>
    <row r="144" spans="2:24" x14ac:dyDescent="0.25">
      <c r="B144" s="33"/>
      <c r="C144" s="33"/>
      <c r="D144" s="33"/>
      <c r="E144" s="33"/>
      <c r="F144" s="33"/>
      <c r="G144" s="33"/>
      <c r="H144" s="33"/>
      <c r="I144" s="33"/>
      <c r="J144" s="33"/>
      <c r="K144" s="33"/>
      <c r="L144" s="33"/>
      <c r="M144" s="33"/>
      <c r="N144" s="33"/>
      <c r="O144" s="33"/>
      <c r="P144" s="33"/>
      <c r="Q144" s="33"/>
      <c r="R144" s="33"/>
      <c r="S144" s="33"/>
      <c r="T144" s="33"/>
      <c r="U144" s="33"/>
      <c r="V144" s="33"/>
      <c r="W144" s="33"/>
      <c r="X144" s="33"/>
    </row>
    <row r="145" spans="2:24" x14ac:dyDescent="0.25">
      <c r="B145" s="33"/>
      <c r="C145" s="33"/>
      <c r="D145" s="33"/>
      <c r="E145" s="33"/>
      <c r="F145" s="33"/>
      <c r="G145" s="33"/>
      <c r="H145" s="33"/>
      <c r="I145" s="33"/>
      <c r="J145" s="33"/>
      <c r="K145" s="33"/>
      <c r="L145" s="33"/>
      <c r="M145" s="33"/>
      <c r="N145" s="33"/>
      <c r="O145" s="33"/>
      <c r="P145" s="33"/>
      <c r="Q145" s="33"/>
      <c r="R145" s="33"/>
      <c r="S145" s="33"/>
      <c r="T145" s="33"/>
      <c r="U145" s="33"/>
      <c r="V145" s="33"/>
      <c r="W145" s="33"/>
      <c r="X145" s="33"/>
    </row>
    <row r="146" spans="2:24" x14ac:dyDescent="0.25">
      <c r="B146" s="33"/>
      <c r="C146" s="33"/>
      <c r="D146" s="33"/>
      <c r="E146" s="33"/>
      <c r="F146" s="33"/>
      <c r="G146" s="33"/>
      <c r="H146" s="33"/>
      <c r="I146" s="33"/>
      <c r="J146" s="33"/>
      <c r="K146" s="33"/>
      <c r="L146" s="33"/>
      <c r="M146" s="33"/>
      <c r="N146" s="33"/>
      <c r="O146" s="33"/>
      <c r="P146" s="33"/>
      <c r="Q146" s="33"/>
      <c r="R146" s="33"/>
      <c r="S146" s="33"/>
      <c r="T146" s="33"/>
      <c r="U146" s="33"/>
      <c r="V146" s="33"/>
      <c r="W146" s="33"/>
      <c r="X146" s="33"/>
    </row>
    <row r="147" spans="2:24" x14ac:dyDescent="0.25">
      <c r="B147" s="33"/>
      <c r="C147" s="33"/>
      <c r="D147" s="33"/>
      <c r="E147" s="33"/>
      <c r="F147" s="33"/>
      <c r="G147" s="33"/>
      <c r="H147" s="33"/>
      <c r="I147" s="33"/>
      <c r="J147" s="33"/>
      <c r="K147" s="33"/>
      <c r="L147" s="33"/>
      <c r="M147" s="33"/>
      <c r="N147" s="33"/>
      <c r="O147" s="33"/>
      <c r="P147" s="33"/>
      <c r="Q147" s="33"/>
      <c r="R147" s="33"/>
      <c r="S147" s="33"/>
      <c r="T147" s="33"/>
      <c r="U147" s="33"/>
      <c r="V147" s="33"/>
      <c r="W147" s="33"/>
      <c r="X147" s="33"/>
    </row>
    <row r="148" spans="2:24" x14ac:dyDescent="0.25">
      <c r="B148" s="33"/>
      <c r="C148" s="33"/>
      <c r="D148" s="33"/>
      <c r="E148" s="33"/>
      <c r="F148" s="33"/>
      <c r="G148" s="33"/>
      <c r="H148" s="33"/>
      <c r="I148" s="33"/>
      <c r="J148" s="33"/>
      <c r="K148" s="33"/>
      <c r="L148" s="33"/>
      <c r="M148" s="33"/>
      <c r="N148" s="33"/>
      <c r="O148" s="33"/>
      <c r="P148" s="33"/>
      <c r="Q148" s="33"/>
      <c r="R148" s="33"/>
      <c r="S148" s="33"/>
      <c r="T148" s="33"/>
      <c r="U148" s="33"/>
      <c r="V148" s="33"/>
      <c r="W148" s="33"/>
      <c r="X148" s="33"/>
    </row>
    <row r="149" spans="2:24" x14ac:dyDescent="0.25">
      <c r="B149" s="33"/>
      <c r="C149" s="33"/>
      <c r="D149" s="33"/>
      <c r="E149" s="33"/>
      <c r="F149" s="33"/>
      <c r="G149" s="33"/>
      <c r="H149" s="33"/>
      <c r="I149" s="33"/>
      <c r="J149" s="33"/>
      <c r="K149" s="33"/>
      <c r="L149" s="33"/>
      <c r="M149" s="33"/>
      <c r="N149" s="33"/>
      <c r="O149" s="33"/>
      <c r="P149" s="33"/>
      <c r="Q149" s="33"/>
      <c r="R149" s="33"/>
      <c r="S149" s="33"/>
      <c r="T149" s="33"/>
      <c r="U149" s="33"/>
      <c r="V149" s="33"/>
      <c r="W149" s="33"/>
      <c r="X149" s="33"/>
    </row>
    <row r="150" spans="2:24" x14ac:dyDescent="0.25">
      <c r="B150" s="33"/>
      <c r="C150" s="33"/>
      <c r="D150" s="33"/>
      <c r="E150" s="33"/>
      <c r="F150" s="33"/>
      <c r="G150" s="33"/>
      <c r="H150" s="33"/>
      <c r="I150" s="33"/>
      <c r="J150" s="33"/>
      <c r="K150" s="33"/>
      <c r="L150" s="33"/>
      <c r="M150" s="33"/>
      <c r="N150" s="33"/>
      <c r="O150" s="33"/>
      <c r="P150" s="33"/>
      <c r="Q150" s="33"/>
      <c r="R150" s="33"/>
      <c r="S150" s="33"/>
      <c r="T150" s="33"/>
      <c r="U150" s="33"/>
      <c r="V150" s="33"/>
      <c r="W150" s="33"/>
      <c r="X150" s="33"/>
    </row>
    <row r="151" spans="2:24" x14ac:dyDescent="0.25">
      <c r="B151" s="33"/>
      <c r="C151" s="33"/>
      <c r="D151" s="33"/>
      <c r="E151" s="33"/>
      <c r="F151" s="33"/>
      <c r="G151" s="33"/>
      <c r="H151" s="33"/>
      <c r="I151" s="33"/>
      <c r="J151" s="33"/>
      <c r="K151" s="33"/>
      <c r="L151" s="33"/>
      <c r="M151" s="33"/>
      <c r="N151" s="33"/>
      <c r="O151" s="33"/>
      <c r="P151" s="33"/>
      <c r="Q151" s="33"/>
      <c r="R151" s="33"/>
      <c r="S151" s="33"/>
      <c r="T151" s="33"/>
      <c r="U151" s="33"/>
      <c r="V151" s="33"/>
      <c r="W151" s="33"/>
      <c r="X151" s="33"/>
    </row>
    <row r="152" spans="2:24" x14ac:dyDescent="0.25">
      <c r="B152" s="33"/>
      <c r="C152" s="33"/>
      <c r="D152" s="33"/>
      <c r="E152" s="33"/>
      <c r="F152" s="33"/>
      <c r="G152" s="33"/>
      <c r="H152" s="33"/>
      <c r="I152" s="33"/>
      <c r="J152" s="33"/>
      <c r="K152" s="33"/>
      <c r="L152" s="33"/>
      <c r="M152" s="33"/>
      <c r="N152" s="33"/>
      <c r="O152" s="33"/>
      <c r="P152" s="33"/>
      <c r="Q152" s="33"/>
      <c r="R152" s="33"/>
      <c r="S152" s="33"/>
      <c r="T152" s="33"/>
      <c r="U152" s="33"/>
      <c r="V152" s="33"/>
      <c r="W152" s="33"/>
      <c r="X152" s="33"/>
    </row>
    <row r="153" spans="2:24" x14ac:dyDescent="0.25">
      <c r="B153" s="33"/>
      <c r="C153" s="33"/>
      <c r="D153" s="33"/>
      <c r="E153" s="33"/>
      <c r="F153" s="33"/>
      <c r="G153" s="33"/>
      <c r="H153" s="33"/>
      <c r="I153" s="33"/>
      <c r="J153" s="33"/>
      <c r="K153" s="33"/>
      <c r="L153" s="33"/>
      <c r="M153" s="33"/>
      <c r="N153" s="33"/>
      <c r="O153" s="33"/>
      <c r="P153" s="33"/>
      <c r="Q153" s="33"/>
      <c r="R153" s="33"/>
      <c r="S153" s="33"/>
      <c r="T153" s="33"/>
      <c r="U153" s="33"/>
      <c r="V153" s="33"/>
      <c r="W153" s="33"/>
      <c r="X153" s="33"/>
    </row>
    <row r="154" spans="2:24" x14ac:dyDescent="0.25">
      <c r="B154" s="33"/>
      <c r="C154" s="33"/>
      <c r="D154" s="33"/>
      <c r="E154" s="33"/>
      <c r="F154" s="33"/>
      <c r="G154" s="33"/>
      <c r="H154" s="33"/>
      <c r="I154" s="33"/>
      <c r="J154" s="33"/>
      <c r="K154" s="33"/>
      <c r="L154" s="33"/>
      <c r="M154" s="33"/>
      <c r="N154" s="33"/>
      <c r="O154" s="33"/>
      <c r="P154" s="33"/>
      <c r="Q154" s="33"/>
      <c r="R154" s="33"/>
      <c r="S154" s="33"/>
      <c r="T154" s="33"/>
      <c r="U154" s="33"/>
      <c r="V154" s="33"/>
      <c r="W154" s="33"/>
      <c r="X154" s="33"/>
    </row>
    <row r="155" spans="2:24" x14ac:dyDescent="0.25">
      <c r="B155" s="33"/>
      <c r="C155" s="33"/>
      <c r="D155" s="33"/>
      <c r="E155" s="33"/>
      <c r="F155" s="33"/>
      <c r="G155" s="33"/>
      <c r="H155" s="33"/>
      <c r="I155" s="33"/>
      <c r="J155" s="33"/>
      <c r="K155" s="33"/>
      <c r="L155" s="33"/>
      <c r="M155" s="33"/>
      <c r="N155" s="33"/>
      <c r="O155" s="33"/>
      <c r="P155" s="33"/>
      <c r="Q155" s="33"/>
      <c r="R155" s="33"/>
      <c r="S155" s="33"/>
      <c r="T155" s="33"/>
      <c r="U155" s="33"/>
      <c r="V155" s="33"/>
      <c r="W155" s="33"/>
      <c r="X155" s="33"/>
    </row>
    <row r="156" spans="2:24" x14ac:dyDescent="0.25">
      <c r="B156" s="33"/>
      <c r="C156" s="33"/>
      <c r="D156" s="33"/>
      <c r="E156" s="33"/>
      <c r="F156" s="33"/>
      <c r="G156" s="33"/>
      <c r="H156" s="33"/>
      <c r="I156" s="33"/>
      <c r="J156" s="33"/>
      <c r="K156" s="33"/>
      <c r="L156" s="33"/>
      <c r="M156" s="33"/>
      <c r="N156" s="33"/>
      <c r="O156" s="33"/>
      <c r="P156" s="33"/>
      <c r="Q156" s="33"/>
      <c r="R156" s="33"/>
      <c r="S156" s="33"/>
      <c r="T156" s="33"/>
      <c r="U156" s="33"/>
      <c r="V156" s="33"/>
      <c r="W156" s="33"/>
      <c r="X156" s="33"/>
    </row>
    <row r="157" spans="2:24" x14ac:dyDescent="0.25">
      <c r="B157" s="33"/>
      <c r="C157" s="33"/>
      <c r="D157" s="33"/>
      <c r="E157" s="33"/>
      <c r="F157" s="33"/>
      <c r="G157" s="33"/>
      <c r="H157" s="33"/>
      <c r="I157" s="33"/>
      <c r="J157" s="33"/>
      <c r="K157" s="33"/>
      <c r="L157" s="33"/>
      <c r="M157" s="33"/>
      <c r="N157" s="33"/>
      <c r="O157" s="33"/>
      <c r="P157" s="33"/>
      <c r="Q157" s="33"/>
      <c r="R157" s="33"/>
      <c r="S157" s="33"/>
      <c r="T157" s="33"/>
      <c r="U157" s="33"/>
      <c r="V157" s="33"/>
      <c r="W157" s="33"/>
      <c r="X157" s="33"/>
    </row>
    <row r="158" spans="2:24" x14ac:dyDescent="0.25">
      <c r="B158" s="33"/>
      <c r="C158" s="33"/>
      <c r="D158" s="33"/>
      <c r="E158" s="33"/>
      <c r="F158" s="33"/>
      <c r="G158" s="33"/>
      <c r="H158" s="33"/>
      <c r="I158" s="33"/>
      <c r="J158" s="33"/>
      <c r="K158" s="33"/>
      <c r="L158" s="33"/>
      <c r="M158" s="33"/>
      <c r="N158" s="33"/>
      <c r="O158" s="33"/>
      <c r="P158" s="33"/>
      <c r="Q158" s="33"/>
      <c r="R158" s="33"/>
      <c r="S158" s="33"/>
      <c r="T158" s="33"/>
      <c r="U158" s="33"/>
      <c r="V158" s="33"/>
      <c r="W158" s="33"/>
      <c r="X158" s="33"/>
    </row>
    <row r="159" spans="2:24" x14ac:dyDescent="0.25">
      <c r="B159" s="33"/>
      <c r="C159" s="33"/>
      <c r="D159" s="33"/>
      <c r="E159" s="33"/>
      <c r="F159" s="33"/>
      <c r="G159" s="33"/>
      <c r="H159" s="33"/>
      <c r="I159" s="33"/>
      <c r="J159" s="33"/>
      <c r="K159" s="33"/>
      <c r="L159" s="33"/>
      <c r="M159" s="33"/>
      <c r="N159" s="33"/>
      <c r="O159" s="33"/>
      <c r="P159" s="33"/>
      <c r="Q159" s="33"/>
      <c r="R159" s="33"/>
      <c r="S159" s="33"/>
      <c r="T159" s="33"/>
      <c r="U159" s="33"/>
      <c r="V159" s="33"/>
      <c r="W159" s="33"/>
      <c r="X159" s="33"/>
    </row>
    <row r="160" spans="2:24" x14ac:dyDescent="0.25">
      <c r="B160" s="33"/>
      <c r="C160" s="33"/>
      <c r="D160" s="33"/>
      <c r="E160" s="33"/>
      <c r="F160" s="33"/>
      <c r="G160" s="33"/>
      <c r="H160" s="33"/>
      <c r="I160" s="33"/>
      <c r="J160" s="33"/>
      <c r="K160" s="33"/>
      <c r="L160" s="33"/>
      <c r="M160" s="33"/>
      <c r="N160" s="33"/>
      <c r="O160" s="33"/>
      <c r="P160" s="33"/>
      <c r="Q160" s="33"/>
      <c r="R160" s="33"/>
      <c r="S160" s="33"/>
      <c r="T160" s="33"/>
      <c r="U160" s="33"/>
      <c r="V160" s="33"/>
      <c r="W160" s="33"/>
      <c r="X160" s="33"/>
    </row>
    <row r="161" spans="2:24" x14ac:dyDescent="0.25">
      <c r="B161" s="33"/>
      <c r="C161" s="33"/>
      <c r="D161" s="33"/>
      <c r="E161" s="33"/>
      <c r="F161" s="33"/>
      <c r="G161" s="33"/>
      <c r="H161" s="33"/>
      <c r="I161" s="33"/>
      <c r="J161" s="33"/>
      <c r="K161" s="33"/>
      <c r="L161" s="33"/>
      <c r="M161" s="33"/>
      <c r="N161" s="33"/>
      <c r="O161" s="33"/>
      <c r="P161" s="33"/>
      <c r="Q161" s="33"/>
      <c r="R161" s="33"/>
      <c r="S161" s="33"/>
      <c r="T161" s="33"/>
      <c r="U161" s="33"/>
      <c r="V161" s="33"/>
      <c r="W161" s="33"/>
      <c r="X161" s="33"/>
    </row>
    <row r="162" spans="2:24" x14ac:dyDescent="0.25">
      <c r="B162" s="33"/>
      <c r="C162" s="33"/>
      <c r="D162" s="33"/>
      <c r="E162" s="33"/>
      <c r="F162" s="33"/>
      <c r="G162" s="33"/>
      <c r="H162" s="33"/>
      <c r="I162" s="33"/>
      <c r="J162" s="33"/>
      <c r="K162" s="33"/>
      <c r="L162" s="33"/>
      <c r="M162" s="33"/>
      <c r="N162" s="33"/>
      <c r="O162" s="33"/>
      <c r="P162" s="33"/>
      <c r="Q162" s="33"/>
      <c r="R162" s="33"/>
      <c r="S162" s="33"/>
      <c r="T162" s="33"/>
      <c r="U162" s="33"/>
      <c r="V162" s="33"/>
      <c r="W162" s="33"/>
      <c r="X162" s="33"/>
    </row>
    <row r="163" spans="2:24" x14ac:dyDescent="0.25">
      <c r="B163" s="33"/>
      <c r="C163" s="33"/>
      <c r="D163" s="33"/>
      <c r="E163" s="33"/>
      <c r="F163" s="33"/>
      <c r="G163" s="33"/>
      <c r="H163" s="33"/>
      <c r="I163" s="33"/>
      <c r="J163" s="33"/>
      <c r="K163" s="33"/>
      <c r="L163" s="33"/>
      <c r="M163" s="33"/>
      <c r="N163" s="33"/>
      <c r="O163" s="33"/>
      <c r="P163" s="33"/>
      <c r="Q163" s="33"/>
      <c r="R163" s="33"/>
      <c r="S163" s="33"/>
      <c r="T163" s="33"/>
      <c r="U163" s="33"/>
      <c r="V163" s="33"/>
      <c r="W163" s="33"/>
      <c r="X163" s="33"/>
    </row>
    <row r="164" spans="2:24" x14ac:dyDescent="0.25">
      <c r="B164" s="33"/>
      <c r="C164" s="33"/>
      <c r="D164" s="33"/>
      <c r="E164" s="33"/>
      <c r="F164" s="33"/>
      <c r="G164" s="33"/>
      <c r="H164" s="33"/>
      <c r="I164" s="33"/>
      <c r="J164" s="33"/>
      <c r="K164" s="33"/>
      <c r="L164" s="33"/>
      <c r="M164" s="33"/>
      <c r="N164" s="33"/>
      <c r="O164" s="33"/>
      <c r="P164" s="33"/>
      <c r="Q164" s="33"/>
      <c r="R164" s="33"/>
      <c r="S164" s="33"/>
      <c r="T164" s="33"/>
      <c r="U164" s="33"/>
      <c r="V164" s="33"/>
      <c r="W164" s="33"/>
      <c r="X164" s="33"/>
    </row>
    <row r="165" spans="2:24" x14ac:dyDescent="0.25">
      <c r="B165" s="33"/>
      <c r="C165" s="33"/>
      <c r="D165" s="33"/>
      <c r="E165" s="33"/>
      <c r="F165" s="33"/>
      <c r="G165" s="33"/>
      <c r="H165" s="33"/>
      <c r="I165" s="33"/>
      <c r="J165" s="33"/>
      <c r="K165" s="33"/>
      <c r="L165" s="33"/>
      <c r="M165" s="33"/>
      <c r="N165" s="33"/>
      <c r="O165" s="33"/>
      <c r="P165" s="33"/>
      <c r="Q165" s="33"/>
      <c r="R165" s="33"/>
      <c r="S165" s="33"/>
      <c r="T165" s="33"/>
      <c r="U165" s="33"/>
      <c r="V165" s="33"/>
      <c r="W165" s="33"/>
      <c r="X165" s="33"/>
    </row>
    <row r="166" spans="2:24" x14ac:dyDescent="0.25">
      <c r="B166" s="33"/>
      <c r="C166" s="33"/>
      <c r="D166" s="33"/>
      <c r="E166" s="33"/>
      <c r="F166" s="33"/>
      <c r="G166" s="33"/>
      <c r="H166" s="33"/>
      <c r="I166" s="33"/>
      <c r="J166" s="33"/>
      <c r="K166" s="33"/>
      <c r="L166" s="33"/>
      <c r="M166" s="33"/>
      <c r="N166" s="33"/>
      <c r="O166" s="33"/>
      <c r="P166" s="33"/>
      <c r="Q166" s="33"/>
      <c r="R166" s="33"/>
      <c r="S166" s="33"/>
      <c r="T166" s="33"/>
      <c r="U166" s="33"/>
      <c r="V166" s="33"/>
      <c r="W166" s="33"/>
      <c r="X166" s="33"/>
    </row>
    <row r="167" spans="2:24" x14ac:dyDescent="0.25">
      <c r="B167" s="33"/>
      <c r="C167" s="33"/>
      <c r="D167" s="33"/>
      <c r="E167" s="33"/>
      <c r="F167" s="33"/>
      <c r="G167" s="33"/>
      <c r="H167" s="33"/>
      <c r="I167" s="33"/>
      <c r="J167" s="33"/>
      <c r="K167" s="33"/>
      <c r="L167" s="33"/>
      <c r="M167" s="33"/>
      <c r="N167" s="33"/>
      <c r="O167" s="33"/>
      <c r="P167" s="33"/>
      <c r="Q167" s="33"/>
      <c r="R167" s="33"/>
      <c r="S167" s="33"/>
      <c r="T167" s="33"/>
      <c r="U167" s="33"/>
      <c r="V167" s="33"/>
      <c r="W167" s="33"/>
      <c r="X167" s="33"/>
    </row>
    <row r="168" spans="2:24" x14ac:dyDescent="0.25">
      <c r="B168" s="33"/>
      <c r="C168" s="33"/>
      <c r="D168" s="33"/>
      <c r="E168" s="33"/>
      <c r="F168" s="33"/>
      <c r="G168" s="33"/>
      <c r="H168" s="33"/>
      <c r="I168" s="33"/>
      <c r="J168" s="33"/>
      <c r="K168" s="33"/>
      <c r="L168" s="33"/>
      <c r="M168" s="33"/>
      <c r="N168" s="33"/>
      <c r="O168" s="33"/>
      <c r="P168" s="33"/>
      <c r="Q168" s="33"/>
      <c r="R168" s="33"/>
      <c r="S168" s="33"/>
      <c r="T168" s="33"/>
      <c r="U168" s="33"/>
      <c r="V168" s="33"/>
      <c r="W168" s="33"/>
      <c r="X168" s="33"/>
    </row>
    <row r="169" spans="2:24" x14ac:dyDescent="0.25">
      <c r="B169" s="33"/>
      <c r="C169" s="33"/>
      <c r="D169" s="33"/>
      <c r="E169" s="33"/>
      <c r="F169" s="33"/>
      <c r="G169" s="33"/>
      <c r="H169" s="33"/>
      <c r="I169" s="33"/>
      <c r="J169" s="33"/>
      <c r="K169" s="33"/>
      <c r="L169" s="33"/>
      <c r="M169" s="33"/>
      <c r="N169" s="33"/>
      <c r="O169" s="33"/>
      <c r="P169" s="33"/>
      <c r="Q169" s="33"/>
      <c r="R169" s="33"/>
      <c r="S169" s="33"/>
      <c r="T169" s="33"/>
      <c r="U169" s="33"/>
      <c r="V169" s="33"/>
      <c r="W169" s="33"/>
      <c r="X169" s="33"/>
    </row>
    <row r="170" spans="2:24" x14ac:dyDescent="0.25">
      <c r="B170" s="33"/>
      <c r="C170" s="33"/>
      <c r="D170" s="33"/>
      <c r="E170" s="33"/>
      <c r="F170" s="33"/>
      <c r="G170" s="33"/>
      <c r="H170" s="33"/>
      <c r="I170" s="33"/>
      <c r="J170" s="33"/>
      <c r="K170" s="33"/>
      <c r="L170" s="33"/>
      <c r="M170" s="33"/>
      <c r="N170" s="33"/>
      <c r="O170" s="33"/>
      <c r="P170" s="33"/>
      <c r="Q170" s="33"/>
      <c r="R170" s="33"/>
      <c r="S170" s="33"/>
      <c r="T170" s="33"/>
      <c r="U170" s="33"/>
      <c r="V170" s="33"/>
      <c r="W170" s="33"/>
      <c r="X170" s="33"/>
    </row>
    <row r="171" spans="2:24" x14ac:dyDescent="0.25">
      <c r="B171" s="33"/>
      <c r="C171" s="33"/>
      <c r="D171" s="33"/>
      <c r="E171" s="33"/>
      <c r="F171" s="33"/>
      <c r="G171" s="33"/>
      <c r="H171" s="33"/>
      <c r="I171" s="33"/>
      <c r="J171" s="33"/>
      <c r="K171" s="33"/>
      <c r="L171" s="33"/>
      <c r="M171" s="33"/>
      <c r="N171" s="33"/>
      <c r="O171" s="33"/>
      <c r="P171" s="33"/>
      <c r="Q171" s="33"/>
      <c r="R171" s="33"/>
      <c r="S171" s="33"/>
      <c r="T171" s="33"/>
      <c r="U171" s="33"/>
      <c r="V171" s="33"/>
      <c r="W171" s="33"/>
      <c r="X171" s="33"/>
    </row>
  </sheetData>
  <mergeCells count="2">
    <mergeCell ref="A1:E1"/>
    <mergeCell ref="A2:E2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5" fitToHeight="2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  <pageSetUpPr fitToPage="1"/>
  </sheetPr>
  <dimension ref="A1:X171"/>
  <sheetViews>
    <sheetView workbookViewId="0">
      <selection sqref="A1:E123"/>
    </sheetView>
  </sheetViews>
  <sheetFormatPr defaultRowHeight="15" x14ac:dyDescent="0.25"/>
  <cols>
    <col min="1" max="1" width="105.140625" customWidth="1"/>
    <col min="3" max="3" width="17.140625" customWidth="1"/>
    <col min="4" max="4" width="16.85546875" customWidth="1"/>
    <col min="5" max="5" width="15.5703125" customWidth="1"/>
  </cols>
  <sheetData>
    <row r="1" spans="1:11" ht="20.25" customHeight="1" x14ac:dyDescent="0.25">
      <c r="A1" s="572" t="s">
        <v>42</v>
      </c>
      <c r="B1" s="573"/>
      <c r="C1" s="573"/>
      <c r="D1" s="573"/>
      <c r="E1" s="573"/>
      <c r="F1" s="86"/>
      <c r="G1" s="86"/>
      <c r="H1" s="86"/>
      <c r="I1" s="86"/>
      <c r="J1" s="86"/>
      <c r="K1" s="127"/>
    </row>
    <row r="2" spans="1:11" ht="19.5" customHeight="1" x14ac:dyDescent="0.25">
      <c r="A2" s="576" t="s">
        <v>842</v>
      </c>
      <c r="B2" s="573"/>
      <c r="C2" s="573"/>
      <c r="D2" s="573"/>
      <c r="E2" s="573"/>
    </row>
    <row r="3" spans="1:11" ht="18" x14ac:dyDescent="0.25">
      <c r="A3" s="58"/>
    </row>
    <row r="4" spans="1:11" x14ac:dyDescent="0.25">
      <c r="A4" s="129" t="s">
        <v>931</v>
      </c>
    </row>
    <row r="5" spans="1:11" ht="25.5" x14ac:dyDescent="0.25">
      <c r="A5" s="1" t="s">
        <v>255</v>
      </c>
      <c r="B5" s="2" t="s">
        <v>256</v>
      </c>
      <c r="C5" s="2" t="s">
        <v>970</v>
      </c>
      <c r="D5" s="2" t="s">
        <v>40</v>
      </c>
      <c r="E5" s="128" t="s">
        <v>41</v>
      </c>
    </row>
    <row r="6" spans="1:11" x14ac:dyDescent="0.25">
      <c r="A6" s="38" t="s">
        <v>257</v>
      </c>
      <c r="B6" s="39" t="s">
        <v>258</v>
      </c>
      <c r="C6" s="49"/>
      <c r="D6" s="49"/>
      <c r="E6" s="49"/>
    </row>
    <row r="7" spans="1:11" x14ac:dyDescent="0.25">
      <c r="A7" s="38" t="s">
        <v>259</v>
      </c>
      <c r="B7" s="40" t="s">
        <v>260</v>
      </c>
      <c r="C7" s="49"/>
      <c r="D7" s="49"/>
      <c r="E7" s="49"/>
    </row>
    <row r="8" spans="1:11" x14ac:dyDescent="0.25">
      <c r="A8" s="38" t="s">
        <v>261</v>
      </c>
      <c r="B8" s="40" t="s">
        <v>262</v>
      </c>
      <c r="C8" s="49"/>
      <c r="D8" s="49"/>
      <c r="E8" s="49"/>
    </row>
    <row r="9" spans="1:11" x14ac:dyDescent="0.25">
      <c r="A9" s="41" t="s">
        <v>263</v>
      </c>
      <c r="B9" s="40" t="s">
        <v>264</v>
      </c>
      <c r="C9" s="49"/>
      <c r="D9" s="49"/>
      <c r="E9" s="49"/>
    </row>
    <row r="10" spans="1:11" x14ac:dyDescent="0.25">
      <c r="A10" s="41" t="s">
        <v>265</v>
      </c>
      <c r="B10" s="40" t="s">
        <v>266</v>
      </c>
      <c r="C10" s="49"/>
      <c r="D10" s="49"/>
      <c r="E10" s="49"/>
    </row>
    <row r="11" spans="1:11" x14ac:dyDescent="0.25">
      <c r="A11" s="41" t="s">
        <v>267</v>
      </c>
      <c r="B11" s="40" t="s">
        <v>268</v>
      </c>
      <c r="C11" s="49"/>
      <c r="D11" s="49"/>
      <c r="E11" s="49"/>
    </row>
    <row r="12" spans="1:11" x14ac:dyDescent="0.25">
      <c r="A12" s="41" t="s">
        <v>269</v>
      </c>
      <c r="B12" s="40" t="s">
        <v>270</v>
      </c>
      <c r="C12" s="49"/>
      <c r="D12" s="49"/>
      <c r="E12" s="49"/>
    </row>
    <row r="13" spans="1:11" x14ac:dyDescent="0.25">
      <c r="A13" s="41" t="s">
        <v>271</v>
      </c>
      <c r="B13" s="40" t="s">
        <v>272</v>
      </c>
      <c r="C13" s="49"/>
      <c r="D13" s="49"/>
      <c r="E13" s="49"/>
    </row>
    <row r="14" spans="1:11" x14ac:dyDescent="0.25">
      <c r="A14" s="4" t="s">
        <v>273</v>
      </c>
      <c r="B14" s="40" t="s">
        <v>274</v>
      </c>
      <c r="C14" s="49"/>
      <c r="D14" s="49"/>
      <c r="E14" s="49"/>
    </row>
    <row r="15" spans="1:11" x14ac:dyDescent="0.25">
      <c r="A15" s="4" t="s">
        <v>275</v>
      </c>
      <c r="B15" s="40" t="s">
        <v>276</v>
      </c>
      <c r="C15" s="49"/>
      <c r="D15" s="49"/>
      <c r="E15" s="49"/>
    </row>
    <row r="16" spans="1:11" x14ac:dyDescent="0.25">
      <c r="A16" s="4" t="s">
        <v>277</v>
      </c>
      <c r="B16" s="40" t="s">
        <v>278</v>
      </c>
      <c r="C16" s="49"/>
      <c r="D16" s="49"/>
      <c r="E16" s="49"/>
    </row>
    <row r="17" spans="1:5" x14ac:dyDescent="0.25">
      <c r="A17" s="4" t="s">
        <v>279</v>
      </c>
      <c r="B17" s="40" t="s">
        <v>280</v>
      </c>
      <c r="C17" s="49"/>
      <c r="D17" s="49"/>
      <c r="E17" s="49"/>
    </row>
    <row r="18" spans="1:5" x14ac:dyDescent="0.25">
      <c r="A18" s="4" t="s">
        <v>707</v>
      </c>
      <c r="B18" s="40" t="s">
        <v>281</v>
      </c>
      <c r="C18" s="49"/>
      <c r="D18" s="49"/>
      <c r="E18" s="49"/>
    </row>
    <row r="19" spans="1:5" x14ac:dyDescent="0.25">
      <c r="A19" s="42" t="s">
        <v>605</v>
      </c>
      <c r="B19" s="43" t="s">
        <v>283</v>
      </c>
      <c r="C19" s="49"/>
      <c r="D19" s="49"/>
      <c r="E19" s="49"/>
    </row>
    <row r="20" spans="1:5" x14ac:dyDescent="0.25">
      <c r="A20" s="4" t="s">
        <v>284</v>
      </c>
      <c r="B20" s="40" t="s">
        <v>285</v>
      </c>
      <c r="C20" s="49"/>
      <c r="D20" s="49"/>
      <c r="E20" s="49"/>
    </row>
    <row r="21" spans="1:5" x14ac:dyDescent="0.25">
      <c r="A21" s="4" t="s">
        <v>286</v>
      </c>
      <c r="B21" s="40" t="s">
        <v>287</v>
      </c>
      <c r="C21" s="49"/>
      <c r="D21" s="49"/>
      <c r="E21" s="49"/>
    </row>
    <row r="22" spans="1:5" x14ac:dyDescent="0.25">
      <c r="A22" s="5" t="s">
        <v>288</v>
      </c>
      <c r="B22" s="40" t="s">
        <v>289</v>
      </c>
      <c r="C22" s="49"/>
      <c r="D22" s="49"/>
      <c r="E22" s="49"/>
    </row>
    <row r="23" spans="1:5" x14ac:dyDescent="0.25">
      <c r="A23" s="8" t="s">
        <v>606</v>
      </c>
      <c r="B23" s="43" t="s">
        <v>290</v>
      </c>
      <c r="C23" s="49"/>
      <c r="D23" s="49"/>
      <c r="E23" s="49"/>
    </row>
    <row r="24" spans="1:5" x14ac:dyDescent="0.25">
      <c r="A24" s="61" t="s">
        <v>737</v>
      </c>
      <c r="B24" s="62" t="s">
        <v>291</v>
      </c>
      <c r="C24" s="49"/>
      <c r="D24" s="49"/>
      <c r="E24" s="49"/>
    </row>
    <row r="25" spans="1:5" x14ac:dyDescent="0.25">
      <c r="A25" s="47" t="s">
        <v>708</v>
      </c>
      <c r="B25" s="62" t="s">
        <v>292</v>
      </c>
      <c r="C25" s="49"/>
      <c r="D25" s="49"/>
      <c r="E25" s="49"/>
    </row>
    <row r="26" spans="1:5" x14ac:dyDescent="0.25">
      <c r="A26" s="4" t="s">
        <v>293</v>
      </c>
      <c r="B26" s="40" t="s">
        <v>294</v>
      </c>
      <c r="C26" s="49"/>
      <c r="D26" s="49"/>
      <c r="E26" s="49"/>
    </row>
    <row r="27" spans="1:5" x14ac:dyDescent="0.25">
      <c r="A27" s="4" t="s">
        <v>295</v>
      </c>
      <c r="B27" s="40" t="s">
        <v>296</v>
      </c>
      <c r="C27" s="49"/>
      <c r="D27" s="49"/>
      <c r="E27" s="49"/>
    </row>
    <row r="28" spans="1:5" x14ac:dyDescent="0.25">
      <c r="A28" s="4" t="s">
        <v>297</v>
      </c>
      <c r="B28" s="40" t="s">
        <v>298</v>
      </c>
      <c r="C28" s="49"/>
      <c r="D28" s="49"/>
      <c r="E28" s="49"/>
    </row>
    <row r="29" spans="1:5" x14ac:dyDescent="0.25">
      <c r="A29" s="8" t="s">
        <v>616</v>
      </c>
      <c r="B29" s="43" t="s">
        <v>299</v>
      </c>
      <c r="C29" s="49"/>
      <c r="D29" s="49"/>
      <c r="E29" s="49"/>
    </row>
    <row r="30" spans="1:5" x14ac:dyDescent="0.25">
      <c r="A30" s="4" t="s">
        <v>300</v>
      </c>
      <c r="B30" s="40" t="s">
        <v>301</v>
      </c>
      <c r="C30" s="49"/>
      <c r="D30" s="49"/>
      <c r="E30" s="49"/>
    </row>
    <row r="31" spans="1:5" x14ac:dyDescent="0.25">
      <c r="A31" s="4" t="s">
        <v>302</v>
      </c>
      <c r="B31" s="40" t="s">
        <v>303</v>
      </c>
      <c r="C31" s="49"/>
      <c r="D31" s="49"/>
      <c r="E31" s="49"/>
    </row>
    <row r="32" spans="1:5" ht="15" customHeight="1" x14ac:dyDescent="0.25">
      <c r="A32" s="8" t="s">
        <v>738</v>
      </c>
      <c r="B32" s="43" t="s">
        <v>304</v>
      </c>
      <c r="C32" s="49"/>
      <c r="D32" s="49"/>
      <c r="E32" s="49"/>
    </row>
    <row r="33" spans="1:5" x14ac:dyDescent="0.25">
      <c r="A33" s="4" t="s">
        <v>305</v>
      </c>
      <c r="B33" s="40" t="s">
        <v>306</v>
      </c>
      <c r="C33" s="49"/>
      <c r="D33" s="49"/>
      <c r="E33" s="49"/>
    </row>
    <row r="34" spans="1:5" x14ac:dyDescent="0.25">
      <c r="A34" s="4" t="s">
        <v>307</v>
      </c>
      <c r="B34" s="40" t="s">
        <v>308</v>
      </c>
      <c r="C34" s="49"/>
      <c r="D34" s="49"/>
      <c r="E34" s="49"/>
    </row>
    <row r="35" spans="1:5" x14ac:dyDescent="0.25">
      <c r="A35" s="4" t="s">
        <v>709</v>
      </c>
      <c r="B35" s="40" t="s">
        <v>309</v>
      </c>
      <c r="C35" s="49"/>
      <c r="D35" s="49"/>
      <c r="E35" s="49"/>
    </row>
    <row r="36" spans="1:5" x14ac:dyDescent="0.25">
      <c r="A36" s="4" t="s">
        <v>311</v>
      </c>
      <c r="B36" s="40" t="s">
        <v>312</v>
      </c>
      <c r="C36" s="49"/>
      <c r="D36" s="49"/>
      <c r="E36" s="49"/>
    </row>
    <row r="37" spans="1:5" x14ac:dyDescent="0.25">
      <c r="A37" s="13" t="s">
        <v>710</v>
      </c>
      <c r="B37" s="40" t="s">
        <v>313</v>
      </c>
      <c r="C37" s="49"/>
      <c r="D37" s="49"/>
      <c r="E37" s="49"/>
    </row>
    <row r="38" spans="1:5" x14ac:dyDescent="0.25">
      <c r="A38" s="5" t="s">
        <v>315</v>
      </c>
      <c r="B38" s="40" t="s">
        <v>316</v>
      </c>
      <c r="C38" s="49"/>
      <c r="D38" s="49"/>
      <c r="E38" s="49"/>
    </row>
    <row r="39" spans="1:5" x14ac:dyDescent="0.25">
      <c r="A39" s="4" t="s">
        <v>711</v>
      </c>
      <c r="B39" s="40" t="s">
        <v>317</v>
      </c>
      <c r="C39" s="49"/>
      <c r="D39" s="49"/>
      <c r="E39" s="49"/>
    </row>
    <row r="40" spans="1:5" x14ac:dyDescent="0.25">
      <c r="A40" s="8" t="s">
        <v>621</v>
      </c>
      <c r="B40" s="43" t="s">
        <v>319</v>
      </c>
      <c r="C40" s="49"/>
      <c r="D40" s="49"/>
      <c r="E40" s="49"/>
    </row>
    <row r="41" spans="1:5" x14ac:dyDescent="0.25">
      <c r="A41" s="4" t="s">
        <v>320</v>
      </c>
      <c r="B41" s="40" t="s">
        <v>321</v>
      </c>
      <c r="C41" s="49"/>
      <c r="D41" s="49"/>
      <c r="E41" s="49"/>
    </row>
    <row r="42" spans="1:5" x14ac:dyDescent="0.25">
      <c r="A42" s="4" t="s">
        <v>322</v>
      </c>
      <c r="B42" s="40" t="s">
        <v>323</v>
      </c>
      <c r="C42" s="49"/>
      <c r="D42" s="49"/>
      <c r="E42" s="49"/>
    </row>
    <row r="43" spans="1:5" x14ac:dyDescent="0.25">
      <c r="A43" s="8" t="s">
        <v>622</v>
      </c>
      <c r="B43" s="43" t="s">
        <v>324</v>
      </c>
      <c r="C43" s="49"/>
      <c r="D43" s="49"/>
      <c r="E43" s="49"/>
    </row>
    <row r="44" spans="1:5" x14ac:dyDescent="0.25">
      <c r="A44" s="4" t="s">
        <v>325</v>
      </c>
      <c r="B44" s="40" t="s">
        <v>326</v>
      </c>
      <c r="C44" s="49"/>
      <c r="D44" s="49"/>
      <c r="E44" s="49"/>
    </row>
    <row r="45" spans="1:5" x14ac:dyDescent="0.25">
      <c r="A45" s="4" t="s">
        <v>327</v>
      </c>
      <c r="B45" s="40" t="s">
        <v>328</v>
      </c>
      <c r="C45" s="49"/>
      <c r="D45" s="49"/>
      <c r="E45" s="49"/>
    </row>
    <row r="46" spans="1:5" x14ac:dyDescent="0.25">
      <c r="A46" s="4" t="s">
        <v>712</v>
      </c>
      <c r="B46" s="40" t="s">
        <v>329</v>
      </c>
      <c r="C46" s="49"/>
      <c r="D46" s="49"/>
      <c r="E46" s="49"/>
    </row>
    <row r="47" spans="1:5" x14ac:dyDescent="0.25">
      <c r="A47" s="4" t="s">
        <v>713</v>
      </c>
      <c r="B47" s="40" t="s">
        <v>331</v>
      </c>
      <c r="C47" s="49"/>
      <c r="D47" s="49"/>
      <c r="E47" s="49"/>
    </row>
    <row r="48" spans="1:5" x14ac:dyDescent="0.25">
      <c r="A48" s="4" t="s">
        <v>335</v>
      </c>
      <c r="B48" s="40" t="s">
        <v>336</v>
      </c>
      <c r="C48" s="49"/>
      <c r="D48" s="49"/>
      <c r="E48" s="49"/>
    </row>
    <row r="49" spans="1:5" x14ac:dyDescent="0.25">
      <c r="A49" s="8" t="s">
        <v>625</v>
      </c>
      <c r="B49" s="43" t="s">
        <v>337</v>
      </c>
      <c r="C49" s="49"/>
      <c r="D49" s="49"/>
      <c r="E49" s="49"/>
    </row>
    <row r="50" spans="1:5" x14ac:dyDescent="0.25">
      <c r="A50" s="47" t="s">
        <v>626</v>
      </c>
      <c r="B50" s="62" t="s">
        <v>338</v>
      </c>
      <c r="C50" s="49"/>
      <c r="D50" s="49"/>
      <c r="E50" s="49"/>
    </row>
    <row r="51" spans="1:5" x14ac:dyDescent="0.25">
      <c r="A51" s="16" t="s">
        <v>339</v>
      </c>
      <c r="B51" s="40" t="s">
        <v>340</v>
      </c>
      <c r="C51" s="49"/>
      <c r="D51" s="49"/>
      <c r="E51" s="49"/>
    </row>
    <row r="52" spans="1:5" x14ac:dyDescent="0.25">
      <c r="A52" s="16" t="s">
        <v>643</v>
      </c>
      <c r="B52" s="40" t="s">
        <v>341</v>
      </c>
      <c r="C52" s="49"/>
      <c r="D52" s="49"/>
      <c r="E52" s="49"/>
    </row>
    <row r="53" spans="1:5" x14ac:dyDescent="0.25">
      <c r="A53" s="21" t="s">
        <v>714</v>
      </c>
      <c r="B53" s="40" t="s">
        <v>342</v>
      </c>
      <c r="C53" s="49"/>
      <c r="D53" s="49"/>
      <c r="E53" s="49"/>
    </row>
    <row r="54" spans="1:5" x14ac:dyDescent="0.25">
      <c r="A54" s="21" t="s">
        <v>715</v>
      </c>
      <c r="B54" s="40" t="s">
        <v>343</v>
      </c>
      <c r="C54" s="49"/>
      <c r="D54" s="49"/>
      <c r="E54" s="49"/>
    </row>
    <row r="55" spans="1:5" x14ac:dyDescent="0.25">
      <c r="A55" s="21" t="s">
        <v>716</v>
      </c>
      <c r="B55" s="40" t="s">
        <v>344</v>
      </c>
      <c r="C55" s="49"/>
      <c r="D55" s="49"/>
      <c r="E55" s="49"/>
    </row>
    <row r="56" spans="1:5" x14ac:dyDescent="0.25">
      <c r="A56" s="16" t="s">
        <v>717</v>
      </c>
      <c r="B56" s="40" t="s">
        <v>345</v>
      </c>
      <c r="C56" s="49"/>
      <c r="D56" s="49"/>
      <c r="E56" s="49"/>
    </row>
    <row r="57" spans="1:5" x14ac:dyDescent="0.25">
      <c r="A57" s="16" t="s">
        <v>718</v>
      </c>
      <c r="B57" s="40" t="s">
        <v>346</v>
      </c>
      <c r="C57" s="49"/>
      <c r="D57" s="49"/>
      <c r="E57" s="49"/>
    </row>
    <row r="58" spans="1:5" x14ac:dyDescent="0.25">
      <c r="A58" s="16" t="s">
        <v>719</v>
      </c>
      <c r="B58" s="40" t="s">
        <v>347</v>
      </c>
      <c r="C58" s="49"/>
      <c r="D58" s="49"/>
      <c r="E58" s="49"/>
    </row>
    <row r="59" spans="1:5" x14ac:dyDescent="0.25">
      <c r="A59" s="59" t="s">
        <v>676</v>
      </c>
      <c r="B59" s="62" t="s">
        <v>348</v>
      </c>
      <c r="C59" s="49"/>
      <c r="D59" s="49"/>
      <c r="E59" s="49"/>
    </row>
    <row r="60" spans="1:5" x14ac:dyDescent="0.25">
      <c r="A60" s="15" t="s">
        <v>720</v>
      </c>
      <c r="B60" s="40" t="s">
        <v>349</v>
      </c>
      <c r="C60" s="49"/>
      <c r="D60" s="49"/>
      <c r="E60" s="49"/>
    </row>
    <row r="61" spans="1:5" x14ac:dyDescent="0.25">
      <c r="A61" s="15" t="s">
        <v>351</v>
      </c>
      <c r="B61" s="40" t="s">
        <v>352</v>
      </c>
      <c r="C61" s="49"/>
      <c r="D61" s="49"/>
      <c r="E61" s="49"/>
    </row>
    <row r="62" spans="1:5" x14ac:dyDescent="0.25">
      <c r="A62" s="15" t="s">
        <v>353</v>
      </c>
      <c r="B62" s="40" t="s">
        <v>354</v>
      </c>
      <c r="C62" s="49"/>
      <c r="D62" s="49"/>
      <c r="E62" s="49"/>
    </row>
    <row r="63" spans="1:5" x14ac:dyDescent="0.25">
      <c r="A63" s="15" t="s">
        <v>678</v>
      </c>
      <c r="B63" s="40" t="s">
        <v>355</v>
      </c>
      <c r="C63" s="49"/>
      <c r="D63" s="49"/>
      <c r="E63" s="49"/>
    </row>
    <row r="64" spans="1:5" x14ac:dyDescent="0.25">
      <c r="A64" s="15" t="s">
        <v>721</v>
      </c>
      <c r="B64" s="40" t="s">
        <v>356</v>
      </c>
      <c r="C64" s="49"/>
      <c r="D64" s="49"/>
      <c r="E64" s="49"/>
    </row>
    <row r="65" spans="1:5" x14ac:dyDescent="0.25">
      <c r="A65" s="15" t="s">
        <v>680</v>
      </c>
      <c r="B65" s="40" t="s">
        <v>357</v>
      </c>
      <c r="C65" s="49"/>
      <c r="D65" s="49"/>
      <c r="E65" s="49"/>
    </row>
    <row r="66" spans="1:5" x14ac:dyDescent="0.25">
      <c r="A66" s="15" t="s">
        <v>722</v>
      </c>
      <c r="B66" s="40" t="s">
        <v>358</v>
      </c>
      <c r="C66" s="49"/>
      <c r="D66" s="49"/>
      <c r="E66" s="49"/>
    </row>
    <row r="67" spans="1:5" x14ac:dyDescent="0.25">
      <c r="A67" s="15" t="s">
        <v>723</v>
      </c>
      <c r="B67" s="40" t="s">
        <v>360</v>
      </c>
      <c r="C67" s="49"/>
      <c r="D67" s="49"/>
      <c r="E67" s="49"/>
    </row>
    <row r="68" spans="1:5" x14ac:dyDescent="0.25">
      <c r="A68" s="15" t="s">
        <v>361</v>
      </c>
      <c r="B68" s="40" t="s">
        <v>362</v>
      </c>
      <c r="C68" s="49"/>
      <c r="D68" s="49"/>
      <c r="E68" s="49"/>
    </row>
    <row r="69" spans="1:5" x14ac:dyDescent="0.25">
      <c r="A69" s="28" t="s">
        <v>363</v>
      </c>
      <c r="B69" s="40" t="s">
        <v>364</v>
      </c>
      <c r="C69" s="49"/>
      <c r="D69" s="49"/>
      <c r="E69" s="49"/>
    </row>
    <row r="70" spans="1:5" x14ac:dyDescent="0.25">
      <c r="A70" s="15" t="s">
        <v>724</v>
      </c>
      <c r="B70" s="40" t="s">
        <v>365</v>
      </c>
      <c r="C70" s="49"/>
      <c r="D70" s="49"/>
      <c r="E70" s="49"/>
    </row>
    <row r="71" spans="1:5" x14ac:dyDescent="0.25">
      <c r="A71" s="28" t="s">
        <v>899</v>
      </c>
      <c r="B71" s="40" t="s">
        <v>366</v>
      </c>
      <c r="C71" s="49"/>
      <c r="D71" s="49"/>
      <c r="E71" s="49"/>
    </row>
    <row r="72" spans="1:5" x14ac:dyDescent="0.25">
      <c r="A72" s="28" t="s">
        <v>900</v>
      </c>
      <c r="B72" s="40" t="s">
        <v>366</v>
      </c>
      <c r="C72" s="49"/>
      <c r="D72" s="49"/>
      <c r="E72" s="49"/>
    </row>
    <row r="73" spans="1:5" x14ac:dyDescent="0.25">
      <c r="A73" s="59" t="s">
        <v>684</v>
      </c>
      <c r="B73" s="62" t="s">
        <v>367</v>
      </c>
      <c r="C73" s="49"/>
      <c r="D73" s="49"/>
      <c r="E73" s="49"/>
    </row>
    <row r="74" spans="1:5" ht="15.75" x14ac:dyDescent="0.25">
      <c r="A74" s="142" t="s">
        <v>846</v>
      </c>
      <c r="B74" s="143"/>
      <c r="C74" s="144"/>
      <c r="D74" s="144"/>
      <c r="E74" s="144"/>
    </row>
    <row r="75" spans="1:5" x14ac:dyDescent="0.25">
      <c r="A75" s="44" t="s">
        <v>368</v>
      </c>
      <c r="B75" s="40" t="s">
        <v>369</v>
      </c>
      <c r="C75" s="49"/>
      <c r="D75" s="49"/>
      <c r="E75" s="49"/>
    </row>
    <row r="76" spans="1:5" x14ac:dyDescent="0.25">
      <c r="A76" s="44" t="s">
        <v>725</v>
      </c>
      <c r="B76" s="40" t="s">
        <v>370</v>
      </c>
      <c r="C76" s="49"/>
      <c r="D76" s="49"/>
      <c r="E76" s="49"/>
    </row>
    <row r="77" spans="1:5" x14ac:dyDescent="0.25">
      <c r="A77" s="44" t="s">
        <v>372</v>
      </c>
      <c r="B77" s="40" t="s">
        <v>373</v>
      </c>
      <c r="C77" s="49"/>
      <c r="D77" s="49"/>
      <c r="E77" s="49"/>
    </row>
    <row r="78" spans="1:5" x14ac:dyDescent="0.25">
      <c r="A78" s="44" t="s">
        <v>374</v>
      </c>
      <c r="B78" s="40" t="s">
        <v>375</v>
      </c>
      <c r="C78" s="49"/>
      <c r="D78" s="49"/>
      <c r="E78" s="49"/>
    </row>
    <row r="79" spans="1:5" x14ac:dyDescent="0.25">
      <c r="A79" s="5" t="s">
        <v>376</v>
      </c>
      <c r="B79" s="40" t="s">
        <v>377</v>
      </c>
      <c r="C79" s="49"/>
      <c r="D79" s="49"/>
      <c r="E79" s="49"/>
    </row>
    <row r="80" spans="1:5" x14ac:dyDescent="0.25">
      <c r="A80" s="5" t="s">
        <v>378</v>
      </c>
      <c r="B80" s="40" t="s">
        <v>379</v>
      </c>
      <c r="C80" s="49"/>
      <c r="D80" s="49"/>
      <c r="E80" s="49"/>
    </row>
    <row r="81" spans="1:5" x14ac:dyDescent="0.25">
      <c r="A81" s="5" t="s">
        <v>380</v>
      </c>
      <c r="B81" s="40" t="s">
        <v>381</v>
      </c>
      <c r="C81" s="49"/>
      <c r="D81" s="49"/>
      <c r="E81" s="49"/>
    </row>
    <row r="82" spans="1:5" x14ac:dyDescent="0.25">
      <c r="A82" s="60" t="s">
        <v>686</v>
      </c>
      <c r="B82" s="62" t="s">
        <v>382</v>
      </c>
      <c r="C82" s="49"/>
      <c r="D82" s="49"/>
      <c r="E82" s="49"/>
    </row>
    <row r="83" spans="1:5" x14ac:dyDescent="0.25">
      <c r="A83" s="16" t="s">
        <v>383</v>
      </c>
      <c r="B83" s="40" t="s">
        <v>384</v>
      </c>
      <c r="C83" s="49"/>
      <c r="D83" s="49"/>
      <c r="E83" s="49"/>
    </row>
    <row r="84" spans="1:5" x14ac:dyDescent="0.25">
      <c r="A84" s="16" t="s">
        <v>385</v>
      </c>
      <c r="B84" s="40" t="s">
        <v>386</v>
      </c>
      <c r="C84" s="49"/>
      <c r="D84" s="49"/>
      <c r="E84" s="49"/>
    </row>
    <row r="85" spans="1:5" x14ac:dyDescent="0.25">
      <c r="A85" s="16" t="s">
        <v>387</v>
      </c>
      <c r="B85" s="40" t="s">
        <v>388</v>
      </c>
      <c r="C85" s="49"/>
      <c r="D85" s="49"/>
      <c r="E85" s="49"/>
    </row>
    <row r="86" spans="1:5" x14ac:dyDescent="0.25">
      <c r="A86" s="16" t="s">
        <v>389</v>
      </c>
      <c r="B86" s="40" t="s">
        <v>390</v>
      </c>
      <c r="C86" s="49"/>
      <c r="D86" s="49"/>
      <c r="E86" s="49"/>
    </row>
    <row r="87" spans="1:5" x14ac:dyDescent="0.25">
      <c r="A87" s="59" t="s">
        <v>687</v>
      </c>
      <c r="B87" s="62" t="s">
        <v>391</v>
      </c>
      <c r="C87" s="49"/>
      <c r="D87" s="49"/>
      <c r="E87" s="49"/>
    </row>
    <row r="88" spans="1:5" x14ac:dyDescent="0.25">
      <c r="A88" s="16" t="s">
        <v>392</v>
      </c>
      <c r="B88" s="40" t="s">
        <v>393</v>
      </c>
      <c r="C88" s="49"/>
      <c r="D88" s="49"/>
      <c r="E88" s="49"/>
    </row>
    <row r="89" spans="1:5" x14ac:dyDescent="0.25">
      <c r="A89" s="16" t="s">
        <v>726</v>
      </c>
      <c r="B89" s="40" t="s">
        <v>394</v>
      </c>
      <c r="C89" s="49"/>
      <c r="D89" s="49"/>
      <c r="E89" s="49"/>
    </row>
    <row r="90" spans="1:5" x14ac:dyDescent="0.25">
      <c r="A90" s="16" t="s">
        <v>727</v>
      </c>
      <c r="B90" s="40" t="s">
        <v>395</v>
      </c>
      <c r="C90" s="49"/>
      <c r="D90" s="49"/>
      <c r="E90" s="49"/>
    </row>
    <row r="91" spans="1:5" x14ac:dyDescent="0.25">
      <c r="A91" s="16" t="s">
        <v>728</v>
      </c>
      <c r="B91" s="40" t="s">
        <v>396</v>
      </c>
      <c r="C91" s="49"/>
      <c r="D91" s="49"/>
      <c r="E91" s="49"/>
    </row>
    <row r="92" spans="1:5" x14ac:dyDescent="0.25">
      <c r="A92" s="16" t="s">
        <v>729</v>
      </c>
      <c r="B92" s="40" t="s">
        <v>397</v>
      </c>
      <c r="C92" s="49"/>
      <c r="D92" s="49"/>
      <c r="E92" s="49"/>
    </row>
    <row r="93" spans="1:5" x14ac:dyDescent="0.25">
      <c r="A93" s="16" t="s">
        <v>730</v>
      </c>
      <c r="B93" s="40" t="s">
        <v>398</v>
      </c>
      <c r="C93" s="49"/>
      <c r="D93" s="49"/>
      <c r="E93" s="49"/>
    </row>
    <row r="94" spans="1:5" x14ac:dyDescent="0.25">
      <c r="A94" s="16" t="s">
        <v>399</v>
      </c>
      <c r="B94" s="40" t="s">
        <v>400</v>
      </c>
      <c r="C94" s="49"/>
      <c r="D94" s="49"/>
      <c r="E94" s="49"/>
    </row>
    <row r="95" spans="1:5" x14ac:dyDescent="0.25">
      <c r="A95" s="16" t="s">
        <v>731</v>
      </c>
      <c r="B95" s="40" t="s">
        <v>401</v>
      </c>
      <c r="C95" s="49"/>
      <c r="D95" s="49"/>
      <c r="E95" s="49"/>
    </row>
    <row r="96" spans="1:5" x14ac:dyDescent="0.25">
      <c r="A96" s="59" t="s">
        <v>688</v>
      </c>
      <c r="B96" s="62" t="s">
        <v>402</v>
      </c>
      <c r="C96" s="49"/>
      <c r="D96" s="49"/>
      <c r="E96" s="49"/>
    </row>
    <row r="97" spans="1:24" ht="15.75" x14ac:dyDescent="0.25">
      <c r="A97" s="142" t="s">
        <v>845</v>
      </c>
      <c r="B97" s="143"/>
      <c r="C97" s="144"/>
      <c r="D97" s="144"/>
      <c r="E97" s="144"/>
    </row>
    <row r="98" spans="1:24" ht="15.75" x14ac:dyDescent="0.25">
      <c r="A98" s="147" t="s">
        <v>739</v>
      </c>
      <c r="B98" s="148" t="s">
        <v>403</v>
      </c>
      <c r="C98" s="149"/>
      <c r="D98" s="149"/>
      <c r="E98" s="149"/>
    </row>
    <row r="99" spans="1:24" x14ac:dyDescent="0.25">
      <c r="A99" s="16" t="s">
        <v>732</v>
      </c>
      <c r="B99" s="4" t="s">
        <v>404</v>
      </c>
      <c r="C99" s="16"/>
      <c r="D99" s="16"/>
      <c r="E99" s="16"/>
      <c r="F99" s="32"/>
      <c r="G99" s="32"/>
      <c r="H99" s="32"/>
      <c r="I99" s="32"/>
      <c r="J99" s="32"/>
      <c r="K99" s="32"/>
      <c r="L99" s="32"/>
      <c r="M99" s="32"/>
      <c r="N99" s="32"/>
      <c r="O99" s="32"/>
      <c r="P99" s="32"/>
      <c r="Q99" s="32"/>
      <c r="R99" s="32"/>
      <c r="S99" s="32"/>
      <c r="T99" s="32"/>
      <c r="U99" s="32"/>
      <c r="V99" s="32"/>
      <c r="W99" s="33"/>
      <c r="X99" s="33"/>
    </row>
    <row r="100" spans="1:24" x14ac:dyDescent="0.25">
      <c r="A100" s="16" t="s">
        <v>407</v>
      </c>
      <c r="B100" s="4" t="s">
        <v>408</v>
      </c>
      <c r="C100" s="16"/>
      <c r="D100" s="16"/>
      <c r="E100" s="16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2"/>
      <c r="W100" s="33"/>
      <c r="X100" s="33"/>
    </row>
    <row r="101" spans="1:24" x14ac:dyDescent="0.25">
      <c r="A101" s="16" t="s">
        <v>733</v>
      </c>
      <c r="B101" s="4" t="s">
        <v>409</v>
      </c>
      <c r="C101" s="16"/>
      <c r="D101" s="16"/>
      <c r="E101" s="16"/>
      <c r="F101" s="32"/>
      <c r="G101" s="32"/>
      <c r="H101" s="32"/>
      <c r="I101" s="32"/>
      <c r="J101" s="32"/>
      <c r="K101" s="32"/>
      <c r="L101" s="32"/>
      <c r="M101" s="32"/>
      <c r="N101" s="32"/>
      <c r="O101" s="32"/>
      <c r="P101" s="32"/>
      <c r="Q101" s="32"/>
      <c r="R101" s="32"/>
      <c r="S101" s="32"/>
      <c r="T101" s="32"/>
      <c r="U101" s="32"/>
      <c r="V101" s="32"/>
      <c r="W101" s="33"/>
      <c r="X101" s="33"/>
    </row>
    <row r="102" spans="1:24" x14ac:dyDescent="0.25">
      <c r="A102" s="19" t="s">
        <v>695</v>
      </c>
      <c r="B102" s="8" t="s">
        <v>411</v>
      </c>
      <c r="C102" s="19"/>
      <c r="D102" s="19"/>
      <c r="E102" s="19"/>
      <c r="F102" s="34"/>
      <c r="G102" s="34"/>
      <c r="H102" s="34"/>
      <c r="I102" s="34"/>
      <c r="J102" s="34"/>
      <c r="K102" s="34"/>
      <c r="L102" s="34"/>
      <c r="M102" s="34"/>
      <c r="N102" s="34"/>
      <c r="O102" s="34"/>
      <c r="P102" s="34"/>
      <c r="Q102" s="34"/>
      <c r="R102" s="34"/>
      <c r="S102" s="34"/>
      <c r="T102" s="34"/>
      <c r="U102" s="34"/>
      <c r="V102" s="34"/>
      <c r="W102" s="33"/>
      <c r="X102" s="33"/>
    </row>
    <row r="103" spans="1:24" x14ac:dyDescent="0.25">
      <c r="A103" s="45" t="s">
        <v>734</v>
      </c>
      <c r="B103" s="4" t="s">
        <v>412</v>
      </c>
      <c r="C103" s="45"/>
      <c r="D103" s="45"/>
      <c r="E103" s="45"/>
      <c r="F103" s="35"/>
      <c r="G103" s="35"/>
      <c r="H103" s="35"/>
      <c r="I103" s="35"/>
      <c r="J103" s="35"/>
      <c r="K103" s="35"/>
      <c r="L103" s="35"/>
      <c r="M103" s="35"/>
      <c r="N103" s="35"/>
      <c r="O103" s="35"/>
      <c r="P103" s="35"/>
      <c r="Q103" s="35"/>
      <c r="R103" s="35"/>
      <c r="S103" s="35"/>
      <c r="T103" s="35"/>
      <c r="U103" s="35"/>
      <c r="V103" s="35"/>
      <c r="W103" s="33"/>
      <c r="X103" s="33"/>
    </row>
    <row r="104" spans="1:24" x14ac:dyDescent="0.25">
      <c r="A104" s="45" t="s">
        <v>701</v>
      </c>
      <c r="B104" s="4" t="s">
        <v>415</v>
      </c>
      <c r="C104" s="45"/>
      <c r="D104" s="45"/>
      <c r="E104" s="45"/>
      <c r="F104" s="35"/>
      <c r="G104" s="35"/>
      <c r="H104" s="35"/>
      <c r="I104" s="35"/>
      <c r="J104" s="35"/>
      <c r="K104" s="35"/>
      <c r="L104" s="35"/>
      <c r="M104" s="35"/>
      <c r="N104" s="35"/>
      <c r="O104" s="35"/>
      <c r="P104" s="35"/>
      <c r="Q104" s="35"/>
      <c r="R104" s="35"/>
      <c r="S104" s="35"/>
      <c r="T104" s="35"/>
      <c r="U104" s="35"/>
      <c r="V104" s="35"/>
      <c r="W104" s="33"/>
      <c r="X104" s="33"/>
    </row>
    <row r="105" spans="1:24" x14ac:dyDescent="0.25">
      <c r="A105" s="16" t="s">
        <v>416</v>
      </c>
      <c r="B105" s="4" t="s">
        <v>417</v>
      </c>
      <c r="C105" s="16"/>
      <c r="D105" s="16"/>
      <c r="E105" s="16"/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2"/>
      <c r="U105" s="32"/>
      <c r="V105" s="32"/>
      <c r="W105" s="33"/>
      <c r="X105" s="33"/>
    </row>
    <row r="106" spans="1:24" x14ac:dyDescent="0.25">
      <c r="A106" s="16" t="s">
        <v>735</v>
      </c>
      <c r="B106" s="4" t="s">
        <v>418</v>
      </c>
      <c r="C106" s="16"/>
      <c r="D106" s="16"/>
      <c r="E106" s="16"/>
      <c r="F106" s="32"/>
      <c r="G106" s="32"/>
      <c r="H106" s="32"/>
      <c r="I106" s="32"/>
      <c r="J106" s="32"/>
      <c r="K106" s="32"/>
      <c r="L106" s="32"/>
      <c r="M106" s="32"/>
      <c r="N106" s="32"/>
      <c r="O106" s="32"/>
      <c r="P106" s="32"/>
      <c r="Q106" s="32"/>
      <c r="R106" s="32"/>
      <c r="S106" s="32"/>
      <c r="T106" s="32"/>
      <c r="U106" s="32"/>
      <c r="V106" s="32"/>
      <c r="W106" s="33"/>
      <c r="X106" s="33"/>
    </row>
    <row r="107" spans="1:24" x14ac:dyDescent="0.25">
      <c r="A107" s="17" t="s">
        <v>698</v>
      </c>
      <c r="B107" s="8" t="s">
        <v>419</v>
      </c>
      <c r="C107" s="17"/>
      <c r="D107" s="17"/>
      <c r="E107" s="17"/>
      <c r="F107" s="36"/>
      <c r="G107" s="36"/>
      <c r="H107" s="36"/>
      <c r="I107" s="36"/>
      <c r="J107" s="36"/>
      <c r="K107" s="36"/>
      <c r="L107" s="36"/>
      <c r="M107" s="36"/>
      <c r="N107" s="36"/>
      <c r="O107" s="36"/>
      <c r="P107" s="36"/>
      <c r="Q107" s="36"/>
      <c r="R107" s="36"/>
      <c r="S107" s="36"/>
      <c r="T107" s="36"/>
      <c r="U107" s="36"/>
      <c r="V107" s="36"/>
      <c r="W107" s="33"/>
      <c r="X107" s="33"/>
    </row>
    <row r="108" spans="1:24" x14ac:dyDescent="0.25">
      <c r="A108" s="45" t="s">
        <v>420</v>
      </c>
      <c r="B108" s="4" t="s">
        <v>421</v>
      </c>
      <c r="C108" s="45"/>
      <c r="D108" s="45"/>
      <c r="E108" s="45"/>
      <c r="F108" s="35"/>
      <c r="G108" s="35"/>
      <c r="H108" s="35"/>
      <c r="I108" s="35"/>
      <c r="J108" s="35"/>
      <c r="K108" s="35"/>
      <c r="L108" s="35"/>
      <c r="M108" s="35"/>
      <c r="N108" s="35"/>
      <c r="O108" s="35"/>
      <c r="P108" s="35"/>
      <c r="Q108" s="35"/>
      <c r="R108" s="35"/>
      <c r="S108" s="35"/>
      <c r="T108" s="35"/>
      <c r="U108" s="35"/>
      <c r="V108" s="35"/>
      <c r="W108" s="33"/>
      <c r="X108" s="33"/>
    </row>
    <row r="109" spans="1:24" x14ac:dyDescent="0.25">
      <c r="A109" s="45" t="s">
        <v>422</v>
      </c>
      <c r="B109" s="4" t="s">
        <v>423</v>
      </c>
      <c r="C109" s="45"/>
      <c r="D109" s="45"/>
      <c r="E109" s="45"/>
      <c r="F109" s="35"/>
      <c r="G109" s="35"/>
      <c r="H109" s="35"/>
      <c r="I109" s="35"/>
      <c r="J109" s="35"/>
      <c r="K109" s="35"/>
      <c r="L109" s="35"/>
      <c r="M109" s="35"/>
      <c r="N109" s="35"/>
      <c r="O109" s="35"/>
      <c r="P109" s="35"/>
      <c r="Q109" s="35"/>
      <c r="R109" s="35"/>
      <c r="S109" s="35"/>
      <c r="T109" s="35"/>
      <c r="U109" s="35"/>
      <c r="V109" s="35"/>
      <c r="W109" s="33"/>
      <c r="X109" s="33"/>
    </row>
    <row r="110" spans="1:24" x14ac:dyDescent="0.25">
      <c r="A110" s="17" t="s">
        <v>424</v>
      </c>
      <c r="B110" s="8" t="s">
        <v>425</v>
      </c>
      <c r="C110" s="45"/>
      <c r="D110" s="45"/>
      <c r="E110" s="45"/>
      <c r="F110" s="35"/>
      <c r="G110" s="35"/>
      <c r="H110" s="35"/>
      <c r="I110" s="35"/>
      <c r="J110" s="35"/>
      <c r="K110" s="35"/>
      <c r="L110" s="35"/>
      <c r="M110" s="35"/>
      <c r="N110" s="35"/>
      <c r="O110" s="35"/>
      <c r="P110" s="35"/>
      <c r="Q110" s="35"/>
      <c r="R110" s="35"/>
      <c r="S110" s="35"/>
      <c r="T110" s="35"/>
      <c r="U110" s="35"/>
      <c r="V110" s="35"/>
      <c r="W110" s="33"/>
      <c r="X110" s="33"/>
    </row>
    <row r="111" spans="1:24" x14ac:dyDescent="0.25">
      <c r="A111" s="45" t="s">
        <v>426</v>
      </c>
      <c r="B111" s="4" t="s">
        <v>427</v>
      </c>
      <c r="C111" s="45"/>
      <c r="D111" s="45"/>
      <c r="E111" s="45"/>
      <c r="F111" s="35"/>
      <c r="G111" s="35"/>
      <c r="H111" s="35"/>
      <c r="I111" s="35"/>
      <c r="J111" s="35"/>
      <c r="K111" s="35"/>
      <c r="L111" s="35"/>
      <c r="M111" s="35"/>
      <c r="N111" s="35"/>
      <c r="O111" s="35"/>
      <c r="P111" s="35"/>
      <c r="Q111" s="35"/>
      <c r="R111" s="35"/>
      <c r="S111" s="35"/>
      <c r="T111" s="35"/>
      <c r="U111" s="35"/>
      <c r="V111" s="35"/>
      <c r="W111" s="33"/>
      <c r="X111" s="33"/>
    </row>
    <row r="112" spans="1:24" x14ac:dyDescent="0.25">
      <c r="A112" s="45" t="s">
        <v>428</v>
      </c>
      <c r="B112" s="4" t="s">
        <v>429</v>
      </c>
      <c r="C112" s="45"/>
      <c r="D112" s="45"/>
      <c r="E112" s="45"/>
      <c r="F112" s="35"/>
      <c r="G112" s="35"/>
      <c r="H112" s="35"/>
      <c r="I112" s="35"/>
      <c r="J112" s="35"/>
      <c r="K112" s="35"/>
      <c r="L112" s="35"/>
      <c r="M112" s="35"/>
      <c r="N112" s="35"/>
      <c r="O112" s="35"/>
      <c r="P112" s="35"/>
      <c r="Q112" s="35"/>
      <c r="R112" s="35"/>
      <c r="S112" s="35"/>
      <c r="T112" s="35"/>
      <c r="U112" s="35"/>
      <c r="V112" s="35"/>
      <c r="W112" s="33"/>
      <c r="X112" s="33"/>
    </row>
    <row r="113" spans="1:24" x14ac:dyDescent="0.25">
      <c r="A113" s="45" t="s">
        <v>430</v>
      </c>
      <c r="B113" s="4" t="s">
        <v>431</v>
      </c>
      <c r="C113" s="45"/>
      <c r="D113" s="45"/>
      <c r="E113" s="45"/>
      <c r="F113" s="35"/>
      <c r="G113" s="35"/>
      <c r="H113" s="35"/>
      <c r="I113" s="35"/>
      <c r="J113" s="35"/>
      <c r="K113" s="35"/>
      <c r="L113" s="35"/>
      <c r="M113" s="35"/>
      <c r="N113" s="35"/>
      <c r="O113" s="35"/>
      <c r="P113" s="35"/>
      <c r="Q113" s="35"/>
      <c r="R113" s="35"/>
      <c r="S113" s="35"/>
      <c r="T113" s="35"/>
      <c r="U113" s="35"/>
      <c r="V113" s="35"/>
      <c r="W113" s="33"/>
      <c r="X113" s="33"/>
    </row>
    <row r="114" spans="1:24" x14ac:dyDescent="0.25">
      <c r="A114" s="46" t="s">
        <v>699</v>
      </c>
      <c r="B114" s="47" t="s">
        <v>432</v>
      </c>
      <c r="C114" s="17"/>
      <c r="D114" s="17"/>
      <c r="E114" s="17"/>
      <c r="F114" s="36"/>
      <c r="G114" s="36"/>
      <c r="H114" s="36"/>
      <c r="I114" s="36"/>
      <c r="J114" s="36"/>
      <c r="K114" s="36"/>
      <c r="L114" s="36"/>
      <c r="M114" s="36"/>
      <c r="N114" s="36"/>
      <c r="O114" s="36"/>
      <c r="P114" s="36"/>
      <c r="Q114" s="36"/>
      <c r="R114" s="36"/>
      <c r="S114" s="36"/>
      <c r="T114" s="36"/>
      <c r="U114" s="36"/>
      <c r="V114" s="36"/>
      <c r="W114" s="33"/>
      <c r="X114" s="33"/>
    </row>
    <row r="115" spans="1:24" x14ac:dyDescent="0.25">
      <c r="A115" s="45" t="s">
        <v>433</v>
      </c>
      <c r="B115" s="4" t="s">
        <v>434</v>
      </c>
      <c r="C115" s="45"/>
      <c r="D115" s="45"/>
      <c r="E115" s="45"/>
      <c r="F115" s="35"/>
      <c r="G115" s="35"/>
      <c r="H115" s="35"/>
      <c r="I115" s="35"/>
      <c r="J115" s="35"/>
      <c r="K115" s="35"/>
      <c r="L115" s="35"/>
      <c r="M115" s="35"/>
      <c r="N115" s="35"/>
      <c r="O115" s="35"/>
      <c r="P115" s="35"/>
      <c r="Q115" s="35"/>
      <c r="R115" s="35"/>
      <c r="S115" s="35"/>
      <c r="T115" s="35"/>
      <c r="U115" s="35"/>
      <c r="V115" s="35"/>
      <c r="W115" s="33"/>
      <c r="X115" s="33"/>
    </row>
    <row r="116" spans="1:24" x14ac:dyDescent="0.25">
      <c r="A116" s="16" t="s">
        <v>435</v>
      </c>
      <c r="B116" s="4" t="s">
        <v>436</v>
      </c>
      <c r="C116" s="16"/>
      <c r="D116" s="16"/>
      <c r="E116" s="16"/>
      <c r="F116" s="32"/>
      <c r="G116" s="32"/>
      <c r="H116" s="32"/>
      <c r="I116" s="32"/>
      <c r="J116" s="32"/>
      <c r="K116" s="32"/>
      <c r="L116" s="32"/>
      <c r="M116" s="32"/>
      <c r="N116" s="32"/>
      <c r="O116" s="32"/>
      <c r="P116" s="32"/>
      <c r="Q116" s="32"/>
      <c r="R116" s="32"/>
      <c r="S116" s="32"/>
      <c r="T116" s="32"/>
      <c r="U116" s="32"/>
      <c r="V116" s="32"/>
      <c r="W116" s="33"/>
      <c r="X116" s="33"/>
    </row>
    <row r="117" spans="1:24" x14ac:dyDescent="0.25">
      <c r="A117" s="45" t="s">
        <v>736</v>
      </c>
      <c r="B117" s="4" t="s">
        <v>437</v>
      </c>
      <c r="C117" s="45"/>
      <c r="D117" s="45"/>
      <c r="E117" s="45"/>
      <c r="F117" s="35"/>
      <c r="G117" s="35"/>
      <c r="H117" s="35"/>
      <c r="I117" s="35"/>
      <c r="J117" s="35"/>
      <c r="K117" s="35"/>
      <c r="L117" s="35"/>
      <c r="M117" s="35"/>
      <c r="N117" s="35"/>
      <c r="O117" s="35"/>
      <c r="P117" s="35"/>
      <c r="Q117" s="35"/>
      <c r="R117" s="35"/>
      <c r="S117" s="35"/>
      <c r="T117" s="35"/>
      <c r="U117" s="35"/>
      <c r="V117" s="35"/>
      <c r="W117" s="33"/>
      <c r="X117" s="33"/>
    </row>
    <row r="118" spans="1:24" x14ac:dyDescent="0.25">
      <c r="A118" s="45" t="s">
        <v>704</v>
      </c>
      <c r="B118" s="4" t="s">
        <v>438</v>
      </c>
      <c r="C118" s="45"/>
      <c r="D118" s="45"/>
      <c r="E118" s="45"/>
      <c r="F118" s="35"/>
      <c r="G118" s="35"/>
      <c r="H118" s="35"/>
      <c r="I118" s="35"/>
      <c r="J118" s="35"/>
      <c r="K118" s="35"/>
      <c r="L118" s="35"/>
      <c r="M118" s="35"/>
      <c r="N118" s="35"/>
      <c r="O118" s="35"/>
      <c r="P118" s="35"/>
      <c r="Q118" s="35"/>
      <c r="R118" s="35"/>
      <c r="S118" s="35"/>
      <c r="T118" s="35"/>
      <c r="U118" s="35"/>
      <c r="V118" s="35"/>
      <c r="W118" s="33"/>
      <c r="X118" s="33"/>
    </row>
    <row r="119" spans="1:24" x14ac:dyDescent="0.25">
      <c r="A119" s="46" t="s">
        <v>705</v>
      </c>
      <c r="B119" s="47" t="s">
        <v>442</v>
      </c>
      <c r="C119" s="17"/>
      <c r="D119" s="17"/>
      <c r="E119" s="17"/>
      <c r="F119" s="36"/>
      <c r="G119" s="36"/>
      <c r="H119" s="36"/>
      <c r="I119" s="36"/>
      <c r="J119" s="36"/>
      <c r="K119" s="36"/>
      <c r="L119" s="36"/>
      <c r="M119" s="36"/>
      <c r="N119" s="36"/>
      <c r="O119" s="36"/>
      <c r="P119" s="36"/>
      <c r="Q119" s="36"/>
      <c r="R119" s="36"/>
      <c r="S119" s="36"/>
      <c r="T119" s="36"/>
      <c r="U119" s="36"/>
      <c r="V119" s="36"/>
      <c r="W119" s="33"/>
      <c r="X119" s="33"/>
    </row>
    <row r="120" spans="1:24" x14ac:dyDescent="0.25">
      <c r="A120" s="16" t="s">
        <v>443</v>
      </c>
      <c r="B120" s="4" t="s">
        <v>444</v>
      </c>
      <c r="C120" s="16"/>
      <c r="D120" s="16"/>
      <c r="E120" s="16"/>
      <c r="F120" s="32"/>
      <c r="G120" s="32"/>
      <c r="H120" s="32"/>
      <c r="I120" s="32"/>
      <c r="J120" s="32"/>
      <c r="K120" s="32"/>
      <c r="L120" s="32"/>
      <c r="M120" s="32"/>
      <c r="N120" s="32"/>
      <c r="O120" s="32"/>
      <c r="P120" s="32"/>
      <c r="Q120" s="32"/>
      <c r="R120" s="32"/>
      <c r="S120" s="32"/>
      <c r="T120" s="32"/>
      <c r="U120" s="32"/>
      <c r="V120" s="32"/>
      <c r="W120" s="33"/>
      <c r="X120" s="33"/>
    </row>
    <row r="121" spans="1:24" ht="15.75" x14ac:dyDescent="0.25">
      <c r="A121" s="150" t="s">
        <v>740</v>
      </c>
      <c r="B121" s="151" t="s">
        <v>445</v>
      </c>
      <c r="C121" s="152"/>
      <c r="D121" s="152"/>
      <c r="E121" s="152"/>
      <c r="F121" s="36"/>
      <c r="G121" s="36"/>
      <c r="H121" s="36"/>
      <c r="I121" s="36"/>
      <c r="J121" s="36"/>
      <c r="K121" s="36"/>
      <c r="L121" s="36"/>
      <c r="M121" s="36"/>
      <c r="N121" s="36"/>
      <c r="O121" s="36"/>
      <c r="P121" s="36"/>
      <c r="Q121" s="36"/>
      <c r="R121" s="36"/>
      <c r="S121" s="36"/>
      <c r="T121" s="36"/>
      <c r="U121" s="36"/>
      <c r="V121" s="36"/>
      <c r="W121" s="33"/>
      <c r="X121" s="33"/>
    </row>
    <row r="122" spans="1:24" ht="15.75" x14ac:dyDescent="0.25">
      <c r="A122" s="162" t="s">
        <v>776</v>
      </c>
      <c r="B122" s="173"/>
      <c r="C122" s="139"/>
      <c r="D122" s="139"/>
      <c r="E122" s="139"/>
      <c r="F122" s="33"/>
      <c r="G122" s="33"/>
      <c r="H122" s="33"/>
      <c r="I122" s="33"/>
      <c r="J122" s="33"/>
      <c r="K122" s="33"/>
      <c r="L122" s="33"/>
      <c r="M122" s="33"/>
      <c r="N122" s="33"/>
      <c r="O122" s="33"/>
      <c r="P122" s="33"/>
      <c r="Q122" s="33"/>
      <c r="R122" s="33"/>
      <c r="S122" s="33"/>
      <c r="T122" s="33"/>
      <c r="U122" s="33"/>
      <c r="V122" s="33"/>
      <c r="W122" s="33"/>
      <c r="X122" s="33"/>
    </row>
    <row r="123" spans="1:24" x14ac:dyDescent="0.25">
      <c r="B123" s="33"/>
      <c r="C123" s="33"/>
      <c r="D123" s="33"/>
      <c r="E123" s="33"/>
      <c r="F123" s="33"/>
      <c r="G123" s="33"/>
      <c r="H123" s="33"/>
      <c r="I123" s="33"/>
      <c r="J123" s="33"/>
      <c r="K123" s="33"/>
      <c r="L123" s="33"/>
      <c r="M123" s="33"/>
      <c r="N123" s="33"/>
      <c r="O123" s="33"/>
      <c r="P123" s="33"/>
      <c r="Q123" s="33"/>
      <c r="R123" s="33"/>
      <c r="S123" s="33"/>
      <c r="T123" s="33"/>
      <c r="U123" s="33"/>
      <c r="V123" s="33"/>
      <c r="W123" s="33"/>
      <c r="X123" s="33"/>
    </row>
    <row r="124" spans="1:24" x14ac:dyDescent="0.25">
      <c r="B124" s="33"/>
      <c r="C124" s="33"/>
      <c r="D124" s="33"/>
      <c r="E124" s="33"/>
      <c r="F124" s="33"/>
      <c r="G124" s="33"/>
      <c r="H124" s="33"/>
      <c r="I124" s="33"/>
      <c r="J124" s="33"/>
      <c r="K124" s="33"/>
      <c r="L124" s="33"/>
      <c r="M124" s="33"/>
      <c r="N124" s="33"/>
      <c r="O124" s="33"/>
      <c r="P124" s="33"/>
      <c r="Q124" s="33"/>
      <c r="R124" s="33"/>
      <c r="S124" s="33"/>
      <c r="T124" s="33"/>
      <c r="U124" s="33"/>
      <c r="V124" s="33"/>
      <c r="W124" s="33"/>
      <c r="X124" s="33"/>
    </row>
    <row r="125" spans="1:24" x14ac:dyDescent="0.25">
      <c r="B125" s="33"/>
      <c r="C125" s="33"/>
      <c r="D125" s="33"/>
      <c r="E125" s="33"/>
      <c r="F125" s="33"/>
      <c r="G125" s="33"/>
      <c r="H125" s="33"/>
      <c r="I125" s="33"/>
      <c r="J125" s="33"/>
      <c r="K125" s="33"/>
      <c r="L125" s="33"/>
      <c r="M125" s="33"/>
      <c r="N125" s="33"/>
      <c r="O125" s="33"/>
      <c r="P125" s="33"/>
      <c r="Q125" s="33"/>
      <c r="R125" s="33"/>
      <c r="S125" s="33"/>
      <c r="T125" s="33"/>
      <c r="U125" s="33"/>
      <c r="V125" s="33"/>
      <c r="W125" s="33"/>
      <c r="X125" s="33"/>
    </row>
    <row r="126" spans="1:24" x14ac:dyDescent="0.25">
      <c r="B126" s="33"/>
      <c r="C126" s="33"/>
      <c r="D126" s="33"/>
      <c r="E126" s="33"/>
      <c r="F126" s="33"/>
      <c r="G126" s="33"/>
      <c r="H126" s="33"/>
      <c r="I126" s="33"/>
      <c r="J126" s="33"/>
      <c r="K126" s="33"/>
      <c r="L126" s="33"/>
      <c r="M126" s="33"/>
      <c r="N126" s="33"/>
      <c r="O126" s="33"/>
      <c r="P126" s="33"/>
      <c r="Q126" s="33"/>
      <c r="R126" s="33"/>
      <c r="S126" s="33"/>
      <c r="T126" s="33"/>
      <c r="U126" s="33"/>
      <c r="V126" s="33"/>
      <c r="W126" s="33"/>
      <c r="X126" s="33"/>
    </row>
    <row r="127" spans="1:24" x14ac:dyDescent="0.25">
      <c r="B127" s="33"/>
      <c r="C127" s="33"/>
      <c r="D127" s="33"/>
      <c r="E127" s="33"/>
      <c r="F127" s="33"/>
      <c r="G127" s="33"/>
      <c r="H127" s="33"/>
      <c r="I127" s="33"/>
      <c r="J127" s="33"/>
      <c r="K127" s="33"/>
      <c r="L127" s="33"/>
      <c r="M127" s="33"/>
      <c r="N127" s="33"/>
      <c r="O127" s="33"/>
      <c r="P127" s="33"/>
      <c r="Q127" s="33"/>
      <c r="R127" s="33"/>
      <c r="S127" s="33"/>
      <c r="T127" s="33"/>
      <c r="U127" s="33"/>
      <c r="V127" s="33"/>
      <c r="W127" s="33"/>
      <c r="X127" s="33"/>
    </row>
    <row r="128" spans="1:24" x14ac:dyDescent="0.25">
      <c r="B128" s="33"/>
      <c r="C128" s="33"/>
      <c r="D128" s="33"/>
      <c r="E128" s="33"/>
      <c r="F128" s="33"/>
      <c r="G128" s="33"/>
      <c r="H128" s="33"/>
      <c r="I128" s="33"/>
      <c r="J128" s="33"/>
      <c r="K128" s="33"/>
      <c r="L128" s="33"/>
      <c r="M128" s="33"/>
      <c r="N128" s="33"/>
      <c r="O128" s="33"/>
      <c r="P128" s="33"/>
      <c r="Q128" s="33"/>
      <c r="R128" s="33"/>
      <c r="S128" s="33"/>
      <c r="T128" s="33"/>
      <c r="U128" s="33"/>
      <c r="V128" s="33"/>
      <c r="W128" s="33"/>
      <c r="X128" s="33"/>
    </row>
    <row r="129" spans="2:24" x14ac:dyDescent="0.25">
      <c r="B129" s="33"/>
      <c r="C129" s="33"/>
      <c r="D129" s="33"/>
      <c r="E129" s="33"/>
      <c r="F129" s="33"/>
      <c r="G129" s="33"/>
      <c r="H129" s="33"/>
      <c r="I129" s="33"/>
      <c r="J129" s="33"/>
      <c r="K129" s="33"/>
      <c r="L129" s="33"/>
      <c r="M129" s="33"/>
      <c r="N129" s="33"/>
      <c r="O129" s="33"/>
      <c r="P129" s="33"/>
      <c r="Q129" s="33"/>
      <c r="R129" s="33"/>
      <c r="S129" s="33"/>
      <c r="T129" s="33"/>
      <c r="U129" s="33"/>
      <c r="V129" s="33"/>
      <c r="W129" s="33"/>
      <c r="X129" s="33"/>
    </row>
    <row r="130" spans="2:24" x14ac:dyDescent="0.25">
      <c r="B130" s="33"/>
      <c r="C130" s="33"/>
      <c r="D130" s="33"/>
      <c r="E130" s="33"/>
      <c r="F130" s="33"/>
      <c r="G130" s="33"/>
      <c r="H130" s="33"/>
      <c r="I130" s="33"/>
      <c r="J130" s="33"/>
      <c r="K130" s="33"/>
      <c r="L130" s="33"/>
      <c r="M130" s="33"/>
      <c r="N130" s="33"/>
      <c r="O130" s="33"/>
      <c r="P130" s="33"/>
      <c r="Q130" s="33"/>
      <c r="R130" s="33"/>
      <c r="S130" s="33"/>
      <c r="T130" s="33"/>
      <c r="U130" s="33"/>
      <c r="V130" s="33"/>
      <c r="W130" s="33"/>
      <c r="X130" s="33"/>
    </row>
    <row r="131" spans="2:24" x14ac:dyDescent="0.25">
      <c r="B131" s="33"/>
      <c r="C131" s="33"/>
      <c r="D131" s="33"/>
      <c r="E131" s="33"/>
      <c r="F131" s="33"/>
      <c r="G131" s="33"/>
      <c r="H131" s="33"/>
      <c r="I131" s="33"/>
      <c r="J131" s="33"/>
      <c r="K131" s="33"/>
      <c r="L131" s="33"/>
      <c r="M131" s="33"/>
      <c r="N131" s="33"/>
      <c r="O131" s="33"/>
      <c r="P131" s="33"/>
      <c r="Q131" s="33"/>
      <c r="R131" s="33"/>
      <c r="S131" s="33"/>
      <c r="T131" s="33"/>
      <c r="U131" s="33"/>
      <c r="V131" s="33"/>
      <c r="W131" s="33"/>
      <c r="X131" s="33"/>
    </row>
    <row r="132" spans="2:24" x14ac:dyDescent="0.25">
      <c r="B132" s="33"/>
      <c r="C132" s="33"/>
      <c r="D132" s="33"/>
      <c r="E132" s="33"/>
      <c r="F132" s="33"/>
      <c r="G132" s="33"/>
      <c r="H132" s="33"/>
      <c r="I132" s="33"/>
      <c r="J132" s="33"/>
      <c r="K132" s="33"/>
      <c r="L132" s="33"/>
      <c r="M132" s="33"/>
      <c r="N132" s="33"/>
      <c r="O132" s="33"/>
      <c r="P132" s="33"/>
      <c r="Q132" s="33"/>
      <c r="R132" s="33"/>
      <c r="S132" s="33"/>
      <c r="T132" s="33"/>
      <c r="U132" s="33"/>
      <c r="V132" s="33"/>
      <c r="W132" s="33"/>
      <c r="X132" s="33"/>
    </row>
    <row r="133" spans="2:24" x14ac:dyDescent="0.25">
      <c r="B133" s="33"/>
      <c r="C133" s="33"/>
      <c r="D133" s="33"/>
      <c r="E133" s="33"/>
      <c r="F133" s="33"/>
      <c r="G133" s="33"/>
      <c r="H133" s="33"/>
      <c r="I133" s="33"/>
      <c r="J133" s="33"/>
      <c r="K133" s="33"/>
      <c r="L133" s="33"/>
      <c r="M133" s="33"/>
      <c r="N133" s="33"/>
      <c r="O133" s="33"/>
      <c r="P133" s="33"/>
      <c r="Q133" s="33"/>
      <c r="R133" s="33"/>
      <c r="S133" s="33"/>
      <c r="T133" s="33"/>
      <c r="U133" s="33"/>
      <c r="V133" s="33"/>
      <c r="W133" s="33"/>
      <c r="X133" s="33"/>
    </row>
    <row r="134" spans="2:24" x14ac:dyDescent="0.25">
      <c r="B134" s="33"/>
      <c r="C134" s="33"/>
      <c r="D134" s="33"/>
      <c r="E134" s="33"/>
      <c r="F134" s="33"/>
      <c r="G134" s="33"/>
      <c r="H134" s="33"/>
      <c r="I134" s="33"/>
      <c r="J134" s="33"/>
      <c r="K134" s="33"/>
      <c r="L134" s="33"/>
      <c r="M134" s="33"/>
      <c r="N134" s="33"/>
      <c r="O134" s="33"/>
      <c r="P134" s="33"/>
      <c r="Q134" s="33"/>
      <c r="R134" s="33"/>
      <c r="S134" s="33"/>
      <c r="T134" s="33"/>
      <c r="U134" s="33"/>
      <c r="V134" s="33"/>
      <c r="W134" s="33"/>
      <c r="X134" s="33"/>
    </row>
    <row r="135" spans="2:24" x14ac:dyDescent="0.25">
      <c r="B135" s="33"/>
      <c r="C135" s="33"/>
      <c r="D135" s="33"/>
      <c r="E135" s="33"/>
      <c r="F135" s="33"/>
      <c r="G135" s="33"/>
      <c r="H135" s="33"/>
      <c r="I135" s="33"/>
      <c r="J135" s="33"/>
      <c r="K135" s="33"/>
      <c r="L135" s="33"/>
      <c r="M135" s="33"/>
      <c r="N135" s="33"/>
      <c r="O135" s="33"/>
      <c r="P135" s="33"/>
      <c r="Q135" s="33"/>
      <c r="R135" s="33"/>
      <c r="S135" s="33"/>
      <c r="T135" s="33"/>
      <c r="U135" s="33"/>
      <c r="V135" s="33"/>
      <c r="W135" s="33"/>
      <c r="X135" s="33"/>
    </row>
    <row r="136" spans="2:24" x14ac:dyDescent="0.25">
      <c r="B136" s="33"/>
      <c r="C136" s="33"/>
      <c r="D136" s="33"/>
      <c r="E136" s="33"/>
      <c r="F136" s="33"/>
      <c r="G136" s="33"/>
      <c r="H136" s="33"/>
      <c r="I136" s="33"/>
      <c r="J136" s="33"/>
      <c r="K136" s="33"/>
      <c r="L136" s="33"/>
      <c r="M136" s="33"/>
      <c r="N136" s="33"/>
      <c r="O136" s="33"/>
      <c r="P136" s="33"/>
      <c r="Q136" s="33"/>
      <c r="R136" s="33"/>
      <c r="S136" s="33"/>
      <c r="T136" s="33"/>
      <c r="U136" s="33"/>
      <c r="V136" s="33"/>
      <c r="W136" s="33"/>
      <c r="X136" s="33"/>
    </row>
    <row r="137" spans="2:24" x14ac:dyDescent="0.25">
      <c r="B137" s="33"/>
      <c r="C137" s="33"/>
      <c r="D137" s="33"/>
      <c r="E137" s="33"/>
      <c r="F137" s="33"/>
      <c r="G137" s="33"/>
      <c r="H137" s="33"/>
      <c r="I137" s="33"/>
      <c r="J137" s="33"/>
      <c r="K137" s="33"/>
      <c r="L137" s="33"/>
      <c r="M137" s="33"/>
      <c r="N137" s="33"/>
      <c r="O137" s="33"/>
      <c r="P137" s="33"/>
      <c r="Q137" s="33"/>
      <c r="R137" s="33"/>
      <c r="S137" s="33"/>
      <c r="T137" s="33"/>
      <c r="U137" s="33"/>
      <c r="V137" s="33"/>
      <c r="W137" s="33"/>
      <c r="X137" s="33"/>
    </row>
    <row r="138" spans="2:24" x14ac:dyDescent="0.25">
      <c r="B138" s="33"/>
      <c r="C138" s="33"/>
      <c r="D138" s="33"/>
      <c r="E138" s="33"/>
      <c r="F138" s="33"/>
      <c r="G138" s="33"/>
      <c r="H138" s="33"/>
      <c r="I138" s="33"/>
      <c r="J138" s="33"/>
      <c r="K138" s="33"/>
      <c r="L138" s="33"/>
      <c r="M138" s="33"/>
      <c r="N138" s="33"/>
      <c r="O138" s="33"/>
      <c r="P138" s="33"/>
      <c r="Q138" s="33"/>
      <c r="R138" s="33"/>
      <c r="S138" s="33"/>
      <c r="T138" s="33"/>
      <c r="U138" s="33"/>
      <c r="V138" s="33"/>
      <c r="W138" s="33"/>
      <c r="X138" s="33"/>
    </row>
    <row r="139" spans="2:24" x14ac:dyDescent="0.25">
      <c r="B139" s="33"/>
      <c r="C139" s="33"/>
      <c r="D139" s="33"/>
      <c r="E139" s="33"/>
      <c r="F139" s="33"/>
      <c r="G139" s="33"/>
      <c r="H139" s="33"/>
      <c r="I139" s="33"/>
      <c r="J139" s="33"/>
      <c r="K139" s="33"/>
      <c r="L139" s="33"/>
      <c r="M139" s="33"/>
      <c r="N139" s="33"/>
      <c r="O139" s="33"/>
      <c r="P139" s="33"/>
      <c r="Q139" s="33"/>
      <c r="R139" s="33"/>
      <c r="S139" s="33"/>
      <c r="T139" s="33"/>
      <c r="U139" s="33"/>
      <c r="V139" s="33"/>
      <c r="W139" s="33"/>
      <c r="X139" s="33"/>
    </row>
    <row r="140" spans="2:24" x14ac:dyDescent="0.25">
      <c r="B140" s="33"/>
      <c r="C140" s="33"/>
      <c r="D140" s="33"/>
      <c r="E140" s="33"/>
      <c r="F140" s="33"/>
      <c r="G140" s="33"/>
      <c r="H140" s="33"/>
      <c r="I140" s="33"/>
      <c r="J140" s="33"/>
      <c r="K140" s="33"/>
      <c r="L140" s="33"/>
      <c r="M140" s="33"/>
      <c r="N140" s="33"/>
      <c r="O140" s="33"/>
      <c r="P140" s="33"/>
      <c r="Q140" s="33"/>
      <c r="R140" s="33"/>
      <c r="S140" s="33"/>
      <c r="T140" s="33"/>
      <c r="U140" s="33"/>
      <c r="V140" s="33"/>
      <c r="W140" s="33"/>
      <c r="X140" s="33"/>
    </row>
    <row r="141" spans="2:24" x14ac:dyDescent="0.25">
      <c r="B141" s="33"/>
      <c r="C141" s="33"/>
      <c r="D141" s="33"/>
      <c r="E141" s="33"/>
      <c r="F141" s="33"/>
      <c r="G141" s="33"/>
      <c r="H141" s="33"/>
      <c r="I141" s="33"/>
      <c r="J141" s="33"/>
      <c r="K141" s="33"/>
      <c r="L141" s="33"/>
      <c r="M141" s="33"/>
      <c r="N141" s="33"/>
      <c r="O141" s="33"/>
      <c r="P141" s="33"/>
      <c r="Q141" s="33"/>
      <c r="R141" s="33"/>
      <c r="S141" s="33"/>
      <c r="T141" s="33"/>
      <c r="U141" s="33"/>
      <c r="V141" s="33"/>
      <c r="W141" s="33"/>
      <c r="X141" s="33"/>
    </row>
    <row r="142" spans="2:24" x14ac:dyDescent="0.25">
      <c r="B142" s="33"/>
      <c r="C142" s="33"/>
      <c r="D142" s="33"/>
      <c r="E142" s="33"/>
      <c r="F142" s="33"/>
      <c r="G142" s="33"/>
      <c r="H142" s="33"/>
      <c r="I142" s="33"/>
      <c r="J142" s="33"/>
      <c r="K142" s="33"/>
      <c r="L142" s="33"/>
      <c r="M142" s="33"/>
      <c r="N142" s="33"/>
      <c r="O142" s="33"/>
      <c r="P142" s="33"/>
      <c r="Q142" s="33"/>
      <c r="R142" s="33"/>
      <c r="S142" s="33"/>
      <c r="T142" s="33"/>
      <c r="U142" s="33"/>
      <c r="V142" s="33"/>
      <c r="W142" s="33"/>
      <c r="X142" s="33"/>
    </row>
    <row r="143" spans="2:24" x14ac:dyDescent="0.25">
      <c r="B143" s="33"/>
      <c r="C143" s="33"/>
      <c r="D143" s="33"/>
      <c r="E143" s="33"/>
      <c r="F143" s="33"/>
      <c r="G143" s="33"/>
      <c r="H143" s="33"/>
      <c r="I143" s="33"/>
      <c r="J143" s="33"/>
      <c r="K143" s="33"/>
      <c r="L143" s="33"/>
      <c r="M143" s="33"/>
      <c r="N143" s="33"/>
      <c r="O143" s="33"/>
      <c r="P143" s="33"/>
      <c r="Q143" s="33"/>
      <c r="R143" s="33"/>
      <c r="S143" s="33"/>
      <c r="T143" s="33"/>
      <c r="U143" s="33"/>
      <c r="V143" s="33"/>
      <c r="W143" s="33"/>
      <c r="X143" s="33"/>
    </row>
    <row r="144" spans="2:24" x14ac:dyDescent="0.25">
      <c r="B144" s="33"/>
      <c r="C144" s="33"/>
      <c r="D144" s="33"/>
      <c r="E144" s="33"/>
      <c r="F144" s="33"/>
      <c r="G144" s="33"/>
      <c r="H144" s="33"/>
      <c r="I144" s="33"/>
      <c r="J144" s="33"/>
      <c r="K144" s="33"/>
      <c r="L144" s="33"/>
      <c r="M144" s="33"/>
      <c r="N144" s="33"/>
      <c r="O144" s="33"/>
      <c r="P144" s="33"/>
      <c r="Q144" s="33"/>
      <c r="R144" s="33"/>
      <c r="S144" s="33"/>
      <c r="T144" s="33"/>
      <c r="U144" s="33"/>
      <c r="V144" s="33"/>
      <c r="W144" s="33"/>
      <c r="X144" s="33"/>
    </row>
    <row r="145" spans="2:24" x14ac:dyDescent="0.25">
      <c r="B145" s="33"/>
      <c r="C145" s="33"/>
      <c r="D145" s="33"/>
      <c r="E145" s="33"/>
      <c r="F145" s="33"/>
      <c r="G145" s="33"/>
      <c r="H145" s="33"/>
      <c r="I145" s="33"/>
      <c r="J145" s="33"/>
      <c r="K145" s="33"/>
      <c r="L145" s="33"/>
      <c r="M145" s="33"/>
      <c r="N145" s="33"/>
      <c r="O145" s="33"/>
      <c r="P145" s="33"/>
      <c r="Q145" s="33"/>
      <c r="R145" s="33"/>
      <c r="S145" s="33"/>
      <c r="T145" s="33"/>
      <c r="U145" s="33"/>
      <c r="V145" s="33"/>
      <c r="W145" s="33"/>
      <c r="X145" s="33"/>
    </row>
    <row r="146" spans="2:24" x14ac:dyDescent="0.25">
      <c r="B146" s="33"/>
      <c r="C146" s="33"/>
      <c r="D146" s="33"/>
      <c r="E146" s="33"/>
      <c r="F146" s="33"/>
      <c r="G146" s="33"/>
      <c r="H146" s="33"/>
      <c r="I146" s="33"/>
      <c r="J146" s="33"/>
      <c r="K146" s="33"/>
      <c r="L146" s="33"/>
      <c r="M146" s="33"/>
      <c r="N146" s="33"/>
      <c r="O146" s="33"/>
      <c r="P146" s="33"/>
      <c r="Q146" s="33"/>
      <c r="R146" s="33"/>
      <c r="S146" s="33"/>
      <c r="T146" s="33"/>
      <c r="U146" s="33"/>
      <c r="V146" s="33"/>
      <c r="W146" s="33"/>
      <c r="X146" s="33"/>
    </row>
    <row r="147" spans="2:24" x14ac:dyDescent="0.25">
      <c r="B147" s="33"/>
      <c r="C147" s="33"/>
      <c r="D147" s="33"/>
      <c r="E147" s="33"/>
      <c r="F147" s="33"/>
      <c r="G147" s="33"/>
      <c r="H147" s="33"/>
      <c r="I147" s="33"/>
      <c r="J147" s="33"/>
      <c r="K147" s="33"/>
      <c r="L147" s="33"/>
      <c r="M147" s="33"/>
      <c r="N147" s="33"/>
      <c r="O147" s="33"/>
      <c r="P147" s="33"/>
      <c r="Q147" s="33"/>
      <c r="R147" s="33"/>
      <c r="S147" s="33"/>
      <c r="T147" s="33"/>
      <c r="U147" s="33"/>
      <c r="V147" s="33"/>
      <c r="W147" s="33"/>
      <c r="X147" s="33"/>
    </row>
    <row r="148" spans="2:24" x14ac:dyDescent="0.25">
      <c r="B148" s="33"/>
      <c r="C148" s="33"/>
      <c r="D148" s="33"/>
      <c r="E148" s="33"/>
      <c r="F148" s="33"/>
      <c r="G148" s="33"/>
      <c r="H148" s="33"/>
      <c r="I148" s="33"/>
      <c r="J148" s="33"/>
      <c r="K148" s="33"/>
      <c r="L148" s="33"/>
      <c r="M148" s="33"/>
      <c r="N148" s="33"/>
      <c r="O148" s="33"/>
      <c r="P148" s="33"/>
      <c r="Q148" s="33"/>
      <c r="R148" s="33"/>
      <c r="S148" s="33"/>
      <c r="T148" s="33"/>
      <c r="U148" s="33"/>
      <c r="V148" s="33"/>
      <c r="W148" s="33"/>
      <c r="X148" s="33"/>
    </row>
    <row r="149" spans="2:24" x14ac:dyDescent="0.25">
      <c r="B149" s="33"/>
      <c r="C149" s="33"/>
      <c r="D149" s="33"/>
      <c r="E149" s="33"/>
      <c r="F149" s="33"/>
      <c r="G149" s="33"/>
      <c r="H149" s="33"/>
      <c r="I149" s="33"/>
      <c r="J149" s="33"/>
      <c r="K149" s="33"/>
      <c r="L149" s="33"/>
      <c r="M149" s="33"/>
      <c r="N149" s="33"/>
      <c r="O149" s="33"/>
      <c r="P149" s="33"/>
      <c r="Q149" s="33"/>
      <c r="R149" s="33"/>
      <c r="S149" s="33"/>
      <c r="T149" s="33"/>
      <c r="U149" s="33"/>
      <c r="V149" s="33"/>
      <c r="W149" s="33"/>
      <c r="X149" s="33"/>
    </row>
    <row r="150" spans="2:24" x14ac:dyDescent="0.25">
      <c r="B150" s="33"/>
      <c r="C150" s="33"/>
      <c r="D150" s="33"/>
      <c r="E150" s="33"/>
      <c r="F150" s="33"/>
      <c r="G150" s="33"/>
      <c r="H150" s="33"/>
      <c r="I150" s="33"/>
      <c r="J150" s="33"/>
      <c r="K150" s="33"/>
      <c r="L150" s="33"/>
      <c r="M150" s="33"/>
      <c r="N150" s="33"/>
      <c r="O150" s="33"/>
      <c r="P150" s="33"/>
      <c r="Q150" s="33"/>
      <c r="R150" s="33"/>
      <c r="S150" s="33"/>
      <c r="T150" s="33"/>
      <c r="U150" s="33"/>
      <c r="V150" s="33"/>
      <c r="W150" s="33"/>
      <c r="X150" s="33"/>
    </row>
    <row r="151" spans="2:24" x14ac:dyDescent="0.25">
      <c r="B151" s="33"/>
      <c r="C151" s="33"/>
      <c r="D151" s="33"/>
      <c r="E151" s="33"/>
      <c r="F151" s="33"/>
      <c r="G151" s="33"/>
      <c r="H151" s="33"/>
      <c r="I151" s="33"/>
      <c r="J151" s="33"/>
      <c r="K151" s="33"/>
      <c r="L151" s="33"/>
      <c r="M151" s="33"/>
      <c r="N151" s="33"/>
      <c r="O151" s="33"/>
      <c r="P151" s="33"/>
      <c r="Q151" s="33"/>
      <c r="R151" s="33"/>
      <c r="S151" s="33"/>
      <c r="T151" s="33"/>
      <c r="U151" s="33"/>
      <c r="V151" s="33"/>
      <c r="W151" s="33"/>
      <c r="X151" s="33"/>
    </row>
    <row r="152" spans="2:24" x14ac:dyDescent="0.25">
      <c r="B152" s="33"/>
      <c r="C152" s="33"/>
      <c r="D152" s="33"/>
      <c r="E152" s="33"/>
      <c r="F152" s="33"/>
      <c r="G152" s="33"/>
      <c r="H152" s="33"/>
      <c r="I152" s="33"/>
      <c r="J152" s="33"/>
      <c r="K152" s="33"/>
      <c r="L152" s="33"/>
      <c r="M152" s="33"/>
      <c r="N152" s="33"/>
      <c r="O152" s="33"/>
      <c r="P152" s="33"/>
      <c r="Q152" s="33"/>
      <c r="R152" s="33"/>
      <c r="S152" s="33"/>
      <c r="T152" s="33"/>
      <c r="U152" s="33"/>
      <c r="V152" s="33"/>
      <c r="W152" s="33"/>
      <c r="X152" s="33"/>
    </row>
    <row r="153" spans="2:24" x14ac:dyDescent="0.25">
      <c r="B153" s="33"/>
      <c r="C153" s="33"/>
      <c r="D153" s="33"/>
      <c r="E153" s="33"/>
      <c r="F153" s="33"/>
      <c r="G153" s="33"/>
      <c r="H153" s="33"/>
      <c r="I153" s="33"/>
      <c r="J153" s="33"/>
      <c r="K153" s="33"/>
      <c r="L153" s="33"/>
      <c r="M153" s="33"/>
      <c r="N153" s="33"/>
      <c r="O153" s="33"/>
      <c r="P153" s="33"/>
      <c r="Q153" s="33"/>
      <c r="R153" s="33"/>
      <c r="S153" s="33"/>
      <c r="T153" s="33"/>
      <c r="U153" s="33"/>
      <c r="V153" s="33"/>
      <c r="W153" s="33"/>
      <c r="X153" s="33"/>
    </row>
    <row r="154" spans="2:24" x14ac:dyDescent="0.25">
      <c r="B154" s="33"/>
      <c r="C154" s="33"/>
      <c r="D154" s="33"/>
      <c r="E154" s="33"/>
      <c r="F154" s="33"/>
      <c r="G154" s="33"/>
      <c r="H154" s="33"/>
      <c r="I154" s="33"/>
      <c r="J154" s="33"/>
      <c r="K154" s="33"/>
      <c r="L154" s="33"/>
      <c r="M154" s="33"/>
      <c r="N154" s="33"/>
      <c r="O154" s="33"/>
      <c r="P154" s="33"/>
      <c r="Q154" s="33"/>
      <c r="R154" s="33"/>
      <c r="S154" s="33"/>
      <c r="T154" s="33"/>
      <c r="U154" s="33"/>
      <c r="V154" s="33"/>
      <c r="W154" s="33"/>
      <c r="X154" s="33"/>
    </row>
    <row r="155" spans="2:24" x14ac:dyDescent="0.25">
      <c r="B155" s="33"/>
      <c r="C155" s="33"/>
      <c r="D155" s="33"/>
      <c r="E155" s="33"/>
      <c r="F155" s="33"/>
      <c r="G155" s="33"/>
      <c r="H155" s="33"/>
      <c r="I155" s="33"/>
      <c r="J155" s="33"/>
      <c r="K155" s="33"/>
      <c r="L155" s="33"/>
      <c r="M155" s="33"/>
      <c r="N155" s="33"/>
      <c r="O155" s="33"/>
      <c r="P155" s="33"/>
      <c r="Q155" s="33"/>
      <c r="R155" s="33"/>
      <c r="S155" s="33"/>
      <c r="T155" s="33"/>
      <c r="U155" s="33"/>
      <c r="V155" s="33"/>
      <c r="W155" s="33"/>
      <c r="X155" s="33"/>
    </row>
    <row r="156" spans="2:24" x14ac:dyDescent="0.25">
      <c r="B156" s="33"/>
      <c r="C156" s="33"/>
      <c r="D156" s="33"/>
      <c r="E156" s="33"/>
      <c r="F156" s="33"/>
      <c r="G156" s="33"/>
      <c r="H156" s="33"/>
      <c r="I156" s="33"/>
      <c r="J156" s="33"/>
      <c r="K156" s="33"/>
      <c r="L156" s="33"/>
      <c r="M156" s="33"/>
      <c r="N156" s="33"/>
      <c r="O156" s="33"/>
      <c r="P156" s="33"/>
      <c r="Q156" s="33"/>
      <c r="R156" s="33"/>
      <c r="S156" s="33"/>
      <c r="T156" s="33"/>
      <c r="U156" s="33"/>
      <c r="V156" s="33"/>
      <c r="W156" s="33"/>
      <c r="X156" s="33"/>
    </row>
    <row r="157" spans="2:24" x14ac:dyDescent="0.25">
      <c r="B157" s="33"/>
      <c r="C157" s="33"/>
      <c r="D157" s="33"/>
      <c r="E157" s="33"/>
      <c r="F157" s="33"/>
      <c r="G157" s="33"/>
      <c r="H157" s="33"/>
      <c r="I157" s="33"/>
      <c r="J157" s="33"/>
      <c r="K157" s="33"/>
      <c r="L157" s="33"/>
      <c r="M157" s="33"/>
      <c r="N157" s="33"/>
      <c r="O157" s="33"/>
      <c r="P157" s="33"/>
      <c r="Q157" s="33"/>
      <c r="R157" s="33"/>
      <c r="S157" s="33"/>
      <c r="T157" s="33"/>
      <c r="U157" s="33"/>
      <c r="V157" s="33"/>
      <c r="W157" s="33"/>
      <c r="X157" s="33"/>
    </row>
    <row r="158" spans="2:24" x14ac:dyDescent="0.25">
      <c r="B158" s="33"/>
      <c r="C158" s="33"/>
      <c r="D158" s="33"/>
      <c r="E158" s="33"/>
      <c r="F158" s="33"/>
      <c r="G158" s="33"/>
      <c r="H158" s="33"/>
      <c r="I158" s="33"/>
      <c r="J158" s="33"/>
      <c r="K158" s="33"/>
      <c r="L158" s="33"/>
      <c r="M158" s="33"/>
      <c r="N158" s="33"/>
      <c r="O158" s="33"/>
      <c r="P158" s="33"/>
      <c r="Q158" s="33"/>
      <c r="R158" s="33"/>
      <c r="S158" s="33"/>
      <c r="T158" s="33"/>
      <c r="U158" s="33"/>
      <c r="V158" s="33"/>
      <c r="W158" s="33"/>
      <c r="X158" s="33"/>
    </row>
    <row r="159" spans="2:24" x14ac:dyDescent="0.25">
      <c r="B159" s="33"/>
      <c r="C159" s="33"/>
      <c r="D159" s="33"/>
      <c r="E159" s="33"/>
      <c r="F159" s="33"/>
      <c r="G159" s="33"/>
      <c r="H159" s="33"/>
      <c r="I159" s="33"/>
      <c r="J159" s="33"/>
      <c r="K159" s="33"/>
      <c r="L159" s="33"/>
      <c r="M159" s="33"/>
      <c r="N159" s="33"/>
      <c r="O159" s="33"/>
      <c r="P159" s="33"/>
      <c r="Q159" s="33"/>
      <c r="R159" s="33"/>
      <c r="S159" s="33"/>
      <c r="T159" s="33"/>
      <c r="U159" s="33"/>
      <c r="V159" s="33"/>
      <c r="W159" s="33"/>
      <c r="X159" s="33"/>
    </row>
    <row r="160" spans="2:24" x14ac:dyDescent="0.25">
      <c r="B160" s="33"/>
      <c r="C160" s="33"/>
      <c r="D160" s="33"/>
      <c r="E160" s="33"/>
      <c r="F160" s="33"/>
      <c r="G160" s="33"/>
      <c r="H160" s="33"/>
      <c r="I160" s="33"/>
      <c r="J160" s="33"/>
      <c r="K160" s="33"/>
      <c r="L160" s="33"/>
      <c r="M160" s="33"/>
      <c r="N160" s="33"/>
      <c r="O160" s="33"/>
      <c r="P160" s="33"/>
      <c r="Q160" s="33"/>
      <c r="R160" s="33"/>
      <c r="S160" s="33"/>
      <c r="T160" s="33"/>
      <c r="U160" s="33"/>
      <c r="V160" s="33"/>
      <c r="W160" s="33"/>
      <c r="X160" s="33"/>
    </row>
    <row r="161" spans="2:24" x14ac:dyDescent="0.25">
      <c r="B161" s="33"/>
      <c r="C161" s="33"/>
      <c r="D161" s="33"/>
      <c r="E161" s="33"/>
      <c r="F161" s="33"/>
      <c r="G161" s="33"/>
      <c r="H161" s="33"/>
      <c r="I161" s="33"/>
      <c r="J161" s="33"/>
      <c r="K161" s="33"/>
      <c r="L161" s="33"/>
      <c r="M161" s="33"/>
      <c r="N161" s="33"/>
      <c r="O161" s="33"/>
      <c r="P161" s="33"/>
      <c r="Q161" s="33"/>
      <c r="R161" s="33"/>
      <c r="S161" s="33"/>
      <c r="T161" s="33"/>
      <c r="U161" s="33"/>
      <c r="V161" s="33"/>
      <c r="W161" s="33"/>
      <c r="X161" s="33"/>
    </row>
    <row r="162" spans="2:24" x14ac:dyDescent="0.25">
      <c r="B162" s="33"/>
      <c r="C162" s="33"/>
      <c r="D162" s="33"/>
      <c r="E162" s="33"/>
      <c r="F162" s="33"/>
      <c r="G162" s="33"/>
      <c r="H162" s="33"/>
      <c r="I162" s="33"/>
      <c r="J162" s="33"/>
      <c r="K162" s="33"/>
      <c r="L162" s="33"/>
      <c r="M162" s="33"/>
      <c r="N162" s="33"/>
      <c r="O162" s="33"/>
      <c r="P162" s="33"/>
      <c r="Q162" s="33"/>
      <c r="R162" s="33"/>
      <c r="S162" s="33"/>
      <c r="T162" s="33"/>
      <c r="U162" s="33"/>
      <c r="V162" s="33"/>
      <c r="W162" s="33"/>
      <c r="X162" s="33"/>
    </row>
    <row r="163" spans="2:24" x14ac:dyDescent="0.25">
      <c r="B163" s="33"/>
      <c r="C163" s="33"/>
      <c r="D163" s="33"/>
      <c r="E163" s="33"/>
      <c r="F163" s="33"/>
      <c r="G163" s="33"/>
      <c r="H163" s="33"/>
      <c r="I163" s="33"/>
      <c r="J163" s="33"/>
      <c r="K163" s="33"/>
      <c r="L163" s="33"/>
      <c r="M163" s="33"/>
      <c r="N163" s="33"/>
      <c r="O163" s="33"/>
      <c r="P163" s="33"/>
      <c r="Q163" s="33"/>
      <c r="R163" s="33"/>
      <c r="S163" s="33"/>
      <c r="T163" s="33"/>
      <c r="U163" s="33"/>
      <c r="V163" s="33"/>
      <c r="W163" s="33"/>
      <c r="X163" s="33"/>
    </row>
    <row r="164" spans="2:24" x14ac:dyDescent="0.25">
      <c r="B164" s="33"/>
      <c r="C164" s="33"/>
      <c r="D164" s="33"/>
      <c r="E164" s="33"/>
      <c r="F164" s="33"/>
      <c r="G164" s="33"/>
      <c r="H164" s="33"/>
      <c r="I164" s="33"/>
      <c r="J164" s="33"/>
      <c r="K164" s="33"/>
      <c r="L164" s="33"/>
      <c r="M164" s="33"/>
      <c r="N164" s="33"/>
      <c r="O164" s="33"/>
      <c r="P164" s="33"/>
      <c r="Q164" s="33"/>
      <c r="R164" s="33"/>
      <c r="S164" s="33"/>
      <c r="T164" s="33"/>
      <c r="U164" s="33"/>
      <c r="V164" s="33"/>
      <c r="W164" s="33"/>
      <c r="X164" s="33"/>
    </row>
    <row r="165" spans="2:24" x14ac:dyDescent="0.25">
      <c r="B165" s="33"/>
      <c r="C165" s="33"/>
      <c r="D165" s="33"/>
      <c r="E165" s="33"/>
      <c r="F165" s="33"/>
      <c r="G165" s="33"/>
      <c r="H165" s="33"/>
      <c r="I165" s="33"/>
      <c r="J165" s="33"/>
      <c r="K165" s="33"/>
      <c r="L165" s="33"/>
      <c r="M165" s="33"/>
      <c r="N165" s="33"/>
      <c r="O165" s="33"/>
      <c r="P165" s="33"/>
      <c r="Q165" s="33"/>
      <c r="R165" s="33"/>
      <c r="S165" s="33"/>
      <c r="T165" s="33"/>
      <c r="U165" s="33"/>
      <c r="V165" s="33"/>
      <c r="W165" s="33"/>
      <c r="X165" s="33"/>
    </row>
    <row r="166" spans="2:24" x14ac:dyDescent="0.25">
      <c r="B166" s="33"/>
      <c r="C166" s="33"/>
      <c r="D166" s="33"/>
      <c r="E166" s="33"/>
      <c r="F166" s="33"/>
      <c r="G166" s="33"/>
      <c r="H166" s="33"/>
      <c r="I166" s="33"/>
      <c r="J166" s="33"/>
      <c r="K166" s="33"/>
      <c r="L166" s="33"/>
      <c r="M166" s="33"/>
      <c r="N166" s="33"/>
      <c r="O166" s="33"/>
      <c r="P166" s="33"/>
      <c r="Q166" s="33"/>
      <c r="R166" s="33"/>
      <c r="S166" s="33"/>
      <c r="T166" s="33"/>
      <c r="U166" s="33"/>
      <c r="V166" s="33"/>
      <c r="W166" s="33"/>
      <c r="X166" s="33"/>
    </row>
    <row r="167" spans="2:24" x14ac:dyDescent="0.25">
      <c r="B167" s="33"/>
      <c r="C167" s="33"/>
      <c r="D167" s="33"/>
      <c r="E167" s="33"/>
      <c r="F167" s="33"/>
      <c r="G167" s="33"/>
      <c r="H167" s="33"/>
      <c r="I167" s="33"/>
      <c r="J167" s="33"/>
      <c r="K167" s="33"/>
      <c r="L167" s="33"/>
      <c r="M167" s="33"/>
      <c r="N167" s="33"/>
      <c r="O167" s="33"/>
      <c r="P167" s="33"/>
      <c r="Q167" s="33"/>
      <c r="R167" s="33"/>
      <c r="S167" s="33"/>
      <c r="T167" s="33"/>
      <c r="U167" s="33"/>
      <c r="V167" s="33"/>
      <c r="W167" s="33"/>
      <c r="X167" s="33"/>
    </row>
    <row r="168" spans="2:24" x14ac:dyDescent="0.25">
      <c r="B168" s="33"/>
      <c r="C168" s="33"/>
      <c r="D168" s="33"/>
      <c r="E168" s="33"/>
      <c r="F168" s="33"/>
      <c r="G168" s="33"/>
      <c r="H168" s="33"/>
      <c r="I168" s="33"/>
      <c r="J168" s="33"/>
      <c r="K168" s="33"/>
      <c r="L168" s="33"/>
      <c r="M168" s="33"/>
      <c r="N168" s="33"/>
      <c r="O168" s="33"/>
      <c r="P168" s="33"/>
      <c r="Q168" s="33"/>
      <c r="R168" s="33"/>
      <c r="S168" s="33"/>
      <c r="T168" s="33"/>
      <c r="U168" s="33"/>
      <c r="V168" s="33"/>
      <c r="W168" s="33"/>
      <c r="X168" s="33"/>
    </row>
    <row r="169" spans="2:24" x14ac:dyDescent="0.25">
      <c r="B169" s="33"/>
      <c r="C169" s="33"/>
      <c r="D169" s="33"/>
      <c r="E169" s="33"/>
      <c r="F169" s="33"/>
      <c r="G169" s="33"/>
      <c r="H169" s="33"/>
      <c r="I169" s="33"/>
      <c r="J169" s="33"/>
      <c r="K169" s="33"/>
      <c r="L169" s="33"/>
      <c r="M169" s="33"/>
      <c r="N169" s="33"/>
      <c r="O169" s="33"/>
      <c r="P169" s="33"/>
      <c r="Q169" s="33"/>
      <c r="R169" s="33"/>
      <c r="S169" s="33"/>
      <c r="T169" s="33"/>
      <c r="U169" s="33"/>
      <c r="V169" s="33"/>
      <c r="W169" s="33"/>
      <c r="X169" s="33"/>
    </row>
    <row r="170" spans="2:24" x14ac:dyDescent="0.25">
      <c r="B170" s="33"/>
      <c r="C170" s="33"/>
      <c r="D170" s="33"/>
      <c r="E170" s="33"/>
      <c r="F170" s="33"/>
      <c r="G170" s="33"/>
      <c r="H170" s="33"/>
      <c r="I170" s="33"/>
      <c r="J170" s="33"/>
      <c r="K170" s="33"/>
      <c r="L170" s="33"/>
      <c r="M170" s="33"/>
      <c r="N170" s="33"/>
      <c r="O170" s="33"/>
      <c r="P170" s="33"/>
      <c r="Q170" s="33"/>
      <c r="R170" s="33"/>
      <c r="S170" s="33"/>
      <c r="T170" s="33"/>
      <c r="U170" s="33"/>
      <c r="V170" s="33"/>
      <c r="W170" s="33"/>
      <c r="X170" s="33"/>
    </row>
    <row r="171" spans="2:24" x14ac:dyDescent="0.25">
      <c r="B171" s="33"/>
      <c r="C171" s="33"/>
      <c r="D171" s="33"/>
      <c r="E171" s="33"/>
      <c r="F171" s="33"/>
      <c r="G171" s="33"/>
      <c r="H171" s="33"/>
      <c r="I171" s="33"/>
      <c r="J171" s="33"/>
      <c r="K171" s="33"/>
      <c r="L171" s="33"/>
      <c r="M171" s="33"/>
      <c r="N171" s="33"/>
      <c r="O171" s="33"/>
      <c r="P171" s="33"/>
      <c r="Q171" s="33"/>
      <c r="R171" s="33"/>
      <c r="S171" s="33"/>
      <c r="T171" s="33"/>
      <c r="U171" s="33"/>
      <c r="V171" s="33"/>
      <c r="W171" s="33"/>
      <c r="X171" s="33"/>
    </row>
  </sheetData>
  <mergeCells count="2">
    <mergeCell ref="A1:E1"/>
    <mergeCell ref="A2:E2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5" fitToHeight="2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  <pageSetUpPr fitToPage="1"/>
  </sheetPr>
  <dimension ref="A1:Z313"/>
  <sheetViews>
    <sheetView workbookViewId="0">
      <selection sqref="A1:P301"/>
    </sheetView>
  </sheetViews>
  <sheetFormatPr defaultRowHeight="15" x14ac:dyDescent="0.25"/>
  <cols>
    <col min="1" max="1" width="105.140625" customWidth="1"/>
    <col min="2" max="2" width="11.42578125" customWidth="1"/>
    <col min="3" max="3" width="1.42578125" hidden="1" customWidth="1"/>
    <col min="4" max="4" width="27.7109375" customWidth="1"/>
    <col min="5" max="5" width="16.7109375" customWidth="1"/>
    <col min="6" max="6" width="23.85546875" customWidth="1"/>
    <col min="7" max="7" width="30.7109375" customWidth="1"/>
    <col min="8" max="8" width="19.140625" customWidth="1"/>
    <col min="9" max="9" width="21.42578125" customWidth="1"/>
    <col min="10" max="10" width="18.42578125" customWidth="1"/>
    <col min="11" max="11" width="15.5703125" customWidth="1"/>
    <col min="12" max="12" width="12.42578125" customWidth="1"/>
    <col min="13" max="13" width="19.7109375" customWidth="1"/>
    <col min="14" max="14" width="19.5703125" customWidth="1"/>
    <col min="15" max="15" width="7.140625" customWidth="1"/>
    <col min="16" max="16" width="14.5703125" customWidth="1"/>
  </cols>
  <sheetData>
    <row r="1" spans="1:26" ht="18" x14ac:dyDescent="0.25">
      <c r="A1" s="103" t="s">
        <v>42</v>
      </c>
      <c r="D1" s="101" t="s">
        <v>43</v>
      </c>
    </row>
    <row r="2" spans="1:26" ht="18" x14ac:dyDescent="0.25">
      <c r="A2" s="58" t="s">
        <v>843</v>
      </c>
    </row>
    <row r="3" spans="1:26" ht="18" x14ac:dyDescent="0.25">
      <c r="A3" s="58"/>
    </row>
    <row r="4" spans="1:26" x14ac:dyDescent="0.25">
      <c r="A4" s="129" t="s">
        <v>928</v>
      </c>
    </row>
    <row r="5" spans="1:26" ht="56.25" customHeight="1" x14ac:dyDescent="0.25">
      <c r="A5" s="1" t="s">
        <v>255</v>
      </c>
      <c r="B5" s="2" t="s">
        <v>256</v>
      </c>
      <c r="C5" s="2"/>
      <c r="D5" s="100" t="s">
        <v>952</v>
      </c>
      <c r="E5" s="100" t="s">
        <v>953</v>
      </c>
      <c r="F5" s="100" t="s">
        <v>954</v>
      </c>
      <c r="G5" s="100" t="s">
        <v>955</v>
      </c>
      <c r="H5" s="100" t="s">
        <v>956</v>
      </c>
      <c r="I5" s="100" t="s">
        <v>957</v>
      </c>
      <c r="J5" s="100" t="s">
        <v>958</v>
      </c>
      <c r="K5" s="100" t="s">
        <v>959</v>
      </c>
      <c r="L5" s="100" t="s">
        <v>960</v>
      </c>
      <c r="M5" s="100" t="s">
        <v>961</v>
      </c>
      <c r="N5" s="100" t="s">
        <v>962</v>
      </c>
      <c r="O5" s="49" t="s">
        <v>963</v>
      </c>
      <c r="P5" s="49" t="s">
        <v>967</v>
      </c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x14ac:dyDescent="0.25">
      <c r="A6" s="4" t="s">
        <v>257</v>
      </c>
      <c r="B6" s="5" t="s">
        <v>258</v>
      </c>
      <c r="C6" s="5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x14ac:dyDescent="0.25">
      <c r="A7" s="4" t="s">
        <v>259</v>
      </c>
      <c r="B7" s="5" t="s">
        <v>260</v>
      </c>
      <c r="C7" s="5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x14ac:dyDescent="0.25">
      <c r="A8" s="4" t="s">
        <v>261</v>
      </c>
      <c r="B8" s="5" t="s">
        <v>262</v>
      </c>
      <c r="C8" s="5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x14ac:dyDescent="0.25">
      <c r="A9" s="4" t="s">
        <v>263</v>
      </c>
      <c r="B9" s="5" t="s">
        <v>264</v>
      </c>
      <c r="C9" s="5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x14ac:dyDescent="0.25">
      <c r="A10" s="4" t="s">
        <v>265</v>
      </c>
      <c r="B10" s="5" t="s">
        <v>266</v>
      </c>
      <c r="C10" s="5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x14ac:dyDescent="0.25">
      <c r="A11" s="4" t="s">
        <v>267</v>
      </c>
      <c r="B11" s="5" t="s">
        <v>268</v>
      </c>
      <c r="C11" s="5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x14ac:dyDescent="0.25">
      <c r="A12" s="4" t="s">
        <v>269</v>
      </c>
      <c r="B12" s="5" t="s">
        <v>270</v>
      </c>
      <c r="C12" s="5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x14ac:dyDescent="0.25">
      <c r="A13" s="4" t="s">
        <v>271</v>
      </c>
      <c r="B13" s="5" t="s">
        <v>272</v>
      </c>
      <c r="C13" s="5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x14ac:dyDescent="0.25">
      <c r="A14" s="4" t="s">
        <v>273</v>
      </c>
      <c r="B14" s="5" t="s">
        <v>274</v>
      </c>
      <c r="C14" s="5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x14ac:dyDescent="0.25">
      <c r="A15" s="4" t="s">
        <v>275</v>
      </c>
      <c r="B15" s="5" t="s">
        <v>276</v>
      </c>
      <c r="C15" s="5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x14ac:dyDescent="0.25">
      <c r="A16" s="4" t="s">
        <v>277</v>
      </c>
      <c r="B16" s="5" t="s">
        <v>278</v>
      </c>
      <c r="C16" s="5"/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x14ac:dyDescent="0.25">
      <c r="A17" s="4" t="s">
        <v>279</v>
      </c>
      <c r="B17" s="5" t="s">
        <v>280</v>
      </c>
      <c r="C17" s="5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x14ac:dyDescent="0.25">
      <c r="A18" s="4" t="s">
        <v>604</v>
      </c>
      <c r="B18" s="5" t="s">
        <v>281</v>
      </c>
      <c r="C18" s="5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x14ac:dyDescent="0.25">
      <c r="A19" s="6" t="s">
        <v>282</v>
      </c>
      <c r="B19" s="7" t="s">
        <v>281</v>
      </c>
      <c r="C19" s="5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x14ac:dyDescent="0.25">
      <c r="A20" s="8" t="s">
        <v>605</v>
      </c>
      <c r="B20" s="9" t="s">
        <v>283</v>
      </c>
      <c r="C20" s="9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x14ac:dyDescent="0.25">
      <c r="A21" s="4" t="s">
        <v>284</v>
      </c>
      <c r="B21" s="5" t="s">
        <v>285</v>
      </c>
      <c r="C21" s="5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x14ac:dyDescent="0.25">
      <c r="A22" s="4" t="s">
        <v>286</v>
      </c>
      <c r="B22" s="5" t="s">
        <v>287</v>
      </c>
      <c r="C22" s="5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x14ac:dyDescent="0.25">
      <c r="A23" s="4" t="s">
        <v>288</v>
      </c>
      <c r="B23" s="5" t="s">
        <v>289</v>
      </c>
      <c r="C23" s="5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x14ac:dyDescent="0.25">
      <c r="A24" s="8" t="s">
        <v>606</v>
      </c>
      <c r="B24" s="9" t="s">
        <v>290</v>
      </c>
      <c r="C24" s="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5.75" x14ac:dyDescent="0.25">
      <c r="A25" s="10" t="s">
        <v>607</v>
      </c>
      <c r="B25" s="11" t="s">
        <v>291</v>
      </c>
      <c r="C25" s="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x14ac:dyDescent="0.25">
      <c r="A26" s="12" t="s">
        <v>608</v>
      </c>
      <c r="B26" s="5" t="s">
        <v>292</v>
      </c>
      <c r="C26" s="5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x14ac:dyDescent="0.25">
      <c r="A27" s="12" t="s">
        <v>609</v>
      </c>
      <c r="B27" s="5" t="s">
        <v>292</v>
      </c>
      <c r="C27" s="5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x14ac:dyDescent="0.25">
      <c r="A28" s="12" t="s">
        <v>610</v>
      </c>
      <c r="B28" s="5" t="s">
        <v>292</v>
      </c>
      <c r="C28" s="5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x14ac:dyDescent="0.25">
      <c r="A29" s="12" t="s">
        <v>611</v>
      </c>
      <c r="B29" s="5" t="s">
        <v>292</v>
      </c>
      <c r="C29" s="5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x14ac:dyDescent="0.25">
      <c r="A30" s="12" t="s">
        <v>612</v>
      </c>
      <c r="B30" s="5" t="s">
        <v>292</v>
      </c>
      <c r="C30" s="5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5" customHeight="1" x14ac:dyDescent="0.25">
      <c r="A31" s="12" t="s">
        <v>613</v>
      </c>
      <c r="B31" s="5" t="s">
        <v>292</v>
      </c>
      <c r="C31" s="5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x14ac:dyDescent="0.25">
      <c r="A32" s="12" t="s">
        <v>614</v>
      </c>
      <c r="B32" s="5" t="s">
        <v>292</v>
      </c>
      <c r="C32" s="5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5.75" x14ac:dyDescent="0.25">
      <c r="A33" s="10" t="s">
        <v>615</v>
      </c>
      <c r="B33" s="11" t="s">
        <v>292</v>
      </c>
      <c r="C33" s="5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x14ac:dyDescent="0.25">
      <c r="A34" s="4" t="s">
        <v>293</v>
      </c>
      <c r="B34" s="5" t="s">
        <v>294</v>
      </c>
      <c r="C34" s="5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x14ac:dyDescent="0.25">
      <c r="A35" s="4" t="s">
        <v>295</v>
      </c>
      <c r="B35" s="5" t="s">
        <v>296</v>
      </c>
      <c r="C35" s="5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x14ac:dyDescent="0.25">
      <c r="A36" s="4" t="s">
        <v>297</v>
      </c>
      <c r="B36" s="5" t="s">
        <v>298</v>
      </c>
      <c r="C36" s="5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x14ac:dyDescent="0.25">
      <c r="A37" s="8" t="s">
        <v>616</v>
      </c>
      <c r="B37" s="9" t="s">
        <v>299</v>
      </c>
      <c r="C37" s="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x14ac:dyDescent="0.25">
      <c r="A38" s="4" t="s">
        <v>300</v>
      </c>
      <c r="B38" s="5" t="s">
        <v>301</v>
      </c>
      <c r="C38" s="5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x14ac:dyDescent="0.25">
      <c r="A39" s="4" t="s">
        <v>302</v>
      </c>
      <c r="B39" s="5" t="s">
        <v>303</v>
      </c>
      <c r="C39" s="5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x14ac:dyDescent="0.25">
      <c r="A40" s="8" t="s">
        <v>617</v>
      </c>
      <c r="B40" s="9" t="s">
        <v>304</v>
      </c>
      <c r="C40" s="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x14ac:dyDescent="0.25">
      <c r="A41" s="4" t="s">
        <v>305</v>
      </c>
      <c r="B41" s="5" t="s">
        <v>306</v>
      </c>
      <c r="C41" s="5"/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x14ac:dyDescent="0.25">
      <c r="A42" s="4" t="s">
        <v>307</v>
      </c>
      <c r="B42" s="5" t="s">
        <v>308</v>
      </c>
      <c r="C42" s="5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x14ac:dyDescent="0.25">
      <c r="A43" s="4" t="s">
        <v>618</v>
      </c>
      <c r="B43" s="5" t="s">
        <v>309</v>
      </c>
      <c r="C43" s="5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x14ac:dyDescent="0.25">
      <c r="A44" s="6" t="s">
        <v>310</v>
      </c>
      <c r="B44" s="7" t="s">
        <v>309</v>
      </c>
      <c r="C44" s="5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x14ac:dyDescent="0.25">
      <c r="A45" s="4" t="s">
        <v>311</v>
      </c>
      <c r="B45" s="5" t="s">
        <v>312</v>
      </c>
      <c r="C45" s="5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x14ac:dyDescent="0.25">
      <c r="A46" s="13" t="s">
        <v>619</v>
      </c>
      <c r="B46" s="5" t="s">
        <v>313</v>
      </c>
      <c r="C46" s="5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x14ac:dyDescent="0.25">
      <c r="A47" s="6" t="s">
        <v>314</v>
      </c>
      <c r="B47" s="7" t="s">
        <v>313</v>
      </c>
      <c r="C47" s="5"/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x14ac:dyDescent="0.25">
      <c r="A48" s="4" t="s">
        <v>315</v>
      </c>
      <c r="B48" s="5" t="s">
        <v>316</v>
      </c>
      <c r="C48" s="5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x14ac:dyDescent="0.25">
      <c r="A49" s="4" t="s">
        <v>620</v>
      </c>
      <c r="B49" s="5" t="s">
        <v>317</v>
      </c>
      <c r="C49" s="5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x14ac:dyDescent="0.25">
      <c r="A50" s="6" t="s">
        <v>318</v>
      </c>
      <c r="B50" s="7" t="s">
        <v>317</v>
      </c>
      <c r="C50" s="5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x14ac:dyDescent="0.25">
      <c r="A51" s="8" t="s">
        <v>621</v>
      </c>
      <c r="B51" s="9" t="s">
        <v>319</v>
      </c>
      <c r="C51" s="9"/>
      <c r="D51" s="49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x14ac:dyDescent="0.25">
      <c r="A52" s="4" t="s">
        <v>320</v>
      </c>
      <c r="B52" s="5" t="s">
        <v>321</v>
      </c>
      <c r="C52" s="5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x14ac:dyDescent="0.25">
      <c r="A53" s="4" t="s">
        <v>322</v>
      </c>
      <c r="B53" s="5" t="s">
        <v>323</v>
      </c>
      <c r="C53" s="5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x14ac:dyDescent="0.25">
      <c r="A54" s="8" t="s">
        <v>622</v>
      </c>
      <c r="B54" s="9" t="s">
        <v>324</v>
      </c>
      <c r="C54" s="9"/>
      <c r="D54" s="49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x14ac:dyDescent="0.25">
      <c r="A55" s="4" t="s">
        <v>325</v>
      </c>
      <c r="B55" s="5" t="s">
        <v>326</v>
      </c>
      <c r="C55" s="5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x14ac:dyDescent="0.25">
      <c r="A56" s="4" t="s">
        <v>327</v>
      </c>
      <c r="B56" s="5" t="s">
        <v>328</v>
      </c>
      <c r="C56" s="5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x14ac:dyDescent="0.25">
      <c r="A57" s="4" t="s">
        <v>623</v>
      </c>
      <c r="B57" s="5" t="s">
        <v>329</v>
      </c>
      <c r="C57" s="5"/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x14ac:dyDescent="0.25">
      <c r="A58" s="6" t="s">
        <v>314</v>
      </c>
      <c r="B58" s="7" t="s">
        <v>329</v>
      </c>
      <c r="C58" s="5"/>
      <c r="D58" s="49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x14ac:dyDescent="0.25">
      <c r="A59" s="6" t="s">
        <v>330</v>
      </c>
      <c r="B59" s="7" t="s">
        <v>329</v>
      </c>
      <c r="C59" s="5"/>
      <c r="D59" s="49"/>
      <c r="E59" s="49"/>
      <c r="F59" s="49"/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x14ac:dyDescent="0.25">
      <c r="A60" s="4" t="s">
        <v>624</v>
      </c>
      <c r="B60" s="5" t="s">
        <v>331</v>
      </c>
      <c r="C60" s="5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x14ac:dyDescent="0.25">
      <c r="A61" s="6" t="s">
        <v>332</v>
      </c>
      <c r="B61" s="7" t="s">
        <v>331</v>
      </c>
      <c r="C61" s="5"/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x14ac:dyDescent="0.25">
      <c r="A62" s="6" t="s">
        <v>333</v>
      </c>
      <c r="B62" s="7" t="s">
        <v>331</v>
      </c>
      <c r="C62" s="5"/>
      <c r="D62" s="49"/>
      <c r="E62" s="49"/>
      <c r="F62" s="49"/>
      <c r="G62" s="49"/>
      <c r="H62" s="49"/>
      <c r="I62" s="49"/>
      <c r="J62" s="49"/>
      <c r="K62" s="49"/>
      <c r="L62" s="49"/>
      <c r="M62" s="49"/>
      <c r="N62" s="49"/>
      <c r="O62" s="49"/>
      <c r="P62" s="49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x14ac:dyDescent="0.25">
      <c r="A63" s="6" t="s">
        <v>334</v>
      </c>
      <c r="B63" s="7" t="s">
        <v>331</v>
      </c>
      <c r="C63" s="5"/>
      <c r="D63" s="49"/>
      <c r="E63" s="49"/>
      <c r="F63" s="49"/>
      <c r="G63" s="49"/>
      <c r="H63" s="49"/>
      <c r="I63" s="49"/>
      <c r="J63" s="49"/>
      <c r="K63" s="49"/>
      <c r="L63" s="49"/>
      <c r="M63" s="49"/>
      <c r="N63" s="49"/>
      <c r="O63" s="49"/>
      <c r="P63" s="49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x14ac:dyDescent="0.25">
      <c r="A64" s="4" t="s">
        <v>335</v>
      </c>
      <c r="B64" s="5" t="s">
        <v>336</v>
      </c>
      <c r="C64" s="5"/>
      <c r="D64" s="49"/>
      <c r="E64" s="49"/>
      <c r="F64" s="49"/>
      <c r="G64" s="49"/>
      <c r="H64" s="49"/>
      <c r="I64" s="49"/>
      <c r="J64" s="49"/>
      <c r="K64" s="49"/>
      <c r="L64" s="49"/>
      <c r="M64" s="49"/>
      <c r="N64" s="49"/>
      <c r="O64" s="49"/>
      <c r="P64" s="49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x14ac:dyDescent="0.25">
      <c r="A65" s="8" t="s">
        <v>625</v>
      </c>
      <c r="B65" s="9" t="s">
        <v>337</v>
      </c>
      <c r="C65" s="9"/>
      <c r="D65" s="49"/>
      <c r="E65" s="49"/>
      <c r="F65" s="49"/>
      <c r="G65" s="49"/>
      <c r="H65" s="49"/>
      <c r="I65" s="49"/>
      <c r="J65" s="49"/>
      <c r="K65" s="49"/>
      <c r="L65" s="49"/>
      <c r="M65" s="49"/>
      <c r="N65" s="49"/>
      <c r="O65" s="49"/>
      <c r="P65" s="49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5.75" x14ac:dyDescent="0.25">
      <c r="A66" s="10" t="s">
        <v>626</v>
      </c>
      <c r="B66" s="11" t="s">
        <v>338</v>
      </c>
      <c r="C66" s="9"/>
      <c r="D66" s="49"/>
      <c r="E66" s="49"/>
      <c r="F66" s="49"/>
      <c r="G66" s="49"/>
      <c r="H66" s="49"/>
      <c r="I66" s="49"/>
      <c r="J66" s="49"/>
      <c r="K66" s="49"/>
      <c r="L66" s="49"/>
      <c r="M66" s="49"/>
      <c r="N66" s="49"/>
      <c r="O66" s="49"/>
      <c r="P66" s="49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x14ac:dyDescent="0.25">
      <c r="A67" s="14" t="s">
        <v>339</v>
      </c>
      <c r="B67" s="9" t="s">
        <v>340</v>
      </c>
      <c r="C67" s="5"/>
      <c r="D67" s="49"/>
      <c r="E67" s="49"/>
      <c r="F67" s="49"/>
      <c r="G67" s="49"/>
      <c r="H67" s="49"/>
      <c r="I67" s="49"/>
      <c r="J67" s="49"/>
      <c r="K67" s="49"/>
      <c r="L67" s="49"/>
      <c r="M67" s="49"/>
      <c r="N67" s="49"/>
      <c r="O67" s="49"/>
      <c r="P67" s="49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x14ac:dyDescent="0.25">
      <c r="A68" s="15" t="s">
        <v>627</v>
      </c>
      <c r="B68" s="5" t="s">
        <v>341</v>
      </c>
      <c r="C68" s="5"/>
      <c r="D68" s="49"/>
      <c r="E68" s="49"/>
      <c r="F68" s="49"/>
      <c r="G68" s="49"/>
      <c r="H68" s="49"/>
      <c r="I68" s="49"/>
      <c r="J68" s="49"/>
      <c r="K68" s="49"/>
      <c r="L68" s="49"/>
      <c r="M68" s="49"/>
      <c r="N68" s="49"/>
      <c r="O68" s="49"/>
      <c r="P68" s="49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x14ac:dyDescent="0.25">
      <c r="A69" s="15" t="s">
        <v>628</v>
      </c>
      <c r="B69" s="5" t="s">
        <v>341</v>
      </c>
      <c r="C69" s="5"/>
      <c r="D69" s="49"/>
      <c r="E69" s="49"/>
      <c r="F69" s="49"/>
      <c r="G69" s="49"/>
      <c r="H69" s="49"/>
      <c r="I69" s="49"/>
      <c r="J69" s="49"/>
      <c r="K69" s="49"/>
      <c r="L69" s="49"/>
      <c r="M69" s="49"/>
      <c r="N69" s="49"/>
      <c r="O69" s="49"/>
      <c r="P69" s="49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x14ac:dyDescent="0.25">
      <c r="A70" s="15" t="s">
        <v>629</v>
      </c>
      <c r="B70" s="5" t="s">
        <v>341</v>
      </c>
      <c r="C70" s="5"/>
      <c r="D70" s="49"/>
      <c r="E70" s="49"/>
      <c r="F70" s="49"/>
      <c r="G70" s="49"/>
      <c r="H70" s="49"/>
      <c r="I70" s="49"/>
      <c r="J70" s="49"/>
      <c r="K70" s="49"/>
      <c r="L70" s="49"/>
      <c r="M70" s="49"/>
      <c r="N70" s="49"/>
      <c r="O70" s="49"/>
      <c r="P70" s="49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x14ac:dyDescent="0.25">
      <c r="A71" s="15" t="s">
        <v>630</v>
      </c>
      <c r="B71" s="5" t="s">
        <v>341</v>
      </c>
      <c r="C71" s="5"/>
      <c r="D71" s="49"/>
      <c r="E71" s="49"/>
      <c r="F71" s="49"/>
      <c r="G71" s="49"/>
      <c r="H71" s="49"/>
      <c r="I71" s="49"/>
      <c r="J71" s="49"/>
      <c r="K71" s="49"/>
      <c r="L71" s="49"/>
      <c r="M71" s="49"/>
      <c r="N71" s="49"/>
      <c r="O71" s="49"/>
      <c r="P71" s="49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x14ac:dyDescent="0.25">
      <c r="A72" s="15" t="s">
        <v>631</v>
      </c>
      <c r="B72" s="5" t="s">
        <v>341</v>
      </c>
      <c r="C72" s="5"/>
      <c r="D72" s="49"/>
      <c r="E72" s="49"/>
      <c r="F72" s="49"/>
      <c r="G72" s="49"/>
      <c r="H72" s="49"/>
      <c r="I72" s="49"/>
      <c r="J72" s="49"/>
      <c r="K72" s="49"/>
      <c r="L72" s="49"/>
      <c r="M72" s="49"/>
      <c r="N72" s="49"/>
      <c r="O72" s="49"/>
      <c r="P72" s="49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x14ac:dyDescent="0.25">
      <c r="A73" s="15" t="s">
        <v>632</v>
      </c>
      <c r="B73" s="5" t="s">
        <v>341</v>
      </c>
      <c r="C73" s="5"/>
      <c r="D73" s="49"/>
      <c r="E73" s="49"/>
      <c r="F73" s="49"/>
      <c r="G73" s="49"/>
      <c r="H73" s="49"/>
      <c r="I73" s="49"/>
      <c r="J73" s="49"/>
      <c r="K73" s="49"/>
      <c r="L73" s="49"/>
      <c r="M73" s="49"/>
      <c r="N73" s="49"/>
      <c r="O73" s="49"/>
      <c r="P73" s="49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x14ac:dyDescent="0.25">
      <c r="A74" s="15" t="s">
        <v>633</v>
      </c>
      <c r="B74" s="5" t="s">
        <v>341</v>
      </c>
      <c r="C74" s="5"/>
      <c r="D74" s="49"/>
      <c r="E74" s="49"/>
      <c r="F74" s="49"/>
      <c r="G74" s="49"/>
      <c r="H74" s="49"/>
      <c r="I74" s="49"/>
      <c r="J74" s="49"/>
      <c r="K74" s="49"/>
      <c r="L74" s="49"/>
      <c r="M74" s="49"/>
      <c r="N74" s="49"/>
      <c r="O74" s="49"/>
      <c r="P74" s="49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x14ac:dyDescent="0.25">
      <c r="A75" s="15" t="s">
        <v>634</v>
      </c>
      <c r="B75" s="5" t="s">
        <v>341</v>
      </c>
      <c r="C75" s="5"/>
      <c r="D75" s="49"/>
      <c r="E75" s="49"/>
      <c r="F75" s="49"/>
      <c r="G75" s="49"/>
      <c r="H75" s="49"/>
      <c r="I75" s="49"/>
      <c r="J75" s="49"/>
      <c r="K75" s="49"/>
      <c r="L75" s="49"/>
      <c r="M75" s="49"/>
      <c r="N75" s="49"/>
      <c r="O75" s="49"/>
      <c r="P75" s="49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x14ac:dyDescent="0.25">
      <c r="A76" s="15" t="s">
        <v>635</v>
      </c>
      <c r="B76" s="5" t="s">
        <v>341</v>
      </c>
      <c r="C76" s="5"/>
      <c r="D76" s="49"/>
      <c r="E76" s="49"/>
      <c r="F76" s="49"/>
      <c r="G76" s="49"/>
      <c r="H76" s="49"/>
      <c r="I76" s="49"/>
      <c r="J76" s="49"/>
      <c r="K76" s="49"/>
      <c r="L76" s="49"/>
      <c r="M76" s="49"/>
      <c r="N76" s="49"/>
      <c r="O76" s="49"/>
      <c r="P76" s="49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x14ac:dyDescent="0.25">
      <c r="A77" s="15" t="s">
        <v>636</v>
      </c>
      <c r="B77" s="5" t="s">
        <v>341</v>
      </c>
      <c r="C77" s="5"/>
      <c r="D77" s="49"/>
      <c r="E77" s="49"/>
      <c r="F77" s="49"/>
      <c r="G77" s="49"/>
      <c r="H77" s="49"/>
      <c r="I77" s="49"/>
      <c r="J77" s="49"/>
      <c r="K77" s="49"/>
      <c r="L77" s="49"/>
      <c r="M77" s="49"/>
      <c r="N77" s="49"/>
      <c r="O77" s="49"/>
      <c r="P77" s="49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x14ac:dyDescent="0.25">
      <c r="A78" s="16" t="s">
        <v>637</v>
      </c>
      <c r="B78" s="5" t="s">
        <v>341</v>
      </c>
      <c r="C78" s="5"/>
      <c r="D78" s="49"/>
      <c r="E78" s="49"/>
      <c r="F78" s="49"/>
      <c r="G78" s="49"/>
      <c r="H78" s="49"/>
      <c r="I78" s="49"/>
      <c r="J78" s="49"/>
      <c r="K78" s="49"/>
      <c r="L78" s="49"/>
      <c r="M78" s="49"/>
      <c r="N78" s="49"/>
      <c r="O78" s="49"/>
      <c r="P78" s="49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x14ac:dyDescent="0.25">
      <c r="A79" s="16" t="s">
        <v>638</v>
      </c>
      <c r="B79" s="5" t="s">
        <v>341</v>
      </c>
      <c r="C79" s="5"/>
      <c r="D79" s="49"/>
      <c r="E79" s="49"/>
      <c r="F79" s="49"/>
      <c r="G79" s="49"/>
      <c r="H79" s="49"/>
      <c r="I79" s="49"/>
      <c r="J79" s="49"/>
      <c r="K79" s="49"/>
      <c r="L79" s="49"/>
      <c r="M79" s="49"/>
      <c r="N79" s="49"/>
      <c r="O79" s="49"/>
      <c r="P79" s="49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x14ac:dyDescent="0.25">
      <c r="A80" s="16" t="s">
        <v>639</v>
      </c>
      <c r="B80" s="5" t="s">
        <v>341</v>
      </c>
      <c r="C80" s="5"/>
      <c r="D80" s="49"/>
      <c r="E80" s="49"/>
      <c r="F80" s="49"/>
      <c r="G80" s="49"/>
      <c r="H80" s="49"/>
      <c r="I80" s="49"/>
      <c r="J80" s="49"/>
      <c r="K80" s="49"/>
      <c r="L80" s="49"/>
      <c r="M80" s="49"/>
      <c r="N80" s="49"/>
      <c r="O80" s="49"/>
      <c r="P80" s="49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x14ac:dyDescent="0.25">
      <c r="A81" s="16" t="s">
        <v>640</v>
      </c>
      <c r="B81" s="5" t="s">
        <v>341</v>
      </c>
      <c r="C81" s="5"/>
      <c r="D81" s="49"/>
      <c r="E81" s="49"/>
      <c r="F81" s="49"/>
      <c r="G81" s="49"/>
      <c r="H81" s="49"/>
      <c r="I81" s="49"/>
      <c r="J81" s="49"/>
      <c r="K81" s="49"/>
      <c r="L81" s="49"/>
      <c r="M81" s="49"/>
      <c r="N81" s="49"/>
      <c r="O81" s="49"/>
      <c r="P81" s="49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x14ac:dyDescent="0.25">
      <c r="A82" s="16" t="s">
        <v>641</v>
      </c>
      <c r="B82" s="5" t="s">
        <v>341</v>
      </c>
      <c r="C82" s="5"/>
      <c r="D82" s="49"/>
      <c r="E82" s="49"/>
      <c r="F82" s="49"/>
      <c r="G82" s="49"/>
      <c r="H82" s="49"/>
      <c r="I82" s="49"/>
      <c r="J82" s="49"/>
      <c r="K82" s="49"/>
      <c r="L82" s="49"/>
      <c r="M82" s="49"/>
      <c r="N82" s="49"/>
      <c r="O82" s="49"/>
      <c r="P82" s="49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x14ac:dyDescent="0.25">
      <c r="A83" s="16" t="s">
        <v>642</v>
      </c>
      <c r="B83" s="5" t="s">
        <v>341</v>
      </c>
      <c r="C83" s="5"/>
      <c r="D83" s="49"/>
      <c r="E83" s="49"/>
      <c r="F83" s="49"/>
      <c r="G83" s="49"/>
      <c r="H83" s="49"/>
      <c r="I83" s="49"/>
      <c r="J83" s="49"/>
      <c r="K83" s="49"/>
      <c r="L83" s="49"/>
      <c r="M83" s="49"/>
      <c r="N83" s="49"/>
      <c r="O83" s="49"/>
      <c r="P83" s="49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x14ac:dyDescent="0.25">
      <c r="A84" s="14" t="s">
        <v>643</v>
      </c>
      <c r="B84" s="17" t="s">
        <v>341</v>
      </c>
      <c r="C84" s="5"/>
      <c r="D84" s="49"/>
      <c r="E84" s="49"/>
      <c r="F84" s="49"/>
      <c r="G84" s="49"/>
      <c r="H84" s="49"/>
      <c r="I84" s="49"/>
      <c r="J84" s="49"/>
      <c r="K84" s="49"/>
      <c r="L84" s="49"/>
      <c r="M84" s="49"/>
      <c r="N84" s="49"/>
      <c r="O84" s="49"/>
      <c r="P84" s="49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x14ac:dyDescent="0.25">
      <c r="A85" s="15" t="s">
        <v>644</v>
      </c>
      <c r="B85" s="5" t="s">
        <v>342</v>
      </c>
      <c r="C85" s="5"/>
      <c r="D85" s="49"/>
      <c r="E85" s="49"/>
      <c r="F85" s="49"/>
      <c r="G85" s="49"/>
      <c r="H85" s="49"/>
      <c r="I85" s="49"/>
      <c r="J85" s="49"/>
      <c r="K85" s="49"/>
      <c r="L85" s="49"/>
      <c r="M85" s="49"/>
      <c r="N85" s="49"/>
      <c r="O85" s="49"/>
      <c r="P85" s="49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x14ac:dyDescent="0.25">
      <c r="A86" s="15" t="s">
        <v>645</v>
      </c>
      <c r="B86" s="5" t="s">
        <v>342</v>
      </c>
      <c r="C86" s="5"/>
      <c r="D86" s="49"/>
      <c r="E86" s="49"/>
      <c r="F86" s="49"/>
      <c r="G86" s="49"/>
      <c r="H86" s="49"/>
      <c r="I86" s="49"/>
      <c r="J86" s="49"/>
      <c r="K86" s="49"/>
      <c r="L86" s="49"/>
      <c r="M86" s="49"/>
      <c r="N86" s="49"/>
      <c r="O86" s="49"/>
      <c r="P86" s="49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x14ac:dyDescent="0.25">
      <c r="A87" s="15" t="s">
        <v>646</v>
      </c>
      <c r="B87" s="5" t="s">
        <v>342</v>
      </c>
      <c r="C87" s="5"/>
      <c r="D87" s="49"/>
      <c r="E87" s="49"/>
      <c r="F87" s="49"/>
      <c r="G87" s="49"/>
      <c r="H87" s="49"/>
      <c r="I87" s="49"/>
      <c r="J87" s="49"/>
      <c r="K87" s="49"/>
      <c r="L87" s="49"/>
      <c r="M87" s="49"/>
      <c r="N87" s="49"/>
      <c r="O87" s="49"/>
      <c r="P87" s="49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x14ac:dyDescent="0.25">
      <c r="A88" s="18" t="s">
        <v>647</v>
      </c>
      <c r="B88" s="9" t="s">
        <v>342</v>
      </c>
      <c r="C88" s="5"/>
      <c r="D88" s="49"/>
      <c r="E88" s="49"/>
      <c r="F88" s="49"/>
      <c r="G88" s="49"/>
      <c r="H88" s="49"/>
      <c r="I88" s="49"/>
      <c r="J88" s="49"/>
      <c r="K88" s="49"/>
      <c r="L88" s="49"/>
      <c r="M88" s="49"/>
      <c r="N88" s="49"/>
      <c r="O88" s="49"/>
      <c r="P88" s="49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x14ac:dyDescent="0.25">
      <c r="A89" s="15" t="s">
        <v>648</v>
      </c>
      <c r="B89" s="5" t="s">
        <v>343</v>
      </c>
      <c r="C89" s="5"/>
      <c r="D89" s="49"/>
      <c r="E89" s="49"/>
      <c r="F89" s="49"/>
      <c r="G89" s="49"/>
      <c r="H89" s="49"/>
      <c r="I89" s="49"/>
      <c r="J89" s="49"/>
      <c r="K89" s="49"/>
      <c r="L89" s="49"/>
      <c r="M89" s="49"/>
      <c r="N89" s="49"/>
      <c r="O89" s="49"/>
      <c r="P89" s="49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x14ac:dyDescent="0.25">
      <c r="A90" s="15" t="s">
        <v>649</v>
      </c>
      <c r="B90" s="5" t="s">
        <v>343</v>
      </c>
      <c r="C90" s="5"/>
      <c r="D90" s="49"/>
      <c r="E90" s="49"/>
      <c r="F90" s="49"/>
      <c r="G90" s="49"/>
      <c r="H90" s="49"/>
      <c r="I90" s="49"/>
      <c r="J90" s="49"/>
      <c r="K90" s="49"/>
      <c r="L90" s="49"/>
      <c r="M90" s="49"/>
      <c r="N90" s="49"/>
      <c r="O90" s="49"/>
      <c r="P90" s="49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x14ac:dyDescent="0.25">
      <c r="A91" s="15" t="s">
        <v>650</v>
      </c>
      <c r="B91" s="5" t="s">
        <v>343</v>
      </c>
      <c r="C91" s="5"/>
      <c r="D91" s="49"/>
      <c r="E91" s="49"/>
      <c r="F91" s="49"/>
      <c r="G91" s="49"/>
      <c r="H91" s="49"/>
      <c r="I91" s="49"/>
      <c r="J91" s="49"/>
      <c r="K91" s="49"/>
      <c r="L91" s="49"/>
      <c r="M91" s="49"/>
      <c r="N91" s="49"/>
      <c r="O91" s="49"/>
      <c r="P91" s="49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x14ac:dyDescent="0.25">
      <c r="A92" s="15" t="s">
        <v>651</v>
      </c>
      <c r="B92" s="5" t="s">
        <v>343</v>
      </c>
      <c r="C92" s="5"/>
      <c r="D92" s="49"/>
      <c r="E92" s="49"/>
      <c r="F92" s="49"/>
      <c r="G92" s="49"/>
      <c r="H92" s="49"/>
      <c r="I92" s="49"/>
      <c r="J92" s="49"/>
      <c r="K92" s="49"/>
      <c r="L92" s="49"/>
      <c r="M92" s="49"/>
      <c r="N92" s="49"/>
      <c r="O92" s="49"/>
      <c r="P92" s="49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x14ac:dyDescent="0.25">
      <c r="A93" s="16" t="s">
        <v>652</v>
      </c>
      <c r="B93" s="5" t="s">
        <v>343</v>
      </c>
      <c r="C93" s="5"/>
      <c r="D93" s="49"/>
      <c r="E93" s="49"/>
      <c r="F93" s="49"/>
      <c r="G93" s="49"/>
      <c r="H93" s="49"/>
      <c r="I93" s="49"/>
      <c r="J93" s="49"/>
      <c r="K93" s="49"/>
      <c r="L93" s="49"/>
      <c r="M93" s="49"/>
      <c r="N93" s="49"/>
      <c r="O93" s="49"/>
      <c r="P93" s="49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x14ac:dyDescent="0.25">
      <c r="A94" s="16" t="s">
        <v>653</v>
      </c>
      <c r="B94" s="5" t="s">
        <v>343</v>
      </c>
      <c r="C94" s="5"/>
      <c r="D94" s="49"/>
      <c r="E94" s="49"/>
      <c r="F94" s="49"/>
      <c r="G94" s="49"/>
      <c r="H94" s="49"/>
      <c r="I94" s="49"/>
      <c r="J94" s="49"/>
      <c r="K94" s="49"/>
      <c r="L94" s="49"/>
      <c r="M94" s="49"/>
      <c r="N94" s="49"/>
      <c r="O94" s="49"/>
      <c r="P94" s="49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x14ac:dyDescent="0.25">
      <c r="A95" s="19" t="s">
        <v>7</v>
      </c>
      <c r="B95" s="17" t="s">
        <v>343</v>
      </c>
      <c r="C95" s="5"/>
      <c r="D95" s="49"/>
      <c r="E95" s="49"/>
      <c r="F95" s="49"/>
      <c r="G95" s="49"/>
      <c r="H95" s="49"/>
      <c r="I95" s="49"/>
      <c r="J95" s="49"/>
      <c r="K95" s="49"/>
      <c r="L95" s="49"/>
      <c r="M95" s="49"/>
      <c r="N95" s="49"/>
      <c r="O95" s="49"/>
      <c r="P95" s="49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x14ac:dyDescent="0.25">
      <c r="A96" s="15" t="s">
        <v>654</v>
      </c>
      <c r="B96" s="5" t="s">
        <v>344</v>
      </c>
      <c r="C96" s="5"/>
      <c r="D96" s="49"/>
      <c r="E96" s="49"/>
      <c r="F96" s="49"/>
      <c r="G96" s="49"/>
      <c r="H96" s="49"/>
      <c r="I96" s="49"/>
      <c r="J96" s="49"/>
      <c r="K96" s="49"/>
      <c r="L96" s="49"/>
      <c r="M96" s="49"/>
      <c r="N96" s="49"/>
      <c r="O96" s="49"/>
      <c r="P96" s="49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x14ac:dyDescent="0.25">
      <c r="A97" s="20" t="s">
        <v>6</v>
      </c>
      <c r="B97" s="17" t="s">
        <v>344</v>
      </c>
      <c r="C97" s="5"/>
      <c r="D97" s="49"/>
      <c r="E97" s="49"/>
      <c r="F97" s="49"/>
      <c r="G97" s="49"/>
      <c r="H97" s="49"/>
      <c r="I97" s="49"/>
      <c r="J97" s="49"/>
      <c r="K97" s="49"/>
      <c r="L97" s="49"/>
      <c r="M97" s="49"/>
      <c r="N97" s="49"/>
      <c r="O97" s="49"/>
      <c r="P97" s="49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x14ac:dyDescent="0.25">
      <c r="A98" s="15" t="s">
        <v>655</v>
      </c>
      <c r="B98" s="5" t="s">
        <v>345</v>
      </c>
      <c r="C98" s="5"/>
      <c r="D98" s="49"/>
      <c r="E98" s="49"/>
      <c r="F98" s="49"/>
      <c r="G98" s="49"/>
      <c r="H98" s="49"/>
      <c r="I98" s="49"/>
      <c r="J98" s="49"/>
      <c r="K98" s="49"/>
      <c r="L98" s="49"/>
      <c r="M98" s="49"/>
      <c r="N98" s="49"/>
      <c r="O98" s="49"/>
      <c r="P98" s="49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x14ac:dyDescent="0.25">
      <c r="A99" s="15" t="s">
        <v>656</v>
      </c>
      <c r="B99" s="5" t="s">
        <v>345</v>
      </c>
      <c r="C99" s="5"/>
      <c r="D99" s="49"/>
      <c r="E99" s="49"/>
      <c r="F99" s="49"/>
      <c r="G99" s="49"/>
      <c r="H99" s="49"/>
      <c r="I99" s="49"/>
      <c r="J99" s="49"/>
      <c r="K99" s="49"/>
      <c r="L99" s="49"/>
      <c r="M99" s="49"/>
      <c r="N99" s="49"/>
      <c r="O99" s="49"/>
      <c r="P99" s="49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x14ac:dyDescent="0.25">
      <c r="A100" s="16" t="s">
        <v>657</v>
      </c>
      <c r="B100" s="5" t="s">
        <v>345</v>
      </c>
      <c r="C100" s="5"/>
      <c r="D100" s="49"/>
      <c r="E100" s="49"/>
      <c r="F100" s="49"/>
      <c r="G100" s="49"/>
      <c r="H100" s="49"/>
      <c r="I100" s="49"/>
      <c r="J100" s="49"/>
      <c r="K100" s="49"/>
      <c r="L100" s="49"/>
      <c r="M100" s="49"/>
      <c r="N100" s="49"/>
      <c r="O100" s="49"/>
      <c r="P100" s="49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x14ac:dyDescent="0.25">
      <c r="A101" s="16" t="s">
        <v>658</v>
      </c>
      <c r="B101" s="5" t="s">
        <v>345</v>
      </c>
      <c r="C101" s="5"/>
      <c r="D101" s="49"/>
      <c r="E101" s="49"/>
      <c r="F101" s="49"/>
      <c r="G101" s="49"/>
      <c r="H101" s="49"/>
      <c r="I101" s="49"/>
      <c r="J101" s="49"/>
      <c r="K101" s="49"/>
      <c r="L101" s="49"/>
      <c r="M101" s="49"/>
      <c r="N101" s="49"/>
      <c r="O101" s="49"/>
      <c r="P101" s="49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x14ac:dyDescent="0.25">
      <c r="A102" s="16" t="s">
        <v>659</v>
      </c>
      <c r="B102" s="5" t="s">
        <v>345</v>
      </c>
      <c r="C102" s="5"/>
      <c r="D102" s="49"/>
      <c r="E102" s="49"/>
      <c r="F102" s="49"/>
      <c r="G102" s="49"/>
      <c r="H102" s="49"/>
      <c r="I102" s="49"/>
      <c r="J102" s="49"/>
      <c r="K102" s="49"/>
      <c r="L102" s="49"/>
      <c r="M102" s="49"/>
      <c r="N102" s="49"/>
      <c r="O102" s="49"/>
      <c r="P102" s="49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5" customHeight="1" x14ac:dyDescent="0.25">
      <c r="A103" s="21" t="s">
        <v>660</v>
      </c>
      <c r="B103" s="5" t="s">
        <v>345</v>
      </c>
      <c r="C103" s="5"/>
      <c r="D103" s="49"/>
      <c r="E103" s="49"/>
      <c r="F103" s="49"/>
      <c r="G103" s="49"/>
      <c r="H103" s="49"/>
      <c r="I103" s="49"/>
      <c r="J103" s="49"/>
      <c r="K103" s="49"/>
      <c r="L103" s="49"/>
      <c r="M103" s="49"/>
      <c r="N103" s="49"/>
      <c r="O103" s="49"/>
      <c r="P103" s="49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5" customHeight="1" x14ac:dyDescent="0.25">
      <c r="A104" s="14" t="s">
        <v>5</v>
      </c>
      <c r="B104" s="17" t="s">
        <v>345</v>
      </c>
      <c r="C104" s="5"/>
      <c r="D104" s="49"/>
      <c r="E104" s="49"/>
      <c r="F104" s="49"/>
      <c r="G104" s="49"/>
      <c r="H104" s="49"/>
      <c r="I104" s="49"/>
      <c r="J104" s="49"/>
      <c r="K104" s="49"/>
      <c r="L104" s="49"/>
      <c r="M104" s="49"/>
      <c r="N104" s="49"/>
      <c r="O104" s="49"/>
      <c r="P104" s="49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x14ac:dyDescent="0.25">
      <c r="A105" s="15" t="s">
        <v>661</v>
      </c>
      <c r="B105" s="5" t="s">
        <v>346</v>
      </c>
      <c r="C105" s="5"/>
      <c r="D105" s="49"/>
      <c r="E105" s="49"/>
      <c r="F105" s="49"/>
      <c r="G105" s="49"/>
      <c r="H105" s="49"/>
      <c r="I105" s="49"/>
      <c r="J105" s="49"/>
      <c r="K105" s="49"/>
      <c r="L105" s="49"/>
      <c r="M105" s="49"/>
      <c r="N105" s="49"/>
      <c r="O105" s="49"/>
      <c r="P105" s="49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x14ac:dyDescent="0.25">
      <c r="A106" s="15" t="s">
        <v>662</v>
      </c>
      <c r="B106" s="5" t="s">
        <v>346</v>
      </c>
      <c r="C106" s="5"/>
      <c r="D106" s="49"/>
      <c r="E106" s="49"/>
      <c r="F106" s="49"/>
      <c r="G106" s="49"/>
      <c r="H106" s="49"/>
      <c r="I106" s="49"/>
      <c r="J106" s="49"/>
      <c r="K106" s="49"/>
      <c r="L106" s="49"/>
      <c r="M106" s="49"/>
      <c r="N106" s="49"/>
      <c r="O106" s="49"/>
      <c r="P106" s="49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x14ac:dyDescent="0.25">
      <c r="A107" s="14" t="s">
        <v>4</v>
      </c>
      <c r="B107" s="9" t="s">
        <v>346</v>
      </c>
      <c r="C107" s="5"/>
      <c r="D107" s="49"/>
      <c r="E107" s="49"/>
      <c r="F107" s="49"/>
      <c r="G107" s="49"/>
      <c r="H107" s="49"/>
      <c r="I107" s="49"/>
      <c r="J107" s="49"/>
      <c r="K107" s="49"/>
      <c r="L107" s="49"/>
      <c r="M107" s="49"/>
      <c r="N107" s="49"/>
      <c r="O107" s="49"/>
      <c r="P107" s="49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x14ac:dyDescent="0.25">
      <c r="A108" s="15" t="s">
        <v>663</v>
      </c>
      <c r="B108" s="5" t="s">
        <v>347</v>
      </c>
      <c r="C108" s="5"/>
      <c r="D108" s="49"/>
      <c r="E108" s="49"/>
      <c r="F108" s="49"/>
      <c r="G108" s="49"/>
      <c r="H108" s="49"/>
      <c r="I108" s="49"/>
      <c r="J108" s="49"/>
      <c r="K108" s="49"/>
      <c r="L108" s="49"/>
      <c r="M108" s="49"/>
      <c r="N108" s="49"/>
      <c r="O108" s="49"/>
      <c r="P108" s="49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x14ac:dyDescent="0.25">
      <c r="A109" s="15" t="s">
        <v>664</v>
      </c>
      <c r="B109" s="5" t="s">
        <v>347</v>
      </c>
      <c r="C109" s="5"/>
      <c r="D109" s="49"/>
      <c r="E109" s="49"/>
      <c r="F109" s="49"/>
      <c r="G109" s="49"/>
      <c r="H109" s="49"/>
      <c r="I109" s="49"/>
      <c r="J109" s="49"/>
      <c r="K109" s="49"/>
      <c r="L109" s="49"/>
      <c r="M109" s="49"/>
      <c r="N109" s="49"/>
      <c r="O109" s="49"/>
      <c r="P109" s="49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x14ac:dyDescent="0.25">
      <c r="A110" s="16" t="s">
        <v>665</v>
      </c>
      <c r="B110" s="5" t="s">
        <v>347</v>
      </c>
      <c r="C110" s="5"/>
      <c r="D110" s="49"/>
      <c r="E110" s="49"/>
      <c r="F110" s="49"/>
      <c r="G110" s="49"/>
      <c r="H110" s="49"/>
      <c r="I110" s="49"/>
      <c r="J110" s="49"/>
      <c r="K110" s="49"/>
      <c r="L110" s="49"/>
      <c r="M110" s="49"/>
      <c r="N110" s="49"/>
      <c r="O110" s="49"/>
      <c r="P110" s="49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x14ac:dyDescent="0.25">
      <c r="A111" s="16" t="s">
        <v>666</v>
      </c>
      <c r="B111" s="5" t="s">
        <v>347</v>
      </c>
      <c r="C111" s="5"/>
      <c r="D111" s="49"/>
      <c r="E111" s="49"/>
      <c r="F111" s="49"/>
      <c r="G111" s="49"/>
      <c r="H111" s="49"/>
      <c r="I111" s="49"/>
      <c r="J111" s="49"/>
      <c r="K111" s="49"/>
      <c r="L111" s="49"/>
      <c r="M111" s="49"/>
      <c r="N111" s="49"/>
      <c r="O111" s="49"/>
      <c r="P111" s="49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x14ac:dyDescent="0.25">
      <c r="A112" s="16" t="s">
        <v>667</v>
      </c>
      <c r="B112" s="5" t="s">
        <v>347</v>
      </c>
      <c r="C112" s="5"/>
      <c r="D112" s="49"/>
      <c r="E112" s="49"/>
      <c r="F112" s="49"/>
      <c r="G112" s="49"/>
      <c r="H112" s="49"/>
      <c r="I112" s="49"/>
      <c r="J112" s="49"/>
      <c r="K112" s="49"/>
      <c r="L112" s="49"/>
      <c r="M112" s="49"/>
      <c r="N112" s="49"/>
      <c r="O112" s="49"/>
      <c r="P112" s="49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x14ac:dyDescent="0.25">
      <c r="A113" s="16" t="s">
        <v>668</v>
      </c>
      <c r="B113" s="5" t="s">
        <v>347</v>
      </c>
      <c r="C113" s="5"/>
      <c r="D113" s="49"/>
      <c r="E113" s="49"/>
      <c r="F113" s="49"/>
      <c r="G113" s="49"/>
      <c r="H113" s="49"/>
      <c r="I113" s="49"/>
      <c r="J113" s="49"/>
      <c r="K113" s="49"/>
      <c r="L113" s="49"/>
      <c r="M113" s="49"/>
      <c r="N113" s="49"/>
      <c r="O113" s="49"/>
      <c r="P113" s="49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x14ac:dyDescent="0.25">
      <c r="A114" s="16" t="s">
        <v>669</v>
      </c>
      <c r="B114" s="5" t="s">
        <v>347</v>
      </c>
      <c r="C114" s="5"/>
      <c r="D114" s="49"/>
      <c r="E114" s="49"/>
      <c r="F114" s="49"/>
      <c r="G114" s="49"/>
      <c r="H114" s="49"/>
      <c r="I114" s="49"/>
      <c r="J114" s="49"/>
      <c r="K114" s="49"/>
      <c r="L114" s="49"/>
      <c r="M114" s="49"/>
      <c r="N114" s="49"/>
      <c r="O114" s="49"/>
      <c r="P114" s="49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x14ac:dyDescent="0.25">
      <c r="A115" s="16" t="s">
        <v>670</v>
      </c>
      <c r="B115" s="5" t="s">
        <v>347</v>
      </c>
      <c r="C115" s="5"/>
      <c r="D115" s="49"/>
      <c r="E115" s="49"/>
      <c r="F115" s="49"/>
      <c r="G115" s="49"/>
      <c r="H115" s="49"/>
      <c r="I115" s="49"/>
      <c r="J115" s="49"/>
      <c r="K115" s="49"/>
      <c r="L115" s="49"/>
      <c r="M115" s="49"/>
      <c r="N115" s="49"/>
      <c r="O115" s="49"/>
      <c r="P115" s="49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x14ac:dyDescent="0.25">
      <c r="A116" s="16" t="s">
        <v>671</v>
      </c>
      <c r="B116" s="5" t="s">
        <v>347</v>
      </c>
      <c r="C116" s="5"/>
      <c r="D116" s="49"/>
      <c r="E116" s="49"/>
      <c r="F116" s="49"/>
      <c r="G116" s="49"/>
      <c r="H116" s="49"/>
      <c r="I116" s="49"/>
      <c r="J116" s="49"/>
      <c r="K116" s="49"/>
      <c r="L116" s="49"/>
      <c r="M116" s="49"/>
      <c r="N116" s="49"/>
      <c r="O116" s="49"/>
      <c r="P116" s="49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x14ac:dyDescent="0.25">
      <c r="A117" s="16" t="s">
        <v>672</v>
      </c>
      <c r="B117" s="5" t="s">
        <v>347</v>
      </c>
      <c r="C117" s="5"/>
      <c r="D117" s="49"/>
      <c r="E117" s="49"/>
      <c r="F117" s="49"/>
      <c r="G117" s="49"/>
      <c r="H117" s="49"/>
      <c r="I117" s="49"/>
      <c r="J117" s="49"/>
      <c r="K117" s="49"/>
      <c r="L117" s="49"/>
      <c r="M117" s="49"/>
      <c r="N117" s="49"/>
      <c r="O117" s="49"/>
      <c r="P117" s="49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30" x14ac:dyDescent="0.25">
      <c r="A118" s="16" t="s">
        <v>673</v>
      </c>
      <c r="B118" s="5" t="s">
        <v>347</v>
      </c>
      <c r="C118" s="5"/>
      <c r="D118" s="49"/>
      <c r="E118" s="49"/>
      <c r="F118" s="49"/>
      <c r="G118" s="49"/>
      <c r="H118" s="49"/>
      <c r="I118" s="49"/>
      <c r="J118" s="49"/>
      <c r="K118" s="49"/>
      <c r="L118" s="49"/>
      <c r="M118" s="49"/>
      <c r="N118" s="49"/>
      <c r="O118" s="49"/>
      <c r="P118" s="49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5" customHeight="1" x14ac:dyDescent="0.25">
      <c r="A119" s="16" t="s">
        <v>674</v>
      </c>
      <c r="B119" s="5" t="s">
        <v>347</v>
      </c>
      <c r="C119" s="5"/>
      <c r="D119" s="49"/>
      <c r="E119" s="49"/>
      <c r="F119" s="49"/>
      <c r="G119" s="49"/>
      <c r="H119" s="49"/>
      <c r="I119" s="49"/>
      <c r="J119" s="49"/>
      <c r="K119" s="49"/>
      <c r="L119" s="49"/>
      <c r="M119" s="49"/>
      <c r="N119" s="49"/>
      <c r="O119" s="49"/>
      <c r="P119" s="49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5" customHeight="1" x14ac:dyDescent="0.25">
      <c r="A120" s="14" t="s">
        <v>675</v>
      </c>
      <c r="B120" s="17" t="s">
        <v>347</v>
      </c>
      <c r="C120" s="5"/>
      <c r="D120" s="49"/>
      <c r="E120" s="49"/>
      <c r="F120" s="49"/>
      <c r="G120" s="49"/>
      <c r="H120" s="49"/>
      <c r="I120" s="49"/>
      <c r="J120" s="49"/>
      <c r="K120" s="49"/>
      <c r="L120" s="49"/>
      <c r="M120" s="49"/>
      <c r="N120" s="49"/>
      <c r="O120" s="49"/>
      <c r="P120" s="49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5.75" x14ac:dyDescent="0.25">
      <c r="A121" s="22" t="s">
        <v>676</v>
      </c>
      <c r="B121" s="11" t="s">
        <v>348</v>
      </c>
      <c r="C121" s="9"/>
      <c r="D121" s="49"/>
      <c r="E121" s="49"/>
      <c r="F121" s="49"/>
      <c r="G121" s="49"/>
      <c r="H121" s="49"/>
      <c r="I121" s="49"/>
      <c r="J121" s="49"/>
      <c r="K121" s="49"/>
      <c r="L121" s="49"/>
      <c r="M121" s="49"/>
      <c r="N121" s="49"/>
      <c r="O121" s="49"/>
      <c r="P121" s="49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x14ac:dyDescent="0.25">
      <c r="A122" s="14" t="s">
        <v>677</v>
      </c>
      <c r="B122" s="9" t="s">
        <v>349</v>
      </c>
      <c r="C122" s="5"/>
      <c r="D122" s="49"/>
      <c r="E122" s="49"/>
      <c r="F122" s="49"/>
      <c r="G122" s="49"/>
      <c r="H122" s="49"/>
      <c r="I122" s="49"/>
      <c r="J122" s="49"/>
      <c r="K122" s="49"/>
      <c r="L122" s="49"/>
      <c r="M122" s="49"/>
      <c r="N122" s="49"/>
      <c r="O122" s="49"/>
      <c r="P122" s="49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x14ac:dyDescent="0.25">
      <c r="A123" s="23" t="s">
        <v>350</v>
      </c>
      <c r="B123" s="7" t="s">
        <v>349</v>
      </c>
      <c r="C123" s="5"/>
      <c r="D123" s="49"/>
      <c r="E123" s="49"/>
      <c r="F123" s="49"/>
      <c r="G123" s="49"/>
      <c r="H123" s="49"/>
      <c r="I123" s="49"/>
      <c r="J123" s="49"/>
      <c r="K123" s="49"/>
      <c r="L123" s="49"/>
      <c r="M123" s="49"/>
      <c r="N123" s="49"/>
      <c r="O123" s="49"/>
      <c r="P123" s="49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x14ac:dyDescent="0.25">
      <c r="A124" s="14" t="s">
        <v>351</v>
      </c>
      <c r="B124" s="9" t="s">
        <v>352</v>
      </c>
      <c r="C124" s="5"/>
      <c r="D124" s="49"/>
      <c r="E124" s="49"/>
      <c r="F124" s="49"/>
      <c r="G124" s="49"/>
      <c r="H124" s="49"/>
      <c r="I124" s="49"/>
      <c r="J124" s="49"/>
      <c r="K124" s="49"/>
      <c r="L124" s="49"/>
      <c r="M124" s="49"/>
      <c r="N124" s="49"/>
      <c r="O124" s="49"/>
      <c r="P124" s="49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x14ac:dyDescent="0.25">
      <c r="A125" s="14" t="s">
        <v>353</v>
      </c>
      <c r="B125" s="9" t="s">
        <v>354</v>
      </c>
      <c r="C125" s="5"/>
      <c r="D125" s="49"/>
      <c r="E125" s="49"/>
      <c r="F125" s="49"/>
      <c r="G125" s="49"/>
      <c r="H125" s="49"/>
      <c r="I125" s="49"/>
      <c r="J125" s="49"/>
      <c r="K125" s="49"/>
      <c r="L125" s="49"/>
      <c r="M125" s="49"/>
      <c r="N125" s="49"/>
      <c r="O125" s="49"/>
      <c r="P125" s="49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x14ac:dyDescent="0.25">
      <c r="A126" s="16" t="s">
        <v>850</v>
      </c>
      <c r="B126" s="5" t="s">
        <v>355</v>
      </c>
      <c r="C126" s="5"/>
      <c r="D126" s="49"/>
      <c r="E126" s="49"/>
      <c r="F126" s="49"/>
      <c r="G126" s="49"/>
      <c r="H126" s="49"/>
      <c r="I126" s="49"/>
      <c r="J126" s="49"/>
      <c r="K126" s="49"/>
      <c r="L126" s="49"/>
      <c r="M126" s="49"/>
      <c r="N126" s="49"/>
      <c r="O126" s="49"/>
      <c r="P126" s="49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x14ac:dyDescent="0.25">
      <c r="A127" s="16" t="s">
        <v>851</v>
      </c>
      <c r="B127" s="5" t="s">
        <v>355</v>
      </c>
      <c r="C127" s="5"/>
      <c r="D127" s="49"/>
      <c r="E127" s="49"/>
      <c r="F127" s="49"/>
      <c r="G127" s="49"/>
      <c r="H127" s="49"/>
      <c r="I127" s="49"/>
      <c r="J127" s="49"/>
      <c r="K127" s="49"/>
      <c r="L127" s="49"/>
      <c r="M127" s="49"/>
      <c r="N127" s="49"/>
      <c r="O127" s="49"/>
      <c r="P127" s="49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x14ac:dyDescent="0.25">
      <c r="A128" s="16" t="s">
        <v>852</v>
      </c>
      <c r="B128" s="5" t="s">
        <v>355</v>
      </c>
      <c r="C128" s="5"/>
      <c r="D128" s="49"/>
      <c r="E128" s="49"/>
      <c r="F128" s="49"/>
      <c r="G128" s="49"/>
      <c r="H128" s="49"/>
      <c r="I128" s="49"/>
      <c r="J128" s="49"/>
      <c r="K128" s="49"/>
      <c r="L128" s="49"/>
      <c r="M128" s="49"/>
      <c r="N128" s="49"/>
      <c r="O128" s="49"/>
      <c r="P128" s="49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x14ac:dyDescent="0.25">
      <c r="A129" s="16" t="s">
        <v>853</v>
      </c>
      <c r="B129" s="5" t="s">
        <v>355</v>
      </c>
      <c r="C129" s="5"/>
      <c r="D129" s="49"/>
      <c r="E129" s="49"/>
      <c r="F129" s="49"/>
      <c r="G129" s="49"/>
      <c r="H129" s="49"/>
      <c r="I129" s="49"/>
      <c r="J129" s="49"/>
      <c r="K129" s="49"/>
      <c r="L129" s="49"/>
      <c r="M129" s="49"/>
      <c r="N129" s="49"/>
      <c r="O129" s="49"/>
      <c r="P129" s="49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x14ac:dyDescent="0.25">
      <c r="A130" s="16" t="s">
        <v>854</v>
      </c>
      <c r="B130" s="5" t="s">
        <v>355</v>
      </c>
      <c r="C130" s="5"/>
      <c r="D130" s="49"/>
      <c r="E130" s="49"/>
      <c r="F130" s="49"/>
      <c r="G130" s="49"/>
      <c r="H130" s="49"/>
      <c r="I130" s="49"/>
      <c r="J130" s="49"/>
      <c r="K130" s="49"/>
      <c r="L130" s="49"/>
      <c r="M130" s="49"/>
      <c r="N130" s="49"/>
      <c r="O130" s="49"/>
      <c r="P130" s="49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x14ac:dyDescent="0.25">
      <c r="A131" s="16" t="s">
        <v>855</v>
      </c>
      <c r="B131" s="5" t="s">
        <v>355</v>
      </c>
      <c r="C131" s="5"/>
      <c r="D131" s="49"/>
      <c r="E131" s="49"/>
      <c r="F131" s="49"/>
      <c r="G131" s="49"/>
      <c r="H131" s="49"/>
      <c r="I131" s="49"/>
      <c r="J131" s="49"/>
      <c r="K131" s="49"/>
      <c r="L131" s="49"/>
      <c r="M131" s="49"/>
      <c r="N131" s="49"/>
      <c r="O131" s="49"/>
      <c r="P131" s="49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x14ac:dyDescent="0.25">
      <c r="A132" s="16" t="s">
        <v>856</v>
      </c>
      <c r="B132" s="5" t="s">
        <v>355</v>
      </c>
      <c r="C132" s="5"/>
      <c r="D132" s="49"/>
      <c r="E132" s="49"/>
      <c r="F132" s="49"/>
      <c r="G132" s="49"/>
      <c r="H132" s="49"/>
      <c r="I132" s="49"/>
      <c r="J132" s="49"/>
      <c r="K132" s="49"/>
      <c r="L132" s="49"/>
      <c r="M132" s="49"/>
      <c r="N132" s="49"/>
      <c r="O132" s="49"/>
      <c r="P132" s="49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x14ac:dyDescent="0.25">
      <c r="A133" s="16" t="s">
        <v>857</v>
      </c>
      <c r="B133" s="5" t="s">
        <v>355</v>
      </c>
      <c r="C133" s="5"/>
      <c r="D133" s="49"/>
      <c r="E133" s="49"/>
      <c r="F133" s="49"/>
      <c r="G133" s="49"/>
      <c r="H133" s="49"/>
      <c r="I133" s="49"/>
      <c r="J133" s="49"/>
      <c r="K133" s="49"/>
      <c r="L133" s="49"/>
      <c r="M133" s="49"/>
      <c r="N133" s="49"/>
      <c r="O133" s="49"/>
      <c r="P133" s="49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x14ac:dyDescent="0.25">
      <c r="A134" s="16" t="s">
        <v>858</v>
      </c>
      <c r="B134" s="5" t="s">
        <v>355</v>
      </c>
      <c r="C134" s="5"/>
      <c r="D134" s="49"/>
      <c r="E134" s="49"/>
      <c r="F134" s="49"/>
      <c r="G134" s="49"/>
      <c r="H134" s="49"/>
      <c r="I134" s="49"/>
      <c r="J134" s="49"/>
      <c r="K134" s="49"/>
      <c r="L134" s="49"/>
      <c r="M134" s="49"/>
      <c r="N134" s="49"/>
      <c r="O134" s="49"/>
      <c r="P134" s="49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x14ac:dyDescent="0.25">
      <c r="A135" s="16" t="s">
        <v>859</v>
      </c>
      <c r="B135" s="5" t="s">
        <v>355</v>
      </c>
      <c r="C135" s="5"/>
      <c r="D135" s="49"/>
      <c r="E135" s="49"/>
      <c r="F135" s="49"/>
      <c r="G135" s="49"/>
      <c r="H135" s="49"/>
      <c r="I135" s="49"/>
      <c r="J135" s="49"/>
      <c r="K135" s="49"/>
      <c r="L135" s="49"/>
      <c r="M135" s="49"/>
      <c r="N135" s="49"/>
      <c r="O135" s="49"/>
      <c r="P135" s="49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x14ac:dyDescent="0.25">
      <c r="A136" s="14" t="s">
        <v>678</v>
      </c>
      <c r="B136" s="9" t="s">
        <v>355</v>
      </c>
      <c r="C136" s="5"/>
      <c r="D136" s="49"/>
      <c r="E136" s="49"/>
      <c r="F136" s="49"/>
      <c r="G136" s="49"/>
      <c r="H136" s="49"/>
      <c r="I136" s="49"/>
      <c r="J136" s="49"/>
      <c r="K136" s="49"/>
      <c r="L136" s="49"/>
      <c r="M136" s="49"/>
      <c r="N136" s="49"/>
      <c r="O136" s="49"/>
      <c r="P136" s="49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x14ac:dyDescent="0.25">
      <c r="A137" s="16" t="s">
        <v>850</v>
      </c>
      <c r="B137" s="5" t="s">
        <v>356</v>
      </c>
      <c r="C137" s="5"/>
      <c r="D137" s="49"/>
      <c r="E137" s="49"/>
      <c r="F137" s="49"/>
      <c r="G137" s="49"/>
      <c r="H137" s="49"/>
      <c r="I137" s="49"/>
      <c r="J137" s="49"/>
      <c r="K137" s="49"/>
      <c r="L137" s="49"/>
      <c r="M137" s="49"/>
      <c r="N137" s="49"/>
      <c r="O137" s="49"/>
      <c r="P137" s="49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x14ac:dyDescent="0.25">
      <c r="A138" s="16" t="s">
        <v>851</v>
      </c>
      <c r="B138" s="5" t="s">
        <v>356</v>
      </c>
      <c r="C138" s="5"/>
      <c r="D138" s="49"/>
      <c r="E138" s="49"/>
      <c r="F138" s="49"/>
      <c r="G138" s="49"/>
      <c r="H138" s="49"/>
      <c r="I138" s="49"/>
      <c r="J138" s="49"/>
      <c r="K138" s="49"/>
      <c r="L138" s="49"/>
      <c r="M138" s="49"/>
      <c r="N138" s="49"/>
      <c r="O138" s="49"/>
      <c r="P138" s="49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x14ac:dyDescent="0.25">
      <c r="A139" s="16" t="s">
        <v>852</v>
      </c>
      <c r="B139" s="5" t="s">
        <v>356</v>
      </c>
      <c r="C139" s="5"/>
      <c r="D139" s="49"/>
      <c r="E139" s="49"/>
      <c r="F139" s="49"/>
      <c r="G139" s="49"/>
      <c r="H139" s="49"/>
      <c r="I139" s="49"/>
      <c r="J139" s="49"/>
      <c r="K139" s="49"/>
      <c r="L139" s="49"/>
      <c r="M139" s="49"/>
      <c r="N139" s="49"/>
      <c r="O139" s="49"/>
      <c r="P139" s="49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x14ac:dyDescent="0.25">
      <c r="A140" s="16" t="s">
        <v>853</v>
      </c>
      <c r="B140" s="5" t="s">
        <v>356</v>
      </c>
      <c r="C140" s="5"/>
      <c r="D140" s="49"/>
      <c r="E140" s="49"/>
      <c r="F140" s="49"/>
      <c r="G140" s="49"/>
      <c r="H140" s="49"/>
      <c r="I140" s="49"/>
      <c r="J140" s="49"/>
      <c r="K140" s="49"/>
      <c r="L140" s="49"/>
      <c r="M140" s="49"/>
      <c r="N140" s="49"/>
      <c r="O140" s="49"/>
      <c r="P140" s="49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x14ac:dyDescent="0.25">
      <c r="A141" s="16" t="s">
        <v>854</v>
      </c>
      <c r="B141" s="5" t="s">
        <v>356</v>
      </c>
      <c r="C141" s="5"/>
      <c r="D141" s="49"/>
      <c r="E141" s="49"/>
      <c r="F141" s="49"/>
      <c r="G141" s="49"/>
      <c r="H141" s="49"/>
      <c r="I141" s="49"/>
      <c r="J141" s="49"/>
      <c r="K141" s="49"/>
      <c r="L141" s="49"/>
      <c r="M141" s="49"/>
      <c r="N141" s="49"/>
      <c r="O141" s="49"/>
      <c r="P141" s="49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x14ac:dyDescent="0.25">
      <c r="A142" s="16" t="s">
        <v>855</v>
      </c>
      <c r="B142" s="5" t="s">
        <v>356</v>
      </c>
      <c r="C142" s="5"/>
      <c r="D142" s="49"/>
      <c r="E142" s="49"/>
      <c r="F142" s="49"/>
      <c r="G142" s="49"/>
      <c r="H142" s="49"/>
      <c r="I142" s="49"/>
      <c r="J142" s="49"/>
      <c r="K142" s="49"/>
      <c r="L142" s="49"/>
      <c r="M142" s="49"/>
      <c r="N142" s="49"/>
      <c r="O142" s="49"/>
      <c r="P142" s="49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x14ac:dyDescent="0.25">
      <c r="A143" s="16" t="s">
        <v>856</v>
      </c>
      <c r="B143" s="5" t="s">
        <v>356</v>
      </c>
      <c r="C143" s="5"/>
      <c r="D143" s="49"/>
      <c r="E143" s="49"/>
      <c r="F143" s="49"/>
      <c r="G143" s="49"/>
      <c r="H143" s="49"/>
      <c r="I143" s="49"/>
      <c r="J143" s="49"/>
      <c r="K143" s="49"/>
      <c r="L143" s="49"/>
      <c r="M143" s="49"/>
      <c r="N143" s="49"/>
      <c r="O143" s="49"/>
      <c r="P143" s="49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x14ac:dyDescent="0.25">
      <c r="A144" s="16" t="s">
        <v>857</v>
      </c>
      <c r="B144" s="5" t="s">
        <v>356</v>
      </c>
      <c r="C144" s="5"/>
      <c r="D144" s="49"/>
      <c r="E144" s="49"/>
      <c r="F144" s="49"/>
      <c r="G144" s="49"/>
      <c r="H144" s="49"/>
      <c r="I144" s="49"/>
      <c r="J144" s="49"/>
      <c r="K144" s="49"/>
      <c r="L144" s="49"/>
      <c r="M144" s="49"/>
      <c r="N144" s="49"/>
      <c r="O144" s="49"/>
      <c r="P144" s="49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x14ac:dyDescent="0.25">
      <c r="A145" s="16" t="s">
        <v>858</v>
      </c>
      <c r="B145" s="5" t="s">
        <v>356</v>
      </c>
      <c r="C145" s="5"/>
      <c r="D145" s="49"/>
      <c r="E145" s="49"/>
      <c r="F145" s="49"/>
      <c r="G145" s="49"/>
      <c r="H145" s="49"/>
      <c r="I145" s="49"/>
      <c r="J145" s="49"/>
      <c r="K145" s="49"/>
      <c r="L145" s="49"/>
      <c r="M145" s="49"/>
      <c r="N145" s="49"/>
      <c r="O145" s="49"/>
      <c r="P145" s="49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x14ac:dyDescent="0.25">
      <c r="A146" s="16" t="s">
        <v>859</v>
      </c>
      <c r="B146" s="5" t="s">
        <v>356</v>
      </c>
      <c r="C146" s="5"/>
      <c r="D146" s="49"/>
      <c r="E146" s="49"/>
      <c r="F146" s="49"/>
      <c r="G146" s="49"/>
      <c r="H146" s="49"/>
      <c r="I146" s="49"/>
      <c r="J146" s="49"/>
      <c r="K146" s="49"/>
      <c r="L146" s="49"/>
      <c r="M146" s="49"/>
      <c r="N146" s="49"/>
      <c r="O146" s="49"/>
      <c r="P146" s="49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x14ac:dyDescent="0.25">
      <c r="A147" s="14" t="s">
        <v>679</v>
      </c>
      <c r="B147" s="9" t="s">
        <v>356</v>
      </c>
      <c r="C147" s="5"/>
      <c r="D147" s="49"/>
      <c r="E147" s="49"/>
      <c r="F147" s="49"/>
      <c r="G147" s="49"/>
      <c r="H147" s="49"/>
      <c r="I147" s="49"/>
      <c r="J147" s="49"/>
      <c r="K147" s="49"/>
      <c r="L147" s="49"/>
      <c r="M147" s="49"/>
      <c r="N147" s="49"/>
      <c r="O147" s="49"/>
      <c r="P147" s="49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x14ac:dyDescent="0.25">
      <c r="A148" s="16" t="s">
        <v>850</v>
      </c>
      <c r="B148" s="5" t="s">
        <v>357</v>
      </c>
      <c r="C148" s="5"/>
      <c r="D148" s="49"/>
      <c r="E148" s="49"/>
      <c r="F148" s="49"/>
      <c r="G148" s="49"/>
      <c r="H148" s="49"/>
      <c r="I148" s="49"/>
      <c r="J148" s="49"/>
      <c r="K148" s="49"/>
      <c r="L148" s="49"/>
      <c r="M148" s="49"/>
      <c r="N148" s="49"/>
      <c r="O148" s="49"/>
      <c r="P148" s="49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x14ac:dyDescent="0.25">
      <c r="A149" s="16" t="s">
        <v>851</v>
      </c>
      <c r="B149" s="5" t="s">
        <v>357</v>
      </c>
      <c r="C149" s="5"/>
      <c r="D149" s="49"/>
      <c r="E149" s="49"/>
      <c r="F149" s="49"/>
      <c r="G149" s="49"/>
      <c r="H149" s="49"/>
      <c r="I149" s="49"/>
      <c r="J149" s="49"/>
      <c r="K149" s="49"/>
      <c r="L149" s="49"/>
      <c r="M149" s="49"/>
      <c r="N149" s="49"/>
      <c r="O149" s="49"/>
      <c r="P149" s="49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x14ac:dyDescent="0.25">
      <c r="A150" s="16" t="s">
        <v>852</v>
      </c>
      <c r="B150" s="5" t="s">
        <v>357</v>
      </c>
      <c r="C150" s="5"/>
      <c r="D150" s="49"/>
      <c r="E150" s="49"/>
      <c r="F150" s="49"/>
      <c r="G150" s="49"/>
      <c r="H150" s="49"/>
      <c r="I150" s="49"/>
      <c r="J150" s="49"/>
      <c r="K150" s="49"/>
      <c r="L150" s="49"/>
      <c r="M150" s="49"/>
      <c r="N150" s="49"/>
      <c r="O150" s="49"/>
      <c r="P150" s="49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x14ac:dyDescent="0.25">
      <c r="A151" s="16" t="s">
        <v>853</v>
      </c>
      <c r="B151" s="5" t="s">
        <v>357</v>
      </c>
      <c r="C151" s="5"/>
      <c r="D151" s="49"/>
      <c r="E151" s="49"/>
      <c r="F151" s="49"/>
      <c r="G151" s="49"/>
      <c r="H151" s="49"/>
      <c r="I151" s="49"/>
      <c r="J151" s="49"/>
      <c r="K151" s="49"/>
      <c r="L151" s="49"/>
      <c r="M151" s="49"/>
      <c r="N151" s="49"/>
      <c r="O151" s="49"/>
      <c r="P151" s="49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x14ac:dyDescent="0.25">
      <c r="A152" s="16" t="s">
        <v>854</v>
      </c>
      <c r="B152" s="5" t="s">
        <v>357</v>
      </c>
      <c r="C152" s="5"/>
      <c r="D152" s="49"/>
      <c r="E152" s="49"/>
      <c r="F152" s="49"/>
      <c r="G152" s="49"/>
      <c r="H152" s="49"/>
      <c r="I152" s="49"/>
      <c r="J152" s="49"/>
      <c r="K152" s="49"/>
      <c r="L152" s="49"/>
      <c r="M152" s="49"/>
      <c r="N152" s="49"/>
      <c r="O152" s="49"/>
      <c r="P152" s="49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x14ac:dyDescent="0.25">
      <c r="A153" s="16" t="s">
        <v>855</v>
      </c>
      <c r="B153" s="5" t="s">
        <v>357</v>
      </c>
      <c r="C153" s="5"/>
      <c r="D153" s="49"/>
      <c r="E153" s="49"/>
      <c r="F153" s="49"/>
      <c r="G153" s="49"/>
      <c r="H153" s="49"/>
      <c r="I153" s="49"/>
      <c r="J153" s="49"/>
      <c r="K153" s="49"/>
      <c r="L153" s="49"/>
      <c r="M153" s="49"/>
      <c r="N153" s="49"/>
      <c r="O153" s="49"/>
      <c r="P153" s="49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x14ac:dyDescent="0.25">
      <c r="A154" s="16" t="s">
        <v>856</v>
      </c>
      <c r="B154" s="5" t="s">
        <v>357</v>
      </c>
      <c r="C154" s="5"/>
      <c r="D154" s="49"/>
      <c r="E154" s="49"/>
      <c r="F154" s="49"/>
      <c r="G154" s="49"/>
      <c r="H154" s="49"/>
      <c r="I154" s="49"/>
      <c r="J154" s="49"/>
      <c r="K154" s="49"/>
      <c r="L154" s="49"/>
      <c r="M154" s="49"/>
      <c r="N154" s="49"/>
      <c r="O154" s="49"/>
      <c r="P154" s="49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x14ac:dyDescent="0.25">
      <c r="A155" s="16" t="s">
        <v>857</v>
      </c>
      <c r="B155" s="5" t="s">
        <v>357</v>
      </c>
      <c r="C155" s="5"/>
      <c r="D155" s="49"/>
      <c r="E155" s="49"/>
      <c r="F155" s="49"/>
      <c r="G155" s="49"/>
      <c r="H155" s="49"/>
      <c r="I155" s="49"/>
      <c r="J155" s="49"/>
      <c r="K155" s="49"/>
      <c r="L155" s="49"/>
      <c r="M155" s="49"/>
      <c r="N155" s="49"/>
      <c r="O155" s="49"/>
      <c r="P155" s="49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x14ac:dyDescent="0.25">
      <c r="A156" s="16" t="s">
        <v>858</v>
      </c>
      <c r="B156" s="5" t="s">
        <v>357</v>
      </c>
      <c r="C156" s="5"/>
      <c r="D156" s="49"/>
      <c r="E156" s="49"/>
      <c r="F156" s="49"/>
      <c r="G156" s="49"/>
      <c r="H156" s="49"/>
      <c r="I156" s="49"/>
      <c r="J156" s="49"/>
      <c r="K156" s="49"/>
      <c r="L156" s="49"/>
      <c r="M156" s="49"/>
      <c r="N156" s="49"/>
      <c r="O156" s="49"/>
      <c r="P156" s="49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x14ac:dyDescent="0.25">
      <c r="A157" s="16" t="s">
        <v>859</v>
      </c>
      <c r="B157" s="5" t="s">
        <v>357</v>
      </c>
      <c r="C157" s="5"/>
      <c r="D157" s="49"/>
      <c r="E157" s="49"/>
      <c r="F157" s="49"/>
      <c r="G157" s="49"/>
      <c r="H157" s="49"/>
      <c r="I157" s="49"/>
      <c r="J157" s="49"/>
      <c r="K157" s="49"/>
      <c r="L157" s="49"/>
      <c r="M157" s="49"/>
      <c r="N157" s="49"/>
      <c r="O157" s="49"/>
      <c r="P157" s="49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x14ac:dyDescent="0.25">
      <c r="A158" s="14" t="s">
        <v>680</v>
      </c>
      <c r="B158" s="9" t="s">
        <v>357</v>
      </c>
      <c r="C158" s="5"/>
      <c r="D158" s="49"/>
      <c r="E158" s="49"/>
      <c r="F158" s="49"/>
      <c r="G158" s="49"/>
      <c r="H158" s="49"/>
      <c r="I158" s="49"/>
      <c r="J158" s="49"/>
      <c r="K158" s="49"/>
      <c r="L158" s="49"/>
      <c r="M158" s="49"/>
      <c r="N158" s="49"/>
      <c r="O158" s="49"/>
      <c r="P158" s="49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x14ac:dyDescent="0.25">
      <c r="A159" s="14" t="s">
        <v>681</v>
      </c>
      <c r="B159" s="9" t="s">
        <v>358</v>
      </c>
      <c r="C159" s="5"/>
      <c r="D159" s="49"/>
      <c r="E159" s="49"/>
      <c r="F159" s="49"/>
      <c r="G159" s="49"/>
      <c r="H159" s="49"/>
      <c r="I159" s="49"/>
      <c r="J159" s="49"/>
      <c r="K159" s="49"/>
      <c r="L159" s="49"/>
      <c r="M159" s="49"/>
      <c r="N159" s="49"/>
      <c r="O159" s="49"/>
      <c r="P159" s="49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x14ac:dyDescent="0.25">
      <c r="A160" s="23" t="s">
        <v>359</v>
      </c>
      <c r="B160" s="7" t="s">
        <v>358</v>
      </c>
      <c r="C160" s="5"/>
      <c r="D160" s="49"/>
      <c r="E160" s="49"/>
      <c r="F160" s="49"/>
      <c r="G160" s="49"/>
      <c r="H160" s="49"/>
      <c r="I160" s="49"/>
      <c r="J160" s="49"/>
      <c r="K160" s="49"/>
      <c r="L160" s="49"/>
      <c r="M160" s="49"/>
      <c r="N160" s="49"/>
      <c r="O160" s="49"/>
      <c r="P160" s="49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x14ac:dyDescent="0.25">
      <c r="A161" s="16" t="s">
        <v>860</v>
      </c>
      <c r="B161" s="4" t="s">
        <v>360</v>
      </c>
      <c r="C161" s="4"/>
      <c r="D161" s="49"/>
      <c r="E161" s="49"/>
      <c r="F161" s="49"/>
      <c r="G161" s="49"/>
      <c r="H161" s="49"/>
      <c r="I161" s="49"/>
      <c r="J161" s="49"/>
      <c r="K161" s="49"/>
      <c r="L161" s="49"/>
      <c r="M161" s="49"/>
      <c r="N161" s="49"/>
      <c r="O161" s="49"/>
      <c r="P161" s="49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x14ac:dyDescent="0.25">
      <c r="A162" s="16" t="s">
        <v>861</v>
      </c>
      <c r="B162" s="4" t="s">
        <v>360</v>
      </c>
      <c r="C162" s="4"/>
      <c r="D162" s="49"/>
      <c r="E162" s="49"/>
      <c r="F162" s="49"/>
      <c r="G162" s="49"/>
      <c r="H162" s="49"/>
      <c r="I162" s="49"/>
      <c r="J162" s="49"/>
      <c r="K162" s="49"/>
      <c r="L162" s="49"/>
      <c r="M162" s="49"/>
      <c r="N162" s="49"/>
      <c r="O162" s="49"/>
      <c r="P162" s="49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x14ac:dyDescent="0.25">
      <c r="A163" s="16" t="s">
        <v>862</v>
      </c>
      <c r="B163" s="4" t="s">
        <v>360</v>
      </c>
      <c r="C163" s="4"/>
      <c r="D163" s="49"/>
      <c r="E163" s="49"/>
      <c r="F163" s="49"/>
      <c r="G163" s="49"/>
      <c r="H163" s="49"/>
      <c r="I163" s="49"/>
      <c r="J163" s="49"/>
      <c r="K163" s="49"/>
      <c r="L163" s="49"/>
      <c r="M163" s="49"/>
      <c r="N163" s="49"/>
      <c r="O163" s="49"/>
      <c r="P163" s="49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x14ac:dyDescent="0.25">
      <c r="A164" s="4" t="s">
        <v>863</v>
      </c>
      <c r="B164" s="4" t="s">
        <v>360</v>
      </c>
      <c r="C164" s="4"/>
      <c r="D164" s="49"/>
      <c r="E164" s="49"/>
      <c r="F164" s="49"/>
      <c r="G164" s="49"/>
      <c r="H164" s="49"/>
      <c r="I164" s="49"/>
      <c r="J164" s="49"/>
      <c r="K164" s="49"/>
      <c r="L164" s="49"/>
      <c r="M164" s="49"/>
      <c r="N164" s="49"/>
      <c r="O164" s="49"/>
      <c r="P164" s="49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x14ac:dyDescent="0.25">
      <c r="A165" s="4" t="s">
        <v>864</v>
      </c>
      <c r="B165" s="4" t="s">
        <v>360</v>
      </c>
      <c r="C165" s="4"/>
      <c r="D165" s="49"/>
      <c r="E165" s="49"/>
      <c r="F165" s="49"/>
      <c r="G165" s="49"/>
      <c r="H165" s="49"/>
      <c r="I165" s="49"/>
      <c r="J165" s="49"/>
      <c r="K165" s="49"/>
      <c r="L165" s="49"/>
      <c r="M165" s="49"/>
      <c r="N165" s="49"/>
      <c r="O165" s="49"/>
      <c r="P165" s="49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x14ac:dyDescent="0.25">
      <c r="A166" s="4" t="s">
        <v>865</v>
      </c>
      <c r="B166" s="4" t="s">
        <v>360</v>
      </c>
      <c r="C166" s="4"/>
      <c r="D166" s="49"/>
      <c r="E166" s="49"/>
      <c r="F166" s="49"/>
      <c r="G166" s="49"/>
      <c r="H166" s="49"/>
      <c r="I166" s="49"/>
      <c r="J166" s="49"/>
      <c r="K166" s="49"/>
      <c r="L166" s="49"/>
      <c r="M166" s="49"/>
      <c r="N166" s="49"/>
      <c r="O166" s="49"/>
      <c r="P166" s="49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x14ac:dyDescent="0.25">
      <c r="A167" s="16" t="s">
        <v>866</v>
      </c>
      <c r="B167" s="4" t="s">
        <v>360</v>
      </c>
      <c r="C167" s="4"/>
      <c r="D167" s="49"/>
      <c r="E167" s="49"/>
      <c r="F167" s="49"/>
      <c r="G167" s="49"/>
      <c r="H167" s="49"/>
      <c r="I167" s="49"/>
      <c r="J167" s="49"/>
      <c r="K167" s="49"/>
      <c r="L167" s="49"/>
      <c r="M167" s="49"/>
      <c r="N167" s="49"/>
      <c r="O167" s="49"/>
      <c r="P167" s="49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x14ac:dyDescent="0.25">
      <c r="A168" s="16" t="s">
        <v>867</v>
      </c>
      <c r="B168" s="4" t="s">
        <v>360</v>
      </c>
      <c r="C168" s="4"/>
      <c r="D168" s="49"/>
      <c r="E168" s="49"/>
      <c r="F168" s="49"/>
      <c r="G168" s="49"/>
      <c r="H168" s="49"/>
      <c r="I168" s="49"/>
      <c r="J168" s="49"/>
      <c r="K168" s="49"/>
      <c r="L168" s="49"/>
      <c r="M168" s="49"/>
      <c r="N168" s="49"/>
      <c r="O168" s="49"/>
      <c r="P168" s="49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x14ac:dyDescent="0.25">
      <c r="A169" s="16" t="s">
        <v>868</v>
      </c>
      <c r="B169" s="4" t="s">
        <v>360</v>
      </c>
      <c r="C169" s="4"/>
      <c r="D169" s="49"/>
      <c r="E169" s="49"/>
      <c r="F169" s="49"/>
      <c r="G169" s="49"/>
      <c r="H169" s="49"/>
      <c r="I169" s="49"/>
      <c r="J169" s="49"/>
      <c r="K169" s="49"/>
      <c r="L169" s="49"/>
      <c r="M169" s="49"/>
      <c r="N169" s="49"/>
      <c r="O169" s="49"/>
      <c r="P169" s="49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x14ac:dyDescent="0.25">
      <c r="A170" s="16" t="s">
        <v>869</v>
      </c>
      <c r="B170" s="4" t="s">
        <v>360</v>
      </c>
      <c r="C170" s="4"/>
      <c r="D170" s="49"/>
      <c r="E170" s="49"/>
      <c r="F170" s="49"/>
      <c r="G170" s="49"/>
      <c r="H170" s="49"/>
      <c r="I170" s="49"/>
      <c r="J170" s="49"/>
      <c r="K170" s="49"/>
      <c r="L170" s="49"/>
      <c r="M170" s="49"/>
      <c r="N170" s="49"/>
      <c r="O170" s="49"/>
      <c r="P170" s="49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x14ac:dyDescent="0.25">
      <c r="A171" s="14" t="s">
        <v>682</v>
      </c>
      <c r="B171" s="9" t="s">
        <v>360</v>
      </c>
      <c r="C171" s="4"/>
      <c r="D171" s="49"/>
      <c r="E171" s="49"/>
      <c r="F171" s="49"/>
      <c r="G171" s="49"/>
      <c r="H171" s="49"/>
      <c r="I171" s="49"/>
      <c r="J171" s="49"/>
      <c r="K171" s="49"/>
      <c r="L171" s="49"/>
      <c r="M171" s="49"/>
      <c r="N171" s="49"/>
      <c r="O171" s="49"/>
      <c r="P171" s="49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x14ac:dyDescent="0.25">
      <c r="A172" s="14" t="s">
        <v>361</v>
      </c>
      <c r="B172" s="9" t="s">
        <v>362</v>
      </c>
      <c r="C172" s="5"/>
      <c r="D172" s="49"/>
      <c r="E172" s="49"/>
      <c r="F172" s="49"/>
      <c r="G172" s="49"/>
      <c r="H172" s="49"/>
      <c r="I172" s="49"/>
      <c r="J172" s="49"/>
      <c r="K172" s="49"/>
      <c r="L172" s="49"/>
      <c r="M172" s="49"/>
      <c r="N172" s="49"/>
      <c r="O172" s="49"/>
      <c r="P172" s="49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x14ac:dyDescent="0.25">
      <c r="A173" s="14" t="s">
        <v>363</v>
      </c>
      <c r="B173" s="9" t="s">
        <v>364</v>
      </c>
      <c r="C173" s="5"/>
      <c r="D173" s="49"/>
      <c r="E173" s="49"/>
      <c r="F173" s="49"/>
      <c r="G173" s="49"/>
      <c r="H173" s="49"/>
      <c r="I173" s="49"/>
      <c r="J173" s="49"/>
      <c r="K173" s="49"/>
      <c r="L173" s="49"/>
      <c r="M173" s="49"/>
      <c r="N173" s="49"/>
      <c r="O173" s="49"/>
      <c r="P173" s="49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x14ac:dyDescent="0.25">
      <c r="A174" s="16" t="s">
        <v>860</v>
      </c>
      <c r="B174" s="4" t="s">
        <v>365</v>
      </c>
      <c r="C174" s="4"/>
      <c r="D174" s="49"/>
      <c r="E174" s="49"/>
      <c r="F174" s="49"/>
      <c r="G174" s="49"/>
      <c r="H174" s="49"/>
      <c r="I174" s="49"/>
      <c r="J174" s="49"/>
      <c r="K174" s="49"/>
      <c r="L174" s="49"/>
      <c r="M174" s="49"/>
      <c r="N174" s="49"/>
      <c r="O174" s="49"/>
      <c r="P174" s="49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x14ac:dyDescent="0.25">
      <c r="A175" s="16" t="s">
        <v>861</v>
      </c>
      <c r="B175" s="4" t="s">
        <v>365</v>
      </c>
      <c r="C175" s="4"/>
      <c r="D175" s="49"/>
      <c r="E175" s="49"/>
      <c r="F175" s="49"/>
      <c r="G175" s="49"/>
      <c r="H175" s="49"/>
      <c r="I175" s="49"/>
      <c r="J175" s="49"/>
      <c r="K175" s="49"/>
      <c r="L175" s="49"/>
      <c r="M175" s="49"/>
      <c r="N175" s="49"/>
      <c r="O175" s="49"/>
      <c r="P175" s="49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x14ac:dyDescent="0.25">
      <c r="A176" s="16" t="s">
        <v>862</v>
      </c>
      <c r="B176" s="4" t="s">
        <v>365</v>
      </c>
      <c r="C176" s="4"/>
      <c r="D176" s="49"/>
      <c r="E176" s="49"/>
      <c r="F176" s="49"/>
      <c r="G176" s="49"/>
      <c r="H176" s="49"/>
      <c r="I176" s="49"/>
      <c r="J176" s="49"/>
      <c r="K176" s="49"/>
      <c r="L176" s="49"/>
      <c r="M176" s="49"/>
      <c r="N176" s="49"/>
      <c r="O176" s="49"/>
      <c r="P176" s="49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x14ac:dyDescent="0.25">
      <c r="A177" s="4" t="s">
        <v>863</v>
      </c>
      <c r="B177" s="4" t="s">
        <v>365</v>
      </c>
      <c r="C177" s="4"/>
      <c r="D177" s="49"/>
      <c r="E177" s="49"/>
      <c r="F177" s="49"/>
      <c r="G177" s="49"/>
      <c r="H177" s="49"/>
      <c r="I177" s="49"/>
      <c r="J177" s="49"/>
      <c r="K177" s="49"/>
      <c r="L177" s="49"/>
      <c r="M177" s="49"/>
      <c r="N177" s="49"/>
      <c r="O177" s="49"/>
      <c r="P177" s="49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x14ac:dyDescent="0.25">
      <c r="A178" s="4" t="s">
        <v>864</v>
      </c>
      <c r="B178" s="4" t="s">
        <v>365</v>
      </c>
      <c r="C178" s="4"/>
      <c r="D178" s="49"/>
      <c r="E178" s="49"/>
      <c r="F178" s="49"/>
      <c r="G178" s="49"/>
      <c r="H178" s="49"/>
      <c r="I178" s="49"/>
      <c r="J178" s="49"/>
      <c r="K178" s="49"/>
      <c r="L178" s="49"/>
      <c r="M178" s="49"/>
      <c r="N178" s="49"/>
      <c r="O178" s="49"/>
      <c r="P178" s="49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x14ac:dyDescent="0.25">
      <c r="A179" s="4" t="s">
        <v>865</v>
      </c>
      <c r="B179" s="4" t="s">
        <v>365</v>
      </c>
      <c r="C179" s="4"/>
      <c r="D179" s="49"/>
      <c r="E179" s="49"/>
      <c r="F179" s="49"/>
      <c r="G179" s="49"/>
      <c r="H179" s="49"/>
      <c r="I179" s="49"/>
      <c r="J179" s="49"/>
      <c r="K179" s="49"/>
      <c r="L179" s="49"/>
      <c r="M179" s="49"/>
      <c r="N179" s="49"/>
      <c r="O179" s="49"/>
      <c r="P179" s="49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x14ac:dyDescent="0.25">
      <c r="A180" s="16" t="s">
        <v>866</v>
      </c>
      <c r="B180" s="4" t="s">
        <v>365</v>
      </c>
      <c r="C180" s="4"/>
      <c r="D180" s="49"/>
      <c r="E180" s="49"/>
      <c r="F180" s="49"/>
      <c r="G180" s="49"/>
      <c r="H180" s="49"/>
      <c r="I180" s="49"/>
      <c r="J180" s="49"/>
      <c r="K180" s="49"/>
      <c r="L180" s="49"/>
      <c r="M180" s="49"/>
      <c r="N180" s="49"/>
      <c r="O180" s="49"/>
      <c r="P180" s="49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x14ac:dyDescent="0.25">
      <c r="A181" s="16" t="s">
        <v>870</v>
      </c>
      <c r="B181" s="4" t="s">
        <v>365</v>
      </c>
      <c r="C181" s="4"/>
      <c r="D181" s="49"/>
      <c r="E181" s="49"/>
      <c r="F181" s="49"/>
      <c r="G181" s="49"/>
      <c r="H181" s="49"/>
      <c r="I181" s="49"/>
      <c r="J181" s="49"/>
      <c r="K181" s="49"/>
      <c r="L181" s="49"/>
      <c r="M181" s="49"/>
      <c r="N181" s="49"/>
      <c r="O181" s="49"/>
      <c r="P181" s="49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x14ac:dyDescent="0.25">
      <c r="A182" s="16" t="s">
        <v>868</v>
      </c>
      <c r="B182" s="4" t="s">
        <v>365</v>
      </c>
      <c r="C182" s="4"/>
      <c r="D182" s="49"/>
      <c r="E182" s="49"/>
      <c r="F182" s="49"/>
      <c r="G182" s="49"/>
      <c r="H182" s="49"/>
      <c r="I182" s="49"/>
      <c r="J182" s="49"/>
      <c r="K182" s="49"/>
      <c r="L182" s="49"/>
      <c r="M182" s="49"/>
      <c r="N182" s="49"/>
      <c r="O182" s="49"/>
      <c r="P182" s="49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x14ac:dyDescent="0.25">
      <c r="A183" s="16" t="s">
        <v>869</v>
      </c>
      <c r="B183" s="4" t="s">
        <v>365</v>
      </c>
      <c r="C183" s="4"/>
      <c r="D183" s="49"/>
      <c r="E183" s="49"/>
      <c r="F183" s="49"/>
      <c r="G183" s="49"/>
      <c r="H183" s="49"/>
      <c r="I183" s="49"/>
      <c r="J183" s="49"/>
      <c r="K183" s="49"/>
      <c r="L183" s="49"/>
      <c r="M183" s="49"/>
      <c r="N183" s="49"/>
      <c r="O183" s="49"/>
      <c r="P183" s="49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x14ac:dyDescent="0.25">
      <c r="A184" s="19" t="s">
        <v>683</v>
      </c>
      <c r="B184" s="9" t="s">
        <v>365</v>
      </c>
      <c r="C184" s="4"/>
      <c r="D184" s="49"/>
      <c r="E184" s="49"/>
      <c r="F184" s="49"/>
      <c r="G184" s="49"/>
      <c r="H184" s="49"/>
      <c r="I184" s="49"/>
      <c r="J184" s="49"/>
      <c r="K184" s="49"/>
      <c r="L184" s="49"/>
      <c r="M184" s="49"/>
      <c r="N184" s="49"/>
      <c r="O184" s="49"/>
      <c r="P184" s="49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x14ac:dyDescent="0.25">
      <c r="A185" s="19" t="s">
        <v>899</v>
      </c>
      <c r="B185" s="9" t="s">
        <v>366</v>
      </c>
      <c r="C185" s="4"/>
      <c r="D185" s="49"/>
      <c r="E185" s="49"/>
      <c r="F185" s="49"/>
      <c r="G185" s="49"/>
      <c r="H185" s="49"/>
      <c r="I185" s="49"/>
      <c r="J185" s="49"/>
      <c r="K185" s="49"/>
      <c r="L185" s="49"/>
      <c r="M185" s="49"/>
      <c r="N185" s="49"/>
      <c r="O185" s="49"/>
      <c r="P185" s="49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x14ac:dyDescent="0.25">
      <c r="A186" s="19" t="s">
        <v>900</v>
      </c>
      <c r="B186" s="9" t="s">
        <v>366</v>
      </c>
      <c r="C186" s="5"/>
      <c r="D186" s="49"/>
      <c r="E186" s="49"/>
      <c r="F186" s="49"/>
      <c r="G186" s="49"/>
      <c r="H186" s="49"/>
      <c r="I186" s="49"/>
      <c r="J186" s="49"/>
      <c r="K186" s="49"/>
      <c r="L186" s="49"/>
      <c r="M186" s="49"/>
      <c r="N186" s="49"/>
      <c r="O186" s="49"/>
      <c r="P186" s="49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5.75" x14ac:dyDescent="0.25">
      <c r="A187" s="22" t="s">
        <v>684</v>
      </c>
      <c r="B187" s="11" t="s">
        <v>367</v>
      </c>
      <c r="C187" s="9"/>
      <c r="D187" s="49"/>
      <c r="E187" s="49"/>
      <c r="F187" s="49"/>
      <c r="G187" s="49"/>
      <c r="H187" s="49"/>
      <c r="I187" s="49"/>
      <c r="J187" s="49"/>
      <c r="K187" s="49"/>
      <c r="L187" s="49"/>
      <c r="M187" s="49"/>
      <c r="N187" s="49"/>
      <c r="O187" s="49"/>
      <c r="P187" s="49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x14ac:dyDescent="0.25">
      <c r="A188" s="16" t="s">
        <v>368</v>
      </c>
      <c r="B188" s="5" t="s">
        <v>369</v>
      </c>
      <c r="C188" s="5"/>
      <c r="D188" s="49"/>
      <c r="E188" s="49"/>
      <c r="F188" s="49"/>
      <c r="G188" s="49"/>
      <c r="H188" s="49"/>
      <c r="I188" s="49"/>
      <c r="J188" s="49"/>
      <c r="K188" s="49"/>
      <c r="L188" s="49"/>
      <c r="M188" s="49"/>
      <c r="N188" s="49"/>
      <c r="O188" s="49"/>
      <c r="P188" s="49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x14ac:dyDescent="0.25">
      <c r="A189" s="16" t="s">
        <v>685</v>
      </c>
      <c r="B189" s="5" t="s">
        <v>370</v>
      </c>
      <c r="C189" s="5"/>
      <c r="D189" s="49"/>
      <c r="E189" s="49"/>
      <c r="F189" s="49"/>
      <c r="G189" s="49"/>
      <c r="H189" s="49"/>
      <c r="I189" s="49"/>
      <c r="J189" s="49"/>
      <c r="K189" s="49"/>
      <c r="L189" s="49"/>
      <c r="M189" s="49"/>
      <c r="N189" s="49"/>
      <c r="O189" s="49"/>
      <c r="P189" s="49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x14ac:dyDescent="0.25">
      <c r="A190" s="24" t="s">
        <v>371</v>
      </c>
      <c r="B190" s="7" t="s">
        <v>370</v>
      </c>
      <c r="C190" s="5"/>
      <c r="D190" s="49"/>
      <c r="E190" s="49"/>
      <c r="F190" s="49"/>
      <c r="G190" s="49"/>
      <c r="H190" s="49"/>
      <c r="I190" s="49"/>
      <c r="J190" s="49"/>
      <c r="K190" s="49"/>
      <c r="L190" s="49"/>
      <c r="M190" s="49"/>
      <c r="N190" s="49"/>
      <c r="O190" s="49"/>
      <c r="P190" s="49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x14ac:dyDescent="0.25">
      <c r="A191" s="4" t="s">
        <v>372</v>
      </c>
      <c r="B191" s="5" t="s">
        <v>373</v>
      </c>
      <c r="C191" s="5"/>
      <c r="D191" s="49"/>
      <c r="E191" s="49"/>
      <c r="F191" s="49"/>
      <c r="G191" s="49"/>
      <c r="H191" s="49"/>
      <c r="I191" s="49"/>
      <c r="J191" s="49"/>
      <c r="K191" s="49"/>
      <c r="L191" s="49"/>
      <c r="M191" s="49"/>
      <c r="N191" s="49"/>
      <c r="O191" s="49"/>
      <c r="P191" s="49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x14ac:dyDescent="0.25">
      <c r="A192" s="16" t="s">
        <v>374</v>
      </c>
      <c r="B192" s="5" t="s">
        <v>375</v>
      </c>
      <c r="C192" s="5"/>
      <c r="D192" s="49"/>
      <c r="E192" s="49"/>
      <c r="F192" s="49"/>
      <c r="G192" s="49"/>
      <c r="H192" s="49"/>
      <c r="I192" s="49"/>
      <c r="J192" s="49"/>
      <c r="K192" s="49"/>
      <c r="L192" s="49"/>
      <c r="M192" s="49"/>
      <c r="N192" s="49"/>
      <c r="O192" s="49"/>
      <c r="P192" s="49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x14ac:dyDescent="0.25">
      <c r="A193" s="16" t="s">
        <v>376</v>
      </c>
      <c r="B193" s="5" t="s">
        <v>377</v>
      </c>
      <c r="C193" s="5"/>
      <c r="D193" s="49"/>
      <c r="E193" s="49"/>
      <c r="F193" s="49"/>
      <c r="G193" s="49"/>
      <c r="H193" s="49"/>
      <c r="I193" s="49"/>
      <c r="J193" s="49"/>
      <c r="K193" s="49"/>
      <c r="L193" s="49"/>
      <c r="M193" s="49"/>
      <c r="N193" s="49"/>
      <c r="O193" s="49"/>
      <c r="P193" s="49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x14ac:dyDescent="0.25">
      <c r="A194" s="4" t="s">
        <v>378</v>
      </c>
      <c r="B194" s="5" t="s">
        <v>379</v>
      </c>
      <c r="C194" s="5"/>
      <c r="D194" s="49"/>
      <c r="E194" s="49"/>
      <c r="F194" s="49"/>
      <c r="G194" s="49"/>
      <c r="H194" s="49"/>
      <c r="I194" s="49"/>
      <c r="J194" s="49"/>
      <c r="K194" s="49"/>
      <c r="L194" s="49"/>
      <c r="M194" s="49"/>
      <c r="N194" s="49"/>
      <c r="O194" s="49"/>
      <c r="P194" s="49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x14ac:dyDescent="0.25">
      <c r="A195" s="4" t="s">
        <v>380</v>
      </c>
      <c r="B195" s="5" t="s">
        <v>381</v>
      </c>
      <c r="C195" s="5"/>
      <c r="D195" s="49"/>
      <c r="E195" s="49"/>
      <c r="F195" s="49"/>
      <c r="G195" s="49"/>
      <c r="H195" s="49"/>
      <c r="I195" s="49"/>
      <c r="J195" s="49"/>
      <c r="K195" s="49"/>
      <c r="L195" s="49"/>
      <c r="M195" s="49"/>
      <c r="N195" s="49"/>
      <c r="O195" s="49"/>
      <c r="P195" s="49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5.75" x14ac:dyDescent="0.25">
      <c r="A196" s="25" t="s">
        <v>686</v>
      </c>
      <c r="B196" s="11" t="s">
        <v>382</v>
      </c>
      <c r="C196" s="9"/>
      <c r="D196" s="49"/>
      <c r="E196" s="49"/>
      <c r="F196" s="49"/>
      <c r="G196" s="49"/>
      <c r="H196" s="49"/>
      <c r="I196" s="49"/>
      <c r="J196" s="49"/>
      <c r="K196" s="49"/>
      <c r="L196" s="49"/>
      <c r="M196" s="49"/>
      <c r="N196" s="49"/>
      <c r="O196" s="49"/>
      <c r="P196" s="49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x14ac:dyDescent="0.25">
      <c r="A197" s="16" t="s">
        <v>383</v>
      </c>
      <c r="B197" s="5" t="s">
        <v>384</v>
      </c>
      <c r="C197" s="5"/>
      <c r="D197" s="49"/>
      <c r="E197" s="49"/>
      <c r="F197" s="49"/>
      <c r="G197" s="49"/>
      <c r="H197" s="49"/>
      <c r="I197" s="49"/>
      <c r="J197" s="49"/>
      <c r="K197" s="49"/>
      <c r="L197" s="49"/>
      <c r="M197" s="49"/>
      <c r="N197" s="49"/>
      <c r="O197" s="49"/>
      <c r="P197" s="49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x14ac:dyDescent="0.25">
      <c r="A198" s="16" t="s">
        <v>385</v>
      </c>
      <c r="B198" s="5" t="s">
        <v>386</v>
      </c>
      <c r="C198" s="5"/>
      <c r="D198" s="49"/>
      <c r="E198" s="49"/>
      <c r="F198" s="49"/>
      <c r="G198" s="49"/>
      <c r="H198" s="49"/>
      <c r="I198" s="49"/>
      <c r="J198" s="49"/>
      <c r="K198" s="49"/>
      <c r="L198" s="49"/>
      <c r="M198" s="49"/>
      <c r="N198" s="49"/>
      <c r="O198" s="49"/>
      <c r="P198" s="49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x14ac:dyDescent="0.25">
      <c r="A199" s="16" t="s">
        <v>387</v>
      </c>
      <c r="B199" s="5" t="s">
        <v>388</v>
      </c>
      <c r="C199" s="5"/>
      <c r="D199" s="49"/>
      <c r="E199" s="49"/>
      <c r="F199" s="49"/>
      <c r="G199" s="49"/>
      <c r="H199" s="49"/>
      <c r="I199" s="49"/>
      <c r="J199" s="49"/>
      <c r="K199" s="49"/>
      <c r="L199" s="49"/>
      <c r="M199" s="49"/>
      <c r="N199" s="49"/>
      <c r="O199" s="49"/>
      <c r="P199" s="49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x14ac:dyDescent="0.25">
      <c r="A200" s="16" t="s">
        <v>389</v>
      </c>
      <c r="B200" s="5" t="s">
        <v>390</v>
      </c>
      <c r="C200" s="5"/>
      <c r="D200" s="49"/>
      <c r="E200" s="49"/>
      <c r="F200" s="49"/>
      <c r="G200" s="49"/>
      <c r="H200" s="49"/>
      <c r="I200" s="49"/>
      <c r="J200" s="49"/>
      <c r="K200" s="49"/>
      <c r="L200" s="49"/>
      <c r="M200" s="49"/>
      <c r="N200" s="49"/>
      <c r="O200" s="49"/>
      <c r="P200" s="49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5.75" x14ac:dyDescent="0.25">
      <c r="A201" s="25" t="s">
        <v>687</v>
      </c>
      <c r="B201" s="11" t="s">
        <v>391</v>
      </c>
      <c r="C201" s="9"/>
      <c r="D201" s="49"/>
      <c r="E201" s="49"/>
      <c r="F201" s="49"/>
      <c r="G201" s="49"/>
      <c r="H201" s="49"/>
      <c r="I201" s="49"/>
      <c r="J201" s="49"/>
      <c r="K201" s="49"/>
      <c r="L201" s="49"/>
      <c r="M201" s="49"/>
      <c r="N201" s="49"/>
      <c r="O201" s="49"/>
      <c r="P201" s="49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x14ac:dyDescent="0.25">
      <c r="A202" s="14" t="s">
        <v>392</v>
      </c>
      <c r="B202" s="9" t="s">
        <v>393</v>
      </c>
      <c r="C202" s="5"/>
      <c r="D202" s="49"/>
      <c r="E202" s="49"/>
      <c r="F202" s="49"/>
      <c r="G202" s="49"/>
      <c r="H202" s="49"/>
      <c r="I202" s="49"/>
      <c r="J202" s="49"/>
      <c r="K202" s="49"/>
      <c r="L202" s="49"/>
      <c r="M202" s="49"/>
      <c r="N202" s="49"/>
      <c r="O202" s="49"/>
      <c r="P202" s="49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x14ac:dyDescent="0.25">
      <c r="A203" s="16" t="s">
        <v>850</v>
      </c>
      <c r="B203" s="5" t="s">
        <v>394</v>
      </c>
      <c r="C203" s="5"/>
      <c r="D203" s="49"/>
      <c r="E203" s="49"/>
      <c r="F203" s="49"/>
      <c r="G203" s="49"/>
      <c r="H203" s="49"/>
      <c r="I203" s="49"/>
      <c r="J203" s="49"/>
      <c r="K203" s="49"/>
      <c r="L203" s="49"/>
      <c r="M203" s="49"/>
      <c r="N203" s="49"/>
      <c r="O203" s="49"/>
      <c r="P203" s="49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x14ac:dyDescent="0.25">
      <c r="A204" s="16" t="s">
        <v>851</v>
      </c>
      <c r="B204" s="5" t="s">
        <v>394</v>
      </c>
      <c r="C204" s="5"/>
      <c r="D204" s="49"/>
      <c r="E204" s="49"/>
      <c r="F204" s="49"/>
      <c r="G204" s="49"/>
      <c r="H204" s="49"/>
      <c r="I204" s="49"/>
      <c r="J204" s="49"/>
      <c r="K204" s="49"/>
      <c r="L204" s="49"/>
      <c r="M204" s="49"/>
      <c r="N204" s="49"/>
      <c r="O204" s="49"/>
      <c r="P204" s="49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x14ac:dyDescent="0.25">
      <c r="A205" s="16" t="s">
        <v>852</v>
      </c>
      <c r="B205" s="5" t="s">
        <v>394</v>
      </c>
      <c r="C205" s="5"/>
      <c r="D205" s="49"/>
      <c r="E205" s="49"/>
      <c r="F205" s="49"/>
      <c r="G205" s="49"/>
      <c r="H205" s="49"/>
      <c r="I205" s="49"/>
      <c r="J205" s="49"/>
      <c r="K205" s="49"/>
      <c r="L205" s="49"/>
      <c r="M205" s="49"/>
      <c r="N205" s="49"/>
      <c r="O205" s="49"/>
      <c r="P205" s="49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x14ac:dyDescent="0.25">
      <c r="A206" s="16" t="s">
        <v>853</v>
      </c>
      <c r="B206" s="5" t="s">
        <v>394</v>
      </c>
      <c r="C206" s="5"/>
      <c r="D206" s="49"/>
      <c r="E206" s="49"/>
      <c r="F206" s="49"/>
      <c r="G206" s="49"/>
      <c r="H206" s="49"/>
      <c r="I206" s="49"/>
      <c r="J206" s="49"/>
      <c r="K206" s="49"/>
      <c r="L206" s="49"/>
      <c r="M206" s="49"/>
      <c r="N206" s="49"/>
      <c r="O206" s="49"/>
      <c r="P206" s="49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x14ac:dyDescent="0.25">
      <c r="A207" s="16" t="s">
        <v>854</v>
      </c>
      <c r="B207" s="5" t="s">
        <v>394</v>
      </c>
      <c r="C207" s="5"/>
      <c r="D207" s="49"/>
      <c r="E207" s="49"/>
      <c r="F207" s="49"/>
      <c r="G207" s="49"/>
      <c r="H207" s="49"/>
      <c r="I207" s="49"/>
      <c r="J207" s="49"/>
      <c r="K207" s="49"/>
      <c r="L207" s="49"/>
      <c r="M207" s="49"/>
      <c r="N207" s="49"/>
      <c r="O207" s="49"/>
      <c r="P207" s="49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x14ac:dyDescent="0.25">
      <c r="A208" s="16" t="s">
        <v>855</v>
      </c>
      <c r="B208" s="5" t="s">
        <v>394</v>
      </c>
      <c r="C208" s="5"/>
      <c r="D208" s="49"/>
      <c r="E208" s="49"/>
      <c r="F208" s="49"/>
      <c r="G208" s="49"/>
      <c r="H208" s="49"/>
      <c r="I208" s="49"/>
      <c r="J208" s="49"/>
      <c r="K208" s="49"/>
      <c r="L208" s="49"/>
      <c r="M208" s="49"/>
      <c r="N208" s="49"/>
      <c r="O208" s="49"/>
      <c r="P208" s="49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x14ac:dyDescent="0.25">
      <c r="A209" s="16" t="s">
        <v>856</v>
      </c>
      <c r="B209" s="5" t="s">
        <v>394</v>
      </c>
      <c r="C209" s="5"/>
      <c r="D209" s="49"/>
      <c r="E209" s="49"/>
      <c r="F209" s="49"/>
      <c r="G209" s="49"/>
      <c r="H209" s="49"/>
      <c r="I209" s="49"/>
      <c r="J209" s="49"/>
      <c r="K209" s="49"/>
      <c r="L209" s="49"/>
      <c r="M209" s="49"/>
      <c r="N209" s="49"/>
      <c r="O209" s="49"/>
      <c r="P209" s="49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x14ac:dyDescent="0.25">
      <c r="A210" s="16" t="s">
        <v>857</v>
      </c>
      <c r="B210" s="5" t="s">
        <v>394</v>
      </c>
      <c r="C210" s="5"/>
      <c r="D210" s="49"/>
      <c r="E210" s="49"/>
      <c r="F210" s="49"/>
      <c r="G210" s="49"/>
      <c r="H210" s="49"/>
      <c r="I210" s="49"/>
      <c r="J210" s="49"/>
      <c r="K210" s="49"/>
      <c r="L210" s="49"/>
      <c r="M210" s="49"/>
      <c r="N210" s="49"/>
      <c r="O210" s="49"/>
      <c r="P210" s="49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x14ac:dyDescent="0.25">
      <c r="A211" s="16" t="s">
        <v>858</v>
      </c>
      <c r="B211" s="5" t="s">
        <v>394</v>
      </c>
      <c r="C211" s="5"/>
      <c r="D211" s="49"/>
      <c r="E211" s="49"/>
      <c r="F211" s="49"/>
      <c r="G211" s="49"/>
      <c r="H211" s="49"/>
      <c r="I211" s="49"/>
      <c r="J211" s="49"/>
      <c r="K211" s="49"/>
      <c r="L211" s="49"/>
      <c r="M211" s="49"/>
      <c r="N211" s="49"/>
      <c r="O211" s="49"/>
      <c r="P211" s="49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x14ac:dyDescent="0.25">
      <c r="A212" s="16" t="s">
        <v>859</v>
      </c>
      <c r="B212" s="5" t="s">
        <v>394</v>
      </c>
      <c r="C212" s="5"/>
      <c r="D212" s="49"/>
      <c r="E212" s="49"/>
      <c r="F212" s="49"/>
      <c r="G212" s="49"/>
      <c r="H212" s="49"/>
      <c r="I212" s="49"/>
      <c r="J212" s="49"/>
      <c r="K212" s="49"/>
      <c r="L212" s="49"/>
      <c r="M212" s="49"/>
      <c r="N212" s="49"/>
      <c r="O212" s="49"/>
      <c r="P212" s="49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x14ac:dyDescent="0.25">
      <c r="A213" s="14" t="s">
        <v>694</v>
      </c>
      <c r="B213" s="9" t="s">
        <v>394</v>
      </c>
      <c r="C213" s="5"/>
      <c r="D213" s="49"/>
      <c r="E213" s="49"/>
      <c r="F213" s="49"/>
      <c r="G213" s="49"/>
      <c r="H213" s="49"/>
      <c r="I213" s="49"/>
      <c r="J213" s="49"/>
      <c r="K213" s="49"/>
      <c r="L213" s="49"/>
      <c r="M213" s="49"/>
      <c r="N213" s="49"/>
      <c r="O213" s="49"/>
      <c r="P213" s="49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x14ac:dyDescent="0.25">
      <c r="A214" s="16" t="s">
        <v>850</v>
      </c>
      <c r="B214" s="5" t="s">
        <v>395</v>
      </c>
      <c r="C214" s="5"/>
      <c r="D214" s="49"/>
      <c r="E214" s="49"/>
      <c r="F214" s="49"/>
      <c r="G214" s="49"/>
      <c r="H214" s="49"/>
      <c r="I214" s="49"/>
      <c r="J214" s="49"/>
      <c r="K214" s="49"/>
      <c r="L214" s="49"/>
      <c r="M214" s="49"/>
      <c r="N214" s="49"/>
      <c r="O214" s="49"/>
      <c r="P214" s="49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x14ac:dyDescent="0.25">
      <c r="A215" s="16" t="s">
        <v>851</v>
      </c>
      <c r="B215" s="5" t="s">
        <v>395</v>
      </c>
      <c r="C215" s="5"/>
      <c r="D215" s="49"/>
      <c r="E215" s="49"/>
      <c r="F215" s="49"/>
      <c r="G215" s="49"/>
      <c r="H215" s="49"/>
      <c r="I215" s="49"/>
      <c r="J215" s="49"/>
      <c r="K215" s="49"/>
      <c r="L215" s="49"/>
      <c r="M215" s="49"/>
      <c r="N215" s="49"/>
      <c r="O215" s="49"/>
      <c r="P215" s="49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x14ac:dyDescent="0.25">
      <c r="A216" s="16" t="s">
        <v>852</v>
      </c>
      <c r="B216" s="5" t="s">
        <v>395</v>
      </c>
      <c r="C216" s="5"/>
      <c r="D216" s="49"/>
      <c r="E216" s="49"/>
      <c r="F216" s="49"/>
      <c r="G216" s="49"/>
      <c r="H216" s="49"/>
      <c r="I216" s="49"/>
      <c r="J216" s="49"/>
      <c r="K216" s="49"/>
      <c r="L216" s="49"/>
      <c r="M216" s="49"/>
      <c r="N216" s="49"/>
      <c r="O216" s="49"/>
      <c r="P216" s="49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x14ac:dyDescent="0.25">
      <c r="A217" s="16" t="s">
        <v>853</v>
      </c>
      <c r="B217" s="5" t="s">
        <v>395</v>
      </c>
      <c r="C217" s="5"/>
      <c r="D217" s="49"/>
      <c r="E217" s="49"/>
      <c r="F217" s="49"/>
      <c r="G217" s="49"/>
      <c r="H217" s="49"/>
      <c r="I217" s="49"/>
      <c r="J217" s="49"/>
      <c r="K217" s="49"/>
      <c r="L217" s="49"/>
      <c r="M217" s="49"/>
      <c r="N217" s="49"/>
      <c r="O217" s="49"/>
      <c r="P217" s="49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x14ac:dyDescent="0.25">
      <c r="A218" s="16" t="s">
        <v>854</v>
      </c>
      <c r="B218" s="5" t="s">
        <v>395</v>
      </c>
      <c r="C218" s="5"/>
      <c r="D218" s="49"/>
      <c r="E218" s="49"/>
      <c r="F218" s="49"/>
      <c r="G218" s="49"/>
      <c r="H218" s="49"/>
      <c r="I218" s="49"/>
      <c r="J218" s="49"/>
      <c r="K218" s="49"/>
      <c r="L218" s="49"/>
      <c r="M218" s="49"/>
      <c r="N218" s="49"/>
      <c r="O218" s="49"/>
      <c r="P218" s="49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x14ac:dyDescent="0.25">
      <c r="A219" s="16" t="s">
        <v>855</v>
      </c>
      <c r="B219" s="5" t="s">
        <v>395</v>
      </c>
      <c r="C219" s="5"/>
      <c r="D219" s="49"/>
      <c r="E219" s="49"/>
      <c r="F219" s="49"/>
      <c r="G219" s="49"/>
      <c r="H219" s="49"/>
      <c r="I219" s="49"/>
      <c r="J219" s="49"/>
      <c r="K219" s="49"/>
      <c r="L219" s="49"/>
      <c r="M219" s="49"/>
      <c r="N219" s="49"/>
      <c r="O219" s="49"/>
      <c r="P219" s="49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x14ac:dyDescent="0.25">
      <c r="A220" s="16" t="s">
        <v>856</v>
      </c>
      <c r="B220" s="5" t="s">
        <v>395</v>
      </c>
      <c r="C220" s="5"/>
      <c r="D220" s="49"/>
      <c r="E220" s="49"/>
      <c r="F220" s="49"/>
      <c r="G220" s="49"/>
      <c r="H220" s="49"/>
      <c r="I220" s="49"/>
      <c r="J220" s="49"/>
      <c r="K220" s="49"/>
      <c r="L220" s="49"/>
      <c r="M220" s="49"/>
      <c r="N220" s="49"/>
      <c r="O220" s="49"/>
      <c r="P220" s="49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x14ac:dyDescent="0.25">
      <c r="A221" s="16" t="s">
        <v>857</v>
      </c>
      <c r="B221" s="5" t="s">
        <v>395</v>
      </c>
      <c r="C221" s="5"/>
      <c r="D221" s="49"/>
      <c r="E221" s="49"/>
      <c r="F221" s="49"/>
      <c r="G221" s="49"/>
      <c r="H221" s="49"/>
      <c r="I221" s="49"/>
      <c r="J221" s="49"/>
      <c r="K221" s="49"/>
      <c r="L221" s="49"/>
      <c r="M221" s="49"/>
      <c r="N221" s="49"/>
      <c r="O221" s="49"/>
      <c r="P221" s="49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x14ac:dyDescent="0.25">
      <c r="A222" s="16" t="s">
        <v>858</v>
      </c>
      <c r="B222" s="5" t="s">
        <v>395</v>
      </c>
      <c r="C222" s="5"/>
      <c r="D222" s="49"/>
      <c r="E222" s="49"/>
      <c r="F222" s="49"/>
      <c r="G222" s="49"/>
      <c r="H222" s="49"/>
      <c r="I222" s="49"/>
      <c r="J222" s="49"/>
      <c r="K222" s="49"/>
      <c r="L222" s="49"/>
      <c r="M222" s="49"/>
      <c r="N222" s="49"/>
      <c r="O222" s="49"/>
      <c r="P222" s="49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x14ac:dyDescent="0.25">
      <c r="A223" s="16" t="s">
        <v>859</v>
      </c>
      <c r="B223" s="5" t="s">
        <v>395</v>
      </c>
      <c r="C223" s="5"/>
      <c r="D223" s="49"/>
      <c r="E223" s="49"/>
      <c r="F223" s="49"/>
      <c r="G223" s="49"/>
      <c r="H223" s="49"/>
      <c r="I223" s="49"/>
      <c r="J223" s="49"/>
      <c r="K223" s="49"/>
      <c r="L223" s="49"/>
      <c r="M223" s="49"/>
      <c r="N223" s="49"/>
      <c r="O223" s="49"/>
      <c r="P223" s="49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x14ac:dyDescent="0.25">
      <c r="A224" s="14" t="s">
        <v>693</v>
      </c>
      <c r="B224" s="9" t="s">
        <v>395</v>
      </c>
      <c r="C224" s="5"/>
      <c r="D224" s="49"/>
      <c r="E224" s="49"/>
      <c r="F224" s="49"/>
      <c r="G224" s="49"/>
      <c r="H224" s="49"/>
      <c r="I224" s="49"/>
      <c r="J224" s="49"/>
      <c r="K224" s="49"/>
      <c r="L224" s="49"/>
      <c r="M224" s="49"/>
      <c r="N224" s="49"/>
      <c r="O224" s="49"/>
      <c r="P224" s="49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x14ac:dyDescent="0.25">
      <c r="A225" s="16" t="s">
        <v>850</v>
      </c>
      <c r="B225" s="5" t="s">
        <v>396</v>
      </c>
      <c r="C225" s="5"/>
      <c r="D225" s="49"/>
      <c r="E225" s="49"/>
      <c r="F225" s="49"/>
      <c r="G225" s="49"/>
      <c r="H225" s="49"/>
      <c r="I225" s="49"/>
      <c r="J225" s="49"/>
      <c r="K225" s="49"/>
      <c r="L225" s="49"/>
      <c r="M225" s="49"/>
      <c r="N225" s="49"/>
      <c r="O225" s="49"/>
      <c r="P225" s="49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x14ac:dyDescent="0.25">
      <c r="A226" s="16" t="s">
        <v>851</v>
      </c>
      <c r="B226" s="5" t="s">
        <v>396</v>
      </c>
      <c r="C226" s="5"/>
      <c r="D226" s="49"/>
      <c r="E226" s="49"/>
      <c r="F226" s="49"/>
      <c r="G226" s="49"/>
      <c r="H226" s="49"/>
      <c r="I226" s="49"/>
      <c r="J226" s="49"/>
      <c r="K226" s="49"/>
      <c r="L226" s="49"/>
      <c r="M226" s="49"/>
      <c r="N226" s="49"/>
      <c r="O226" s="49"/>
      <c r="P226" s="49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x14ac:dyDescent="0.25">
      <c r="A227" s="16" t="s">
        <v>852</v>
      </c>
      <c r="B227" s="5" t="s">
        <v>396</v>
      </c>
      <c r="C227" s="5"/>
      <c r="D227" s="49"/>
      <c r="E227" s="49"/>
      <c r="F227" s="49"/>
      <c r="G227" s="49"/>
      <c r="H227" s="49"/>
      <c r="I227" s="49"/>
      <c r="J227" s="49"/>
      <c r="K227" s="49"/>
      <c r="L227" s="49"/>
      <c r="M227" s="49"/>
      <c r="N227" s="49"/>
      <c r="O227" s="49"/>
      <c r="P227" s="49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x14ac:dyDescent="0.25">
      <c r="A228" s="16" t="s">
        <v>853</v>
      </c>
      <c r="B228" s="5" t="s">
        <v>396</v>
      </c>
      <c r="C228" s="5"/>
      <c r="D228" s="49"/>
      <c r="E228" s="49"/>
      <c r="F228" s="49"/>
      <c r="G228" s="49"/>
      <c r="H228" s="49"/>
      <c r="I228" s="49"/>
      <c r="J228" s="49"/>
      <c r="K228" s="49"/>
      <c r="L228" s="49"/>
      <c r="M228" s="49"/>
      <c r="N228" s="49"/>
      <c r="O228" s="49"/>
      <c r="P228" s="49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x14ac:dyDescent="0.25">
      <c r="A229" s="16" t="s">
        <v>854</v>
      </c>
      <c r="B229" s="5" t="s">
        <v>396</v>
      </c>
      <c r="C229" s="5"/>
      <c r="D229" s="49"/>
      <c r="E229" s="49"/>
      <c r="F229" s="49"/>
      <c r="G229" s="49"/>
      <c r="H229" s="49"/>
      <c r="I229" s="49"/>
      <c r="J229" s="49"/>
      <c r="K229" s="49"/>
      <c r="L229" s="49"/>
      <c r="M229" s="49"/>
      <c r="N229" s="49"/>
      <c r="O229" s="49"/>
      <c r="P229" s="49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x14ac:dyDescent="0.25">
      <c r="A230" s="16" t="s">
        <v>855</v>
      </c>
      <c r="B230" s="5" t="s">
        <v>396</v>
      </c>
      <c r="C230" s="5"/>
      <c r="D230" s="49"/>
      <c r="E230" s="49"/>
      <c r="F230" s="49"/>
      <c r="G230" s="49"/>
      <c r="H230" s="49"/>
      <c r="I230" s="49"/>
      <c r="J230" s="49"/>
      <c r="K230" s="49"/>
      <c r="L230" s="49"/>
      <c r="M230" s="49"/>
      <c r="N230" s="49"/>
      <c r="O230" s="49"/>
      <c r="P230" s="49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x14ac:dyDescent="0.25">
      <c r="A231" s="16" t="s">
        <v>856</v>
      </c>
      <c r="B231" s="5" t="s">
        <v>396</v>
      </c>
      <c r="C231" s="5"/>
      <c r="D231" s="49"/>
      <c r="E231" s="49"/>
      <c r="F231" s="49"/>
      <c r="G231" s="49"/>
      <c r="H231" s="49"/>
      <c r="I231" s="49"/>
      <c r="J231" s="49"/>
      <c r="K231" s="49"/>
      <c r="L231" s="49"/>
      <c r="M231" s="49"/>
      <c r="N231" s="49"/>
      <c r="O231" s="49"/>
      <c r="P231" s="49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x14ac:dyDescent="0.25">
      <c r="A232" s="16" t="s">
        <v>857</v>
      </c>
      <c r="B232" s="5" t="s">
        <v>396</v>
      </c>
      <c r="C232" s="5"/>
      <c r="D232" s="49"/>
      <c r="E232" s="49"/>
      <c r="F232" s="49"/>
      <c r="G232" s="49"/>
      <c r="H232" s="49"/>
      <c r="I232" s="49"/>
      <c r="J232" s="49"/>
      <c r="K232" s="49"/>
      <c r="L232" s="49"/>
      <c r="M232" s="49"/>
      <c r="N232" s="49"/>
      <c r="O232" s="49"/>
      <c r="P232" s="49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x14ac:dyDescent="0.25">
      <c r="A233" s="16" t="s">
        <v>858</v>
      </c>
      <c r="B233" s="5" t="s">
        <v>396</v>
      </c>
      <c r="C233" s="5"/>
      <c r="D233" s="49"/>
      <c r="E233" s="49"/>
      <c r="F233" s="49"/>
      <c r="G233" s="49"/>
      <c r="H233" s="49"/>
      <c r="I233" s="49"/>
      <c r="J233" s="49"/>
      <c r="K233" s="49"/>
      <c r="L233" s="49"/>
      <c r="M233" s="49"/>
      <c r="N233" s="49"/>
      <c r="O233" s="49"/>
      <c r="P233" s="49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x14ac:dyDescent="0.25">
      <c r="A234" s="16" t="s">
        <v>859</v>
      </c>
      <c r="B234" s="5" t="s">
        <v>396</v>
      </c>
      <c r="C234" s="5"/>
      <c r="D234" s="49"/>
      <c r="E234" s="49"/>
      <c r="F234" s="49"/>
      <c r="G234" s="49"/>
      <c r="H234" s="49"/>
      <c r="I234" s="49"/>
      <c r="J234" s="49"/>
      <c r="K234" s="49"/>
      <c r="L234" s="49"/>
      <c r="M234" s="49"/>
      <c r="N234" s="49"/>
      <c r="O234" s="49"/>
      <c r="P234" s="49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x14ac:dyDescent="0.25">
      <c r="A235" s="14" t="s">
        <v>692</v>
      </c>
      <c r="B235" s="9" t="s">
        <v>396</v>
      </c>
      <c r="C235" s="5"/>
      <c r="D235" s="49"/>
      <c r="E235" s="49"/>
      <c r="F235" s="49"/>
      <c r="G235" s="49"/>
      <c r="H235" s="49"/>
      <c r="I235" s="49"/>
      <c r="J235" s="49"/>
      <c r="K235" s="49"/>
      <c r="L235" s="49"/>
      <c r="M235" s="49"/>
      <c r="N235" s="49"/>
      <c r="O235" s="49"/>
      <c r="P235" s="49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x14ac:dyDescent="0.25">
      <c r="A236" s="14" t="s">
        <v>691</v>
      </c>
      <c r="B236" s="9" t="s">
        <v>397</v>
      </c>
      <c r="C236" s="5"/>
      <c r="D236" s="49"/>
      <c r="E236" s="49"/>
      <c r="F236" s="49"/>
      <c r="G236" s="49"/>
      <c r="H236" s="49"/>
      <c r="I236" s="49"/>
      <c r="J236" s="49"/>
      <c r="K236" s="49"/>
      <c r="L236" s="49"/>
      <c r="M236" s="49"/>
      <c r="N236" s="49"/>
      <c r="O236" s="49"/>
      <c r="P236" s="49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x14ac:dyDescent="0.25">
      <c r="A237" s="24" t="s">
        <v>359</v>
      </c>
      <c r="B237" s="7" t="s">
        <v>397</v>
      </c>
      <c r="C237" s="5"/>
      <c r="D237" s="49"/>
      <c r="E237" s="49"/>
      <c r="F237" s="49"/>
      <c r="G237" s="49"/>
      <c r="H237" s="49"/>
      <c r="I237" s="49"/>
      <c r="J237" s="49"/>
      <c r="K237" s="49"/>
      <c r="L237" s="49"/>
      <c r="M237" s="49"/>
      <c r="N237" s="49"/>
      <c r="O237" s="49"/>
      <c r="P237" s="49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x14ac:dyDescent="0.25">
      <c r="A238" s="16" t="s">
        <v>860</v>
      </c>
      <c r="B238" s="4" t="s">
        <v>398</v>
      </c>
      <c r="C238" s="4"/>
      <c r="D238" s="49"/>
      <c r="E238" s="49"/>
      <c r="F238" s="49"/>
      <c r="G238" s="49"/>
      <c r="H238" s="49"/>
      <c r="I238" s="49"/>
      <c r="J238" s="49"/>
      <c r="K238" s="49"/>
      <c r="L238" s="49"/>
      <c r="M238" s="49"/>
      <c r="N238" s="49"/>
      <c r="O238" s="49"/>
      <c r="P238" s="49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x14ac:dyDescent="0.25">
      <c r="A239" s="16" t="s">
        <v>861</v>
      </c>
      <c r="B239" s="5" t="s">
        <v>398</v>
      </c>
      <c r="C239" s="5"/>
      <c r="D239" s="49"/>
      <c r="E239" s="49"/>
      <c r="F239" s="49"/>
      <c r="G239" s="49"/>
      <c r="H239" s="49"/>
      <c r="I239" s="49"/>
      <c r="J239" s="49"/>
      <c r="K239" s="49"/>
      <c r="L239" s="49"/>
      <c r="M239" s="49"/>
      <c r="N239" s="49"/>
      <c r="O239" s="49"/>
      <c r="P239" s="49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x14ac:dyDescent="0.25">
      <c r="A240" s="16" t="s">
        <v>862</v>
      </c>
      <c r="B240" s="4" t="s">
        <v>398</v>
      </c>
      <c r="C240" s="4"/>
      <c r="D240" s="49"/>
      <c r="E240" s="49"/>
      <c r="F240" s="49"/>
      <c r="G240" s="49"/>
      <c r="H240" s="49"/>
      <c r="I240" s="49"/>
      <c r="J240" s="49"/>
      <c r="K240" s="49"/>
      <c r="L240" s="49"/>
      <c r="M240" s="49"/>
      <c r="N240" s="49"/>
      <c r="O240" s="49"/>
      <c r="P240" s="49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x14ac:dyDescent="0.25">
      <c r="A241" s="4" t="s">
        <v>863</v>
      </c>
      <c r="B241" s="5" t="s">
        <v>398</v>
      </c>
      <c r="C241" s="5"/>
      <c r="D241" s="49"/>
      <c r="E241" s="49"/>
      <c r="F241" s="49"/>
      <c r="G241" s="49"/>
      <c r="H241" s="49"/>
      <c r="I241" s="49"/>
      <c r="J241" s="49"/>
      <c r="K241" s="49"/>
      <c r="L241" s="49"/>
      <c r="M241" s="49"/>
      <c r="N241" s="49"/>
      <c r="O241" s="49"/>
      <c r="P241" s="49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x14ac:dyDescent="0.25">
      <c r="A242" s="4" t="s">
        <v>864</v>
      </c>
      <c r="B242" s="4" t="s">
        <v>398</v>
      </c>
      <c r="C242" s="4"/>
      <c r="D242" s="49"/>
      <c r="E242" s="49"/>
      <c r="F242" s="49"/>
      <c r="G242" s="49"/>
      <c r="H242" s="49"/>
      <c r="I242" s="49"/>
      <c r="J242" s="49"/>
      <c r="K242" s="49"/>
      <c r="L242" s="49"/>
      <c r="M242" s="49"/>
      <c r="N242" s="49"/>
      <c r="O242" s="49"/>
      <c r="P242" s="49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x14ac:dyDescent="0.25">
      <c r="A243" s="4" t="s">
        <v>865</v>
      </c>
      <c r="B243" s="5" t="s">
        <v>398</v>
      </c>
      <c r="C243" s="5"/>
      <c r="D243" s="49"/>
      <c r="E243" s="49"/>
      <c r="F243" s="49"/>
      <c r="G243" s="49"/>
      <c r="H243" s="49"/>
      <c r="I243" s="49"/>
      <c r="J243" s="49"/>
      <c r="K243" s="49"/>
      <c r="L243" s="49"/>
      <c r="M243" s="49"/>
      <c r="N243" s="49"/>
      <c r="O243" s="49"/>
      <c r="P243" s="49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x14ac:dyDescent="0.25">
      <c r="A244" s="16" t="s">
        <v>866</v>
      </c>
      <c r="B244" s="4" t="s">
        <v>398</v>
      </c>
      <c r="C244" s="4"/>
      <c r="D244" s="49"/>
      <c r="E244" s="49"/>
      <c r="F244" s="49"/>
      <c r="G244" s="49"/>
      <c r="H244" s="49"/>
      <c r="I244" s="49"/>
      <c r="J244" s="49"/>
      <c r="K244" s="49"/>
      <c r="L244" s="49"/>
      <c r="M244" s="49"/>
      <c r="N244" s="49"/>
      <c r="O244" s="49"/>
      <c r="P244" s="49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x14ac:dyDescent="0.25">
      <c r="A245" s="16" t="s">
        <v>870</v>
      </c>
      <c r="B245" s="5" t="s">
        <v>398</v>
      </c>
      <c r="C245" s="5"/>
      <c r="D245" s="49"/>
      <c r="E245" s="49"/>
      <c r="F245" s="49"/>
      <c r="G245" s="49"/>
      <c r="H245" s="49"/>
      <c r="I245" s="49"/>
      <c r="J245" s="49"/>
      <c r="K245" s="49"/>
      <c r="L245" s="49"/>
      <c r="M245" s="49"/>
      <c r="N245" s="49"/>
      <c r="O245" s="49"/>
      <c r="P245" s="49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x14ac:dyDescent="0.25">
      <c r="A246" s="16" t="s">
        <v>868</v>
      </c>
      <c r="B246" s="4" t="s">
        <v>398</v>
      </c>
      <c r="C246" s="4"/>
      <c r="D246" s="49"/>
      <c r="E246" s="49"/>
      <c r="F246" s="49"/>
      <c r="G246" s="49"/>
      <c r="H246" s="49"/>
      <c r="I246" s="49"/>
      <c r="J246" s="49"/>
      <c r="K246" s="49"/>
      <c r="L246" s="49"/>
      <c r="M246" s="49"/>
      <c r="N246" s="49"/>
      <c r="O246" s="49"/>
      <c r="P246" s="49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x14ac:dyDescent="0.25">
      <c r="A247" s="16" t="s">
        <v>869</v>
      </c>
      <c r="B247" s="5" t="s">
        <v>398</v>
      </c>
      <c r="C247" s="5"/>
      <c r="D247" s="49"/>
      <c r="E247" s="49"/>
      <c r="F247" s="49"/>
      <c r="G247" s="49"/>
      <c r="H247" s="49"/>
      <c r="I247" s="49"/>
      <c r="J247" s="49"/>
      <c r="K247" s="49"/>
      <c r="L247" s="49"/>
      <c r="M247" s="49"/>
      <c r="N247" s="49"/>
      <c r="O247" s="49"/>
      <c r="P247" s="49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x14ac:dyDescent="0.25">
      <c r="A248" s="14" t="s">
        <v>690</v>
      </c>
      <c r="B248" s="9" t="s">
        <v>398</v>
      </c>
      <c r="C248" s="5"/>
      <c r="D248" s="49"/>
      <c r="E248" s="49"/>
      <c r="F248" s="49"/>
      <c r="G248" s="49"/>
      <c r="H248" s="49"/>
      <c r="I248" s="49"/>
      <c r="J248" s="49"/>
      <c r="K248" s="49"/>
      <c r="L248" s="49"/>
      <c r="M248" s="49"/>
      <c r="N248" s="49"/>
      <c r="O248" s="49"/>
      <c r="P248" s="49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x14ac:dyDescent="0.25">
      <c r="A249" s="14" t="s">
        <v>399</v>
      </c>
      <c r="B249" s="9" t="s">
        <v>400</v>
      </c>
      <c r="C249" s="5"/>
      <c r="D249" s="49"/>
      <c r="E249" s="49"/>
      <c r="F249" s="49"/>
      <c r="G249" s="49"/>
      <c r="H249" s="49"/>
      <c r="I249" s="49"/>
      <c r="J249" s="49"/>
      <c r="K249" s="49"/>
      <c r="L249" s="49"/>
      <c r="M249" s="49"/>
      <c r="N249" s="49"/>
      <c r="O249" s="49"/>
      <c r="P249" s="49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x14ac:dyDescent="0.25">
      <c r="A250" s="16" t="s">
        <v>860</v>
      </c>
      <c r="B250" s="4" t="s">
        <v>401</v>
      </c>
      <c r="C250" s="4"/>
      <c r="D250" s="49"/>
      <c r="E250" s="49"/>
      <c r="F250" s="49"/>
      <c r="G250" s="49"/>
      <c r="H250" s="49"/>
      <c r="I250" s="49"/>
      <c r="J250" s="49"/>
      <c r="K250" s="49"/>
      <c r="L250" s="49"/>
      <c r="M250" s="49"/>
      <c r="N250" s="49"/>
      <c r="O250" s="49"/>
      <c r="P250" s="49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x14ac:dyDescent="0.25">
      <c r="A251" s="16" t="s">
        <v>861</v>
      </c>
      <c r="B251" s="4" t="s">
        <v>401</v>
      </c>
      <c r="C251" s="4"/>
      <c r="D251" s="49"/>
      <c r="E251" s="49"/>
      <c r="F251" s="49"/>
      <c r="G251" s="49"/>
      <c r="H251" s="49"/>
      <c r="I251" s="49"/>
      <c r="J251" s="49"/>
      <c r="K251" s="49"/>
      <c r="L251" s="49"/>
      <c r="M251" s="49"/>
      <c r="N251" s="49"/>
      <c r="O251" s="49"/>
      <c r="P251" s="49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x14ac:dyDescent="0.25">
      <c r="A252" s="16" t="s">
        <v>862</v>
      </c>
      <c r="B252" s="4" t="s">
        <v>401</v>
      </c>
      <c r="C252" s="4"/>
      <c r="D252" s="49"/>
      <c r="E252" s="49"/>
      <c r="F252" s="49"/>
      <c r="G252" s="49"/>
      <c r="H252" s="49"/>
      <c r="I252" s="49"/>
      <c r="J252" s="49"/>
      <c r="K252" s="49"/>
      <c r="L252" s="49"/>
      <c r="M252" s="49"/>
      <c r="N252" s="49"/>
      <c r="O252" s="49"/>
      <c r="P252" s="49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x14ac:dyDescent="0.25">
      <c r="A253" s="4" t="s">
        <v>863</v>
      </c>
      <c r="B253" s="4" t="s">
        <v>401</v>
      </c>
      <c r="C253" s="4"/>
      <c r="D253" s="49"/>
      <c r="E253" s="49"/>
      <c r="F253" s="49"/>
      <c r="G253" s="49"/>
      <c r="H253" s="49"/>
      <c r="I253" s="49"/>
      <c r="J253" s="49"/>
      <c r="K253" s="49"/>
      <c r="L253" s="49"/>
      <c r="M253" s="49"/>
      <c r="N253" s="49"/>
      <c r="O253" s="49"/>
      <c r="P253" s="49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x14ac:dyDescent="0.25">
      <c r="A254" s="4" t="s">
        <v>864</v>
      </c>
      <c r="B254" s="4" t="s">
        <v>401</v>
      </c>
      <c r="C254" s="4"/>
      <c r="D254" s="49"/>
      <c r="E254" s="49"/>
      <c r="F254" s="49"/>
      <c r="G254" s="49"/>
      <c r="H254" s="49"/>
      <c r="I254" s="49"/>
      <c r="J254" s="49"/>
      <c r="K254" s="49"/>
      <c r="L254" s="49"/>
      <c r="M254" s="49"/>
      <c r="N254" s="49"/>
      <c r="O254" s="49"/>
      <c r="P254" s="49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x14ac:dyDescent="0.25">
      <c r="A255" s="4" t="s">
        <v>865</v>
      </c>
      <c r="B255" s="4" t="s">
        <v>401</v>
      </c>
      <c r="C255" s="4"/>
      <c r="D255" s="49"/>
      <c r="E255" s="49"/>
      <c r="F255" s="49"/>
      <c r="G255" s="49"/>
      <c r="H255" s="49"/>
      <c r="I255" s="49"/>
      <c r="J255" s="49"/>
      <c r="K255" s="49"/>
      <c r="L255" s="49"/>
      <c r="M255" s="49"/>
      <c r="N255" s="49"/>
      <c r="O255" s="49"/>
      <c r="P255" s="49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x14ac:dyDescent="0.25">
      <c r="A256" s="16" t="s">
        <v>866</v>
      </c>
      <c r="B256" s="4" t="s">
        <v>401</v>
      </c>
      <c r="C256" s="4"/>
      <c r="D256" s="49"/>
      <c r="E256" s="49"/>
      <c r="F256" s="49"/>
      <c r="G256" s="49"/>
      <c r="H256" s="49"/>
      <c r="I256" s="49"/>
      <c r="J256" s="49"/>
      <c r="K256" s="49"/>
      <c r="L256" s="49"/>
      <c r="M256" s="49"/>
      <c r="N256" s="49"/>
      <c r="O256" s="49"/>
      <c r="P256" s="49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x14ac:dyDescent="0.25">
      <c r="A257" s="16" t="s">
        <v>870</v>
      </c>
      <c r="B257" s="4" t="s">
        <v>401</v>
      </c>
      <c r="C257" s="4"/>
      <c r="D257" s="49"/>
      <c r="E257" s="49"/>
      <c r="F257" s="49"/>
      <c r="G257" s="49"/>
      <c r="H257" s="49"/>
      <c r="I257" s="49"/>
      <c r="J257" s="49"/>
      <c r="K257" s="49"/>
      <c r="L257" s="49"/>
      <c r="M257" s="49"/>
      <c r="N257" s="49"/>
      <c r="O257" s="49"/>
      <c r="P257" s="49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x14ac:dyDescent="0.25">
      <c r="A258" s="16" t="s">
        <v>868</v>
      </c>
      <c r="B258" s="4" t="s">
        <v>401</v>
      </c>
      <c r="C258" s="4"/>
      <c r="D258" s="49"/>
      <c r="E258" s="49"/>
      <c r="F258" s="49"/>
      <c r="G258" s="49"/>
      <c r="H258" s="49"/>
      <c r="I258" s="49"/>
      <c r="J258" s="49"/>
      <c r="K258" s="49"/>
      <c r="L258" s="49"/>
      <c r="M258" s="49"/>
      <c r="N258" s="49"/>
      <c r="O258" s="49"/>
      <c r="P258" s="49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x14ac:dyDescent="0.25">
      <c r="A259" s="16" t="s">
        <v>869</v>
      </c>
      <c r="B259" s="4" t="s">
        <v>401</v>
      </c>
      <c r="C259" s="4"/>
      <c r="D259" s="49"/>
      <c r="E259" s="49"/>
      <c r="F259" s="49"/>
      <c r="G259" s="49"/>
      <c r="H259" s="49"/>
      <c r="I259" s="49"/>
      <c r="J259" s="49"/>
      <c r="K259" s="49"/>
      <c r="L259" s="49"/>
      <c r="M259" s="49"/>
      <c r="N259" s="49"/>
      <c r="O259" s="49"/>
      <c r="P259" s="49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x14ac:dyDescent="0.25">
      <c r="A260" s="19" t="s">
        <v>3</v>
      </c>
      <c r="B260" s="9" t="s">
        <v>401</v>
      </c>
      <c r="C260" s="4"/>
      <c r="D260" s="49"/>
      <c r="E260" s="49"/>
      <c r="F260" s="49"/>
      <c r="G260" s="49"/>
      <c r="H260" s="49"/>
      <c r="I260" s="49"/>
      <c r="J260" s="49"/>
      <c r="K260" s="49"/>
      <c r="L260" s="49"/>
      <c r="M260" s="49"/>
      <c r="N260" s="49"/>
      <c r="O260" s="49"/>
      <c r="P260" s="49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5.75" x14ac:dyDescent="0.25">
      <c r="A261" s="22" t="s">
        <v>688</v>
      </c>
      <c r="B261" s="11" t="s">
        <v>402</v>
      </c>
      <c r="C261" s="9"/>
      <c r="D261" s="49"/>
      <c r="E261" s="49"/>
      <c r="F261" s="49"/>
      <c r="G261" s="49"/>
      <c r="H261" s="49"/>
      <c r="I261" s="49"/>
      <c r="J261" s="49"/>
      <c r="K261" s="49"/>
      <c r="L261" s="49"/>
      <c r="M261" s="49"/>
      <c r="N261" s="49"/>
      <c r="O261" s="49"/>
      <c r="P261" s="49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8" x14ac:dyDescent="0.25">
      <c r="A262" s="26" t="s">
        <v>689</v>
      </c>
      <c r="B262" s="27" t="s">
        <v>403</v>
      </c>
      <c r="C262" s="8"/>
      <c r="D262" s="49"/>
      <c r="E262" s="49"/>
      <c r="F262" s="49"/>
      <c r="G262" s="49"/>
      <c r="H262" s="49"/>
      <c r="I262" s="49"/>
      <c r="J262" s="49"/>
      <c r="K262" s="49"/>
      <c r="L262" s="49"/>
      <c r="M262" s="49"/>
      <c r="N262" s="49"/>
      <c r="O262" s="49"/>
      <c r="P262" s="49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x14ac:dyDescent="0.25">
      <c r="A263" s="15" t="s">
        <v>697</v>
      </c>
      <c r="B263" s="4" t="s">
        <v>404</v>
      </c>
      <c r="C263" s="4"/>
      <c r="D263" s="49"/>
      <c r="E263" s="49"/>
      <c r="F263" s="49"/>
      <c r="G263" s="49"/>
      <c r="H263" s="49"/>
      <c r="I263" s="49"/>
      <c r="J263" s="49"/>
      <c r="K263" s="49"/>
      <c r="L263" s="49"/>
      <c r="M263" s="49"/>
      <c r="N263" s="49"/>
      <c r="O263" s="49"/>
      <c r="P263" s="49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x14ac:dyDescent="0.25">
      <c r="A264" s="24" t="s">
        <v>405</v>
      </c>
      <c r="B264" s="24" t="s">
        <v>404</v>
      </c>
      <c r="C264" s="4"/>
      <c r="D264" s="49"/>
      <c r="E264" s="49"/>
      <c r="F264" s="49"/>
      <c r="G264" s="49"/>
      <c r="H264" s="49"/>
      <c r="I264" s="49"/>
      <c r="J264" s="49"/>
      <c r="K264" s="49"/>
      <c r="L264" s="49"/>
      <c r="M264" s="49"/>
      <c r="N264" s="49"/>
      <c r="O264" s="49"/>
      <c r="P264" s="49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x14ac:dyDescent="0.25">
      <c r="A265" s="24" t="s">
        <v>406</v>
      </c>
      <c r="B265" s="24" t="s">
        <v>404</v>
      </c>
      <c r="C265" s="4"/>
      <c r="D265" s="49"/>
      <c r="E265" s="49"/>
      <c r="F265" s="49"/>
      <c r="G265" s="49"/>
      <c r="H265" s="49"/>
      <c r="I265" s="49"/>
      <c r="J265" s="49"/>
      <c r="K265" s="49"/>
      <c r="L265" s="49"/>
      <c r="M265" s="49"/>
      <c r="N265" s="49"/>
      <c r="O265" s="49"/>
      <c r="P265" s="49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x14ac:dyDescent="0.25">
      <c r="A266" s="15" t="s">
        <v>407</v>
      </c>
      <c r="B266" s="4" t="s">
        <v>408</v>
      </c>
      <c r="C266" s="4"/>
      <c r="D266" s="49"/>
      <c r="E266" s="49"/>
      <c r="F266" s="49"/>
      <c r="G266" s="49"/>
      <c r="H266" s="49"/>
      <c r="I266" s="49"/>
      <c r="J266" s="49"/>
      <c r="K266" s="49"/>
      <c r="L266" s="49"/>
      <c r="M266" s="49"/>
      <c r="N266" s="49"/>
      <c r="O266" s="49"/>
      <c r="P266" s="49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x14ac:dyDescent="0.25">
      <c r="A267" s="15" t="s">
        <v>696</v>
      </c>
      <c r="B267" s="4" t="s">
        <v>409</v>
      </c>
      <c r="C267" s="4"/>
      <c r="D267" s="49"/>
      <c r="E267" s="49"/>
      <c r="F267" s="49"/>
      <c r="G267" s="49"/>
      <c r="H267" s="49"/>
      <c r="I267" s="49"/>
      <c r="J267" s="49"/>
      <c r="K267" s="49"/>
      <c r="L267" s="49"/>
      <c r="M267" s="49"/>
      <c r="N267" s="49"/>
      <c r="O267" s="49"/>
      <c r="P267" s="49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x14ac:dyDescent="0.25">
      <c r="A268" s="24" t="s">
        <v>405</v>
      </c>
      <c r="B268" s="24" t="s">
        <v>409</v>
      </c>
      <c r="C268" s="4"/>
      <c r="D268" s="49"/>
      <c r="E268" s="49"/>
      <c r="F268" s="49"/>
      <c r="G268" s="49"/>
      <c r="H268" s="49"/>
      <c r="I268" s="49"/>
      <c r="J268" s="49"/>
      <c r="K268" s="49"/>
      <c r="L268" s="49"/>
      <c r="M268" s="49"/>
      <c r="N268" s="49"/>
      <c r="O268" s="49"/>
      <c r="P268" s="49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x14ac:dyDescent="0.25">
      <c r="A269" s="24" t="s">
        <v>406</v>
      </c>
      <c r="B269" s="24" t="s">
        <v>410</v>
      </c>
      <c r="C269" s="4"/>
      <c r="D269" s="49"/>
      <c r="E269" s="49"/>
      <c r="F269" s="49"/>
      <c r="G269" s="49"/>
      <c r="H269" s="49"/>
      <c r="I269" s="49"/>
      <c r="J269" s="49"/>
      <c r="K269" s="49"/>
      <c r="L269" s="49"/>
      <c r="M269" s="49"/>
      <c r="N269" s="49"/>
      <c r="O269" s="49"/>
      <c r="P269" s="49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x14ac:dyDescent="0.25">
      <c r="A270" s="14" t="s">
        <v>695</v>
      </c>
      <c r="B270" s="8" t="s">
        <v>411</v>
      </c>
      <c r="C270" s="8"/>
      <c r="D270" s="49"/>
      <c r="E270" s="49"/>
      <c r="F270" s="49"/>
      <c r="G270" s="49"/>
      <c r="H270" s="49"/>
      <c r="I270" s="49"/>
      <c r="J270" s="49"/>
      <c r="K270" s="49"/>
      <c r="L270" s="49"/>
      <c r="M270" s="49"/>
      <c r="N270" s="49"/>
      <c r="O270" s="49"/>
      <c r="P270" s="49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x14ac:dyDescent="0.25">
      <c r="A271" s="28" t="s">
        <v>700</v>
      </c>
      <c r="B271" s="4" t="s">
        <v>412</v>
      </c>
      <c r="C271" s="4"/>
      <c r="D271" s="49"/>
      <c r="E271" s="49"/>
      <c r="F271" s="49"/>
      <c r="G271" s="49"/>
      <c r="H271" s="49"/>
      <c r="I271" s="49"/>
      <c r="J271" s="49"/>
      <c r="K271" s="49"/>
      <c r="L271" s="49"/>
      <c r="M271" s="49"/>
      <c r="N271" s="49"/>
      <c r="O271" s="49"/>
      <c r="P271" s="49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x14ac:dyDescent="0.25">
      <c r="A272" s="24" t="s">
        <v>413</v>
      </c>
      <c r="B272" s="24" t="s">
        <v>412</v>
      </c>
      <c r="C272" s="4"/>
      <c r="D272" s="49"/>
      <c r="E272" s="49"/>
      <c r="F272" s="49"/>
      <c r="G272" s="49"/>
      <c r="H272" s="49"/>
      <c r="I272" s="49"/>
      <c r="J272" s="49"/>
      <c r="K272" s="49"/>
      <c r="L272" s="49"/>
      <c r="M272" s="49"/>
      <c r="N272" s="49"/>
      <c r="O272" s="49"/>
      <c r="P272" s="49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x14ac:dyDescent="0.25">
      <c r="A273" s="24" t="s">
        <v>414</v>
      </c>
      <c r="B273" s="24" t="s">
        <v>412</v>
      </c>
      <c r="C273" s="4"/>
      <c r="D273" s="49"/>
      <c r="E273" s="49"/>
      <c r="F273" s="49"/>
      <c r="G273" s="49"/>
      <c r="H273" s="49"/>
      <c r="I273" s="49"/>
      <c r="J273" s="49"/>
      <c r="K273" s="49"/>
      <c r="L273" s="49"/>
      <c r="M273" s="49"/>
      <c r="N273" s="49"/>
      <c r="O273" s="49"/>
      <c r="P273" s="49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x14ac:dyDescent="0.25">
      <c r="A274" s="28" t="s">
        <v>701</v>
      </c>
      <c r="B274" s="4" t="s">
        <v>415</v>
      </c>
      <c r="C274" s="4"/>
      <c r="D274" s="49"/>
      <c r="E274" s="49"/>
      <c r="F274" s="49"/>
      <c r="G274" s="49"/>
      <c r="H274" s="49"/>
      <c r="I274" s="49"/>
      <c r="J274" s="49"/>
      <c r="K274" s="49"/>
      <c r="L274" s="49"/>
      <c r="M274" s="49"/>
      <c r="N274" s="49"/>
      <c r="O274" s="49"/>
      <c r="P274" s="49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x14ac:dyDescent="0.25">
      <c r="A275" s="24" t="s">
        <v>406</v>
      </c>
      <c r="B275" s="24" t="s">
        <v>415</v>
      </c>
      <c r="C275" s="4"/>
      <c r="D275" s="49"/>
      <c r="E275" s="49"/>
      <c r="F275" s="49"/>
      <c r="G275" s="49"/>
      <c r="H275" s="49"/>
      <c r="I275" s="49"/>
      <c r="J275" s="49"/>
      <c r="K275" s="49"/>
      <c r="L275" s="49"/>
      <c r="M275" s="49"/>
      <c r="N275" s="49"/>
      <c r="O275" s="49"/>
      <c r="P275" s="49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x14ac:dyDescent="0.25">
      <c r="A276" s="16" t="s">
        <v>416</v>
      </c>
      <c r="B276" s="4" t="s">
        <v>417</v>
      </c>
      <c r="C276" s="4"/>
      <c r="D276" s="49"/>
      <c r="E276" s="49"/>
      <c r="F276" s="49"/>
      <c r="G276" s="49"/>
      <c r="H276" s="49"/>
      <c r="I276" s="49"/>
      <c r="J276" s="49"/>
      <c r="K276" s="49"/>
      <c r="L276" s="49"/>
      <c r="M276" s="49"/>
      <c r="N276" s="49"/>
      <c r="O276" s="49"/>
      <c r="P276" s="49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x14ac:dyDescent="0.25">
      <c r="A277" s="16" t="s">
        <v>702</v>
      </c>
      <c r="B277" s="4" t="s">
        <v>418</v>
      </c>
      <c r="C277" s="4"/>
      <c r="D277" s="49"/>
      <c r="E277" s="49"/>
      <c r="F277" s="49"/>
      <c r="G277" s="49"/>
      <c r="H277" s="49"/>
      <c r="I277" s="49"/>
      <c r="J277" s="49"/>
      <c r="K277" s="49"/>
      <c r="L277" s="49"/>
      <c r="M277" s="49"/>
      <c r="N277" s="49"/>
      <c r="O277" s="49"/>
      <c r="P277" s="49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x14ac:dyDescent="0.25">
      <c r="A278" s="24" t="s">
        <v>414</v>
      </c>
      <c r="B278" s="24" t="s">
        <v>418</v>
      </c>
      <c r="C278" s="4"/>
      <c r="D278" s="49"/>
      <c r="E278" s="49"/>
      <c r="F278" s="49"/>
      <c r="G278" s="49"/>
      <c r="H278" s="49"/>
      <c r="I278" s="49"/>
      <c r="J278" s="49"/>
      <c r="K278" s="49"/>
      <c r="L278" s="49"/>
      <c r="M278" s="49"/>
      <c r="N278" s="49"/>
      <c r="O278" s="49"/>
      <c r="P278" s="49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x14ac:dyDescent="0.25">
      <c r="A279" s="24" t="s">
        <v>406</v>
      </c>
      <c r="B279" s="24" t="s">
        <v>418</v>
      </c>
      <c r="C279" s="4"/>
      <c r="D279" s="49"/>
      <c r="E279" s="49"/>
      <c r="F279" s="49"/>
      <c r="G279" s="49"/>
      <c r="H279" s="49"/>
      <c r="I279" s="49"/>
      <c r="J279" s="49"/>
      <c r="K279" s="49"/>
      <c r="L279" s="49"/>
      <c r="M279" s="49"/>
      <c r="N279" s="49"/>
      <c r="O279" s="49"/>
      <c r="P279" s="49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x14ac:dyDescent="0.25">
      <c r="A280" s="29" t="s">
        <v>698</v>
      </c>
      <c r="B280" s="8" t="s">
        <v>419</v>
      </c>
      <c r="C280" s="8"/>
      <c r="D280" s="49"/>
      <c r="E280" s="49"/>
      <c r="F280" s="49"/>
      <c r="G280" s="49"/>
      <c r="H280" s="49"/>
      <c r="I280" s="49"/>
      <c r="J280" s="49"/>
      <c r="K280" s="49"/>
      <c r="L280" s="49"/>
      <c r="M280" s="49"/>
      <c r="N280" s="49"/>
      <c r="O280" s="49"/>
      <c r="P280" s="49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x14ac:dyDescent="0.25">
      <c r="A281" s="28" t="s">
        <v>420</v>
      </c>
      <c r="B281" s="4" t="s">
        <v>421</v>
      </c>
      <c r="C281" s="4"/>
      <c r="D281" s="49"/>
      <c r="E281" s="49"/>
      <c r="F281" s="49"/>
      <c r="G281" s="49"/>
      <c r="H281" s="49"/>
      <c r="I281" s="49"/>
      <c r="J281" s="49"/>
      <c r="K281" s="49"/>
      <c r="L281" s="49"/>
      <c r="M281" s="49"/>
      <c r="N281" s="49"/>
      <c r="O281" s="49"/>
      <c r="P281" s="49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x14ac:dyDescent="0.25">
      <c r="A282" s="28" t="s">
        <v>422</v>
      </c>
      <c r="B282" s="4" t="s">
        <v>423</v>
      </c>
      <c r="C282" s="4"/>
      <c r="D282" s="49"/>
      <c r="E282" s="49"/>
      <c r="F282" s="49"/>
      <c r="G282" s="49"/>
      <c r="H282" s="49"/>
      <c r="I282" s="49"/>
      <c r="J282" s="49"/>
      <c r="K282" s="49"/>
      <c r="L282" s="49"/>
      <c r="M282" s="49"/>
      <c r="N282" s="49"/>
      <c r="O282" s="49"/>
      <c r="P282" s="49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x14ac:dyDescent="0.25">
      <c r="A283" s="29" t="s">
        <v>424</v>
      </c>
      <c r="B283" s="8" t="s">
        <v>425</v>
      </c>
      <c r="C283" s="4"/>
      <c r="D283" s="49"/>
      <c r="E283" s="49"/>
      <c r="F283" s="49"/>
      <c r="G283" s="49"/>
      <c r="H283" s="49"/>
      <c r="I283" s="49"/>
      <c r="J283" s="49"/>
      <c r="K283" s="49"/>
      <c r="L283" s="49"/>
      <c r="M283" s="49"/>
      <c r="N283" s="49"/>
      <c r="O283" s="49"/>
      <c r="P283" s="49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x14ac:dyDescent="0.25">
      <c r="A284" s="28" t="s">
        <v>426</v>
      </c>
      <c r="B284" s="4" t="s">
        <v>427</v>
      </c>
      <c r="C284" s="4"/>
      <c r="D284" s="49"/>
      <c r="E284" s="49"/>
      <c r="F284" s="49"/>
      <c r="G284" s="49"/>
      <c r="H284" s="49"/>
      <c r="I284" s="49"/>
      <c r="J284" s="49"/>
      <c r="K284" s="49"/>
      <c r="L284" s="49"/>
      <c r="M284" s="49"/>
      <c r="N284" s="49"/>
      <c r="O284" s="49"/>
      <c r="P284" s="49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x14ac:dyDescent="0.25">
      <c r="A285" s="28" t="s">
        <v>428</v>
      </c>
      <c r="B285" s="4" t="s">
        <v>429</v>
      </c>
      <c r="C285" s="4"/>
      <c r="D285" s="49"/>
      <c r="E285" s="49"/>
      <c r="F285" s="49"/>
      <c r="G285" s="49"/>
      <c r="H285" s="49"/>
      <c r="I285" s="49"/>
      <c r="J285" s="49"/>
      <c r="K285" s="49"/>
      <c r="L285" s="49"/>
      <c r="M285" s="49"/>
      <c r="N285" s="49"/>
      <c r="O285" s="49"/>
      <c r="P285" s="49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x14ac:dyDescent="0.25">
      <c r="A286" s="28" t="s">
        <v>430</v>
      </c>
      <c r="B286" s="4" t="s">
        <v>431</v>
      </c>
      <c r="C286" s="4"/>
      <c r="D286" s="49"/>
      <c r="E286" s="49"/>
      <c r="F286" s="49"/>
      <c r="G286" s="49"/>
      <c r="H286" s="49"/>
      <c r="I286" s="49"/>
      <c r="J286" s="49"/>
      <c r="K286" s="49"/>
      <c r="L286" s="49"/>
      <c r="M286" s="49"/>
      <c r="N286" s="49"/>
      <c r="O286" s="49"/>
      <c r="P286" s="49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x14ac:dyDescent="0.25">
      <c r="A287" s="55" t="s">
        <v>699</v>
      </c>
      <c r="B287" s="56" t="s">
        <v>432</v>
      </c>
      <c r="C287" s="8"/>
      <c r="D287" s="49"/>
      <c r="E287" s="49"/>
      <c r="F287" s="49"/>
      <c r="G287" s="49"/>
      <c r="H287" s="49"/>
      <c r="I287" s="49"/>
      <c r="J287" s="49"/>
      <c r="K287" s="49"/>
      <c r="L287" s="49"/>
      <c r="M287" s="49"/>
      <c r="N287" s="49"/>
      <c r="O287" s="49"/>
      <c r="P287" s="49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x14ac:dyDescent="0.25">
      <c r="A288" s="28" t="s">
        <v>433</v>
      </c>
      <c r="B288" s="4" t="s">
        <v>434</v>
      </c>
      <c r="C288" s="4"/>
      <c r="D288" s="49"/>
      <c r="E288" s="49"/>
      <c r="F288" s="49"/>
      <c r="G288" s="49"/>
      <c r="H288" s="49"/>
      <c r="I288" s="49"/>
      <c r="J288" s="49"/>
      <c r="K288" s="49"/>
      <c r="L288" s="49"/>
      <c r="M288" s="49"/>
      <c r="N288" s="49"/>
      <c r="O288" s="49"/>
      <c r="P288" s="49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x14ac:dyDescent="0.25">
      <c r="A289" s="15" t="s">
        <v>435</v>
      </c>
      <c r="B289" s="4" t="s">
        <v>436</v>
      </c>
      <c r="C289" s="4"/>
      <c r="D289" s="49"/>
      <c r="E289" s="49"/>
      <c r="F289" s="49"/>
      <c r="G289" s="49"/>
      <c r="H289" s="49"/>
      <c r="I289" s="49"/>
      <c r="J289" s="49"/>
      <c r="K289" s="49"/>
      <c r="L289" s="49"/>
      <c r="M289" s="49"/>
      <c r="N289" s="49"/>
      <c r="O289" s="49"/>
      <c r="P289" s="49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x14ac:dyDescent="0.25">
      <c r="A290" s="28" t="s">
        <v>703</v>
      </c>
      <c r="B290" s="4" t="s">
        <v>437</v>
      </c>
      <c r="C290" s="4"/>
      <c r="D290" s="49"/>
      <c r="E290" s="49"/>
      <c r="F290" s="49"/>
      <c r="G290" s="49"/>
      <c r="H290" s="49"/>
      <c r="I290" s="49"/>
      <c r="J290" s="49"/>
      <c r="K290" s="49"/>
      <c r="L290" s="49"/>
      <c r="M290" s="49"/>
      <c r="N290" s="49"/>
      <c r="O290" s="49"/>
      <c r="P290" s="49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x14ac:dyDescent="0.25">
      <c r="A291" s="24" t="s">
        <v>406</v>
      </c>
      <c r="B291" s="24" t="s">
        <v>437</v>
      </c>
      <c r="C291" s="4"/>
      <c r="D291" s="49"/>
      <c r="E291" s="49"/>
      <c r="F291" s="49"/>
      <c r="G291" s="49"/>
      <c r="H291" s="49"/>
      <c r="I291" s="49"/>
      <c r="J291" s="49"/>
      <c r="K291" s="49"/>
      <c r="L291" s="49"/>
      <c r="M291" s="49"/>
      <c r="N291" s="49"/>
      <c r="O291" s="49"/>
      <c r="P291" s="49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x14ac:dyDescent="0.25">
      <c r="A292" s="28" t="s">
        <v>704</v>
      </c>
      <c r="B292" s="4" t="s">
        <v>438</v>
      </c>
      <c r="C292" s="4"/>
      <c r="D292" s="49"/>
      <c r="E292" s="49"/>
      <c r="F292" s="49"/>
      <c r="G292" s="49"/>
      <c r="H292" s="49"/>
      <c r="I292" s="49"/>
      <c r="J292" s="49"/>
      <c r="K292" s="49"/>
      <c r="L292" s="49"/>
      <c r="M292" s="49"/>
      <c r="N292" s="49"/>
      <c r="O292" s="49"/>
      <c r="P292" s="49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x14ac:dyDescent="0.25">
      <c r="A293" s="24" t="s">
        <v>439</v>
      </c>
      <c r="B293" s="24" t="s">
        <v>438</v>
      </c>
      <c r="C293" s="4"/>
      <c r="D293" s="49"/>
      <c r="E293" s="49"/>
      <c r="F293" s="49"/>
      <c r="G293" s="49"/>
      <c r="H293" s="49"/>
      <c r="I293" s="49"/>
      <c r="J293" s="49"/>
      <c r="K293" s="49"/>
      <c r="L293" s="49"/>
      <c r="M293" s="49"/>
      <c r="N293" s="49"/>
      <c r="O293" s="49"/>
      <c r="P293" s="49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x14ac:dyDescent="0.25">
      <c r="A294" s="24" t="s">
        <v>440</v>
      </c>
      <c r="B294" s="24" t="s">
        <v>438</v>
      </c>
      <c r="C294" s="4"/>
      <c r="D294" s="49"/>
      <c r="E294" s="49"/>
      <c r="F294" s="49"/>
      <c r="G294" s="49"/>
      <c r="H294" s="49"/>
      <c r="I294" s="49"/>
      <c r="J294" s="49"/>
      <c r="K294" s="49"/>
      <c r="L294" s="49"/>
      <c r="M294" s="49"/>
      <c r="N294" s="49"/>
      <c r="O294" s="49"/>
      <c r="P294" s="49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x14ac:dyDescent="0.25">
      <c r="A295" s="24" t="s">
        <v>441</v>
      </c>
      <c r="B295" s="24" t="s">
        <v>438</v>
      </c>
      <c r="C295" s="4"/>
      <c r="D295" s="49"/>
      <c r="E295" s="49"/>
      <c r="F295" s="49"/>
      <c r="G295" s="49"/>
      <c r="H295" s="49"/>
      <c r="I295" s="49"/>
      <c r="J295" s="49"/>
      <c r="K295" s="49"/>
      <c r="L295" s="49"/>
      <c r="M295" s="49"/>
      <c r="N295" s="49"/>
      <c r="O295" s="49"/>
      <c r="P295" s="49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x14ac:dyDescent="0.25">
      <c r="A296" s="24" t="s">
        <v>406</v>
      </c>
      <c r="B296" s="24" t="s">
        <v>438</v>
      </c>
      <c r="C296" s="4"/>
      <c r="D296" s="49"/>
      <c r="E296" s="49"/>
      <c r="F296" s="49"/>
      <c r="G296" s="49"/>
      <c r="H296" s="49"/>
      <c r="I296" s="49"/>
      <c r="J296" s="49"/>
      <c r="K296" s="49"/>
      <c r="L296" s="49"/>
      <c r="M296" s="49"/>
      <c r="N296" s="49"/>
      <c r="O296" s="49"/>
      <c r="P296" s="49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x14ac:dyDescent="0.25">
      <c r="A297" s="55" t="s">
        <v>705</v>
      </c>
      <c r="B297" s="56" t="s">
        <v>442</v>
      </c>
      <c r="C297" s="8"/>
      <c r="D297" s="49"/>
      <c r="E297" s="49"/>
      <c r="F297" s="49"/>
      <c r="G297" s="49"/>
      <c r="H297" s="49"/>
      <c r="I297" s="49"/>
      <c r="J297" s="49"/>
      <c r="K297" s="49"/>
      <c r="L297" s="49"/>
      <c r="M297" s="49"/>
      <c r="N297" s="49"/>
      <c r="O297" s="49"/>
      <c r="P297" s="49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x14ac:dyDescent="0.25">
      <c r="A298" s="57" t="s">
        <v>443</v>
      </c>
      <c r="B298" s="56" t="s">
        <v>444</v>
      </c>
      <c r="C298" s="4"/>
      <c r="D298" s="49"/>
      <c r="E298" s="49"/>
      <c r="F298" s="49"/>
      <c r="G298" s="49"/>
      <c r="H298" s="49"/>
      <c r="I298" s="49"/>
      <c r="J298" s="49"/>
      <c r="K298" s="49"/>
      <c r="L298" s="49"/>
      <c r="M298" s="49"/>
      <c r="N298" s="49"/>
      <c r="O298" s="49"/>
      <c r="P298" s="49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5.75" x14ac:dyDescent="0.25">
      <c r="A299" s="54" t="s">
        <v>706</v>
      </c>
      <c r="B299" s="48" t="s">
        <v>445</v>
      </c>
      <c r="C299" s="8"/>
      <c r="D299" s="49"/>
      <c r="E299" s="49"/>
      <c r="F299" s="49"/>
      <c r="G299" s="49"/>
      <c r="H299" s="49"/>
      <c r="I299" s="49"/>
      <c r="J299" s="49"/>
      <c r="K299" s="49"/>
      <c r="L299" s="49"/>
      <c r="M299" s="49"/>
      <c r="N299" s="49"/>
      <c r="O299" s="49"/>
      <c r="P299" s="49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5.75" x14ac:dyDescent="0.25">
      <c r="A300" s="52" t="s">
        <v>776</v>
      </c>
      <c r="B300" s="53"/>
      <c r="C300" s="49"/>
      <c r="D300" s="49"/>
      <c r="E300" s="49"/>
      <c r="F300" s="49"/>
      <c r="G300" s="49"/>
      <c r="H300" s="49"/>
      <c r="I300" s="49"/>
      <c r="J300" s="49"/>
      <c r="K300" s="49"/>
      <c r="L300" s="49"/>
      <c r="M300" s="49"/>
      <c r="N300" s="49"/>
      <c r="O300" s="49"/>
      <c r="P300" s="49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x14ac:dyDescent="0.2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x14ac:dyDescent="0.2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x14ac:dyDescent="0.2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x14ac:dyDescent="0.2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x14ac:dyDescent="0.2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x14ac:dyDescent="0.2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x14ac:dyDescent="0.2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x14ac:dyDescent="0.2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x14ac:dyDescent="0.2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x14ac:dyDescent="0.2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x14ac:dyDescent="0.2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x14ac:dyDescent="0.2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x14ac:dyDescent="0.2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</sheetData>
  <phoneticPr fontId="0" type="noConversion"/>
  <pageMargins left="0.70866141732283472" right="0.70866141732283472" top="0.74803149606299213" bottom="0.74803149606299213" header="0.31496062992125984" footer="0.31496062992125984"/>
  <pageSetup paperSize="9" scale="10" orientation="landscape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  <pageSetUpPr fitToPage="1"/>
  </sheetPr>
  <dimension ref="A1:N97"/>
  <sheetViews>
    <sheetView workbookViewId="0">
      <selection sqref="A1:N98"/>
    </sheetView>
  </sheetViews>
  <sheetFormatPr defaultRowHeight="15" x14ac:dyDescent="0.25"/>
  <cols>
    <col min="1" max="1" width="92.5703125" customWidth="1"/>
    <col min="3" max="3" width="11" customWidth="1"/>
    <col min="4" max="4" width="13" customWidth="1"/>
    <col min="5" max="5" width="11.7109375" customWidth="1"/>
    <col min="6" max="7" width="12.28515625" customWidth="1"/>
    <col min="8" max="8" width="11.28515625" customWidth="1"/>
    <col min="10" max="10" width="12.28515625" customWidth="1"/>
    <col min="11" max="11" width="10.85546875" customWidth="1"/>
    <col min="13" max="13" width="13.5703125" customWidth="1"/>
    <col min="14" max="14" width="11.28515625" customWidth="1"/>
  </cols>
  <sheetData>
    <row r="1" spans="1:14" ht="24" customHeight="1" x14ac:dyDescent="0.25">
      <c r="A1" s="572" t="s">
        <v>42</v>
      </c>
      <c r="B1" s="601"/>
      <c r="C1" s="601"/>
      <c r="D1" s="601"/>
      <c r="E1" s="601"/>
      <c r="F1" s="574"/>
      <c r="G1" s="575"/>
      <c r="H1" s="575"/>
      <c r="I1" s="575"/>
      <c r="J1" s="575"/>
      <c r="K1" s="575"/>
      <c r="L1" s="575"/>
      <c r="M1" s="575"/>
      <c r="N1" s="575"/>
    </row>
    <row r="2" spans="1:14" ht="24" customHeight="1" x14ac:dyDescent="0.25">
      <c r="A2" s="576" t="s">
        <v>841</v>
      </c>
      <c r="B2" s="573"/>
      <c r="C2" s="573"/>
      <c r="D2" s="573"/>
      <c r="E2" s="573"/>
      <c r="F2" s="574"/>
      <c r="G2" s="575"/>
      <c r="H2" s="575"/>
      <c r="I2" s="575"/>
      <c r="J2" s="575"/>
      <c r="K2" s="575"/>
      <c r="L2" s="575"/>
      <c r="M2" s="575"/>
      <c r="N2" s="575"/>
    </row>
    <row r="3" spans="1:14" ht="18" x14ac:dyDescent="0.25">
      <c r="A3" s="58"/>
    </row>
    <row r="4" spans="1:14" x14ac:dyDescent="0.25">
      <c r="A4" s="129" t="s">
        <v>928</v>
      </c>
    </row>
    <row r="5" spans="1:14" ht="30" customHeight="1" x14ac:dyDescent="0.25">
      <c r="A5" s="582" t="s">
        <v>255</v>
      </c>
      <c r="B5" s="584" t="s">
        <v>256</v>
      </c>
      <c r="C5" s="600" t="s">
        <v>847</v>
      </c>
      <c r="D5" s="600"/>
      <c r="E5" s="600"/>
      <c r="F5" s="600" t="s">
        <v>848</v>
      </c>
      <c r="G5" s="600"/>
      <c r="H5" s="600"/>
      <c r="I5" s="600" t="s">
        <v>849</v>
      </c>
      <c r="J5" s="600"/>
      <c r="K5" s="600"/>
      <c r="L5" s="580" t="s">
        <v>967</v>
      </c>
      <c r="M5" s="580"/>
      <c r="N5" s="580"/>
    </row>
    <row r="6" spans="1:14" ht="25.5" x14ac:dyDescent="0.25">
      <c r="A6" s="602"/>
      <c r="B6" s="603"/>
      <c r="C6" s="2" t="s">
        <v>970</v>
      </c>
      <c r="D6" s="2" t="s">
        <v>40</v>
      </c>
      <c r="E6" s="128" t="s">
        <v>41</v>
      </c>
      <c r="F6" s="2" t="s">
        <v>970</v>
      </c>
      <c r="G6" s="2" t="s">
        <v>40</v>
      </c>
      <c r="H6" s="128" t="s">
        <v>41</v>
      </c>
      <c r="I6" s="2" t="s">
        <v>970</v>
      </c>
      <c r="J6" s="2" t="s">
        <v>40</v>
      </c>
      <c r="K6" s="128" t="s">
        <v>41</v>
      </c>
      <c r="L6" s="2" t="s">
        <v>970</v>
      </c>
      <c r="M6" s="2" t="s">
        <v>40</v>
      </c>
      <c r="N6" s="128" t="s">
        <v>41</v>
      </c>
    </row>
    <row r="7" spans="1:14" ht="15" customHeight="1" x14ac:dyDescent="0.25">
      <c r="A7" s="41" t="s">
        <v>446</v>
      </c>
      <c r="B7" s="5" t="s">
        <v>447</v>
      </c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</row>
    <row r="8" spans="1:14" ht="15" customHeight="1" x14ac:dyDescent="0.25">
      <c r="A8" s="4" t="s">
        <v>448</v>
      </c>
      <c r="B8" s="5" t="s">
        <v>449</v>
      </c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</row>
    <row r="9" spans="1:14" ht="15" customHeight="1" x14ac:dyDescent="0.25">
      <c r="A9" s="4" t="s">
        <v>450</v>
      </c>
      <c r="B9" s="5" t="s">
        <v>451</v>
      </c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</row>
    <row r="10" spans="1:14" ht="15" customHeight="1" x14ac:dyDescent="0.25">
      <c r="A10" s="4" t="s">
        <v>452</v>
      </c>
      <c r="B10" s="5" t="s">
        <v>453</v>
      </c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</row>
    <row r="11" spans="1:14" ht="15" customHeight="1" x14ac:dyDescent="0.25">
      <c r="A11" s="4" t="s">
        <v>454</v>
      </c>
      <c r="B11" s="5" t="s">
        <v>455</v>
      </c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</row>
    <row r="12" spans="1:14" ht="15" customHeight="1" x14ac:dyDescent="0.25">
      <c r="A12" s="4" t="s">
        <v>456</v>
      </c>
      <c r="B12" s="5" t="s">
        <v>457</v>
      </c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</row>
    <row r="13" spans="1:14" ht="15" customHeight="1" x14ac:dyDescent="0.25">
      <c r="A13" s="8" t="s">
        <v>779</v>
      </c>
      <c r="B13" s="9" t="s">
        <v>458</v>
      </c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</row>
    <row r="14" spans="1:14" ht="15" customHeight="1" x14ac:dyDescent="0.25">
      <c r="A14" s="4" t="s">
        <v>459</v>
      </c>
      <c r="B14" s="5" t="s">
        <v>460</v>
      </c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</row>
    <row r="15" spans="1:14" ht="15" customHeight="1" x14ac:dyDescent="0.25">
      <c r="A15" s="4" t="s">
        <v>461</v>
      </c>
      <c r="B15" s="5" t="s">
        <v>462</v>
      </c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</row>
    <row r="16" spans="1:14" ht="15" customHeight="1" x14ac:dyDescent="0.25">
      <c r="A16" s="4" t="s">
        <v>741</v>
      </c>
      <c r="B16" s="5" t="s">
        <v>463</v>
      </c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</row>
    <row r="17" spans="1:14" ht="15" customHeight="1" x14ac:dyDescent="0.25">
      <c r="A17" s="4" t="s">
        <v>742</v>
      </c>
      <c r="B17" s="5" t="s">
        <v>464</v>
      </c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</row>
    <row r="18" spans="1:14" ht="15" customHeight="1" x14ac:dyDescent="0.25">
      <c r="A18" s="4" t="s">
        <v>743</v>
      </c>
      <c r="B18" s="5" t="s">
        <v>465</v>
      </c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</row>
    <row r="19" spans="1:14" ht="15" customHeight="1" x14ac:dyDescent="0.25">
      <c r="A19" s="47" t="s">
        <v>780</v>
      </c>
      <c r="B19" s="60" t="s">
        <v>466</v>
      </c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</row>
    <row r="20" spans="1:14" ht="15" customHeight="1" x14ac:dyDescent="0.25">
      <c r="A20" s="4" t="s">
        <v>747</v>
      </c>
      <c r="B20" s="5" t="s">
        <v>475</v>
      </c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</row>
    <row r="21" spans="1:14" ht="15" customHeight="1" x14ac:dyDescent="0.25">
      <c r="A21" s="4" t="s">
        <v>748</v>
      </c>
      <c r="B21" s="5" t="s">
        <v>479</v>
      </c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</row>
    <row r="22" spans="1:14" ht="15" customHeight="1" x14ac:dyDescent="0.25">
      <c r="A22" s="8" t="s">
        <v>782</v>
      </c>
      <c r="B22" s="9" t="s">
        <v>480</v>
      </c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</row>
    <row r="23" spans="1:14" ht="15" customHeight="1" x14ac:dyDescent="0.25">
      <c r="A23" s="4" t="s">
        <v>749</v>
      </c>
      <c r="B23" s="5" t="s">
        <v>481</v>
      </c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</row>
    <row r="24" spans="1:14" ht="15" customHeight="1" x14ac:dyDescent="0.25">
      <c r="A24" s="4" t="s">
        <v>750</v>
      </c>
      <c r="B24" s="5" t="s">
        <v>482</v>
      </c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</row>
    <row r="25" spans="1:14" ht="15" customHeight="1" x14ac:dyDescent="0.25">
      <c r="A25" s="4" t="s">
        <v>751</v>
      </c>
      <c r="B25" s="5" t="s">
        <v>483</v>
      </c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</row>
    <row r="26" spans="1:14" ht="15" customHeight="1" x14ac:dyDescent="0.25">
      <c r="A26" s="4" t="s">
        <v>752</v>
      </c>
      <c r="B26" s="5" t="s">
        <v>484</v>
      </c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</row>
    <row r="27" spans="1:14" ht="15" customHeight="1" x14ac:dyDescent="0.25">
      <c r="A27" s="4" t="s">
        <v>753</v>
      </c>
      <c r="B27" s="5" t="s">
        <v>487</v>
      </c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</row>
    <row r="28" spans="1:14" ht="15" customHeight="1" x14ac:dyDescent="0.25">
      <c r="A28" s="4" t="s">
        <v>488</v>
      </c>
      <c r="B28" s="5" t="s">
        <v>489</v>
      </c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</row>
    <row r="29" spans="1:14" ht="15" customHeight="1" x14ac:dyDescent="0.25">
      <c r="A29" s="4" t="s">
        <v>754</v>
      </c>
      <c r="B29" s="5" t="s">
        <v>490</v>
      </c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</row>
    <row r="30" spans="1:14" ht="15" customHeight="1" x14ac:dyDescent="0.25">
      <c r="A30" s="4" t="s">
        <v>755</v>
      </c>
      <c r="B30" s="5" t="s">
        <v>495</v>
      </c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</row>
    <row r="31" spans="1:14" ht="15" customHeight="1" x14ac:dyDescent="0.25">
      <c r="A31" s="8" t="s">
        <v>783</v>
      </c>
      <c r="B31" s="9" t="s">
        <v>511</v>
      </c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</row>
    <row r="32" spans="1:14" ht="15" customHeight="1" x14ac:dyDescent="0.25">
      <c r="A32" s="4" t="s">
        <v>756</v>
      </c>
      <c r="B32" s="5" t="s">
        <v>512</v>
      </c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</row>
    <row r="33" spans="1:14" ht="15" customHeight="1" x14ac:dyDescent="0.25">
      <c r="A33" s="47" t="s">
        <v>784</v>
      </c>
      <c r="B33" s="60" t="s">
        <v>513</v>
      </c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</row>
    <row r="34" spans="1:14" ht="15" customHeight="1" x14ac:dyDescent="0.25">
      <c r="A34" s="16" t="s">
        <v>514</v>
      </c>
      <c r="B34" s="5" t="s">
        <v>515</v>
      </c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</row>
    <row r="35" spans="1:14" ht="15" customHeight="1" x14ac:dyDescent="0.25">
      <c r="A35" s="16" t="s">
        <v>757</v>
      </c>
      <c r="B35" s="5" t="s">
        <v>516</v>
      </c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</row>
    <row r="36" spans="1:14" ht="15" customHeight="1" x14ac:dyDescent="0.25">
      <c r="A36" s="16" t="s">
        <v>758</v>
      </c>
      <c r="B36" s="5" t="s">
        <v>519</v>
      </c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</row>
    <row r="37" spans="1:14" ht="15" customHeight="1" x14ac:dyDescent="0.25">
      <c r="A37" s="16" t="s">
        <v>759</v>
      </c>
      <c r="B37" s="5" t="s">
        <v>520</v>
      </c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</row>
    <row r="38" spans="1:14" ht="15" customHeight="1" x14ac:dyDescent="0.25">
      <c r="A38" s="16" t="s">
        <v>527</v>
      </c>
      <c r="B38" s="5" t="s">
        <v>528</v>
      </c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</row>
    <row r="39" spans="1:14" ht="15" customHeight="1" x14ac:dyDescent="0.25">
      <c r="A39" s="16" t="s">
        <v>529</v>
      </c>
      <c r="B39" s="5" t="s">
        <v>530</v>
      </c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</row>
    <row r="40" spans="1:14" ht="15" customHeight="1" x14ac:dyDescent="0.25">
      <c r="A40" s="16" t="s">
        <v>531</v>
      </c>
      <c r="B40" s="5" t="s">
        <v>532</v>
      </c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</row>
    <row r="41" spans="1:14" ht="15" customHeight="1" x14ac:dyDescent="0.25">
      <c r="A41" s="16" t="s">
        <v>760</v>
      </c>
      <c r="B41" s="5" t="s">
        <v>533</v>
      </c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</row>
    <row r="42" spans="1:14" ht="15" customHeight="1" x14ac:dyDescent="0.25">
      <c r="A42" s="16" t="s">
        <v>761</v>
      </c>
      <c r="B42" s="5" t="s">
        <v>535</v>
      </c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</row>
    <row r="43" spans="1:14" ht="15" customHeight="1" x14ac:dyDescent="0.25">
      <c r="A43" s="16" t="s">
        <v>762</v>
      </c>
      <c r="B43" s="5" t="s">
        <v>540</v>
      </c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</row>
    <row r="44" spans="1:14" ht="15" customHeight="1" x14ac:dyDescent="0.25">
      <c r="A44" s="59" t="s">
        <v>785</v>
      </c>
      <c r="B44" s="60" t="s">
        <v>544</v>
      </c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</row>
    <row r="45" spans="1:14" ht="15" customHeight="1" x14ac:dyDescent="0.25">
      <c r="A45" s="16" t="s">
        <v>556</v>
      </c>
      <c r="B45" s="5" t="s">
        <v>557</v>
      </c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</row>
    <row r="46" spans="1:14" ht="15" customHeight="1" x14ac:dyDescent="0.25">
      <c r="A46" s="4" t="s">
        <v>766</v>
      </c>
      <c r="B46" s="5" t="s">
        <v>558</v>
      </c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</row>
    <row r="47" spans="1:14" ht="15" customHeight="1" x14ac:dyDescent="0.25">
      <c r="A47" s="16" t="s">
        <v>767</v>
      </c>
      <c r="B47" s="5" t="s">
        <v>559</v>
      </c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</row>
    <row r="48" spans="1:14" ht="15" customHeight="1" x14ac:dyDescent="0.25">
      <c r="A48" s="47" t="s">
        <v>787</v>
      </c>
      <c r="B48" s="60" t="s">
        <v>560</v>
      </c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</row>
    <row r="49" spans="1:14" ht="15" customHeight="1" x14ac:dyDescent="0.25">
      <c r="A49" s="177" t="s">
        <v>846</v>
      </c>
      <c r="B49" s="178"/>
      <c r="C49" s="179"/>
      <c r="D49" s="179"/>
      <c r="E49" s="179"/>
      <c r="F49" s="179"/>
      <c r="G49" s="179"/>
      <c r="H49" s="179"/>
      <c r="I49" s="179"/>
      <c r="J49" s="179"/>
      <c r="K49" s="179"/>
      <c r="L49" s="179"/>
      <c r="M49" s="179"/>
      <c r="N49" s="179"/>
    </row>
    <row r="50" spans="1:14" ht="15" customHeight="1" x14ac:dyDescent="0.25">
      <c r="A50" s="4" t="s">
        <v>467</v>
      </c>
      <c r="B50" s="5" t="s">
        <v>468</v>
      </c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</row>
    <row r="51" spans="1:14" ht="15" customHeight="1" x14ac:dyDescent="0.25">
      <c r="A51" s="4" t="s">
        <v>469</v>
      </c>
      <c r="B51" s="5" t="s">
        <v>470</v>
      </c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</row>
    <row r="52" spans="1:14" ht="15" customHeight="1" x14ac:dyDescent="0.25">
      <c r="A52" s="4" t="s">
        <v>744</v>
      </c>
      <c r="B52" s="5" t="s">
        <v>471</v>
      </c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</row>
    <row r="53" spans="1:14" ht="15" customHeight="1" x14ac:dyDescent="0.25">
      <c r="A53" s="4" t="s">
        <v>745</v>
      </c>
      <c r="B53" s="5" t="s">
        <v>472</v>
      </c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</row>
    <row r="54" spans="1:14" ht="15" customHeight="1" x14ac:dyDescent="0.25">
      <c r="A54" s="4" t="s">
        <v>746</v>
      </c>
      <c r="B54" s="5" t="s">
        <v>473</v>
      </c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</row>
    <row r="55" spans="1:14" ht="15" customHeight="1" x14ac:dyDescent="0.25">
      <c r="A55" s="47" t="s">
        <v>781</v>
      </c>
      <c r="B55" s="60" t="s">
        <v>474</v>
      </c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</row>
    <row r="56" spans="1:14" ht="15" customHeight="1" x14ac:dyDescent="0.25">
      <c r="A56" s="16" t="s">
        <v>763</v>
      </c>
      <c r="B56" s="5" t="s">
        <v>545</v>
      </c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</row>
    <row r="57" spans="1:14" ht="15" customHeight="1" x14ac:dyDescent="0.25">
      <c r="A57" s="16" t="s">
        <v>764</v>
      </c>
      <c r="B57" s="5" t="s">
        <v>547</v>
      </c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</row>
    <row r="58" spans="1:14" ht="15" customHeight="1" x14ac:dyDescent="0.25">
      <c r="A58" s="16" t="s">
        <v>549</v>
      </c>
      <c r="B58" s="5" t="s">
        <v>550</v>
      </c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</row>
    <row r="59" spans="1:14" ht="15" customHeight="1" x14ac:dyDescent="0.25">
      <c r="A59" s="16" t="s">
        <v>765</v>
      </c>
      <c r="B59" s="5" t="s">
        <v>551</v>
      </c>
      <c r="C59" s="37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</row>
    <row r="60" spans="1:14" ht="15" customHeight="1" x14ac:dyDescent="0.25">
      <c r="A60" s="16" t="s">
        <v>553</v>
      </c>
      <c r="B60" s="5" t="s">
        <v>554</v>
      </c>
      <c r="C60" s="37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</row>
    <row r="61" spans="1:14" ht="15" customHeight="1" x14ac:dyDescent="0.25">
      <c r="A61" s="47" t="s">
        <v>786</v>
      </c>
      <c r="B61" s="60" t="s">
        <v>555</v>
      </c>
      <c r="C61" s="37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</row>
    <row r="62" spans="1:14" ht="15" customHeight="1" x14ac:dyDescent="0.25">
      <c r="A62" s="16" t="s">
        <v>561</v>
      </c>
      <c r="B62" s="5" t="s">
        <v>562</v>
      </c>
      <c r="C62" s="37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</row>
    <row r="63" spans="1:14" ht="15" customHeight="1" x14ac:dyDescent="0.25">
      <c r="A63" s="4" t="s">
        <v>768</v>
      </c>
      <c r="B63" s="5" t="s">
        <v>563</v>
      </c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</row>
    <row r="64" spans="1:14" ht="15" customHeight="1" x14ac:dyDescent="0.25">
      <c r="A64" s="16" t="s">
        <v>769</v>
      </c>
      <c r="B64" s="5" t="s">
        <v>564</v>
      </c>
      <c r="C64" s="37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</row>
    <row r="65" spans="1:14" ht="15" customHeight="1" x14ac:dyDescent="0.25">
      <c r="A65" s="47" t="s">
        <v>789</v>
      </c>
      <c r="B65" s="60" t="s">
        <v>565</v>
      </c>
      <c r="C65" s="37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</row>
    <row r="66" spans="1:14" ht="15" customHeight="1" x14ac:dyDescent="0.25">
      <c r="A66" s="177" t="s">
        <v>845</v>
      </c>
      <c r="B66" s="178"/>
      <c r="C66" s="179"/>
      <c r="D66" s="179"/>
      <c r="E66" s="179"/>
      <c r="F66" s="179"/>
      <c r="G66" s="179"/>
      <c r="H66" s="179"/>
      <c r="I66" s="179"/>
      <c r="J66" s="179"/>
      <c r="K66" s="179"/>
      <c r="L66" s="179"/>
      <c r="M66" s="179"/>
      <c r="N66" s="179"/>
    </row>
    <row r="67" spans="1:14" ht="15.75" x14ac:dyDescent="0.25">
      <c r="A67" s="153" t="s">
        <v>788</v>
      </c>
      <c r="B67" s="147" t="s">
        <v>566</v>
      </c>
      <c r="C67" s="154"/>
      <c r="D67" s="154"/>
      <c r="E67" s="154"/>
      <c r="F67" s="154"/>
      <c r="G67" s="154"/>
      <c r="H67" s="154"/>
      <c r="I67" s="154"/>
      <c r="J67" s="154"/>
      <c r="K67" s="154"/>
      <c r="L67" s="154"/>
      <c r="M67" s="154"/>
      <c r="N67" s="154"/>
    </row>
    <row r="68" spans="1:14" ht="15.75" x14ac:dyDescent="0.25">
      <c r="A68" s="159" t="s">
        <v>897</v>
      </c>
      <c r="B68" s="160"/>
      <c r="C68" s="161"/>
      <c r="D68" s="161"/>
      <c r="E68" s="161"/>
      <c r="F68" s="161"/>
      <c r="G68" s="161"/>
      <c r="H68" s="161"/>
      <c r="I68" s="161"/>
      <c r="J68" s="161"/>
      <c r="K68" s="161"/>
      <c r="L68" s="161"/>
      <c r="M68" s="161"/>
      <c r="N68" s="161"/>
    </row>
    <row r="69" spans="1:14" ht="15.75" x14ac:dyDescent="0.25">
      <c r="A69" s="159" t="s">
        <v>898</v>
      </c>
      <c r="B69" s="160"/>
      <c r="C69" s="161"/>
      <c r="D69" s="161"/>
      <c r="E69" s="161"/>
      <c r="F69" s="161"/>
      <c r="G69" s="161"/>
      <c r="H69" s="161"/>
      <c r="I69" s="161"/>
      <c r="J69" s="161"/>
      <c r="K69" s="161"/>
      <c r="L69" s="161"/>
      <c r="M69" s="161"/>
      <c r="N69" s="161"/>
    </row>
    <row r="70" spans="1:14" x14ac:dyDescent="0.25">
      <c r="A70" s="45" t="s">
        <v>770</v>
      </c>
      <c r="B70" s="4" t="s">
        <v>567</v>
      </c>
      <c r="C70" s="37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</row>
    <row r="71" spans="1:14" x14ac:dyDescent="0.25">
      <c r="A71" s="16" t="s">
        <v>568</v>
      </c>
      <c r="B71" s="4" t="s">
        <v>569</v>
      </c>
      <c r="C71" s="37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</row>
    <row r="72" spans="1:14" x14ac:dyDescent="0.25">
      <c r="A72" s="45" t="s">
        <v>771</v>
      </c>
      <c r="B72" s="4" t="s">
        <v>570</v>
      </c>
      <c r="C72" s="37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</row>
    <row r="73" spans="1:14" x14ac:dyDescent="0.25">
      <c r="A73" s="19" t="s">
        <v>790</v>
      </c>
      <c r="B73" s="8" t="s">
        <v>571</v>
      </c>
      <c r="C73" s="37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</row>
    <row r="74" spans="1:14" x14ac:dyDescent="0.25">
      <c r="A74" s="16" t="s">
        <v>772</v>
      </c>
      <c r="B74" s="4" t="s">
        <v>572</v>
      </c>
      <c r="C74" s="37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</row>
    <row r="75" spans="1:14" x14ac:dyDescent="0.25">
      <c r="A75" s="45" t="s">
        <v>573</v>
      </c>
      <c r="B75" s="4" t="s">
        <v>574</v>
      </c>
      <c r="C75" s="37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</row>
    <row r="76" spans="1:14" x14ac:dyDescent="0.25">
      <c r="A76" s="16" t="s">
        <v>773</v>
      </c>
      <c r="B76" s="4" t="s">
        <v>575</v>
      </c>
      <c r="C76" s="37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</row>
    <row r="77" spans="1:14" x14ac:dyDescent="0.25">
      <c r="A77" s="45" t="s">
        <v>576</v>
      </c>
      <c r="B77" s="4" t="s">
        <v>577</v>
      </c>
      <c r="C77" s="37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</row>
    <row r="78" spans="1:14" x14ac:dyDescent="0.25">
      <c r="A78" s="17" t="s">
        <v>791</v>
      </c>
      <c r="B78" s="8" t="s">
        <v>578</v>
      </c>
      <c r="C78" s="37"/>
      <c r="D78" s="37"/>
      <c r="E78" s="37"/>
      <c r="F78" s="37"/>
      <c r="G78" s="37"/>
      <c r="H78" s="37"/>
      <c r="I78" s="37"/>
      <c r="J78" s="37"/>
      <c r="K78" s="37"/>
      <c r="L78" s="37"/>
      <c r="M78" s="37"/>
      <c r="N78" s="37"/>
    </row>
    <row r="79" spans="1:14" x14ac:dyDescent="0.25">
      <c r="A79" s="4" t="s">
        <v>895</v>
      </c>
      <c r="B79" s="4" t="s">
        <v>579</v>
      </c>
      <c r="C79" s="37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</row>
    <row r="80" spans="1:14" x14ac:dyDescent="0.25">
      <c r="A80" s="4" t="s">
        <v>896</v>
      </c>
      <c r="B80" s="4" t="s">
        <v>579</v>
      </c>
      <c r="C80" s="37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</row>
    <row r="81" spans="1:14" x14ac:dyDescent="0.25">
      <c r="A81" s="4" t="s">
        <v>893</v>
      </c>
      <c r="B81" s="4" t="s">
        <v>580</v>
      </c>
      <c r="C81" s="37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</row>
    <row r="82" spans="1:14" x14ac:dyDescent="0.25">
      <c r="A82" s="4" t="s">
        <v>894</v>
      </c>
      <c r="B82" s="4" t="s">
        <v>580</v>
      </c>
      <c r="C82" s="37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</row>
    <row r="83" spans="1:14" x14ac:dyDescent="0.25">
      <c r="A83" s="8" t="s">
        <v>792</v>
      </c>
      <c r="B83" s="8" t="s">
        <v>581</v>
      </c>
      <c r="C83" s="37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</row>
    <row r="84" spans="1:14" x14ac:dyDescent="0.25">
      <c r="A84" s="45" t="s">
        <v>582</v>
      </c>
      <c r="B84" s="4" t="s">
        <v>583</v>
      </c>
      <c r="C84" s="37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</row>
    <row r="85" spans="1:14" x14ac:dyDescent="0.25">
      <c r="A85" s="45" t="s">
        <v>584</v>
      </c>
      <c r="B85" s="4" t="s">
        <v>585</v>
      </c>
      <c r="C85" s="37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</row>
    <row r="86" spans="1:14" x14ac:dyDescent="0.25">
      <c r="A86" s="45" t="s">
        <v>586</v>
      </c>
      <c r="B86" s="4" t="s">
        <v>587</v>
      </c>
      <c r="C86" s="37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</row>
    <row r="87" spans="1:14" x14ac:dyDescent="0.25">
      <c r="A87" s="45" t="s">
        <v>588</v>
      </c>
      <c r="B87" s="4" t="s">
        <v>589</v>
      </c>
      <c r="C87" s="37"/>
      <c r="D87" s="37"/>
      <c r="E87" s="37"/>
      <c r="F87" s="37"/>
      <c r="G87" s="37"/>
      <c r="H87" s="37"/>
      <c r="I87" s="37"/>
      <c r="J87" s="37"/>
      <c r="K87" s="37"/>
      <c r="L87" s="37"/>
      <c r="M87" s="37"/>
      <c r="N87" s="37"/>
    </row>
    <row r="88" spans="1:14" x14ac:dyDescent="0.25">
      <c r="A88" s="16" t="s">
        <v>774</v>
      </c>
      <c r="B88" s="4" t="s">
        <v>590</v>
      </c>
      <c r="C88" s="37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</row>
    <row r="89" spans="1:14" x14ac:dyDescent="0.25">
      <c r="A89" s="19" t="s">
        <v>793</v>
      </c>
      <c r="B89" s="8" t="s">
        <v>592</v>
      </c>
      <c r="C89" s="37"/>
      <c r="D89" s="37"/>
      <c r="E89" s="37"/>
      <c r="F89" s="37"/>
      <c r="G89" s="37"/>
      <c r="H89" s="37"/>
      <c r="I89" s="37"/>
      <c r="J89" s="37"/>
      <c r="K89" s="37"/>
      <c r="L89" s="37"/>
      <c r="M89" s="37"/>
      <c r="N89" s="37"/>
    </row>
    <row r="90" spans="1:14" x14ac:dyDescent="0.25">
      <c r="A90" s="16" t="s">
        <v>593</v>
      </c>
      <c r="B90" s="4" t="s">
        <v>594</v>
      </c>
      <c r="C90" s="37"/>
      <c r="D90" s="37"/>
      <c r="E90" s="37"/>
      <c r="F90" s="37"/>
      <c r="G90" s="37"/>
      <c r="H90" s="37"/>
      <c r="I90" s="37"/>
      <c r="J90" s="37"/>
      <c r="K90" s="37"/>
      <c r="L90" s="37"/>
      <c r="M90" s="37"/>
      <c r="N90" s="37"/>
    </row>
    <row r="91" spans="1:14" x14ac:dyDescent="0.25">
      <c r="A91" s="16" t="s">
        <v>595</v>
      </c>
      <c r="B91" s="4" t="s">
        <v>596</v>
      </c>
      <c r="C91" s="37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</row>
    <row r="92" spans="1:14" x14ac:dyDescent="0.25">
      <c r="A92" s="45" t="s">
        <v>597</v>
      </c>
      <c r="B92" s="4" t="s">
        <v>598</v>
      </c>
      <c r="C92" s="37"/>
      <c r="D92" s="37"/>
      <c r="E92" s="37"/>
      <c r="F92" s="37"/>
      <c r="G92" s="37"/>
      <c r="H92" s="37"/>
      <c r="I92" s="37"/>
      <c r="J92" s="37"/>
      <c r="K92" s="37"/>
      <c r="L92" s="37"/>
      <c r="M92" s="37"/>
      <c r="N92" s="37"/>
    </row>
    <row r="93" spans="1:14" x14ac:dyDescent="0.25">
      <c r="A93" s="45" t="s">
        <v>775</v>
      </c>
      <c r="B93" s="4" t="s">
        <v>599</v>
      </c>
      <c r="C93" s="37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</row>
    <row r="94" spans="1:14" x14ac:dyDescent="0.25">
      <c r="A94" s="17" t="s">
        <v>794</v>
      </c>
      <c r="B94" s="8" t="s">
        <v>600</v>
      </c>
      <c r="C94" s="37"/>
      <c r="D94" s="37"/>
      <c r="E94" s="37"/>
      <c r="F94" s="37"/>
      <c r="G94" s="37"/>
      <c r="H94" s="37"/>
      <c r="I94" s="37"/>
      <c r="J94" s="37"/>
      <c r="K94" s="37"/>
      <c r="L94" s="37"/>
      <c r="M94" s="37"/>
      <c r="N94" s="37"/>
    </row>
    <row r="95" spans="1:14" x14ac:dyDescent="0.25">
      <c r="A95" s="19" t="s">
        <v>601</v>
      </c>
      <c r="B95" s="8" t="s">
        <v>602</v>
      </c>
      <c r="C95" s="37"/>
      <c r="D95" s="37"/>
      <c r="E95" s="37"/>
      <c r="F95" s="37"/>
      <c r="G95" s="37"/>
      <c r="H95" s="37"/>
      <c r="I95" s="37"/>
      <c r="J95" s="37"/>
      <c r="K95" s="37"/>
      <c r="L95" s="37"/>
      <c r="M95" s="37"/>
      <c r="N95" s="37"/>
    </row>
    <row r="96" spans="1:14" ht="15.75" x14ac:dyDescent="0.25">
      <c r="A96" s="150" t="s">
        <v>795</v>
      </c>
      <c r="B96" s="151" t="s">
        <v>603</v>
      </c>
      <c r="C96" s="154"/>
      <c r="D96" s="154"/>
      <c r="E96" s="154"/>
      <c r="F96" s="154"/>
      <c r="G96" s="154"/>
      <c r="H96" s="154"/>
      <c r="I96" s="154"/>
      <c r="J96" s="154"/>
      <c r="K96" s="154"/>
      <c r="L96" s="154"/>
      <c r="M96" s="154"/>
      <c r="N96" s="154"/>
    </row>
    <row r="97" spans="1:14" ht="15.75" x14ac:dyDescent="0.25">
      <c r="A97" s="163" t="s">
        <v>777</v>
      </c>
      <c r="B97" s="175"/>
      <c r="C97" s="165"/>
      <c r="D97" s="165"/>
      <c r="E97" s="165"/>
      <c r="F97" s="165"/>
      <c r="G97" s="165"/>
      <c r="H97" s="165"/>
      <c r="I97" s="165"/>
      <c r="J97" s="165"/>
      <c r="K97" s="165"/>
      <c r="L97" s="165"/>
      <c r="M97" s="165"/>
      <c r="N97" s="165"/>
    </row>
  </sheetData>
  <mergeCells count="8">
    <mergeCell ref="I5:K5"/>
    <mergeCell ref="L5:N5"/>
    <mergeCell ref="A1:N1"/>
    <mergeCell ref="A2:N2"/>
    <mergeCell ref="A5:A6"/>
    <mergeCell ref="B5:B6"/>
    <mergeCell ref="C5:E5"/>
    <mergeCell ref="F5:H5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7" fitToHeight="2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45</vt:i4>
      </vt:variant>
      <vt:variant>
        <vt:lpstr>Névvel ellátott tartományok</vt:lpstr>
      </vt:variant>
      <vt:variant>
        <vt:i4>70</vt:i4>
      </vt:variant>
    </vt:vector>
  </HeadingPairs>
  <TitlesOfParts>
    <vt:vector size="115" baseType="lpstr">
      <vt:lpstr>1.</vt:lpstr>
      <vt:lpstr>kiadások önk</vt:lpstr>
      <vt:lpstr>2.</vt:lpstr>
      <vt:lpstr>kiadások összesen</vt:lpstr>
      <vt:lpstr>kiadások egyszerűsített önkorm</vt:lpstr>
      <vt:lpstr>kiadások egyszerűsített kv szer</vt:lpstr>
      <vt:lpstr>kiadások egyszerűsített össz</vt:lpstr>
      <vt:lpstr>kiadások funkciócsoportra</vt:lpstr>
      <vt:lpstr>bevételek önk</vt:lpstr>
      <vt:lpstr>3.</vt:lpstr>
      <vt:lpstr>bevételek összesen</vt:lpstr>
      <vt:lpstr>bevételek egyszerűsített önk</vt:lpstr>
      <vt:lpstr>bevétel egyszerűsített kvszerv</vt:lpstr>
      <vt:lpstr>bevétel egyszerűsített összes</vt:lpstr>
      <vt:lpstr>bevételek funkciócsoportra</vt:lpstr>
      <vt:lpstr>4.</vt:lpstr>
      <vt:lpstr>5.</vt:lpstr>
      <vt:lpstr>6.</vt:lpstr>
      <vt:lpstr>7.</vt:lpstr>
      <vt:lpstr>8.</vt:lpstr>
      <vt:lpstr>stabilitási 1</vt:lpstr>
      <vt:lpstr>stabilitási 2</vt:lpstr>
      <vt:lpstr>EU projektek</vt:lpstr>
      <vt:lpstr>hitelek</vt:lpstr>
      <vt:lpstr>finanszírozás</vt:lpstr>
      <vt:lpstr>szociális kiadások</vt:lpstr>
      <vt:lpstr>9.</vt:lpstr>
      <vt:lpstr>10.</vt:lpstr>
      <vt:lpstr>11.</vt:lpstr>
      <vt:lpstr>12.</vt:lpstr>
      <vt:lpstr>13.</vt:lpstr>
      <vt:lpstr>14.</vt:lpstr>
      <vt:lpstr>15.</vt:lpstr>
      <vt:lpstr>16.</vt:lpstr>
      <vt:lpstr>17.</vt:lpstr>
      <vt:lpstr>18.</vt:lpstr>
      <vt:lpstr>19.</vt:lpstr>
      <vt:lpstr>helyi adók</vt:lpstr>
      <vt:lpstr>eredménykimutatás önkorm</vt:lpstr>
      <vt:lpstr>vagyonmérleg önkorm</vt:lpstr>
      <vt:lpstr>MÉRLEG (2)</vt:lpstr>
      <vt:lpstr>MÉRLEG (3)</vt:lpstr>
      <vt:lpstr>TÖBB ÉVES</vt:lpstr>
      <vt:lpstr>KÖZVETETT</vt:lpstr>
      <vt:lpstr>GÖRDÜLŐ</vt:lpstr>
      <vt:lpstr>KÖZVETETT!_pr232</vt:lpstr>
      <vt:lpstr>'MÉRLEG (2)'!_pr232</vt:lpstr>
      <vt:lpstr>'MÉRLEG (3)'!_pr232</vt:lpstr>
      <vt:lpstr>'TÖBB ÉVES'!_pr232</vt:lpstr>
      <vt:lpstr>KÖZVETETT!_pr233</vt:lpstr>
      <vt:lpstr>'MÉRLEG (2)'!_pr233</vt:lpstr>
      <vt:lpstr>'MÉRLEG (3)'!_pr233</vt:lpstr>
      <vt:lpstr>'TÖBB ÉVES'!_pr233</vt:lpstr>
      <vt:lpstr>KÖZVETETT!_pr234</vt:lpstr>
      <vt:lpstr>'MÉRLEG (2)'!_pr234</vt:lpstr>
      <vt:lpstr>'MÉRLEG (3)'!_pr234</vt:lpstr>
      <vt:lpstr>'TÖBB ÉVES'!_pr234</vt:lpstr>
      <vt:lpstr>KÖZVETETT!_pr235</vt:lpstr>
      <vt:lpstr>'MÉRLEG (2)'!_pr235</vt:lpstr>
      <vt:lpstr>'MÉRLEG (3)'!_pr235</vt:lpstr>
      <vt:lpstr>'TÖBB ÉVES'!_pr235</vt:lpstr>
      <vt:lpstr>KÖZVETETT!_pr236</vt:lpstr>
      <vt:lpstr>'MÉRLEG (2)'!_pr236</vt:lpstr>
      <vt:lpstr>'MÉRLEG (3)'!_pr236</vt:lpstr>
      <vt:lpstr>'TÖBB ÉVES'!_pr236</vt:lpstr>
      <vt:lpstr>'MÉRLEG (2)'!_pr312</vt:lpstr>
      <vt:lpstr>'MÉRLEG (3)'!_pr312</vt:lpstr>
      <vt:lpstr>'TÖBB ÉVES'!_pr312</vt:lpstr>
      <vt:lpstr>'MÉRLEG (2)'!_pr313</vt:lpstr>
      <vt:lpstr>'MÉRLEG (3)'!_pr313</vt:lpstr>
      <vt:lpstr>'TÖBB ÉVES'!_pr313</vt:lpstr>
      <vt:lpstr>KÖZVETETT!_pr314</vt:lpstr>
      <vt:lpstr>'MÉRLEG (2)'!_pr314</vt:lpstr>
      <vt:lpstr>'MÉRLEG (3)'!_pr314</vt:lpstr>
      <vt:lpstr>'TÖBB ÉVES'!_pr314</vt:lpstr>
      <vt:lpstr>'MÉRLEG (2)'!_pr315</vt:lpstr>
      <vt:lpstr>'MÉRLEG (3)'!_pr315</vt:lpstr>
      <vt:lpstr>'TÖBB ÉVES'!_pr315</vt:lpstr>
      <vt:lpstr>'stabilitási 2'!foot_4_place</vt:lpstr>
      <vt:lpstr>'stabilitási 2'!foot_53_place</vt:lpstr>
      <vt:lpstr>'1.'!Nyomtatási_terület</vt:lpstr>
      <vt:lpstr>'10.'!Nyomtatási_terület</vt:lpstr>
      <vt:lpstr>'11.'!Nyomtatási_terület</vt:lpstr>
      <vt:lpstr>'18.'!Nyomtatási_terület</vt:lpstr>
      <vt:lpstr>'2.'!Nyomtatási_terület</vt:lpstr>
      <vt:lpstr>'3.'!Nyomtatási_terület</vt:lpstr>
      <vt:lpstr>'4.'!Nyomtatási_terület</vt:lpstr>
      <vt:lpstr>'8.'!Nyomtatási_terület</vt:lpstr>
      <vt:lpstr>'9.'!Nyomtatási_terület</vt:lpstr>
      <vt:lpstr>'bevétel egyszerűsített kvszerv'!Nyomtatási_terület</vt:lpstr>
      <vt:lpstr>'bevétel egyszerűsített összes'!Nyomtatási_terület</vt:lpstr>
      <vt:lpstr>'bevételek egyszerűsített önk'!Nyomtatási_terület</vt:lpstr>
      <vt:lpstr>'bevételek funkciócsoportra'!Nyomtatási_terület</vt:lpstr>
      <vt:lpstr>'bevételek önk'!Nyomtatási_terület</vt:lpstr>
      <vt:lpstr>'bevételek összesen'!Nyomtatási_terület</vt:lpstr>
      <vt:lpstr>'eredménykimutatás önkorm'!Nyomtatási_terület</vt:lpstr>
      <vt:lpstr>'EU projektek'!Nyomtatási_terület</vt:lpstr>
      <vt:lpstr>finanszírozás!Nyomtatási_terület</vt:lpstr>
      <vt:lpstr>GÖRDÜLŐ!Nyomtatási_terület</vt:lpstr>
      <vt:lpstr>'helyi adók'!Nyomtatási_terület</vt:lpstr>
      <vt:lpstr>hitelek!Nyomtatási_terület</vt:lpstr>
      <vt:lpstr>'kiadások egyszerűsített kv szer'!Nyomtatási_terület</vt:lpstr>
      <vt:lpstr>'kiadások egyszerűsített önkorm'!Nyomtatási_terület</vt:lpstr>
      <vt:lpstr>'kiadások egyszerűsített össz'!Nyomtatási_terület</vt:lpstr>
      <vt:lpstr>'kiadások funkciócsoportra'!Nyomtatási_terület</vt:lpstr>
      <vt:lpstr>'kiadások önk'!Nyomtatási_terület</vt:lpstr>
      <vt:lpstr>'kiadások összesen'!Nyomtatási_terület</vt:lpstr>
      <vt:lpstr>KÖZVETETT!Nyomtatási_terület</vt:lpstr>
      <vt:lpstr>'MÉRLEG (2)'!Nyomtatási_terület</vt:lpstr>
      <vt:lpstr>'MÉRLEG (3)'!Nyomtatási_terület</vt:lpstr>
      <vt:lpstr>'stabilitási 1'!Nyomtatási_terület</vt:lpstr>
      <vt:lpstr>'stabilitási 2'!Nyomtatási_terület</vt:lpstr>
      <vt:lpstr>'szociális kiadások'!Nyomtatási_terület</vt:lpstr>
      <vt:lpstr>'TÖBB ÉVES'!Nyomtatási_terület</vt:lpstr>
      <vt:lpstr>'vagyonmérleg önkorm'!Nyomtatási_terület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</dc:creator>
  <cp:lastModifiedBy>A1</cp:lastModifiedBy>
  <cp:lastPrinted>2021-02-25T11:08:22Z</cp:lastPrinted>
  <dcterms:created xsi:type="dcterms:W3CDTF">2014-01-03T21:48:14Z</dcterms:created>
  <dcterms:modified xsi:type="dcterms:W3CDTF">2021-06-17T10:48:40Z</dcterms:modified>
</cp:coreProperties>
</file>