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13_ncr:1_{B5FA2B46-AAB5-43C1-904E-7113E7C3D563}" xr6:coauthVersionLast="46" xr6:coauthVersionMax="46" xr10:uidLastSave="{00000000-0000-0000-0000-000000000000}"/>
  <bookViews>
    <workbookView xWindow="-120" yWindow="-120" windowWidth="19440" windowHeight="15000" tabRatio="903" activeTab="1" xr2:uid="{00000000-000D-0000-FFFF-FFFF00000000}"/>
  </bookViews>
  <sheets>
    <sheet name="Címrend" sheetId="17" r:id="rId1"/>
    <sheet name="1. melléklet" sheetId="84" r:id="rId2"/>
  </sheets>
  <calcPr calcId="181029"/>
</workbook>
</file>

<file path=xl/calcChain.xml><?xml version="1.0" encoding="utf-8"?>
<calcChain xmlns="http://schemas.openxmlformats.org/spreadsheetml/2006/main">
  <c r="E50" i="84" l="1"/>
  <c r="E47" i="84"/>
  <c r="E46" i="84"/>
  <c r="E45" i="84"/>
  <c r="D44" i="84"/>
  <c r="D48" i="84" s="1"/>
  <c r="C44" i="84"/>
  <c r="C48" i="84" s="1"/>
  <c r="C49" i="84" s="1"/>
  <c r="C51" i="84" s="1"/>
  <c r="B44" i="84"/>
  <c r="B48" i="84" s="1"/>
  <c r="E43" i="84"/>
  <c r="E42" i="84"/>
  <c r="E40" i="84"/>
  <c r="B40" i="84"/>
  <c r="B36" i="84" s="1"/>
  <c r="B41" i="84" s="1"/>
  <c r="E39" i="84"/>
  <c r="E38" i="84"/>
  <c r="E37" i="84"/>
  <c r="E36" i="84" s="1"/>
  <c r="D36" i="84"/>
  <c r="D41" i="84" s="1"/>
  <c r="C36" i="84"/>
  <c r="C41" i="84" s="1"/>
  <c r="E35" i="84"/>
  <c r="E34" i="84"/>
  <c r="E33" i="84"/>
  <c r="E32" i="84"/>
  <c r="E25" i="84"/>
  <c r="E24" i="84"/>
  <c r="E23" i="84" s="1"/>
  <c r="E27" i="84" s="1"/>
  <c r="D23" i="84"/>
  <c r="D27" i="84" s="1"/>
  <c r="C23" i="84"/>
  <c r="C27" i="84" s="1"/>
  <c r="B23" i="84"/>
  <c r="B27" i="84" s="1"/>
  <c r="E20" i="84"/>
  <c r="E19" i="84"/>
  <c r="E18" i="84" s="1"/>
  <c r="D18" i="84"/>
  <c r="C18" i="84"/>
  <c r="B18" i="84"/>
  <c r="E17" i="84"/>
  <c r="E16" i="84"/>
  <c r="E15" i="84"/>
  <c r="E14" i="84"/>
  <c r="E13" i="84" s="1"/>
  <c r="D13" i="84"/>
  <c r="C13" i="84"/>
  <c r="B13" i="84"/>
  <c r="E11" i="84"/>
  <c r="E10" i="84"/>
  <c r="E9" i="84"/>
  <c r="E8" i="84"/>
  <c r="E7" i="84"/>
  <c r="D6" i="84"/>
  <c r="D12" i="84" s="1"/>
  <c r="C6" i="84"/>
  <c r="C12" i="84" s="1"/>
  <c r="B6" i="84"/>
  <c r="B12" i="84" s="1"/>
  <c r="B49" i="84" l="1"/>
  <c r="B51" i="84" s="1"/>
  <c r="C21" i="84"/>
  <c r="C22" i="84" s="1"/>
  <c r="E21" i="84"/>
  <c r="D49" i="84"/>
  <c r="D51" i="84" s="1"/>
  <c r="E6" i="84"/>
  <c r="E12" i="84" s="1"/>
  <c r="B21" i="84"/>
  <c r="B28" i="84" s="1"/>
  <c r="D21" i="84"/>
  <c r="D28" i="84" s="1"/>
  <c r="E41" i="84"/>
  <c r="E44" i="84"/>
  <c r="E48" i="84" s="1"/>
  <c r="E28" i="84"/>
  <c r="B22" i="84"/>
  <c r="D22" i="84"/>
  <c r="E49" i="84" l="1"/>
  <c r="E51" i="84" s="1"/>
  <c r="E22" i="84"/>
  <c r="C28" i="84"/>
</calcChain>
</file>

<file path=xl/sharedStrings.xml><?xml version="1.0" encoding="utf-8"?>
<sst xmlns="http://schemas.openxmlformats.org/spreadsheetml/2006/main" count="79" uniqueCount="74">
  <si>
    <t>I.</t>
  </si>
  <si>
    <t>1.</t>
  </si>
  <si>
    <t>2.</t>
  </si>
  <si>
    <t>3.</t>
  </si>
  <si>
    <t>4.</t>
  </si>
  <si>
    <t>5.</t>
  </si>
  <si>
    <t>Dologi kiadások</t>
  </si>
  <si>
    <t>Felújítás</t>
  </si>
  <si>
    <t>6.</t>
  </si>
  <si>
    <t>7.</t>
  </si>
  <si>
    <t>8.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</si>
  <si>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</si>
  <si>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</si>
  <si>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</si>
  <si>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</si>
  <si>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</si>
  <si>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</si>
  <si>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</si>
  <si>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</si>
  <si>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</si>
  <si>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</si>
  <si>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</si>
  <si>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</si>
  <si>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</si>
  <si>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Chernel Kálmán Városi Könyvtár</t>
  </si>
  <si>
    <t>Beruházás</t>
  </si>
  <si>
    <t>Felhalmozási célú átvett pénzeszközök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</si>
  <si>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</si>
  <si>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</si>
  <si>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</si>
  <si>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</si>
  <si>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</si>
  <si>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</si>
  <si>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</si>
  <si>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Egyéb felhalmozási célú kiadások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</si>
  <si>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</si>
  <si>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</si>
  <si>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</si>
  <si>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</si>
  <si>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</si>
  <si>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</si>
  <si>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</si>
  <si>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</si>
  <si>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</si>
  <si>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</si>
  <si>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</si>
  <si>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</si>
  <si>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</si>
  <si>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</si>
  <si>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</si>
  <si>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</si>
  <si>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</si>
  <si>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</si>
  <si>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</si>
  <si>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</si>
  <si>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</si>
  <si>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</si>
  <si>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</si>
  <si>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</si>
  <si>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Kőszegi Szociális Gondozási Központ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</si>
  <si>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</si>
  <si>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</si>
  <si>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</si>
  <si>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</si>
  <si>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</si>
  <si>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 xml:space="preserve">                - ebből felhalmozási célú önkormányzati támogatás </t>
  </si>
  <si>
    <t>Hitel-, kölcsönfelvétel pénzügyi vállalkozástól</t>
  </si>
  <si>
    <t>2020. évben</t>
  </si>
  <si>
    <t>2020. évi eredeti előirányzat</t>
  </si>
  <si>
    <t>2020. I. félévi módosított előirányzat</t>
  </si>
  <si>
    <t>Változás</t>
  </si>
  <si>
    <t xml:space="preserve">                - ebből felhalmozási célú EU támogatás </t>
  </si>
  <si>
    <t xml:space="preserve"> 1. melléklet a 1/2020. (II.14.) önkormányzati rendelethez</t>
  </si>
  <si>
    <t>2020. III. negyedévi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</si>
</sst>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0" x14ac:knownFonts="1"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8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32" fillId="7" borderId="1" applyNumberFormat="0" applyAlignment="0" applyProtection="0"/>
    <xf numFmtId="0" fontId="26" fillId="20" borderId="1" applyNumberFormat="0" applyAlignment="0" applyProtection="0"/>
    <xf numFmtId="0" fontId="17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2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2" fillId="7" borderId="1" applyNumberFormat="0" applyAlignment="0" applyProtection="0"/>
    <xf numFmtId="0" fontId="9" fillId="22" borderId="7" applyNumberFormat="0" applyFont="0" applyAlignment="0" applyProtection="0"/>
    <xf numFmtId="0" fontId="40" fillId="4" borderId="0" applyNumberFormat="0" applyBorder="0" applyAlignment="0" applyProtection="0"/>
    <xf numFmtId="0" fontId="41" fillId="20" borderId="8" applyNumberFormat="0" applyAlignment="0" applyProtection="0"/>
    <xf numFmtId="0" fontId="1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9" fillId="0" borderId="0"/>
    <xf numFmtId="0" fontId="29" fillId="0" borderId="0"/>
    <xf numFmtId="0" fontId="9" fillId="0" borderId="0"/>
    <xf numFmtId="0" fontId="30" fillId="0" borderId="0"/>
    <xf numFmtId="0" fontId="10" fillId="0" borderId="0"/>
    <xf numFmtId="0" fontId="49" fillId="0" borderId="0"/>
    <xf numFmtId="0" fontId="9" fillId="0" borderId="0"/>
    <xf numFmtId="0" fontId="9" fillId="0" borderId="0"/>
    <xf numFmtId="0" fontId="10" fillId="22" borderId="7" applyNumberFormat="0" applyFont="0" applyAlignment="0" applyProtection="0"/>
    <xf numFmtId="0" fontId="21" fillId="20" borderId="8" applyNumberFormat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" fillId="0" borderId="0" xfId="76" applyFont="1" applyAlignment="1">
      <alignment horizontal="left"/>
    </xf>
    <xf numFmtId="0" fontId="4" fillId="0" borderId="0" xfId="0" applyFont="1"/>
    <xf numFmtId="3" fontId="6" fillId="0" borderId="19" xfId="0" applyNumberFormat="1" applyFont="1" applyBorder="1"/>
    <xf numFmtId="3" fontId="27" fillId="0" borderId="20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27" fillId="0" borderId="21" xfId="0" applyNumberFormat="1" applyFont="1" applyBorder="1"/>
    <xf numFmtId="3" fontId="6" fillId="0" borderId="17" xfId="0" applyNumberFormat="1" applyFont="1" applyBorder="1"/>
    <xf numFmtId="0" fontId="6" fillId="0" borderId="11" xfId="0" applyFont="1" applyBorder="1"/>
    <xf numFmtId="0" fontId="6" fillId="0" borderId="10" xfId="0" applyFont="1" applyBorder="1"/>
    <xf numFmtId="3" fontId="6" fillId="0" borderId="18" xfId="0" applyNumberFormat="1" applyFont="1" applyBorder="1"/>
    <xf numFmtId="0" fontId="6" fillId="0" borderId="14" xfId="0" applyFont="1" applyBorder="1"/>
    <xf numFmtId="3" fontId="27" fillId="0" borderId="18" xfId="0" applyNumberFormat="1" applyFont="1" applyBorder="1"/>
    <xf numFmtId="3" fontId="4" fillId="0" borderId="0" xfId="0" applyNumberFormat="1" applyFont="1"/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left" indent="2"/>
    </xf>
    <xf numFmtId="0" fontId="6" fillId="0" borderId="12" xfId="0" applyFont="1" applyBorder="1"/>
    <xf numFmtId="0" fontId="8" fillId="0" borderId="13" xfId="0" applyFont="1" applyBorder="1"/>
    <xf numFmtId="3" fontId="8" fillId="0" borderId="22" xfId="0" applyNumberFormat="1" applyFont="1" applyBorder="1"/>
    <xf numFmtId="0" fontId="47" fillId="0" borderId="10" xfId="0" applyFont="1" applyBorder="1"/>
    <xf numFmtId="3" fontId="27" fillId="0" borderId="19" xfId="0" applyNumberFormat="1" applyFont="1" applyBorder="1"/>
    <xf numFmtId="0" fontId="47" fillId="0" borderId="10" xfId="0" applyFont="1" applyBorder="1" applyAlignment="1">
      <alignment horizontal="left" wrapText="1" indent="2"/>
    </xf>
    <xf numFmtId="0" fontId="8" fillId="0" borderId="15" xfId="0" applyFont="1" applyBorder="1"/>
    <xf numFmtId="3" fontId="8" fillId="0" borderId="24" xfId="0" applyNumberFormat="1" applyFont="1" applyBorder="1"/>
    <xf numFmtId="0" fontId="6" fillId="0" borderId="14" xfId="0" applyFont="1" applyBorder="1" applyAlignment="1">
      <alignment wrapText="1"/>
    </xf>
    <xf numFmtId="0" fontId="48" fillId="0" borderId="16" xfId="0" applyFont="1" applyBorder="1"/>
    <xf numFmtId="3" fontId="28" fillId="0" borderId="23" xfId="0" applyNumberFormat="1" applyFont="1" applyBorder="1"/>
    <xf numFmtId="0" fontId="8" fillId="0" borderId="16" xfId="0" applyFont="1" applyBorder="1"/>
    <xf numFmtId="3" fontId="8" fillId="0" borderId="23" xfId="0" applyNumberFormat="1" applyFont="1" applyBorder="1"/>
    <xf numFmtId="0" fontId="8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3" fontId="7" fillId="0" borderId="22" xfId="0" applyNumberFormat="1" applyFont="1" applyBorder="1"/>
    <xf numFmtId="0" fontId="5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</cellXfs>
  <cellStyles count="8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al_KTRSZJ" xfId="75" xr:uid="{00000000-0005-0000-0000-00004C000000}"/>
    <cellStyle name="Normál_R_2MELL 2" xfId="76" xr:uid="{00000000-0005-0000-0000-00004E000000}"/>
    <cellStyle name="Note" xfId="77" xr:uid="{00000000-0005-0000-0000-00004F000000}"/>
    <cellStyle name="Output" xfId="78" xr:uid="{00000000-0005-0000-0000-000050000000}"/>
    <cellStyle name="Összesen" xfId="79" builtinId="25" customBuiltin="1"/>
    <cellStyle name="Rossz" xfId="80" builtinId="27" customBuiltin="1"/>
    <cellStyle name="Semleges" xfId="81" builtinId="28" customBuiltin="1"/>
    <cellStyle name="Számítás" xfId="82" builtinId="22" customBuiltin="1"/>
    <cellStyle name="Title" xfId="83" xr:uid="{00000000-0005-0000-0000-000055000000}"/>
    <cellStyle name="Total" xfId="84" xr:uid="{00000000-0005-0000-0000-000056000000}"/>
    <cellStyle name="Warning Text" xfId="85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76"/>
  <sheetViews>
    <sheetView zoomScaleNormal="100" workbookViewId="0">
      <selection activeCell="F33" sqref="F33"/>
    </sheetView>
  </sheetViews>
  <sheetFormatPr defaultRowHeight="12.75" x14ac:dyDescent="0.2"/>
  <cols>
    <col min="1" max="1" width="12" style="2" customWidth="1"/>
    <col min="2" max="2" width="12.28515625" style="2" customWidth="1"/>
    <col min="3" max="3" width="6" style="1" customWidth="1"/>
    <col min="4" max="4" width="37.140625" style="1" customWidth="1"/>
    <col min="5" max="16384" width="9.140625" style="1"/>
  </cols>
  <sheetData>
    <row r="1" spans="1:8" ht="18.75" customHeight="1" x14ac:dyDescent="0.2"/>
    <row r="2" spans="1:8" ht="15.75" x14ac:dyDescent="0.25">
      <c r="A2" s="45" t="s">
        <v>18</v>
      </c>
      <c r="B2" s="45"/>
      <c r="C2" s="45"/>
      <c r="D2" s="45"/>
      <c r="E2" s="45"/>
      <c r="F2" s="45"/>
      <c r="G2" s="5"/>
      <c r="H2" s="5"/>
    </row>
    <row r="3" spans="1:8" x14ac:dyDescent="0.2">
      <c r="A3" s="4"/>
      <c r="B3" s="4"/>
      <c r="C3" s="3"/>
      <c r="D3" s="3"/>
      <c r="E3" s="3"/>
      <c r="F3" s="3"/>
    </row>
    <row r="4" spans="1:8" ht="27.75" customHeight="1" x14ac:dyDescent="0.2">
      <c r="A4" s="4"/>
      <c r="B4" s="4"/>
      <c r="C4" s="3"/>
      <c r="D4" s="3"/>
      <c r="E4" s="3"/>
      <c r="F4" s="3"/>
    </row>
    <row r="5" spans="1:8" x14ac:dyDescent="0.2">
      <c r="A5" s="6" t="s">
        <v>19</v>
      </c>
      <c r="B5" s="6"/>
      <c r="C5" s="3"/>
      <c r="D5" s="3"/>
      <c r="E5" s="3"/>
      <c r="F5" s="3"/>
    </row>
    <row r="6" spans="1:8" x14ac:dyDescent="0.2">
      <c r="A6" s="6"/>
      <c r="B6" s="6" t="s">
        <v>20</v>
      </c>
      <c r="C6" s="3"/>
      <c r="D6" s="3"/>
      <c r="E6" s="3"/>
      <c r="F6" s="3"/>
    </row>
    <row r="7" spans="1:8" ht="25.5" customHeight="1" x14ac:dyDescent="0.2">
      <c r="A7" s="6"/>
      <c r="B7" s="6" t="s">
        <v>1</v>
      </c>
      <c r="C7" s="7"/>
      <c r="D7" s="8" t="s">
        <v>24</v>
      </c>
      <c r="E7" s="3"/>
      <c r="F7" s="3"/>
    </row>
    <row r="8" spans="1:8" ht="25.5" customHeight="1" x14ac:dyDescent="0.2">
      <c r="A8" s="6"/>
      <c r="B8" s="6" t="s">
        <v>2</v>
      </c>
      <c r="C8" s="7"/>
      <c r="D8" s="9" t="s">
        <v>21</v>
      </c>
      <c r="E8" s="3"/>
      <c r="F8" s="3"/>
    </row>
    <row r="9" spans="1:8" ht="25.5" customHeight="1" x14ac:dyDescent="0.2">
      <c r="A9" s="6"/>
      <c r="B9" s="6" t="s">
        <v>3</v>
      </c>
      <c r="C9" s="7"/>
      <c r="D9" s="2" t="s">
        <v>27</v>
      </c>
      <c r="E9" s="3"/>
      <c r="F9" s="3"/>
    </row>
    <row r="10" spans="1:8" ht="25.5" customHeight="1" x14ac:dyDescent="0.2">
      <c r="A10" s="6"/>
      <c r="B10" s="6" t="s">
        <v>4</v>
      </c>
      <c r="C10" s="7"/>
      <c r="D10" s="9" t="s">
        <v>59</v>
      </c>
      <c r="E10" s="3"/>
      <c r="F10" s="3"/>
    </row>
    <row r="11" spans="1:8" ht="25.5" customHeight="1" x14ac:dyDescent="0.2">
      <c r="A11" s="6"/>
      <c r="B11" s="6" t="s">
        <v>5</v>
      </c>
      <c r="C11" s="7"/>
      <c r="D11" s="10" t="s">
        <v>60</v>
      </c>
      <c r="E11" s="3"/>
      <c r="F11" s="3"/>
    </row>
    <row r="12" spans="1:8" ht="25.5" customHeight="1" x14ac:dyDescent="0.2">
      <c r="A12" s="6"/>
      <c r="B12" s="6" t="s">
        <v>8</v>
      </c>
      <c r="C12" s="7"/>
      <c r="D12" s="9" t="s">
        <v>61</v>
      </c>
      <c r="E12" s="10"/>
      <c r="F12" s="10"/>
    </row>
    <row r="13" spans="1:8" ht="25.5" customHeight="1" x14ac:dyDescent="0.2">
      <c r="A13" s="6"/>
      <c r="B13" s="6" t="s">
        <v>9</v>
      </c>
      <c r="C13" s="7"/>
      <c r="D13" s="9" t="s">
        <v>62</v>
      </c>
      <c r="E13" s="3"/>
      <c r="F13" s="3"/>
    </row>
    <row r="14" spans="1:8" ht="25.5" customHeight="1" x14ac:dyDescent="0.2">
      <c r="A14" s="6"/>
      <c r="B14" s="6" t="s">
        <v>10</v>
      </c>
      <c r="C14" s="7"/>
      <c r="D14" s="9" t="s">
        <v>22</v>
      </c>
      <c r="E14" s="3"/>
      <c r="F14" s="3"/>
    </row>
    <row r="15" spans="1:8" ht="25.5" customHeight="1" x14ac:dyDescent="0.2">
      <c r="A15" s="6" t="s">
        <v>0</v>
      </c>
      <c r="B15" s="4"/>
      <c r="C15" s="3"/>
      <c r="D15" s="8" t="s">
        <v>23</v>
      </c>
      <c r="E15" s="3"/>
      <c r="F15" s="3"/>
    </row>
    <row r="16" spans="1:8" x14ac:dyDescent="0.2">
      <c r="A16" s="4"/>
      <c r="B16" s="4"/>
      <c r="C16" s="3"/>
      <c r="D16" s="3"/>
      <c r="E16" s="3"/>
      <c r="F16" s="3"/>
    </row>
    <row r="17" spans="1:6" x14ac:dyDescent="0.2">
      <c r="A17" s="4"/>
      <c r="B17" s="4"/>
      <c r="C17" s="3"/>
      <c r="D17" s="3"/>
      <c r="E17" s="3"/>
      <c r="F17" s="3"/>
    </row>
    <row r="18" spans="1:6" x14ac:dyDescent="0.2">
      <c r="A18" s="4"/>
      <c r="B18" s="4"/>
      <c r="C18" s="3"/>
      <c r="D18" s="3"/>
      <c r="E18" s="3"/>
      <c r="F18" s="3"/>
    </row>
    <row r="19" spans="1:6" x14ac:dyDescent="0.2">
      <c r="A19" s="4"/>
      <c r="B19" s="4"/>
      <c r="C19" s="3"/>
      <c r="D19" s="3"/>
      <c r="E19" s="3"/>
      <c r="F19" s="3"/>
    </row>
    <row r="20" spans="1:6" x14ac:dyDescent="0.2">
      <c r="A20" s="4"/>
      <c r="B20" s="4"/>
      <c r="C20" s="3"/>
      <c r="D20" s="3"/>
      <c r="E20" s="3"/>
      <c r="F20" s="3"/>
    </row>
    <row r="21" spans="1:6" x14ac:dyDescent="0.2">
      <c r="A21" s="4"/>
      <c r="B21" s="4"/>
      <c r="C21" s="3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3"/>
      <c r="D24" s="3"/>
      <c r="E24" s="3"/>
      <c r="F24" s="3"/>
    </row>
    <row r="25" spans="1:6" x14ac:dyDescent="0.2">
      <c r="A25" s="4"/>
      <c r="B25" s="4"/>
      <c r="C25" s="3"/>
      <c r="D25" s="3"/>
      <c r="E25" s="3"/>
      <c r="F25" s="3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3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3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3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3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4"/>
      <c r="B39" s="4"/>
      <c r="C39" s="3"/>
      <c r="D39" s="3"/>
      <c r="E39" s="3"/>
      <c r="F39" s="3"/>
    </row>
    <row r="40" spans="1:6" x14ac:dyDescent="0.2">
      <c r="A40" s="4"/>
      <c r="B40" s="4"/>
      <c r="C40" s="3"/>
      <c r="D40" s="3"/>
      <c r="E40" s="3"/>
      <c r="F40" s="3"/>
    </row>
    <row r="41" spans="1:6" x14ac:dyDescent="0.2">
      <c r="A41" s="4"/>
      <c r="B41" s="4"/>
      <c r="C41" s="3"/>
      <c r="D41" s="3"/>
      <c r="E41" s="3"/>
      <c r="F41" s="3"/>
    </row>
    <row r="42" spans="1:6" x14ac:dyDescent="0.2">
      <c r="A42" s="4"/>
      <c r="B42" s="4"/>
      <c r="C42" s="3"/>
      <c r="D42" s="3"/>
      <c r="E42" s="3"/>
      <c r="F42" s="3"/>
    </row>
    <row r="43" spans="1:6" x14ac:dyDescent="0.2">
      <c r="A43" s="4"/>
      <c r="B43" s="4"/>
      <c r="C43" s="3"/>
      <c r="D43" s="3"/>
      <c r="E43" s="3"/>
      <c r="F43" s="3"/>
    </row>
    <row r="44" spans="1:6" x14ac:dyDescent="0.2">
      <c r="A44" s="4"/>
      <c r="B44" s="4"/>
      <c r="C44" s="3"/>
      <c r="D44" s="3"/>
      <c r="E44" s="3"/>
      <c r="F44" s="3"/>
    </row>
    <row r="45" spans="1:6" x14ac:dyDescent="0.2">
      <c r="A45" s="4"/>
      <c r="B45" s="4"/>
      <c r="C45" s="3"/>
      <c r="D45" s="3"/>
      <c r="E45" s="3"/>
      <c r="F45" s="3"/>
    </row>
    <row r="46" spans="1:6" x14ac:dyDescent="0.2">
      <c r="A46" s="4"/>
      <c r="B46" s="4"/>
      <c r="C46" s="3"/>
      <c r="D46" s="3"/>
      <c r="E46" s="3"/>
      <c r="F46" s="3"/>
    </row>
    <row r="47" spans="1:6" x14ac:dyDescent="0.2">
      <c r="A47" s="4"/>
      <c r="B47" s="4"/>
      <c r="C47" s="3"/>
      <c r="D47" s="3"/>
      <c r="E47" s="3"/>
      <c r="F47" s="3"/>
    </row>
    <row r="48" spans="1:6" x14ac:dyDescent="0.2">
      <c r="A48" s="4"/>
      <c r="B48" s="4"/>
      <c r="C48" s="3"/>
      <c r="D48" s="3"/>
      <c r="E48" s="3"/>
      <c r="F48" s="3"/>
    </row>
    <row r="49" spans="1:6" x14ac:dyDescent="0.2">
      <c r="A49" s="4"/>
      <c r="B49" s="4"/>
      <c r="C49" s="3"/>
      <c r="D49" s="3"/>
      <c r="E49" s="3"/>
      <c r="F49" s="3"/>
    </row>
    <row r="50" spans="1:6" x14ac:dyDescent="0.2">
      <c r="A50" s="4"/>
      <c r="B50" s="4"/>
      <c r="C50" s="3"/>
      <c r="D50" s="3"/>
      <c r="E50" s="3"/>
      <c r="F50" s="3"/>
    </row>
    <row r="51" spans="1:6" x14ac:dyDescent="0.2">
      <c r="A51" s="4"/>
      <c r="B51" s="4"/>
      <c r="C51" s="3"/>
      <c r="D51" s="3"/>
      <c r="E51" s="3"/>
      <c r="F51" s="3"/>
    </row>
    <row r="52" spans="1:6" x14ac:dyDescent="0.2">
      <c r="A52" s="4"/>
      <c r="B52" s="4"/>
      <c r="C52" s="3"/>
      <c r="D52" s="3"/>
      <c r="E52" s="3"/>
      <c r="F52" s="3"/>
    </row>
    <row r="53" spans="1:6" x14ac:dyDescent="0.2">
      <c r="A53" s="4"/>
      <c r="B53" s="4"/>
      <c r="C53" s="3"/>
      <c r="D53" s="3"/>
      <c r="E53" s="3"/>
      <c r="F53" s="3"/>
    </row>
    <row r="54" spans="1:6" x14ac:dyDescent="0.2">
      <c r="A54" s="4"/>
      <c r="B54" s="4"/>
      <c r="C54" s="3"/>
      <c r="D54" s="3"/>
      <c r="E54" s="3"/>
      <c r="F54" s="3"/>
    </row>
    <row r="55" spans="1:6" x14ac:dyDescent="0.2">
      <c r="A55" s="4"/>
      <c r="B55" s="4"/>
      <c r="C55" s="3"/>
      <c r="D55" s="3"/>
      <c r="E55" s="3"/>
      <c r="F55" s="3"/>
    </row>
    <row r="56" spans="1:6" x14ac:dyDescent="0.2">
      <c r="A56" s="4"/>
      <c r="B56" s="4"/>
      <c r="C56" s="3"/>
      <c r="D56" s="3"/>
      <c r="E56" s="3"/>
      <c r="F56" s="3"/>
    </row>
    <row r="57" spans="1:6" x14ac:dyDescent="0.2">
      <c r="A57" s="4"/>
      <c r="B57" s="4"/>
      <c r="C57" s="3"/>
      <c r="D57" s="3"/>
      <c r="E57" s="3"/>
      <c r="F57" s="3"/>
    </row>
    <row r="58" spans="1:6" x14ac:dyDescent="0.2">
      <c r="A58" s="4"/>
      <c r="B58" s="4"/>
      <c r="C58" s="3"/>
      <c r="D58" s="3"/>
      <c r="E58" s="3"/>
      <c r="F58" s="3"/>
    </row>
    <row r="59" spans="1:6" x14ac:dyDescent="0.2">
      <c r="A59" s="4"/>
      <c r="B59" s="4"/>
      <c r="C59" s="3"/>
      <c r="D59" s="3"/>
      <c r="E59" s="3"/>
      <c r="F59" s="3"/>
    </row>
    <row r="60" spans="1:6" x14ac:dyDescent="0.2">
      <c r="A60" s="4"/>
      <c r="B60" s="4"/>
      <c r="C60" s="3"/>
      <c r="D60" s="3"/>
      <c r="E60" s="3"/>
      <c r="F60" s="3"/>
    </row>
    <row r="61" spans="1:6" x14ac:dyDescent="0.2">
      <c r="A61" s="4"/>
      <c r="B61" s="4"/>
      <c r="C61" s="3"/>
      <c r="D61" s="3"/>
      <c r="E61" s="3"/>
      <c r="F61" s="3"/>
    </row>
    <row r="62" spans="1:6" x14ac:dyDescent="0.2">
      <c r="A62" s="4"/>
      <c r="B62" s="4"/>
      <c r="C62" s="3"/>
      <c r="D62" s="3"/>
      <c r="E62" s="3"/>
      <c r="F62" s="3"/>
    </row>
    <row r="63" spans="1:6" x14ac:dyDescent="0.2">
      <c r="A63" s="4"/>
      <c r="B63" s="4"/>
      <c r="C63" s="3"/>
      <c r="D63" s="3"/>
      <c r="E63" s="3"/>
      <c r="F63" s="3"/>
    </row>
    <row r="64" spans="1:6" x14ac:dyDescent="0.2">
      <c r="A64" s="4"/>
      <c r="B64" s="4"/>
      <c r="C64" s="3"/>
      <c r="D64" s="3"/>
      <c r="E64" s="3"/>
      <c r="F64" s="3"/>
    </row>
    <row r="65" spans="1:6" x14ac:dyDescent="0.2">
      <c r="A65" s="4"/>
      <c r="B65" s="4"/>
      <c r="C65" s="3"/>
      <c r="D65" s="3"/>
      <c r="E65" s="3"/>
      <c r="F65" s="3"/>
    </row>
    <row r="66" spans="1:6" x14ac:dyDescent="0.2">
      <c r="A66" s="4"/>
      <c r="B66" s="4"/>
      <c r="C66" s="3"/>
      <c r="D66" s="3"/>
      <c r="E66" s="3"/>
      <c r="F66" s="3"/>
    </row>
    <row r="67" spans="1:6" x14ac:dyDescent="0.2">
      <c r="A67" s="4"/>
      <c r="B67" s="4"/>
      <c r="C67" s="3"/>
      <c r="D67" s="3"/>
      <c r="E67" s="3"/>
      <c r="F67" s="3"/>
    </row>
    <row r="68" spans="1:6" x14ac:dyDescent="0.2">
      <c r="A68" s="4"/>
      <c r="B68" s="4"/>
      <c r="C68" s="3"/>
      <c r="D68" s="3"/>
      <c r="E68" s="3"/>
      <c r="F68" s="3"/>
    </row>
    <row r="69" spans="1:6" x14ac:dyDescent="0.2">
      <c r="A69" s="4"/>
      <c r="B69" s="4"/>
      <c r="C69" s="3"/>
      <c r="D69" s="3"/>
      <c r="E69" s="3"/>
      <c r="F69" s="3"/>
    </row>
    <row r="70" spans="1:6" x14ac:dyDescent="0.2">
      <c r="A70" s="4"/>
      <c r="B70" s="4"/>
      <c r="C70" s="3"/>
      <c r="D70" s="3"/>
      <c r="E70" s="3"/>
      <c r="F70" s="3"/>
    </row>
    <row r="71" spans="1:6" x14ac:dyDescent="0.2">
      <c r="A71" s="4"/>
      <c r="B71" s="4"/>
      <c r="C71" s="3"/>
      <c r="D71" s="3"/>
      <c r="E71" s="3"/>
      <c r="F71" s="3"/>
    </row>
    <row r="72" spans="1:6" x14ac:dyDescent="0.2">
      <c r="A72" s="4"/>
      <c r="B72" s="4"/>
      <c r="C72" s="3"/>
      <c r="D72" s="3"/>
      <c r="E72" s="3"/>
      <c r="F72" s="3"/>
    </row>
    <row r="73" spans="1:6" x14ac:dyDescent="0.2">
      <c r="A73" s="4"/>
      <c r="B73" s="4"/>
      <c r="C73" s="3"/>
      <c r="D73" s="3"/>
      <c r="E73" s="3"/>
      <c r="F73" s="3"/>
    </row>
    <row r="74" spans="1:6" x14ac:dyDescent="0.2">
      <c r="A74" s="4"/>
      <c r="B74" s="4"/>
      <c r="C74" s="3"/>
      <c r="D74" s="3"/>
      <c r="E74" s="3"/>
      <c r="F74" s="3"/>
    </row>
    <row r="75" spans="1:6" x14ac:dyDescent="0.2">
      <c r="A75" s="4"/>
      <c r="B75" s="4"/>
      <c r="C75" s="3"/>
      <c r="D75" s="3"/>
      <c r="E75" s="3"/>
      <c r="F75" s="3"/>
    </row>
    <row r="76" spans="1:6" x14ac:dyDescent="0.2">
      <c r="A76" s="4"/>
      <c r="B76" s="4"/>
      <c r="C76" s="3"/>
      <c r="D76" s="3"/>
      <c r="E76" s="3"/>
      <c r="F76" s="3"/>
    </row>
  </sheetData>
  <mergeCells count="1">
    <mergeCell ref="A2:F2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54"/>
  <sheetViews>
    <sheetView tabSelected="1" zoomScaleNormal="100" zoomScaleSheetLayoutView="100" workbookViewId="0">
      <selection activeCell="A2" sqref="A2:E2"/>
    </sheetView>
  </sheetViews>
  <sheetFormatPr defaultRowHeight="15.75" x14ac:dyDescent="0.25"/>
  <cols>
    <col min="1" max="1" width="61.42578125" style="12" customWidth="1"/>
    <col min="2" max="5" width="15.7109375" style="12" customWidth="1"/>
    <col min="6" max="6" width="3.42578125" style="12" customWidth="1"/>
    <col min="7" max="16384" width="9.140625" style="12"/>
  </cols>
  <sheetData>
    <row r="1" spans="1:5" x14ac:dyDescent="0.25">
      <c r="A1" s="11" t="s">
        <v>72</v>
      </c>
    </row>
    <row r="2" spans="1:5" x14ac:dyDescent="0.25">
      <c r="A2" s="45" t="s">
        <v>11</v>
      </c>
      <c r="B2" s="45"/>
      <c r="C2" s="45"/>
      <c r="D2" s="45"/>
      <c r="E2" s="45"/>
    </row>
    <row r="3" spans="1:5" x14ac:dyDescent="0.25">
      <c r="A3" s="45" t="s">
        <v>67</v>
      </c>
      <c r="B3" s="45"/>
      <c r="C3" s="45"/>
      <c r="D3" s="45"/>
      <c r="E3" s="45"/>
    </row>
    <row r="4" spans="1:5" s="3" customFormat="1" ht="21" customHeight="1" thickBot="1" x14ac:dyDescent="0.25">
      <c r="A4" s="46" t="s">
        <v>63</v>
      </c>
      <c r="B4" s="46"/>
      <c r="C4" s="46"/>
      <c r="D4" s="46"/>
      <c r="E4" s="46"/>
    </row>
    <row r="5" spans="1:5" s="3" customFormat="1" ht="51.75" thickBot="1" x14ac:dyDescent="0.25">
      <c r="A5" s="25" t="s">
        <v>12</v>
      </c>
      <c r="B5" s="26" t="s">
        <v>68</v>
      </c>
      <c r="C5" s="27" t="s">
        <v>69</v>
      </c>
      <c r="D5" s="27" t="s">
        <v>73</v>
      </c>
      <c r="E5" s="27" t="s">
        <v>70</v>
      </c>
    </row>
    <row r="6" spans="1:5" s="3" customFormat="1" ht="12.75" x14ac:dyDescent="0.2">
      <c r="A6" s="22" t="s">
        <v>56</v>
      </c>
      <c r="B6" s="18">
        <f>B7+B8</f>
        <v>1278604161</v>
      </c>
      <c r="C6" s="18">
        <f>C7+C8</f>
        <v>1359560223</v>
      </c>
      <c r="D6" s="18">
        <f>D7+D8</f>
        <v>1450815761</v>
      </c>
      <c r="E6" s="18">
        <f>E7+E8</f>
        <v>91255538</v>
      </c>
    </row>
    <row r="7" spans="1:5" s="3" customFormat="1" ht="12.75" x14ac:dyDescent="0.2">
      <c r="A7" s="28" t="s">
        <v>53</v>
      </c>
      <c r="B7" s="14">
        <v>895536997</v>
      </c>
      <c r="C7" s="14">
        <v>939428487</v>
      </c>
      <c r="D7" s="14">
        <v>978129231</v>
      </c>
      <c r="E7" s="14">
        <f>D7-C7</f>
        <v>38700744</v>
      </c>
    </row>
    <row r="8" spans="1:5" s="3" customFormat="1" ht="12.75" x14ac:dyDescent="0.2">
      <c r="A8" s="28" t="s">
        <v>54</v>
      </c>
      <c r="B8" s="14">
        <v>383067164</v>
      </c>
      <c r="C8" s="14">
        <v>420131736</v>
      </c>
      <c r="D8" s="14">
        <v>472686530</v>
      </c>
      <c r="E8" s="14">
        <f>D8-C8</f>
        <v>52554794</v>
      </c>
    </row>
    <row r="9" spans="1:5" s="3" customFormat="1" ht="12.75" x14ac:dyDescent="0.2">
      <c r="A9" s="20" t="s">
        <v>29</v>
      </c>
      <c r="B9" s="15">
        <v>537426000</v>
      </c>
      <c r="C9" s="15">
        <v>408218155</v>
      </c>
      <c r="D9" s="15">
        <v>408218155</v>
      </c>
      <c r="E9" s="15">
        <f>D9-C9</f>
        <v>0</v>
      </c>
    </row>
    <row r="10" spans="1:5" s="3" customFormat="1" ht="12.75" x14ac:dyDescent="0.2">
      <c r="A10" s="20" t="s">
        <v>30</v>
      </c>
      <c r="B10" s="15">
        <v>274577123</v>
      </c>
      <c r="C10" s="15">
        <v>195267953</v>
      </c>
      <c r="D10" s="15">
        <v>241379595</v>
      </c>
      <c r="E10" s="15">
        <f>D10-C10</f>
        <v>46111642</v>
      </c>
    </row>
    <row r="11" spans="1:5" s="3" customFormat="1" ht="13.5" thickBot="1" x14ac:dyDescent="0.25">
      <c r="A11" s="29" t="s">
        <v>32</v>
      </c>
      <c r="B11" s="16">
        <v>2650000</v>
      </c>
      <c r="C11" s="16">
        <v>4450000</v>
      </c>
      <c r="D11" s="16">
        <v>4225600</v>
      </c>
      <c r="E11" s="16">
        <f>D11-C11</f>
        <v>-224400</v>
      </c>
    </row>
    <row r="12" spans="1:5" s="4" customFormat="1" ht="13.5" thickBot="1" x14ac:dyDescent="0.25">
      <c r="A12" s="30" t="s">
        <v>38</v>
      </c>
      <c r="B12" s="31">
        <f>B6+B9+B10+B11</f>
        <v>2093257284</v>
      </c>
      <c r="C12" s="31">
        <f>C6+C9+C10+C11</f>
        <v>1967496331</v>
      </c>
      <c r="D12" s="31">
        <f>D6+D9+D10+D11</f>
        <v>2104639111</v>
      </c>
      <c r="E12" s="31">
        <f>E6+E9+E10+E11</f>
        <v>137142780</v>
      </c>
    </row>
    <row r="13" spans="1:5" s="3" customFormat="1" ht="12.75" x14ac:dyDescent="0.2">
      <c r="A13" s="22" t="s">
        <v>33</v>
      </c>
      <c r="B13" s="13">
        <f>B14+B15+B16</f>
        <v>583214751</v>
      </c>
      <c r="C13" s="13">
        <f>C14+C15+C16</f>
        <v>612807794</v>
      </c>
      <c r="D13" s="13">
        <f>D14+D15+D16</f>
        <v>748153401</v>
      </c>
      <c r="E13" s="13">
        <f>E14+E15+E16</f>
        <v>135345607</v>
      </c>
    </row>
    <row r="14" spans="1:5" s="3" customFormat="1" ht="12.75" x14ac:dyDescent="0.2">
      <c r="A14" s="32" t="s">
        <v>35</v>
      </c>
      <c r="B14" s="33">
        <v>0</v>
      </c>
      <c r="C14" s="33">
        <v>0</v>
      </c>
      <c r="D14" s="33">
        <v>90000000</v>
      </c>
      <c r="E14" s="33">
        <f>D14-C14</f>
        <v>90000000</v>
      </c>
    </row>
    <row r="15" spans="1:5" s="3" customFormat="1" ht="12.75" x14ac:dyDescent="0.2">
      <c r="A15" s="32" t="s">
        <v>65</v>
      </c>
      <c r="B15" s="33">
        <v>1881735</v>
      </c>
      <c r="C15" s="33">
        <v>1802940</v>
      </c>
      <c r="D15" s="33">
        <v>1802940</v>
      </c>
      <c r="E15" s="33">
        <f>D15-C15</f>
        <v>0</v>
      </c>
    </row>
    <row r="16" spans="1:5" s="3" customFormat="1" ht="12.75" x14ac:dyDescent="0.2">
      <c r="A16" s="32" t="s">
        <v>71</v>
      </c>
      <c r="B16" s="33">
        <v>581333016</v>
      </c>
      <c r="C16" s="33">
        <v>611004854</v>
      </c>
      <c r="D16" s="33">
        <v>656350461</v>
      </c>
      <c r="E16" s="33">
        <f>D16-C16</f>
        <v>45345607</v>
      </c>
    </row>
    <row r="17" spans="1:5" s="3" customFormat="1" ht="12.75" x14ac:dyDescent="0.2">
      <c r="A17" s="20" t="s">
        <v>31</v>
      </c>
      <c r="B17" s="15">
        <v>90829500</v>
      </c>
      <c r="C17" s="15">
        <v>92529500</v>
      </c>
      <c r="D17" s="15">
        <v>92529500</v>
      </c>
      <c r="E17" s="15">
        <f>D17-C17</f>
        <v>0</v>
      </c>
    </row>
    <row r="18" spans="1:5" s="3" customFormat="1" ht="12.75" x14ac:dyDescent="0.2">
      <c r="A18" s="20" t="s">
        <v>26</v>
      </c>
      <c r="B18" s="15">
        <f>SUM(B19:B20)</f>
        <v>12720149</v>
      </c>
      <c r="C18" s="15">
        <f>SUM(C19:C20)</f>
        <v>12720149</v>
      </c>
      <c r="D18" s="15">
        <f>SUM(D19:D20)</f>
        <v>27595267</v>
      </c>
      <c r="E18" s="15">
        <f>SUM(E19:E20)</f>
        <v>14875118</v>
      </c>
    </row>
    <row r="19" spans="1:5" s="3" customFormat="1" ht="12.75" x14ac:dyDescent="0.2">
      <c r="A19" s="34" t="s">
        <v>36</v>
      </c>
      <c r="B19" s="14">
        <v>12720149</v>
      </c>
      <c r="C19" s="14">
        <v>12720149</v>
      </c>
      <c r="D19" s="14">
        <v>12720149</v>
      </c>
      <c r="E19" s="14">
        <f>D19-C19</f>
        <v>0</v>
      </c>
    </row>
    <row r="20" spans="1:5" s="3" customFormat="1" ht="13.5" thickBot="1" x14ac:dyDescent="0.25">
      <c r="A20" s="34" t="s">
        <v>55</v>
      </c>
      <c r="B20" s="17"/>
      <c r="C20" s="17">
        <v>0</v>
      </c>
      <c r="D20" s="17">
        <v>14875118</v>
      </c>
      <c r="E20" s="17">
        <f>D20-C20</f>
        <v>14875118</v>
      </c>
    </row>
    <row r="21" spans="1:5" s="4" customFormat="1" ht="14.25" customHeight="1" thickBot="1" x14ac:dyDescent="0.25">
      <c r="A21" s="30" t="s">
        <v>39</v>
      </c>
      <c r="B21" s="31">
        <f>B18+B17+B13</f>
        <v>686764400</v>
      </c>
      <c r="C21" s="31">
        <f>C18+C17+C13</f>
        <v>718057443</v>
      </c>
      <c r="D21" s="31">
        <f>D18+D17+D13</f>
        <v>868278168</v>
      </c>
      <c r="E21" s="31">
        <f>E18+E17+E13</f>
        <v>150220725</v>
      </c>
    </row>
    <row r="22" spans="1:5" s="4" customFormat="1" ht="15.75" customHeight="1" thickBot="1" x14ac:dyDescent="0.25">
      <c r="A22" s="35" t="s">
        <v>37</v>
      </c>
      <c r="B22" s="36">
        <f>B21+B12</f>
        <v>2780021684</v>
      </c>
      <c r="C22" s="36">
        <f>C21+C12</f>
        <v>2685553774</v>
      </c>
      <c r="D22" s="36">
        <f>D21+D12</f>
        <v>2972917279</v>
      </c>
      <c r="E22" s="36">
        <f>E21+E12</f>
        <v>287363505</v>
      </c>
    </row>
    <row r="23" spans="1:5" s="3" customFormat="1" ht="12.75" x14ac:dyDescent="0.2">
      <c r="A23" s="37" t="s">
        <v>28</v>
      </c>
      <c r="B23" s="18">
        <f>SUM(B24:B25)</f>
        <v>1255339333</v>
      </c>
      <c r="C23" s="18">
        <f>SUM(C24:C25)</f>
        <v>1255339333</v>
      </c>
      <c r="D23" s="18">
        <f>SUM(D24:D25)</f>
        <v>1370408809</v>
      </c>
      <c r="E23" s="18">
        <f>SUM(E24:E25)</f>
        <v>115069476</v>
      </c>
    </row>
    <row r="24" spans="1:5" s="3" customFormat="1" ht="12.75" x14ac:dyDescent="0.2">
      <c r="A24" s="32" t="s">
        <v>40</v>
      </c>
      <c r="B24" s="14">
        <v>375560845</v>
      </c>
      <c r="C24" s="14">
        <v>371560845</v>
      </c>
      <c r="D24" s="14">
        <v>479130321</v>
      </c>
      <c r="E24" s="14">
        <f>D24-C24</f>
        <v>107569476</v>
      </c>
    </row>
    <row r="25" spans="1:5" s="3" customFormat="1" ht="12.75" x14ac:dyDescent="0.2">
      <c r="A25" s="32" t="s">
        <v>41</v>
      </c>
      <c r="B25" s="14">
        <v>879778488</v>
      </c>
      <c r="C25" s="14">
        <v>883778488</v>
      </c>
      <c r="D25" s="14">
        <v>891278488</v>
      </c>
      <c r="E25" s="14">
        <f>D25-C25</f>
        <v>7500000</v>
      </c>
    </row>
    <row r="26" spans="1:5" s="3" customFormat="1" ht="13.5" thickBot="1" x14ac:dyDescent="0.25">
      <c r="A26" s="38" t="s">
        <v>66</v>
      </c>
      <c r="B26" s="39">
        <v>0</v>
      </c>
      <c r="C26" s="39"/>
      <c r="D26" s="39"/>
      <c r="E26" s="39"/>
    </row>
    <row r="27" spans="1:5" s="4" customFormat="1" ht="15.75" customHeight="1" thickBot="1" x14ac:dyDescent="0.25">
      <c r="A27" s="30" t="s">
        <v>42</v>
      </c>
      <c r="B27" s="31">
        <f>SUM(B23+B26)</f>
        <v>1255339333</v>
      </c>
      <c r="C27" s="31">
        <f>SUM(C23+C26)</f>
        <v>1255339333</v>
      </c>
      <c r="D27" s="31">
        <f>SUM(D23+D26)</f>
        <v>1370408809</v>
      </c>
      <c r="E27" s="31">
        <f>SUM(E23+E26)</f>
        <v>115069476</v>
      </c>
    </row>
    <row r="28" spans="1:5" s="4" customFormat="1" ht="15.75" customHeight="1" thickBot="1" x14ac:dyDescent="0.25">
      <c r="A28" s="40" t="s">
        <v>13</v>
      </c>
      <c r="B28" s="41">
        <f>B12+B21+B23+B26</f>
        <v>4035361017</v>
      </c>
      <c r="C28" s="41">
        <f>C12+C21+C23+C26</f>
        <v>3940893107</v>
      </c>
      <c r="D28" s="41">
        <f>D12+D21+D23+D26</f>
        <v>4343326088</v>
      </c>
      <c r="E28" s="41">
        <f>E12+E21+E23+E26</f>
        <v>402432981</v>
      </c>
    </row>
    <row r="29" spans="1:5" s="3" customFormat="1" ht="12.75" x14ac:dyDescent="0.2"/>
    <row r="30" spans="1:5" s="3" customFormat="1" ht="13.5" thickBot="1" x14ac:dyDescent="0.25">
      <c r="A30" s="46" t="s">
        <v>64</v>
      </c>
      <c r="B30" s="46"/>
      <c r="C30" s="46"/>
      <c r="D30" s="46"/>
      <c r="E30" s="46"/>
    </row>
    <row r="31" spans="1:5" s="3" customFormat="1" ht="51.75" thickBot="1" x14ac:dyDescent="0.25">
      <c r="A31" s="42" t="s">
        <v>12</v>
      </c>
      <c r="B31" s="27" t="s">
        <v>68</v>
      </c>
      <c r="C31" s="27" t="s">
        <v>69</v>
      </c>
      <c r="D31" s="27" t="s">
        <v>73</v>
      </c>
      <c r="E31" s="27" t="s">
        <v>70</v>
      </c>
    </row>
    <row r="32" spans="1:5" s="3" customFormat="1" ht="12.75" x14ac:dyDescent="0.2">
      <c r="A32" s="22" t="s">
        <v>14</v>
      </c>
      <c r="B32" s="13">
        <v>833454266</v>
      </c>
      <c r="C32" s="13">
        <v>799908756</v>
      </c>
      <c r="D32" s="13">
        <v>819613017</v>
      </c>
      <c r="E32" s="13">
        <f>D32-C32</f>
        <v>19704261</v>
      </c>
    </row>
    <row r="33" spans="1:5" s="3" customFormat="1" ht="12.75" x14ac:dyDescent="0.2">
      <c r="A33" s="20" t="s">
        <v>15</v>
      </c>
      <c r="B33" s="15">
        <v>158363754</v>
      </c>
      <c r="C33" s="15">
        <v>152551581</v>
      </c>
      <c r="D33" s="15">
        <v>155720138</v>
      </c>
      <c r="E33" s="15">
        <f>D33-C33</f>
        <v>3168557</v>
      </c>
    </row>
    <row r="34" spans="1:5" s="3" customFormat="1" ht="12.75" x14ac:dyDescent="0.2">
      <c r="A34" s="20" t="s">
        <v>6</v>
      </c>
      <c r="B34" s="15">
        <v>1324192876</v>
      </c>
      <c r="C34" s="15">
        <v>1279683796</v>
      </c>
      <c r="D34" s="15">
        <v>1316722913</v>
      </c>
      <c r="E34" s="15">
        <f>D34-C34</f>
        <v>37039117</v>
      </c>
    </row>
    <row r="35" spans="1:5" s="3" customFormat="1" ht="12.75" x14ac:dyDescent="0.2">
      <c r="A35" s="20" t="s">
        <v>16</v>
      </c>
      <c r="B35" s="15">
        <v>32000000</v>
      </c>
      <c r="C35" s="15">
        <v>32000000</v>
      </c>
      <c r="D35" s="15">
        <v>32000000</v>
      </c>
      <c r="E35" s="15">
        <f>D35-C35</f>
        <v>0</v>
      </c>
    </row>
    <row r="36" spans="1:5" s="3" customFormat="1" ht="12.75" x14ac:dyDescent="0.2">
      <c r="A36" s="20" t="s">
        <v>57</v>
      </c>
      <c r="B36" s="15">
        <f>SUM(B37:B40)</f>
        <v>88178157</v>
      </c>
      <c r="C36" s="15">
        <f>SUM(C37:C40)</f>
        <v>78048756</v>
      </c>
      <c r="D36" s="15">
        <f>SUM(D37:D40)</f>
        <v>208058681</v>
      </c>
      <c r="E36" s="15">
        <f>SUM(E37:E40)</f>
        <v>130009925</v>
      </c>
    </row>
    <row r="37" spans="1:5" s="3" customFormat="1" ht="12.75" x14ac:dyDescent="0.2">
      <c r="A37" s="32" t="s">
        <v>43</v>
      </c>
      <c r="B37" s="14">
        <v>0</v>
      </c>
      <c r="C37" s="14">
        <v>9585748</v>
      </c>
      <c r="D37" s="14">
        <v>93423685</v>
      </c>
      <c r="E37" s="14">
        <f>D37-C37</f>
        <v>83837937</v>
      </c>
    </row>
    <row r="38" spans="1:5" s="3" customFormat="1" ht="12.75" x14ac:dyDescent="0.2">
      <c r="A38" s="32" t="s">
        <v>45</v>
      </c>
      <c r="B38" s="14">
        <v>2949000</v>
      </c>
      <c r="C38" s="14">
        <v>10561856</v>
      </c>
      <c r="D38" s="14">
        <v>16313990</v>
      </c>
      <c r="E38" s="14">
        <f>D38-C38</f>
        <v>5752134</v>
      </c>
    </row>
    <row r="39" spans="1:5" s="3" customFormat="1" ht="12.75" x14ac:dyDescent="0.2">
      <c r="A39" s="32" t="s">
        <v>44</v>
      </c>
      <c r="B39" s="14">
        <v>73833853</v>
      </c>
      <c r="C39" s="14">
        <v>49283853</v>
      </c>
      <c r="D39" s="14">
        <v>52409453</v>
      </c>
      <c r="E39" s="14">
        <f>D39-C39</f>
        <v>3125600</v>
      </c>
    </row>
    <row r="40" spans="1:5" s="3" customFormat="1" ht="13.5" thickBot="1" x14ac:dyDescent="0.25">
      <c r="A40" s="32" t="s">
        <v>58</v>
      </c>
      <c r="B40" s="21">
        <f>9497660+1897644</f>
        <v>11395304</v>
      </c>
      <c r="C40" s="21">
        <v>8617299</v>
      </c>
      <c r="D40" s="21">
        <v>45911553</v>
      </c>
      <c r="E40" s="21">
        <f>D40-C40</f>
        <v>37294254</v>
      </c>
    </row>
    <row r="41" spans="1:5" s="3" customFormat="1" ht="13.5" thickBot="1" x14ac:dyDescent="0.25">
      <c r="A41" s="30" t="s">
        <v>49</v>
      </c>
      <c r="B41" s="31">
        <f>B32+B33+B34+B35+B36</f>
        <v>2436189053</v>
      </c>
      <c r="C41" s="31">
        <f>C32+C33+C34+C35+C36</f>
        <v>2342192889</v>
      </c>
      <c r="D41" s="31">
        <f>D32+D33+D34+D35+D36</f>
        <v>2532114749</v>
      </c>
      <c r="E41" s="31">
        <f>E32+E33+E34+E35+E36</f>
        <v>189921860</v>
      </c>
    </row>
    <row r="42" spans="1:5" s="3" customFormat="1" ht="12.75" x14ac:dyDescent="0.2">
      <c r="A42" s="22" t="s">
        <v>25</v>
      </c>
      <c r="B42" s="15">
        <v>1490707099</v>
      </c>
      <c r="C42" s="15">
        <v>1478539642</v>
      </c>
      <c r="D42" s="15">
        <v>1498454521</v>
      </c>
      <c r="E42" s="15">
        <f>D42-C42</f>
        <v>19914879</v>
      </c>
    </row>
    <row r="43" spans="1:5" s="3" customFormat="1" ht="12.75" x14ac:dyDescent="0.2">
      <c r="A43" s="19" t="s">
        <v>7</v>
      </c>
      <c r="B43" s="13">
        <v>54328980</v>
      </c>
      <c r="C43" s="13">
        <v>64235702</v>
      </c>
      <c r="D43" s="13">
        <v>253986337</v>
      </c>
      <c r="E43" s="13">
        <f>D43-C43</f>
        <v>189750635</v>
      </c>
    </row>
    <row r="44" spans="1:5" s="3" customFormat="1" ht="12.75" x14ac:dyDescent="0.2">
      <c r="A44" s="20" t="s">
        <v>34</v>
      </c>
      <c r="B44" s="15">
        <f>SUM(B45:B47)</f>
        <v>19609165</v>
      </c>
      <c r="C44" s="15">
        <f>SUM(C45:C47)</f>
        <v>21398154</v>
      </c>
      <c r="D44" s="15">
        <f>SUM(D45:D47)</f>
        <v>24243761</v>
      </c>
      <c r="E44" s="15">
        <f>SUM(E45:E47)</f>
        <v>2845607</v>
      </c>
    </row>
    <row r="45" spans="1:5" s="3" customFormat="1" ht="12.75" x14ac:dyDescent="0.2">
      <c r="A45" s="32" t="s">
        <v>46</v>
      </c>
      <c r="B45" s="14">
        <v>1003165</v>
      </c>
      <c r="C45" s="14">
        <v>1003165</v>
      </c>
      <c r="D45" s="14">
        <v>1003165</v>
      </c>
      <c r="E45" s="14">
        <f>D45-C45</f>
        <v>0</v>
      </c>
    </row>
    <row r="46" spans="1:5" s="3" customFormat="1" ht="12.75" x14ac:dyDescent="0.2">
      <c r="A46" s="32" t="s">
        <v>47</v>
      </c>
      <c r="B46" s="14">
        <v>17406000</v>
      </c>
      <c r="C46" s="14">
        <v>18267345</v>
      </c>
      <c r="D46" s="14">
        <v>21112952</v>
      </c>
      <c r="E46" s="14">
        <f>D46-C46</f>
        <v>2845607</v>
      </c>
    </row>
    <row r="47" spans="1:5" s="3" customFormat="1" ht="13.5" thickBot="1" x14ac:dyDescent="0.25">
      <c r="A47" s="32" t="s">
        <v>48</v>
      </c>
      <c r="B47" s="23">
        <v>1200000</v>
      </c>
      <c r="C47" s="23">
        <v>2127644</v>
      </c>
      <c r="D47" s="23">
        <v>2127644</v>
      </c>
      <c r="E47" s="23">
        <f>D47-C47</f>
        <v>0</v>
      </c>
    </row>
    <row r="48" spans="1:5" s="3" customFormat="1" ht="13.5" thickBot="1" x14ac:dyDescent="0.25">
      <c r="A48" s="30" t="s">
        <v>50</v>
      </c>
      <c r="B48" s="31">
        <f>B42+B43+B44</f>
        <v>1564645244</v>
      </c>
      <c r="C48" s="31">
        <f>C42+C43+C44</f>
        <v>1564173498</v>
      </c>
      <c r="D48" s="31">
        <f>D42+D43+D44</f>
        <v>1776684619</v>
      </c>
      <c r="E48" s="31">
        <f>E42+E43+E44</f>
        <v>212511121</v>
      </c>
    </row>
    <row r="49" spans="1:5" s="4" customFormat="1" ht="15.75" customHeight="1" thickBot="1" x14ac:dyDescent="0.25">
      <c r="A49" s="35" t="s">
        <v>51</v>
      </c>
      <c r="B49" s="36">
        <f>B48+B41</f>
        <v>4000834297</v>
      </c>
      <c r="C49" s="36">
        <f>C48+C41</f>
        <v>3906366387</v>
      </c>
      <c r="D49" s="36">
        <f>D48+D41</f>
        <v>4308799368</v>
      </c>
      <c r="E49" s="36">
        <f>E48+E41</f>
        <v>402432981</v>
      </c>
    </row>
    <row r="50" spans="1:5" s="3" customFormat="1" ht="15.75" customHeight="1" thickBot="1" x14ac:dyDescent="0.25">
      <c r="A50" s="43" t="s">
        <v>52</v>
      </c>
      <c r="B50" s="44">
        <v>34526720</v>
      </c>
      <c r="C50" s="44">
        <v>34526720</v>
      </c>
      <c r="D50" s="44">
        <v>34526720</v>
      </c>
      <c r="E50" s="44">
        <f>D50-C50</f>
        <v>0</v>
      </c>
    </row>
    <row r="51" spans="1:5" s="4" customFormat="1" ht="15.75" customHeight="1" thickBot="1" x14ac:dyDescent="0.25">
      <c r="A51" s="40" t="s">
        <v>17</v>
      </c>
      <c r="B51" s="41">
        <f>B50+B49</f>
        <v>4035361017</v>
      </c>
      <c r="C51" s="41">
        <f>C50+C49</f>
        <v>3940893107</v>
      </c>
      <c r="D51" s="41">
        <f>D50+D49</f>
        <v>4343326088</v>
      </c>
      <c r="E51" s="41">
        <f>E50+E49</f>
        <v>402432981</v>
      </c>
    </row>
    <row r="54" spans="1:5" x14ac:dyDescent="0.25">
      <c r="A54" s="24"/>
      <c r="B54" s="24"/>
      <c r="C54" s="24"/>
      <c r="D54" s="24"/>
      <c r="E54" s="24"/>
    </row>
  </sheetData>
  <mergeCells count="4">
    <mergeCell ref="A2:E2"/>
    <mergeCell ref="A3:E3"/>
    <mergeCell ref="A4:E4"/>
    <mergeCell ref="A30:E30"/>
  </mergeCells>
  <pageMargins left="0" right="0" top="0.6692913385826772" bottom="0.70866141732283472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Címrend</vt:lpstr>
      <vt:lpstr>1.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2021-04-19T08:29:39Z</dcterms:modified>
</cp:coreProperties>
</file>