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FELTÖLTÉS LOCLEX\Magyarlak zárszámadás\"/>
    </mc:Choice>
  </mc:AlternateContent>
  <bookViews>
    <workbookView xWindow="0" yWindow="0" windowWidth="2160" windowHeight="1170" tabRatio="804" firstSheet="22" activeTab="27"/>
  </bookViews>
  <sheets>
    <sheet name="1.melléklet kiemelt ei" sheetId="1" r:id="rId1"/>
    <sheet name="2. melléklet létszám" sheetId="8" r:id="rId2"/>
    <sheet name="3. mell. bevételek önkormányzat" sheetId="10" r:id="rId3"/>
    <sheet name="4. melléklet helyi adók" sheetId="32" r:id="rId4"/>
    <sheet name="5. melléklet átvett" sheetId="31" r:id="rId5"/>
    <sheet name="6.mellGÖRDÜLŐ bevételek teljes" sheetId="37" r:id="rId6"/>
    <sheet name="7. melléklet kiadások önkorm" sheetId="2" r:id="rId7"/>
    <sheet name="kiadások kv szerv" sheetId="15" state="hidden" r:id="rId8"/>
    <sheet name="kiadások összetolt" sheetId="17" state="hidden" r:id="rId9"/>
    <sheet name="kiadások funkciócsoportra" sheetId="5" state="hidden" r:id="rId10"/>
    <sheet name="bevételek kv szerv" sheetId="34" state="hidden" r:id="rId11"/>
    <sheet name="bevételek összetolt" sheetId="33" state="hidden" r:id="rId12"/>
    <sheet name="bevételek funkciócsoportra" sheetId="6" state="hidden" r:id="rId13"/>
    <sheet name="8. mell.beruházások felújítások" sheetId="11" r:id="rId14"/>
    <sheet name="9. melléklet szociális kiadások" sheetId="29" r:id="rId15"/>
    <sheet name="10. melléklet átadott" sheetId="30" r:id="rId16"/>
    <sheet name="11. mellGÖRDÜLŐ kiadások teljes" sheetId="36" r:id="rId17"/>
    <sheet name="12. melléklet MÉRLEG" sheetId="19" r:id="rId18"/>
    <sheet name="13.melléklet maradványkimutatás" sheetId="40" r:id="rId19"/>
    <sheet name="14.melléklet eredménykimutatás" sheetId="39" r:id="rId20"/>
    <sheet name="15.melléklet vagyonmérleg" sheetId="41" r:id="rId21"/>
    <sheet name="16. melléklet vagyonkimutatás" sheetId="42" r:id="rId22"/>
    <sheet name="17. mell.körny.véd alap felh." sheetId="43" r:id="rId23"/>
    <sheet name="18. melléklet KÖZVETETT" sheetId="22" r:id="rId24"/>
    <sheet name="19.melléklet középtávú" sheetId="23" r:id="rId25"/>
    <sheet name="20. melléklet stabilitási 1" sheetId="13" r:id="rId26"/>
    <sheet name="21.melléklet stabilitási 2" sheetId="14" r:id="rId27"/>
    <sheet name="22.melléklet TÖBB ÉVES" sheetId="21" r:id="rId28"/>
    <sheet name="tartalékok" sheetId="12" state="hidden" r:id="rId29"/>
    <sheet name="EU projektek" sheetId="18" state="hidden" r:id="rId30"/>
    <sheet name="hitelek" sheetId="28" state="hidden" r:id="rId31"/>
    <sheet name="finanszírozás" sheetId="27" state="hidden" r:id="rId32"/>
    <sheet name="MÉRLEG (2)" sheetId="25" state="hidden" r:id="rId33"/>
    <sheet name="MÉRLEG (3)" sheetId="26" state="hidden" r:id="rId34"/>
    <sheet name="EI FELHASZN TERV (3)" sheetId="38" state="hidden" r:id="rId35"/>
  </sheets>
  <definedNames>
    <definedName name="foot_4_place" localSheetId="26">'21.melléklet stabilitási 2'!$B$19</definedName>
    <definedName name="foot_5_place" localSheetId="26">'21.melléklet stabilitási 2'!#REF!</definedName>
    <definedName name="foot_53_place" localSheetId="26">'21.melléklet stabilitási 2'!#REF!</definedName>
    <definedName name="_xlnm.Print_Area" localSheetId="0">'1.melléklet kiemelt ei'!$B$1:$F$32</definedName>
    <definedName name="_xlnm.Print_Area" localSheetId="15">'10. melléklet átadott'!$B$1:$G$185</definedName>
    <definedName name="_xlnm.Print_Area" localSheetId="16">'11. mellGÖRDÜLŐ kiadások teljes'!$B$1:$H$125</definedName>
    <definedName name="_xlnm.Print_Area" localSheetId="17">'12. melléklet MÉRLEG'!$B$1:$G$158</definedName>
    <definedName name="_xlnm.Print_Area" localSheetId="23">'18. melléklet KÖZVETETT'!$B$1:$F$35</definedName>
    <definedName name="_xlnm.Print_Area" localSheetId="24">'19.melléklet középtávú'!$B$1:$I$32</definedName>
    <definedName name="_xlnm.Print_Area" localSheetId="1">'2. melléklet létszám'!$B$1:$G$34</definedName>
    <definedName name="_xlnm.Print_Area" localSheetId="25">'20. melléklet stabilitási 1'!$B$1:$M$25</definedName>
    <definedName name="_xlnm.Print_Area" localSheetId="26">'21.melléklet stabilitási 2'!$B$1:$I$40</definedName>
    <definedName name="_xlnm.Print_Area" localSheetId="27">'22.melléklet TÖBB ÉVES'!$B$1:$K$18</definedName>
    <definedName name="_xlnm.Print_Area" localSheetId="2">'3. mell. bevételek önkormányzat'!$B$1:$M$108</definedName>
    <definedName name="_xlnm.Print_Area" localSheetId="4">'5. melléklet átvett'!$B$1:$F$216</definedName>
    <definedName name="_xlnm.Print_Area" localSheetId="5">'6.mellGÖRDÜLŐ bevételek teljes'!$B$1:$H$101</definedName>
    <definedName name="_xlnm.Print_Area" localSheetId="6">'7. melléklet kiadások önkorm'!$B$1:$M$134</definedName>
    <definedName name="_xlnm.Print_Area" localSheetId="13">'8. mell.beruházások felújítások'!$B$1:$K$33</definedName>
    <definedName name="_xlnm.Print_Area" localSheetId="14">'9. melléklet szociális kiadások'!$B$1:$F$41</definedName>
    <definedName name="_xlnm.Print_Area" localSheetId="12">'bevételek funkciócsoportra'!$A$1:$O$269</definedName>
    <definedName name="_xlnm.Print_Area" localSheetId="10">'bevételek kv szerv'!$A$1:$F$97</definedName>
    <definedName name="_xlnm.Print_Area" localSheetId="11">'bevételek összetolt'!$A$1:$F$97</definedName>
    <definedName name="_xlnm.Print_Area" localSheetId="34">'EI FELHASZN TERV (3)'!$A$1:$O$216</definedName>
    <definedName name="_xlnm.Print_Area" localSheetId="29">'EU projektek'!$A$1:$B$43</definedName>
    <definedName name="_xlnm.Print_Area" localSheetId="31">finanszírozás!$A$1:$G$9</definedName>
    <definedName name="_xlnm.Print_Area" localSheetId="30">hitelek!$A$1:$D$70</definedName>
    <definedName name="_xlnm.Print_Area" localSheetId="9">'kiadások funkciócsoportra'!$B$1:$P$301</definedName>
    <definedName name="_xlnm.Print_Area" localSheetId="7">'kiadások kv szerv'!$A$1:$F$123</definedName>
    <definedName name="_xlnm.Print_Area" localSheetId="8">'kiadások összetolt'!$A$1:$F$123</definedName>
    <definedName name="_xlnm.Print_Area" localSheetId="32">'MÉRLEG (2)'!$A$1:$E$154</definedName>
    <definedName name="_xlnm.Print_Area" localSheetId="33">'MÉRLEG (3)'!$A$1:$E$154</definedName>
    <definedName name="_xlnm.Print_Area" localSheetId="28">tartalékok!$A$1:$H$16</definedName>
    <definedName name="_pr10" localSheetId="26">'21.melléklet stabilitási 2'!#REF!</definedName>
    <definedName name="_pr11" localSheetId="26">'21.melléklet stabilitási 2'!#REF!</definedName>
    <definedName name="_pr12" localSheetId="26">'21.melléklet stabilitási 2'!#REF!</definedName>
    <definedName name="_pr21" localSheetId="25">'20. melléklet stabilitási 1'!$B$28</definedName>
    <definedName name="_pr22" localSheetId="25">'20. melléklet stabilitási 1'!#REF!</definedName>
    <definedName name="_pr232" localSheetId="17">'12. melléklet MÉRLEG'!#REF!</definedName>
    <definedName name="_pr232" localSheetId="23">'18. melléklet KÖZVETETT'!$B$11</definedName>
    <definedName name="_pr232" localSheetId="24">'19.melléklet középtávú'!#REF!</definedName>
    <definedName name="_pr232" localSheetId="27">'22.melléklet TÖBB ÉVES'!$B$9</definedName>
    <definedName name="_pr232" localSheetId="32">'MÉRLEG (2)'!$A$17</definedName>
    <definedName name="_pr232" localSheetId="33">'MÉRLEG (3)'!$A$17</definedName>
    <definedName name="_pr233" localSheetId="17">'12. melléklet MÉRLEG'!#REF!</definedName>
    <definedName name="_pr233" localSheetId="23">'18. melléklet KÖZVETETT'!$B$16</definedName>
    <definedName name="_pr233" localSheetId="24">'19.melléklet középtávú'!#REF!</definedName>
    <definedName name="_pr233" localSheetId="27">'22.melléklet TÖBB ÉVES'!$B$11</definedName>
    <definedName name="_pr233" localSheetId="32">'MÉRLEG (2)'!$A$18</definedName>
    <definedName name="_pr233" localSheetId="33">'MÉRLEG (3)'!$A$18</definedName>
    <definedName name="_pr234" localSheetId="17">'12. melléklet MÉRLEG'!#REF!</definedName>
    <definedName name="_pr234" localSheetId="23">'18. melléklet KÖZVETETT'!$B$24</definedName>
    <definedName name="_pr234" localSheetId="24">'19.melléklet középtávú'!#REF!</definedName>
    <definedName name="_pr234" localSheetId="27">'22.melléklet TÖBB ÉVES'!#REF!</definedName>
    <definedName name="_pr234" localSheetId="32">'MÉRLEG (2)'!$A$19</definedName>
    <definedName name="_pr234" localSheetId="33">'MÉRLEG (3)'!$A$19</definedName>
    <definedName name="_pr235" localSheetId="17">'12. melléklet MÉRLEG'!#REF!</definedName>
    <definedName name="_pr235" localSheetId="23">'18. melléklet KÖZVETETT'!$B$29</definedName>
    <definedName name="_pr235" localSheetId="24">'19.melléklet középtávú'!#REF!</definedName>
    <definedName name="_pr235" localSheetId="27">'22.melléklet TÖBB ÉVES'!#REF!</definedName>
    <definedName name="_pr235" localSheetId="32">'MÉRLEG (2)'!$A$20</definedName>
    <definedName name="_pr235" localSheetId="33">'MÉRLEG (3)'!$A$20</definedName>
    <definedName name="_pr236" localSheetId="17">'12. melléklet MÉRLEG'!#REF!</definedName>
    <definedName name="_pr236" localSheetId="23">'18. melléklet KÖZVETETT'!$B$34</definedName>
    <definedName name="_pr236" localSheetId="24">'19.melléklet középtávú'!#REF!</definedName>
    <definedName name="_pr236" localSheetId="27">'22.melléklet TÖBB ÉVES'!$B$12</definedName>
    <definedName name="_pr236" localSheetId="32">'MÉRLEG (2)'!$A$21</definedName>
    <definedName name="_pr236" localSheetId="33">'MÉRLEG (3)'!$A$21</definedName>
    <definedName name="_pr24" localSheetId="25">'20. melléklet stabilitási 1'!$B$30</definedName>
    <definedName name="_pr25" localSheetId="25">'20. melléklet stabilitási 1'!$B$31</definedName>
    <definedName name="_pr26" localSheetId="25">'20. melléklet stabilitási 1'!$B$32</definedName>
    <definedName name="_pr27" localSheetId="25">'20. melléklet stabilitási 1'!$B$33</definedName>
    <definedName name="_pr28" localSheetId="25">'20. melléklet stabilitási 1'!$B$34</definedName>
    <definedName name="_pr312" localSheetId="17">'12. melléklet MÉRLEG'!#REF!</definedName>
    <definedName name="_pr312" localSheetId="23">'18. melléklet KÖZVETETT'!#REF!</definedName>
    <definedName name="_pr312" localSheetId="24">'19.melléklet középtávú'!#REF!</definedName>
    <definedName name="_pr312" localSheetId="27">'22.melléklet TÖBB ÉVES'!#REF!</definedName>
    <definedName name="_pr312" localSheetId="32">'MÉRLEG (2)'!$A$8</definedName>
    <definedName name="_pr312" localSheetId="33">'MÉRLEG (3)'!$A$8</definedName>
    <definedName name="_pr313" localSheetId="17">'12. melléklet MÉRLEG'!#REF!</definedName>
    <definedName name="_pr313" localSheetId="23">'18. melléklet KÖZVETETT'!#REF!</definedName>
    <definedName name="_pr313" localSheetId="24">'19.melléklet középtávú'!#REF!</definedName>
    <definedName name="_pr313" localSheetId="27">'22.melléklet TÖBB ÉVES'!$B$2</definedName>
    <definedName name="_pr313" localSheetId="32">'MÉRLEG (2)'!$A$9</definedName>
    <definedName name="_pr313" localSheetId="33">'MÉRLEG (3)'!$A$9</definedName>
    <definedName name="_pr314" localSheetId="17">'12. melléklet MÉRLEG'!#REF!</definedName>
    <definedName name="_pr314" localSheetId="23">'18. melléklet KÖZVETETT'!$B$2</definedName>
    <definedName name="_pr314" localSheetId="24">'19.melléklet középtávú'!#REF!</definedName>
    <definedName name="_pr314" localSheetId="27">'22.melléklet TÖBB ÉVES'!#REF!</definedName>
    <definedName name="_pr314" localSheetId="32">'MÉRLEG (2)'!$A$10</definedName>
    <definedName name="_pr314" localSheetId="33">'MÉRLEG (3)'!$A$10</definedName>
    <definedName name="_pr315" localSheetId="17">'12. melléklet MÉRLEG'!#REF!</definedName>
    <definedName name="_pr315" localSheetId="23">'18. melléklet KÖZVETETT'!#REF!</definedName>
    <definedName name="_pr315" localSheetId="24">'19.melléklet középtávú'!#REF!</definedName>
    <definedName name="_pr315" localSheetId="27">'22.melléklet TÖBB ÉVES'!$B$7</definedName>
    <definedName name="_pr315" localSheetId="32">'MÉRLEG (2)'!$A$11</definedName>
    <definedName name="_pr315" localSheetId="33">'MÉRLEG (3)'!$A$11</definedName>
    <definedName name="_pr347" localSheetId="24">'19.melléklet középtávú'!#REF!</definedName>
    <definedName name="_pr348" localSheetId="24">'19.melléklet középtávú'!#REF!</definedName>
    <definedName name="_pr349" localSheetId="24">'19.melléklet középtávú'!#REF!</definedName>
    <definedName name="_pr395" localSheetId="24">'19.melléklet középtávú'!#REF!</definedName>
    <definedName name="_pr396" localSheetId="24">'19.melléklet középtávú'!#REF!</definedName>
    <definedName name="_pr397" localSheetId="24">'19.melléklet középtávú'!#REF!</definedName>
    <definedName name="_pr7" localSheetId="26">'21.melléklet stabilitási 2'!#REF!</definedName>
    <definedName name="_pr8" localSheetId="26">'21.melléklet stabilitási 2'!#REF!</definedName>
    <definedName name="_pr9" localSheetId="26">'21.melléklet stabilitási 2'!#REF!</definedName>
  </definedNames>
  <calcPr calcId="152511"/>
</workbook>
</file>

<file path=xl/calcChain.xml><?xml version="1.0" encoding="utf-8"?>
<calcChain xmlns="http://schemas.openxmlformats.org/spreadsheetml/2006/main">
  <c r="G86" i="10" l="1"/>
  <c r="D19" i="22"/>
  <c r="D8" i="43"/>
  <c r="C114" i="42"/>
  <c r="D114" i="42"/>
  <c r="E60" i="42"/>
  <c r="C60" i="42"/>
  <c r="E94" i="42"/>
  <c r="D47" i="42"/>
  <c r="D49" i="42"/>
  <c r="C49" i="42"/>
  <c r="C47" i="42"/>
  <c r="C39" i="42"/>
  <c r="D39" i="42"/>
  <c r="E39" i="42"/>
  <c r="D40" i="42"/>
  <c r="C41" i="42"/>
  <c r="C40" i="42"/>
  <c r="E41" i="42"/>
  <c r="E40" i="42"/>
  <c r="C37" i="42"/>
  <c r="D179" i="41"/>
  <c r="D262" i="41"/>
  <c r="D256" i="41"/>
  <c r="D231" i="41"/>
  <c r="D226" i="41"/>
  <c r="D245" i="41"/>
  <c r="D208" i="41"/>
  <c r="D205" i="41"/>
  <c r="D221" i="41"/>
  <c r="D257" i="41"/>
  <c r="D191" i="41"/>
  <c r="D195" i="41"/>
  <c r="D183" i="41"/>
  <c r="D178" i="41"/>
  <c r="D175" i="41"/>
  <c r="D172" i="41"/>
  <c r="D166" i="41"/>
  <c r="D150" i="41"/>
  <c r="D106" i="41"/>
  <c r="D167" i="41"/>
  <c r="D61" i="41"/>
  <c r="D58" i="41"/>
  <c r="D55" i="41"/>
  <c r="D51" i="41"/>
  <c r="D62" i="41"/>
  <c r="D47" i="41"/>
  <c r="D39" i="41"/>
  <c r="D48" i="41"/>
  <c r="D15" i="41"/>
  <c r="D9" i="41"/>
  <c r="D33" i="41"/>
  <c r="D184" i="41"/>
  <c r="C45" i="39"/>
  <c r="C48" i="39"/>
  <c r="C38" i="39"/>
  <c r="C49" i="39"/>
  <c r="C27" i="39"/>
  <c r="C23" i="39"/>
  <c r="C18" i="39"/>
  <c r="C10" i="39"/>
  <c r="C30" i="39"/>
  <c r="C50" i="39"/>
  <c r="F20" i="13"/>
  <c r="D89" i="36"/>
  <c r="D99" i="36"/>
  <c r="D154" i="19"/>
  <c r="D149" i="19"/>
  <c r="D156" i="19"/>
  <c r="D143" i="19"/>
  <c r="D132" i="19"/>
  <c r="D126" i="19"/>
  <c r="D120" i="19"/>
  <c r="D133" i="19"/>
  <c r="D134" i="19"/>
  <c r="D113" i="19"/>
  <c r="D114" i="19"/>
  <c r="D109" i="19"/>
  <c r="D97" i="19"/>
  <c r="D90" i="19"/>
  <c r="D74" i="19"/>
  <c r="D81" i="19"/>
  <c r="D63" i="19"/>
  <c r="D54" i="19"/>
  <c r="D64" i="19"/>
  <c r="D49" i="19"/>
  <c r="D40" i="19"/>
  <c r="D25" i="19"/>
  <c r="D16" i="19"/>
  <c r="D9" i="19"/>
  <c r="G9" i="19"/>
  <c r="G16" i="19"/>
  <c r="G25" i="19"/>
  <c r="C28" i="8"/>
  <c r="M132" i="2"/>
  <c r="E132" i="2"/>
  <c r="F132" i="2"/>
  <c r="G132" i="2"/>
  <c r="H132" i="2"/>
  <c r="I132" i="2"/>
  <c r="J132" i="2"/>
  <c r="K132" i="2"/>
  <c r="L132" i="2"/>
  <c r="D132" i="2"/>
  <c r="D77" i="2"/>
  <c r="D37" i="42"/>
  <c r="D263" i="41"/>
  <c r="D41" i="19"/>
  <c r="D65" i="19"/>
  <c r="D157" i="19"/>
  <c r="D82" i="19"/>
  <c r="G50" i="2"/>
  <c r="H20" i="2"/>
  <c r="I20" i="2"/>
  <c r="I25" i="2"/>
  <c r="I78" i="2"/>
  <c r="I103" i="2"/>
  <c r="I133" i="2"/>
  <c r="J20" i="2"/>
  <c r="K20" i="2"/>
  <c r="K25" i="2"/>
  <c r="L20" i="2"/>
  <c r="G20" i="2"/>
  <c r="D10" i="43"/>
  <c r="E114" i="42"/>
  <c r="E46" i="42"/>
  <c r="C42" i="42"/>
  <c r="C44" i="42"/>
  <c r="D30" i="42"/>
  <c r="C30" i="42"/>
  <c r="E16" i="42"/>
  <c r="E30" i="42"/>
  <c r="E146" i="42"/>
  <c r="D146" i="42"/>
  <c r="C146" i="42"/>
  <c r="D140" i="42"/>
  <c r="D147" i="42"/>
  <c r="E139" i="42"/>
  <c r="E140" i="42"/>
  <c r="D139" i="42"/>
  <c r="C139" i="42"/>
  <c r="C140" i="42"/>
  <c r="C147" i="42"/>
  <c r="E129" i="42"/>
  <c r="D129" i="42"/>
  <c r="C129" i="42"/>
  <c r="E120" i="42"/>
  <c r="C120" i="42"/>
  <c r="E115" i="42"/>
  <c r="D115" i="42"/>
  <c r="C115" i="42"/>
  <c r="E104" i="42"/>
  <c r="C104" i="42"/>
  <c r="E98" i="42"/>
  <c r="D98" i="42"/>
  <c r="C98" i="42"/>
  <c r="E78" i="42"/>
  <c r="D78" i="42"/>
  <c r="C78" i="42"/>
  <c r="E49" i="42"/>
  <c r="D44" i="42"/>
  <c r="D60" i="42"/>
  <c r="E47" i="42"/>
  <c r="E262" i="41"/>
  <c r="E256" i="41"/>
  <c r="E257" i="41"/>
  <c r="E263" i="41"/>
  <c r="E231" i="41"/>
  <c r="E226" i="41"/>
  <c r="E245" i="41"/>
  <c r="E208" i="41"/>
  <c r="E205" i="41"/>
  <c r="E221" i="41"/>
  <c r="E191" i="41"/>
  <c r="E195" i="41"/>
  <c r="E183" i="41"/>
  <c r="E178" i="41"/>
  <c r="E175" i="41"/>
  <c r="E172" i="41"/>
  <c r="E179" i="41"/>
  <c r="E166" i="41"/>
  <c r="E150" i="41"/>
  <c r="E106" i="41"/>
  <c r="E167" i="41"/>
  <c r="E61" i="41"/>
  <c r="E58" i="41"/>
  <c r="E55" i="41"/>
  <c r="E51" i="41"/>
  <c r="E62" i="41"/>
  <c r="E47" i="41"/>
  <c r="E39" i="41"/>
  <c r="E48" i="41"/>
  <c r="E15" i="41"/>
  <c r="E9" i="41"/>
  <c r="E33" i="41"/>
  <c r="F11" i="40"/>
  <c r="E11" i="40"/>
  <c r="D11" i="40"/>
  <c r="C11" i="40"/>
  <c r="G11" i="40"/>
  <c r="G10" i="40"/>
  <c r="G9" i="40"/>
  <c r="F8" i="40"/>
  <c r="F12" i="40"/>
  <c r="E8" i="40"/>
  <c r="E12" i="40"/>
  <c r="D8" i="40"/>
  <c r="D12" i="40"/>
  <c r="C8" i="40"/>
  <c r="G7" i="40"/>
  <c r="G6" i="40"/>
  <c r="E18" i="39"/>
  <c r="E45" i="39"/>
  <c r="E48" i="39"/>
  <c r="E38" i="39"/>
  <c r="E49" i="39"/>
  <c r="E27" i="39"/>
  <c r="E23" i="39"/>
  <c r="E10" i="39"/>
  <c r="K10" i="21"/>
  <c r="K11" i="21"/>
  <c r="K13" i="21"/>
  <c r="K14" i="21"/>
  <c r="K15" i="21"/>
  <c r="K9" i="21"/>
  <c r="G16" i="21"/>
  <c r="K16" i="21"/>
  <c r="F16" i="21"/>
  <c r="G12" i="21"/>
  <c r="K12" i="21"/>
  <c r="F12" i="21"/>
  <c r="F15" i="13"/>
  <c r="G20" i="13"/>
  <c r="G15" i="13"/>
  <c r="E38" i="14"/>
  <c r="F38" i="14"/>
  <c r="E28" i="23"/>
  <c r="F28" i="23"/>
  <c r="D28" i="23"/>
  <c r="E50" i="37"/>
  <c r="F50" i="37"/>
  <c r="G50" i="37"/>
  <c r="H50" i="37"/>
  <c r="D50" i="37"/>
  <c r="F51" i="37"/>
  <c r="G51" i="37"/>
  <c r="H51" i="37"/>
  <c r="E121" i="36"/>
  <c r="E123" i="36"/>
  <c r="E116" i="36"/>
  <c r="E109" i="36"/>
  <c r="E104" i="36"/>
  <c r="E98" i="36"/>
  <c r="E89" i="36"/>
  <c r="E84" i="36"/>
  <c r="E75" i="36"/>
  <c r="E60" i="36"/>
  <c r="E50" i="36"/>
  <c r="E44" i="36"/>
  <c r="E41" i="36"/>
  <c r="E33" i="36"/>
  <c r="E30" i="36"/>
  <c r="E20" i="36"/>
  <c r="E25" i="36"/>
  <c r="F98" i="37"/>
  <c r="F87" i="37"/>
  <c r="F82" i="37"/>
  <c r="F93" i="37"/>
  <c r="F100" i="37"/>
  <c r="F77" i="37"/>
  <c r="F69" i="37"/>
  <c r="F70" i="37"/>
  <c r="F63" i="37"/>
  <c r="F57" i="37"/>
  <c r="F45" i="37"/>
  <c r="F31" i="37"/>
  <c r="F22" i="37"/>
  <c r="F33" i="37"/>
  <c r="F13" i="37"/>
  <c r="F19" i="37"/>
  <c r="F109" i="19"/>
  <c r="G154" i="19"/>
  <c r="F154" i="19"/>
  <c r="G143" i="19"/>
  <c r="G149" i="19"/>
  <c r="G156" i="19"/>
  <c r="G157" i="19"/>
  <c r="F143" i="19"/>
  <c r="F149" i="19"/>
  <c r="F156" i="19"/>
  <c r="F157" i="19"/>
  <c r="G132" i="19"/>
  <c r="F132" i="19"/>
  <c r="G126" i="19"/>
  <c r="F126" i="19"/>
  <c r="G120" i="19"/>
  <c r="G133" i="19"/>
  <c r="F120" i="19"/>
  <c r="F133" i="19"/>
  <c r="G113" i="19"/>
  <c r="F113" i="19"/>
  <c r="G109" i="19"/>
  <c r="G97" i="19"/>
  <c r="F97" i="19"/>
  <c r="G90" i="19"/>
  <c r="F90" i="19"/>
  <c r="G74" i="19"/>
  <c r="G81" i="19"/>
  <c r="F74" i="19"/>
  <c r="F81" i="19"/>
  <c r="G63" i="19"/>
  <c r="F63" i="19"/>
  <c r="G54" i="19"/>
  <c r="F54" i="19"/>
  <c r="G49" i="19"/>
  <c r="G64" i="19"/>
  <c r="F49" i="19"/>
  <c r="G40" i="19"/>
  <c r="F40" i="19"/>
  <c r="F25" i="19"/>
  <c r="F16" i="19"/>
  <c r="F9" i="19"/>
  <c r="F34" i="32"/>
  <c r="E34" i="32"/>
  <c r="F22" i="32"/>
  <c r="E22" i="32"/>
  <c r="F10" i="32"/>
  <c r="E10" i="32"/>
  <c r="F216" i="31"/>
  <c r="E216" i="31"/>
  <c r="F205" i="31"/>
  <c r="E205" i="31"/>
  <c r="F194" i="31"/>
  <c r="E194" i="31"/>
  <c r="F183" i="31"/>
  <c r="E183" i="31"/>
  <c r="F172" i="31"/>
  <c r="E172" i="31"/>
  <c r="F161" i="31"/>
  <c r="E161" i="31"/>
  <c r="F150" i="31"/>
  <c r="E150" i="31"/>
  <c r="F139" i="31"/>
  <c r="E139" i="31"/>
  <c r="F128" i="31"/>
  <c r="E128" i="31"/>
  <c r="F117" i="31"/>
  <c r="E117" i="31"/>
  <c r="F106" i="31"/>
  <c r="E106" i="31"/>
  <c r="F95" i="31"/>
  <c r="E95" i="31"/>
  <c r="F84" i="31"/>
  <c r="E84" i="31"/>
  <c r="F73" i="31"/>
  <c r="E73" i="31"/>
  <c r="F62" i="31"/>
  <c r="E62" i="31"/>
  <c r="F51" i="31"/>
  <c r="E51" i="31"/>
  <c r="F40" i="31"/>
  <c r="E40" i="31"/>
  <c r="F29" i="31"/>
  <c r="E29" i="31"/>
  <c r="F18" i="31"/>
  <c r="E18" i="31"/>
  <c r="F185" i="30"/>
  <c r="E185" i="30"/>
  <c r="F174" i="30"/>
  <c r="E174" i="30"/>
  <c r="F162" i="30"/>
  <c r="E162" i="30"/>
  <c r="F140" i="30"/>
  <c r="E140" i="30"/>
  <c r="F129" i="30"/>
  <c r="E129" i="30"/>
  <c r="F118" i="30"/>
  <c r="E118" i="30"/>
  <c r="F96" i="30"/>
  <c r="E96" i="30"/>
  <c r="F72" i="30"/>
  <c r="E72" i="30"/>
  <c r="F50" i="30"/>
  <c r="E50" i="30"/>
  <c r="F39" i="30"/>
  <c r="E39" i="30"/>
  <c r="F28" i="30"/>
  <c r="E28" i="30"/>
  <c r="F39" i="29"/>
  <c r="F40" i="29"/>
  <c r="E39" i="29"/>
  <c r="E40" i="29"/>
  <c r="F23" i="29"/>
  <c r="E23" i="29"/>
  <c r="F16" i="29"/>
  <c r="E16" i="29"/>
  <c r="F14" i="29"/>
  <c r="E14" i="29"/>
  <c r="J8" i="11"/>
  <c r="J9" i="11"/>
  <c r="J10" i="11"/>
  <c r="J11" i="11"/>
  <c r="J12" i="11"/>
  <c r="J13" i="11"/>
  <c r="J7" i="11"/>
  <c r="G19" i="11"/>
  <c r="H19" i="11"/>
  <c r="J19" i="11"/>
  <c r="I19" i="11"/>
  <c r="F19" i="11"/>
  <c r="J16" i="11"/>
  <c r="J17" i="11"/>
  <c r="J18" i="11"/>
  <c r="J15" i="11"/>
  <c r="E19" i="11"/>
  <c r="E14" i="11"/>
  <c r="F14" i="11"/>
  <c r="G14" i="11"/>
  <c r="H14" i="11"/>
  <c r="J14" i="11"/>
  <c r="I14" i="11"/>
  <c r="D14" i="11"/>
  <c r="K14" i="11"/>
  <c r="G27" i="8"/>
  <c r="G25" i="8"/>
  <c r="G26" i="8"/>
  <c r="G24" i="8"/>
  <c r="G21" i="8"/>
  <c r="G22" i="8"/>
  <c r="G20" i="8"/>
  <c r="G19" i="8"/>
  <c r="G18" i="8"/>
  <c r="G17" i="8"/>
  <c r="G16" i="8"/>
  <c r="D28" i="8"/>
  <c r="D27" i="8"/>
  <c r="E27" i="8"/>
  <c r="D23" i="8"/>
  <c r="E23" i="8"/>
  <c r="E28" i="8"/>
  <c r="G28" i="8"/>
  <c r="D19" i="8"/>
  <c r="E19" i="8"/>
  <c r="E72" i="10"/>
  <c r="F72" i="10"/>
  <c r="D72" i="10"/>
  <c r="F73" i="10"/>
  <c r="L52" i="10"/>
  <c r="K52" i="10"/>
  <c r="J52" i="10"/>
  <c r="H107" i="10"/>
  <c r="I107" i="10"/>
  <c r="H106" i="10"/>
  <c r="I106" i="10"/>
  <c r="K106" i="10"/>
  <c r="L106" i="10"/>
  <c r="G103" i="10"/>
  <c r="H103" i="10"/>
  <c r="I103" i="10"/>
  <c r="J103" i="10"/>
  <c r="M103" i="10"/>
  <c r="K103" i="10"/>
  <c r="L103" i="10"/>
  <c r="G97" i="10"/>
  <c r="H97" i="10"/>
  <c r="I97" i="10"/>
  <c r="J97" i="10"/>
  <c r="M97" i="10"/>
  <c r="K97" i="10"/>
  <c r="L97" i="10"/>
  <c r="G89" i="10"/>
  <c r="G106" i="10"/>
  <c r="G107" i="10"/>
  <c r="H89" i="10"/>
  <c r="I89" i="10"/>
  <c r="J89" i="10"/>
  <c r="M89" i="10"/>
  <c r="K89" i="10"/>
  <c r="L89" i="10"/>
  <c r="G84" i="10"/>
  <c r="H84" i="10"/>
  <c r="I84" i="10"/>
  <c r="J84" i="10"/>
  <c r="K84" i="10"/>
  <c r="L84" i="10"/>
  <c r="G79" i="10"/>
  <c r="H79" i="10"/>
  <c r="I79" i="10"/>
  <c r="J79" i="10"/>
  <c r="M79" i="10"/>
  <c r="K79" i="10"/>
  <c r="L79" i="10"/>
  <c r="H73" i="10"/>
  <c r="I73" i="10"/>
  <c r="H72" i="10"/>
  <c r="I72" i="10"/>
  <c r="K72" i="10"/>
  <c r="L72" i="10"/>
  <c r="G71" i="10"/>
  <c r="H71" i="10"/>
  <c r="I71" i="10"/>
  <c r="J71" i="10"/>
  <c r="M71" i="10"/>
  <c r="K71" i="10"/>
  <c r="L71" i="10"/>
  <c r="G65" i="10"/>
  <c r="H65" i="10"/>
  <c r="I65" i="10"/>
  <c r="J65" i="10"/>
  <c r="M65" i="10"/>
  <c r="K65" i="10"/>
  <c r="L65" i="10"/>
  <c r="G59" i="10"/>
  <c r="H59" i="10"/>
  <c r="I59" i="10"/>
  <c r="J59" i="10"/>
  <c r="K59" i="10"/>
  <c r="L59" i="10"/>
  <c r="H53" i="10"/>
  <c r="I53" i="10"/>
  <c r="K53" i="10"/>
  <c r="K73" i="10"/>
  <c r="K107" i="10"/>
  <c r="L53" i="10"/>
  <c r="L73" i="10"/>
  <c r="L107" i="10"/>
  <c r="G52" i="10"/>
  <c r="H52" i="10"/>
  <c r="I52" i="10"/>
  <c r="G46" i="10"/>
  <c r="H46" i="10"/>
  <c r="I46" i="10"/>
  <c r="J46" i="10"/>
  <c r="M46" i="10"/>
  <c r="K46" i="10"/>
  <c r="L46" i="10"/>
  <c r="H33" i="10"/>
  <c r="I33" i="10"/>
  <c r="K33" i="10"/>
  <c r="L33" i="10"/>
  <c r="G31" i="10"/>
  <c r="G33" i="10"/>
  <c r="H31" i="10"/>
  <c r="I31" i="10"/>
  <c r="J31" i="10"/>
  <c r="M31" i="10"/>
  <c r="K31" i="10"/>
  <c r="L31" i="10"/>
  <c r="G22" i="10"/>
  <c r="H22" i="10"/>
  <c r="I22" i="10"/>
  <c r="J22" i="10"/>
  <c r="M22" i="10"/>
  <c r="K22" i="10"/>
  <c r="L22" i="10"/>
  <c r="H19" i="10"/>
  <c r="I19" i="10"/>
  <c r="K19" i="10"/>
  <c r="L19" i="10"/>
  <c r="G13" i="10"/>
  <c r="G19" i="10"/>
  <c r="H13" i="10"/>
  <c r="I13" i="10"/>
  <c r="J13" i="10"/>
  <c r="M13" i="10"/>
  <c r="K13" i="10"/>
  <c r="L13" i="10"/>
  <c r="M105" i="10"/>
  <c r="M104" i="10"/>
  <c r="M99" i="10"/>
  <c r="M100" i="10"/>
  <c r="M101" i="10"/>
  <c r="M102" i="10"/>
  <c r="M98" i="10"/>
  <c r="M91" i="10"/>
  <c r="M92" i="10"/>
  <c r="M93" i="10"/>
  <c r="M94" i="10"/>
  <c r="M95" i="10"/>
  <c r="M96" i="10"/>
  <c r="M90" i="10"/>
  <c r="M86" i="10"/>
  <c r="M87" i="10"/>
  <c r="M88" i="10"/>
  <c r="M85" i="10"/>
  <c r="M84" i="10"/>
  <c r="M77" i="10"/>
  <c r="M78" i="10"/>
  <c r="M80" i="10"/>
  <c r="M81" i="10"/>
  <c r="M82" i="10"/>
  <c r="M83" i="10"/>
  <c r="M76" i="10"/>
  <c r="M75" i="10"/>
  <c r="M74" i="10"/>
  <c r="M67" i="10"/>
  <c r="M68" i="10"/>
  <c r="M69" i="10"/>
  <c r="M70" i="10"/>
  <c r="M66" i="10"/>
  <c r="M62" i="10"/>
  <c r="M63" i="10"/>
  <c r="M64" i="10"/>
  <c r="M61" i="10"/>
  <c r="M55" i="10"/>
  <c r="M56" i="10"/>
  <c r="M57" i="10"/>
  <c r="M58" i="10"/>
  <c r="M60" i="10"/>
  <c r="M54" i="10"/>
  <c r="M52" i="10"/>
  <c r="M48" i="10"/>
  <c r="M49" i="10"/>
  <c r="M50" i="10"/>
  <c r="M51" i="10"/>
  <c r="M47" i="10"/>
  <c r="M35" i="10"/>
  <c r="M36" i="10"/>
  <c r="M37" i="10"/>
  <c r="M38" i="10"/>
  <c r="M39" i="10"/>
  <c r="M40" i="10"/>
  <c r="M41" i="10"/>
  <c r="M42" i="10"/>
  <c r="M43" i="10"/>
  <c r="M44" i="10"/>
  <c r="M45" i="10"/>
  <c r="M34" i="10"/>
  <c r="M32" i="10"/>
  <c r="M21" i="10"/>
  <c r="M23" i="10"/>
  <c r="M24" i="10"/>
  <c r="M25" i="10"/>
  <c r="M26" i="10"/>
  <c r="M27" i="10"/>
  <c r="M28" i="10"/>
  <c r="M29" i="10"/>
  <c r="M30" i="10"/>
  <c r="M20" i="10"/>
  <c r="M15" i="10"/>
  <c r="M16" i="10"/>
  <c r="M17" i="10"/>
  <c r="M18" i="10"/>
  <c r="M14" i="10"/>
  <c r="M8" i="10"/>
  <c r="M9" i="10"/>
  <c r="M10" i="10"/>
  <c r="M11" i="10"/>
  <c r="M12" i="10"/>
  <c r="M7" i="10"/>
  <c r="G129" i="2"/>
  <c r="H129" i="2"/>
  <c r="I129" i="2"/>
  <c r="J129" i="2"/>
  <c r="K129" i="2"/>
  <c r="L129" i="2"/>
  <c r="G123" i="2"/>
  <c r="H123" i="2"/>
  <c r="I123" i="2"/>
  <c r="J123" i="2"/>
  <c r="K123" i="2"/>
  <c r="L123" i="2"/>
  <c r="G114" i="2"/>
  <c r="H114" i="2"/>
  <c r="I114" i="2"/>
  <c r="J114" i="2"/>
  <c r="M114" i="2"/>
  <c r="K114" i="2"/>
  <c r="L114" i="2"/>
  <c r="G107" i="2"/>
  <c r="H107" i="2"/>
  <c r="I107" i="2"/>
  <c r="J107" i="2"/>
  <c r="M107" i="2"/>
  <c r="K107" i="2"/>
  <c r="L107" i="2"/>
  <c r="H102" i="2"/>
  <c r="I102" i="2"/>
  <c r="K102" i="2"/>
  <c r="L102" i="2"/>
  <c r="G101" i="2"/>
  <c r="H101" i="2"/>
  <c r="I101" i="2"/>
  <c r="J101" i="2"/>
  <c r="M101" i="2"/>
  <c r="K101" i="2"/>
  <c r="L101" i="2"/>
  <c r="G91" i="2"/>
  <c r="H91" i="2"/>
  <c r="I91" i="2"/>
  <c r="J91" i="2"/>
  <c r="M91" i="2"/>
  <c r="K91" i="2"/>
  <c r="L91" i="2"/>
  <c r="G86" i="2"/>
  <c r="H86" i="2"/>
  <c r="I86" i="2"/>
  <c r="J86" i="2"/>
  <c r="M86" i="2"/>
  <c r="K86" i="2"/>
  <c r="L86" i="2"/>
  <c r="G77" i="2"/>
  <c r="H77" i="2"/>
  <c r="I77" i="2"/>
  <c r="J77" i="2"/>
  <c r="K77" i="2"/>
  <c r="L77" i="2"/>
  <c r="G60" i="2"/>
  <c r="H60" i="2"/>
  <c r="I60" i="2"/>
  <c r="J60" i="2"/>
  <c r="M60" i="2"/>
  <c r="K60" i="2"/>
  <c r="L60" i="2"/>
  <c r="H50" i="2"/>
  <c r="I50" i="2"/>
  <c r="J50" i="2"/>
  <c r="K50" i="2"/>
  <c r="L50" i="2"/>
  <c r="H51" i="2"/>
  <c r="I51" i="2"/>
  <c r="K51" i="2"/>
  <c r="L51" i="2"/>
  <c r="G44" i="2"/>
  <c r="H44" i="2"/>
  <c r="I44" i="2"/>
  <c r="J44" i="2"/>
  <c r="K44" i="2"/>
  <c r="L44" i="2"/>
  <c r="G41" i="2"/>
  <c r="H41" i="2"/>
  <c r="I41" i="2"/>
  <c r="J41" i="2"/>
  <c r="K41" i="2"/>
  <c r="L41" i="2"/>
  <c r="G33" i="2"/>
  <c r="H33" i="2"/>
  <c r="I33" i="2"/>
  <c r="J33" i="2"/>
  <c r="J51" i="2"/>
  <c r="M51" i="2"/>
  <c r="K33" i="2"/>
  <c r="L33" i="2"/>
  <c r="M131" i="2"/>
  <c r="M130" i="2"/>
  <c r="M129" i="2"/>
  <c r="M125" i="2"/>
  <c r="M126" i="2"/>
  <c r="M127" i="2"/>
  <c r="M128" i="2"/>
  <c r="M124" i="2"/>
  <c r="M123" i="2"/>
  <c r="M116" i="2"/>
  <c r="M117" i="2"/>
  <c r="M118" i="2"/>
  <c r="M119" i="2"/>
  <c r="M120" i="2"/>
  <c r="M121" i="2"/>
  <c r="M122" i="2"/>
  <c r="M115" i="2"/>
  <c r="M109" i="2"/>
  <c r="M110" i="2"/>
  <c r="M111" i="2"/>
  <c r="M112" i="2"/>
  <c r="M113" i="2"/>
  <c r="M108" i="2"/>
  <c r="M106" i="2"/>
  <c r="M105" i="2"/>
  <c r="M104" i="2"/>
  <c r="M93" i="2"/>
  <c r="M94" i="2"/>
  <c r="M95" i="2"/>
  <c r="M96" i="2"/>
  <c r="M97" i="2"/>
  <c r="M98" i="2"/>
  <c r="M99" i="2"/>
  <c r="M100" i="2"/>
  <c r="M92" i="2"/>
  <c r="M88" i="2"/>
  <c r="M89" i="2"/>
  <c r="M90" i="2"/>
  <c r="M87" i="2"/>
  <c r="M80" i="2"/>
  <c r="M81" i="2"/>
  <c r="M82" i="2"/>
  <c r="M83" i="2"/>
  <c r="M84" i="2"/>
  <c r="M85" i="2"/>
  <c r="M79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61" i="2"/>
  <c r="M53" i="2"/>
  <c r="M54" i="2"/>
  <c r="M55" i="2"/>
  <c r="M56" i="2"/>
  <c r="M57" i="2"/>
  <c r="M58" i="2"/>
  <c r="M59" i="2"/>
  <c r="M52" i="2"/>
  <c r="M46" i="2"/>
  <c r="M47" i="2"/>
  <c r="M48" i="2"/>
  <c r="M49" i="2"/>
  <c r="M50" i="2"/>
  <c r="M45" i="2"/>
  <c r="M44" i="2"/>
  <c r="M43" i="2"/>
  <c r="M42" i="2"/>
  <c r="M35" i="2"/>
  <c r="M36" i="2"/>
  <c r="M37" i="2"/>
  <c r="M38" i="2"/>
  <c r="M39" i="2"/>
  <c r="M40" i="2"/>
  <c r="M34" i="2"/>
  <c r="M32" i="2"/>
  <c r="M33" i="2"/>
  <c r="M31" i="2"/>
  <c r="G30" i="2"/>
  <c r="H30" i="2"/>
  <c r="I30" i="2"/>
  <c r="J30" i="2"/>
  <c r="K30" i="2"/>
  <c r="L30" i="2"/>
  <c r="M27" i="2"/>
  <c r="M28" i="2"/>
  <c r="M30" i="2"/>
  <c r="M29" i="2"/>
  <c r="M26" i="2"/>
  <c r="M22" i="2"/>
  <c r="M24" i="2"/>
  <c r="M23" i="2"/>
  <c r="M21" i="2"/>
  <c r="M13" i="2"/>
  <c r="M14" i="2"/>
  <c r="M15" i="2"/>
  <c r="M16" i="2"/>
  <c r="M17" i="2"/>
  <c r="M18" i="2"/>
  <c r="M19" i="2"/>
  <c r="M8" i="2"/>
  <c r="M9" i="2"/>
  <c r="M10" i="2"/>
  <c r="M11" i="2"/>
  <c r="M12" i="2"/>
  <c r="M7" i="2"/>
  <c r="H25" i="2"/>
  <c r="H78" i="2"/>
  <c r="H103" i="2"/>
  <c r="H133" i="2"/>
  <c r="L25" i="2"/>
  <c r="L78" i="2"/>
  <c r="L103" i="2"/>
  <c r="L133" i="2"/>
  <c r="G24" i="2"/>
  <c r="G25" i="2"/>
  <c r="H24" i="2"/>
  <c r="I24" i="2"/>
  <c r="J24" i="2"/>
  <c r="J25" i="2"/>
  <c r="K24" i="2"/>
  <c r="L24" i="2"/>
  <c r="E24" i="1"/>
  <c r="E26" i="1"/>
  <c r="E14" i="1"/>
  <c r="D14" i="1"/>
  <c r="D16" i="1"/>
  <c r="E16" i="1"/>
  <c r="D24" i="1"/>
  <c r="D26" i="1"/>
  <c r="E20" i="13"/>
  <c r="E126" i="19"/>
  <c r="D22" i="32"/>
  <c r="E12" i="21"/>
  <c r="D38" i="14"/>
  <c r="G38" i="14"/>
  <c r="D89" i="10"/>
  <c r="D106" i="10"/>
  <c r="D20" i="13"/>
  <c r="D15" i="13"/>
  <c r="E9" i="13"/>
  <c r="E15" i="13"/>
  <c r="D91" i="2"/>
  <c r="D86" i="2"/>
  <c r="E40" i="19"/>
  <c r="E30" i="11"/>
  <c r="E31" i="11"/>
  <c r="E26" i="11"/>
  <c r="E27" i="11"/>
  <c r="E28" i="11"/>
  <c r="C28" i="11"/>
  <c r="D46" i="10"/>
  <c r="D101" i="2"/>
  <c r="E90" i="19"/>
  <c r="C14" i="1"/>
  <c r="C16" i="1"/>
  <c r="D20" i="36"/>
  <c r="D216" i="31"/>
  <c r="D205" i="31"/>
  <c r="D172" i="31"/>
  <c r="D161" i="31"/>
  <c r="D150" i="31"/>
  <c r="D117" i="31"/>
  <c r="D73" i="31"/>
  <c r="D62" i="31"/>
  <c r="D18" i="31"/>
  <c r="D185" i="30"/>
  <c r="E46" i="10"/>
  <c r="C23" i="8"/>
  <c r="E87" i="37"/>
  <c r="D87" i="37"/>
  <c r="D33" i="36"/>
  <c r="F98" i="36"/>
  <c r="E97" i="19"/>
  <c r="E74" i="19"/>
  <c r="E81" i="19"/>
  <c r="E16" i="19"/>
  <c r="D34" i="32"/>
  <c r="E24" i="11"/>
  <c r="C24" i="1"/>
  <c r="C26" i="1"/>
  <c r="D33" i="2"/>
  <c r="E20" i="2"/>
  <c r="D20" i="2"/>
  <c r="H16" i="21"/>
  <c r="I16" i="21"/>
  <c r="J16" i="21"/>
  <c r="H12" i="21"/>
  <c r="I12" i="21"/>
  <c r="J12" i="21"/>
  <c r="D12" i="21"/>
  <c r="E16" i="21"/>
  <c r="D16" i="21"/>
  <c r="D17" i="21"/>
  <c r="E143" i="19"/>
  <c r="E149" i="19"/>
  <c r="H38" i="14"/>
  <c r="I38" i="14"/>
  <c r="G16" i="23"/>
  <c r="H16" i="23"/>
  <c r="I16" i="23"/>
  <c r="D16" i="23"/>
  <c r="I28" i="23"/>
  <c r="G28" i="23"/>
  <c r="H28" i="23"/>
  <c r="E13" i="37"/>
  <c r="E19" i="37"/>
  <c r="G13" i="37"/>
  <c r="G19" i="37"/>
  <c r="H13" i="37"/>
  <c r="H19" i="37"/>
  <c r="E22" i="37"/>
  <c r="G22" i="37"/>
  <c r="H22" i="37"/>
  <c r="E31" i="37"/>
  <c r="E33" i="37"/>
  <c r="G31" i="37"/>
  <c r="H31" i="37"/>
  <c r="G33" i="37"/>
  <c r="H33" i="37"/>
  <c r="H71" i="37"/>
  <c r="H101" i="37"/>
  <c r="E45" i="37"/>
  <c r="G45" i="37"/>
  <c r="H45" i="37"/>
  <c r="E57" i="37"/>
  <c r="G57" i="37"/>
  <c r="H57" i="37"/>
  <c r="E63" i="37"/>
  <c r="G63" i="37"/>
  <c r="H63" i="37"/>
  <c r="E69" i="37"/>
  <c r="G69" i="37"/>
  <c r="H69" i="37"/>
  <c r="E77" i="37"/>
  <c r="G77" i="37"/>
  <c r="H77" i="37"/>
  <c r="E82" i="37"/>
  <c r="E93" i="37"/>
  <c r="E100" i="37"/>
  <c r="E101" i="37"/>
  <c r="G82" i="37"/>
  <c r="H82" i="37"/>
  <c r="G87" i="37"/>
  <c r="H87" i="37"/>
  <c r="H93" i="37"/>
  <c r="G93" i="37"/>
  <c r="E98" i="37"/>
  <c r="G98" i="37"/>
  <c r="H98" i="37"/>
  <c r="H100" i="37"/>
  <c r="G100" i="37"/>
  <c r="D98" i="37"/>
  <c r="D82" i="37"/>
  <c r="D77" i="37"/>
  <c r="D69" i="37"/>
  <c r="D63" i="37"/>
  <c r="D70" i="37"/>
  <c r="D57" i="37"/>
  <c r="D45" i="37"/>
  <c r="D31" i="37"/>
  <c r="D33" i="37"/>
  <c r="D22" i="37"/>
  <c r="D13" i="37"/>
  <c r="D19" i="37"/>
  <c r="F20" i="36"/>
  <c r="G20" i="36"/>
  <c r="G25" i="36"/>
  <c r="H20" i="36"/>
  <c r="F24" i="36"/>
  <c r="G24" i="36"/>
  <c r="H24" i="36"/>
  <c r="H25" i="36"/>
  <c r="F30" i="36"/>
  <c r="G30" i="36"/>
  <c r="H30" i="36"/>
  <c r="F33" i="36"/>
  <c r="G33" i="36"/>
  <c r="H33" i="36"/>
  <c r="F41" i="36"/>
  <c r="F45" i="36"/>
  <c r="G41" i="36"/>
  <c r="G45" i="36"/>
  <c r="G50" i="36"/>
  <c r="G51" i="36"/>
  <c r="H41" i="36"/>
  <c r="H45" i="36"/>
  <c r="H50" i="36"/>
  <c r="H51" i="36"/>
  <c r="F44" i="36"/>
  <c r="G44" i="36"/>
  <c r="H44" i="36"/>
  <c r="F60" i="36"/>
  <c r="G60" i="36"/>
  <c r="H60" i="36"/>
  <c r="F75" i="36"/>
  <c r="F76" i="36"/>
  <c r="F100" i="36"/>
  <c r="G75" i="36"/>
  <c r="H75" i="36"/>
  <c r="H76" i="36"/>
  <c r="F84" i="36"/>
  <c r="G84" i="36"/>
  <c r="G99" i="36"/>
  <c r="H84" i="36"/>
  <c r="F89" i="36"/>
  <c r="G89" i="36"/>
  <c r="H89" i="36"/>
  <c r="G98" i="36"/>
  <c r="H98" i="36"/>
  <c r="H99" i="36"/>
  <c r="H100" i="36"/>
  <c r="F104" i="36"/>
  <c r="G104" i="36"/>
  <c r="H104" i="36"/>
  <c r="F109" i="36"/>
  <c r="G109" i="36"/>
  <c r="H109" i="36"/>
  <c r="F116" i="36"/>
  <c r="G116" i="36"/>
  <c r="H116" i="36"/>
  <c r="F121" i="36"/>
  <c r="F123" i="36"/>
  <c r="F124" i="36"/>
  <c r="G121" i="36"/>
  <c r="H121" i="36"/>
  <c r="H123" i="36"/>
  <c r="H124" i="36"/>
  <c r="G123" i="36"/>
  <c r="D121" i="36"/>
  <c r="D116" i="36"/>
  <c r="D123" i="36"/>
  <c r="D109" i="36"/>
  <c r="D104" i="36"/>
  <c r="D98" i="36"/>
  <c r="D84" i="36"/>
  <c r="D75" i="36"/>
  <c r="D60" i="36"/>
  <c r="D50" i="36"/>
  <c r="D44" i="36"/>
  <c r="D41" i="36"/>
  <c r="D51" i="36"/>
  <c r="D30" i="36"/>
  <c r="D24" i="36"/>
  <c r="D25" i="36"/>
  <c r="E120" i="19"/>
  <c r="E154" i="19"/>
  <c r="E132" i="19"/>
  <c r="E133" i="19"/>
  <c r="E113" i="19"/>
  <c r="E109" i="19"/>
  <c r="E114" i="19"/>
  <c r="E134" i="19"/>
  <c r="E63" i="19"/>
  <c r="E54" i="19"/>
  <c r="E49" i="19"/>
  <c r="E25" i="19"/>
  <c r="E9" i="19"/>
  <c r="D10" i="32"/>
  <c r="D194" i="31"/>
  <c r="D183" i="31"/>
  <c r="D139" i="31"/>
  <c r="D128" i="31"/>
  <c r="D106" i="31"/>
  <c r="D95" i="31"/>
  <c r="D84" i="31"/>
  <c r="D51" i="31"/>
  <c r="D40" i="31"/>
  <c r="D29" i="31"/>
  <c r="D118" i="30"/>
  <c r="D129" i="30"/>
  <c r="D140" i="30"/>
  <c r="D162" i="30"/>
  <c r="D174" i="30"/>
  <c r="D96" i="30"/>
  <c r="D72" i="30"/>
  <c r="D50" i="30"/>
  <c r="D39" i="30"/>
  <c r="D28" i="30"/>
  <c r="D39" i="29"/>
  <c r="D40" i="29"/>
  <c r="D23" i="29"/>
  <c r="D16" i="29"/>
  <c r="D14" i="29"/>
  <c r="D32" i="11"/>
  <c r="C32" i="11"/>
  <c r="D28" i="11"/>
  <c r="C27" i="8"/>
  <c r="C19" i="8"/>
  <c r="E103" i="10"/>
  <c r="F103" i="10"/>
  <c r="D103" i="10"/>
  <c r="E97" i="10"/>
  <c r="F97" i="10"/>
  <c r="D97" i="10"/>
  <c r="E89" i="10"/>
  <c r="F89" i="10"/>
  <c r="F106" i="10"/>
  <c r="E84" i="10"/>
  <c r="F84" i="10"/>
  <c r="D84" i="10"/>
  <c r="E79" i="10"/>
  <c r="E106" i="10"/>
  <c r="F79" i="10"/>
  <c r="D79" i="10"/>
  <c r="E71" i="10"/>
  <c r="F71" i="10"/>
  <c r="D71" i="10"/>
  <c r="E65" i="10"/>
  <c r="F65" i="10"/>
  <c r="D65" i="10"/>
  <c r="E59" i="10"/>
  <c r="F59" i="10"/>
  <c r="D59" i="10"/>
  <c r="E52" i="10"/>
  <c r="F52" i="10"/>
  <c r="D52" i="10"/>
  <c r="F46" i="10"/>
  <c r="E31" i="10"/>
  <c r="F31" i="10"/>
  <c r="D31" i="10"/>
  <c r="D33" i="10"/>
  <c r="E22" i="10"/>
  <c r="E33" i="10"/>
  <c r="F22" i="10"/>
  <c r="F33" i="10"/>
  <c r="D22" i="10"/>
  <c r="E13" i="10"/>
  <c r="E19" i="10"/>
  <c r="F13" i="10"/>
  <c r="F19" i="10"/>
  <c r="D13" i="10"/>
  <c r="D19" i="10"/>
  <c r="E129" i="2"/>
  <c r="F129" i="2"/>
  <c r="D129" i="2"/>
  <c r="E114" i="2"/>
  <c r="F114" i="2"/>
  <c r="D114" i="2"/>
  <c r="E107" i="2"/>
  <c r="E123" i="2"/>
  <c r="F107" i="2"/>
  <c r="F123" i="2"/>
  <c r="D107" i="2"/>
  <c r="E101" i="2"/>
  <c r="F101" i="2"/>
  <c r="E91" i="2"/>
  <c r="F91" i="2"/>
  <c r="E86" i="2"/>
  <c r="E102" i="2"/>
  <c r="F86" i="2"/>
  <c r="F102" i="2"/>
  <c r="E77" i="2"/>
  <c r="F77" i="2"/>
  <c r="E60" i="2"/>
  <c r="F60" i="2"/>
  <c r="D60" i="2"/>
  <c r="E50" i="2"/>
  <c r="F50" i="2"/>
  <c r="D50" i="2"/>
  <c r="E44" i="2"/>
  <c r="F44" i="2"/>
  <c r="D44" i="2"/>
  <c r="E41" i="2"/>
  <c r="F41" i="2"/>
  <c r="D41" i="2"/>
  <c r="E33" i="2"/>
  <c r="F33" i="2"/>
  <c r="E30" i="2"/>
  <c r="E51" i="2"/>
  <c r="F30" i="2"/>
  <c r="F51" i="2"/>
  <c r="D30" i="2"/>
  <c r="E24" i="2"/>
  <c r="E25" i="2"/>
  <c r="F24" i="2"/>
  <c r="D24" i="2"/>
  <c r="D25" i="2"/>
  <c r="F20" i="2"/>
  <c r="F25" i="2"/>
  <c r="D19" i="11"/>
  <c r="F99" i="36"/>
  <c r="E29" i="11"/>
  <c r="E32" i="11"/>
  <c r="H70" i="37"/>
  <c r="G70" i="37"/>
  <c r="F53" i="10"/>
  <c r="D123" i="2"/>
  <c r="F50" i="36"/>
  <c r="F51" i="36"/>
  <c r="G71" i="37"/>
  <c r="G101" i="37"/>
  <c r="F25" i="36"/>
  <c r="E53" i="10"/>
  <c r="E73" i="10"/>
  <c r="E107" i="10"/>
  <c r="E25" i="11"/>
  <c r="F78" i="2"/>
  <c r="F103" i="2"/>
  <c r="F133" i="2"/>
  <c r="E78" i="2"/>
  <c r="E103" i="2"/>
  <c r="E133" i="2"/>
  <c r="D102" i="2"/>
  <c r="G17" i="21"/>
  <c r="F17" i="21"/>
  <c r="G76" i="36"/>
  <c r="G100" i="36"/>
  <c r="G124" i="36"/>
  <c r="E51" i="36"/>
  <c r="F71" i="37"/>
  <c r="F101" i="37"/>
  <c r="F64" i="19"/>
  <c r="G41" i="19"/>
  <c r="F107" i="10"/>
  <c r="J33" i="10"/>
  <c r="M33" i="10"/>
  <c r="C94" i="42"/>
  <c r="C121" i="42"/>
  <c r="E44" i="42"/>
  <c r="E37" i="42"/>
  <c r="E121" i="42"/>
  <c r="E147" i="42"/>
  <c r="D94" i="42"/>
  <c r="D121" i="42"/>
  <c r="E184" i="41"/>
  <c r="C12" i="40"/>
  <c r="G12" i="40"/>
  <c r="C13" i="40"/>
  <c r="G8" i="40"/>
  <c r="E30" i="39"/>
  <c r="E50" i="39"/>
  <c r="E17" i="21"/>
  <c r="D93" i="37"/>
  <c r="D100" i="37"/>
  <c r="E70" i="37"/>
  <c r="E51" i="37"/>
  <c r="D51" i="37"/>
  <c r="D71" i="37"/>
  <c r="D101" i="37"/>
  <c r="E71" i="37"/>
  <c r="E99" i="36"/>
  <c r="D76" i="36"/>
  <c r="D100" i="36"/>
  <c r="D124" i="36"/>
  <c r="E76" i="36"/>
  <c r="E100" i="36"/>
  <c r="E124" i="36"/>
  <c r="E156" i="19"/>
  <c r="E157" i="19"/>
  <c r="F114" i="19"/>
  <c r="G114" i="19"/>
  <c r="G134" i="19"/>
  <c r="F134" i="19"/>
  <c r="E64" i="19"/>
  <c r="G65" i="19"/>
  <c r="G82" i="19"/>
  <c r="E41" i="19"/>
  <c r="E65" i="19"/>
  <c r="E82" i="19"/>
  <c r="F41" i="19"/>
  <c r="F65" i="19"/>
  <c r="F82" i="19"/>
  <c r="K19" i="11"/>
  <c r="G23" i="8"/>
  <c r="J106" i="10"/>
  <c r="M106" i="10"/>
  <c r="J72" i="10"/>
  <c r="M72" i="10"/>
  <c r="G72" i="10"/>
  <c r="M59" i="10"/>
  <c r="G53" i="10"/>
  <c r="D53" i="10"/>
  <c r="D73" i="10"/>
  <c r="D107" i="10"/>
  <c r="G73" i="10"/>
  <c r="J19" i="10"/>
  <c r="G102" i="2"/>
  <c r="J102" i="2"/>
  <c r="M102" i="2"/>
  <c r="K78" i="2"/>
  <c r="K103" i="2"/>
  <c r="K133" i="2"/>
  <c r="M77" i="2"/>
  <c r="D51" i="2"/>
  <c r="M41" i="2"/>
  <c r="G51" i="2"/>
  <c r="G78" i="2"/>
  <c r="G103" i="2"/>
  <c r="G133" i="2"/>
  <c r="J78" i="2"/>
  <c r="J103" i="2"/>
  <c r="J133" i="2"/>
  <c r="D78" i="2"/>
  <c r="D103" i="2"/>
  <c r="D133" i="2"/>
  <c r="M20" i="2"/>
  <c r="M25" i="2"/>
  <c r="C14" i="40"/>
  <c r="G14" i="40"/>
  <c r="G13" i="40"/>
  <c r="M19" i="10"/>
  <c r="J53" i="10"/>
  <c r="M78" i="2"/>
  <c r="M133" i="2"/>
  <c r="M134" i="2"/>
  <c r="M103" i="2"/>
  <c r="M53" i="10"/>
  <c r="J73" i="10"/>
  <c r="M73" i="10"/>
  <c r="J107" i="10"/>
  <c r="M107" i="10"/>
</calcChain>
</file>

<file path=xl/sharedStrings.xml><?xml version="1.0" encoding="utf-8"?>
<sst xmlns="http://schemas.openxmlformats.org/spreadsheetml/2006/main" count="8356" uniqueCount="1893">
  <si>
    <t xml:space="preserve">Központi költségvetés sajátos finanszírozási bevételei </t>
  </si>
  <si>
    <t>ÖNKORMÁNYZATI ELŐIRÁNYZATOK</t>
  </si>
  <si>
    <t>KÖLTSÉGVETÉSI SZERV</t>
  </si>
  <si>
    <t>MINDÖSSZESEN</t>
  </si>
  <si>
    <t>KÖLTSÉGVETÉSI SZERV ELŐIRÁNYZATAI</t>
  </si>
  <si>
    <t>ÖNKORMÁNYZAT ÉS KÖLTSÉGVETÉSI SZERVEI ELŐIRÁNYZATA MINDÖSSZESEN</t>
  </si>
  <si>
    <t>Projekt megnevezése</t>
  </si>
  <si>
    <t>B16 Működési célú támogatások fejezeti kezelésű előirányzatok EU-s programokra és azok hazai társfinanszírozásától</t>
  </si>
  <si>
    <t>B25 Felhalmozási célú támogatásokfejezeti kezelésű előirányzatok EU-s programokra és azok hazai társfinanszírozásától</t>
  </si>
  <si>
    <t>B63 Működési célú átvett pénzeszközök Európai Uniótól</t>
  </si>
  <si>
    <t>B73 Felhalmozási célú átvett pénzeszközök Európai Uniótól</t>
  </si>
  <si>
    <t xml:space="preserve">B1-B7 Költségvetési bevételek </t>
  </si>
  <si>
    <t>Eredeti ei.</t>
  </si>
  <si>
    <t>B1-7 A helyi önkormányzat projekthez történő hozzájárulása</t>
  </si>
  <si>
    <t>B8 Finanszírozási bevételek- önkormányzat projekthez történő hozzájárulása</t>
  </si>
  <si>
    <t>K1-K8. Költségvetési kiadások ÖSSZESEN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</si>
  <si>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</si>
  <si>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</si>
  <si>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</si>
  <si>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</si>
  <si>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</si>
  <si>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</si>
  <si>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</si>
  <si>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</si>
  <si>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</si>
  <si>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</si>
  <si>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</si>
  <si>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</si>
  <si>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 xml:space="preserve"> A költségvetés előterjesztésekor a képviselő-testület részére tájékoztatásul  kell - szöveges indokolással együtt - bemutatni:</t>
  </si>
  <si>
    <t>az ellátottak térítési díjának, kártérítésének méltányossági alapon történő elengedésének összege</t>
  </si>
  <si>
    <t>a lakosság részére lakásépítéshez, lakásfelújításhoz nyújtott kölcsönök elengedésének összege</t>
  </si>
  <si>
    <t>a helyi adónál, gépjárműadónál biztosított kedvezmény, mentesség összege adónemenként</t>
  </si>
  <si>
    <t>a helyiségek, eszközök hasznosításából származó bevételből nyújtott kedvezmény, mentesség összege</t>
  </si>
  <si>
    <t>az egyéb nyújtott kedvezmény vagy kölcsön elengedésének összege</t>
  </si>
  <si>
    <t>B3, B7</t>
  </si>
  <si>
    <t>B4, B5</t>
  </si>
  <si>
    <t>tervezett elvárt bevétel</t>
  </si>
  <si>
    <t>közvetett támogatás</t>
  </si>
  <si>
    <t>várható bevétel</t>
  </si>
  <si>
    <t>Általános- és céltartalékok (E Ft)</t>
  </si>
  <si>
    <t>A helyi önkormányzat költségvetési mérlege közgazdasági tagolásban (E Ft)</t>
  </si>
  <si>
    <t>Előirányzat felhasználási terv (E Ft)</t>
  </si>
  <si>
    <t>011130 Önkormányzatok és önkormányzati hivatalok jogalkotó és általános igazgatási tevékenysége</t>
  </si>
  <si>
    <t>011220 Adó-, vám- és jövedéki igazgatás</t>
  </si>
  <si>
    <t>013350 Az önkormányzati vagyonnal való gazdálkodással kapcsolatos feladatok</t>
  </si>
  <si>
    <t>016010 Országgyűlési, önkormányzati és európai parlamenti képviselőválasztásokhoz kapcsolódó tevékenységek</t>
  </si>
  <si>
    <t>016080 Kiemelt állami és önkormányzati rendezvények</t>
  </si>
  <si>
    <t>018010 Önkormányzatok elszámolásai a központi költségvetéssel</t>
  </si>
  <si>
    <t>018030 Támogatási célú finanszírozási műveletek</t>
  </si>
  <si>
    <t>061030 Lakáshoz jutást segítő támogatások</t>
  </si>
  <si>
    <t>082044 Könyvtári szolgáltatások</t>
  </si>
  <si>
    <t>084040 Egyházak közösségi és hitéleti tevékenységének támogatása</t>
  </si>
  <si>
    <t>106020 Lakásfenntartással, lakhatással összefüggő ellátások</t>
  </si>
  <si>
    <t>Stb.</t>
  </si>
  <si>
    <t>RÉSZLETES KIMUTATÁS, NEM KELL A RENDELETBE RAKNI, TERVEZÉSHEZ SEGÍT</t>
  </si>
  <si>
    <t>Központi, irányító szervi támogatások folyósítása működési célra</t>
  </si>
  <si>
    <t>Központi, irányító szervi támogatások folyósítása felhalmozási célra</t>
  </si>
  <si>
    <t>Költségvetési szerv</t>
  </si>
  <si>
    <t>ÖSSZESEN</t>
  </si>
  <si>
    <t>Irányító szervi támogatások folyósítása (E Ft)</t>
  </si>
  <si>
    <t>ÖSSZESEN:</t>
  </si>
  <si>
    <t>eredeti ei.</t>
  </si>
  <si>
    <t>Az európai uniós forrásból finanszírozott támogatással megvalósuló programok, projektek kiadásai, bevételei, valamint a helyi önkormányzat ilyen projektekhez történő hozzájárulásai (E Ft)</t>
  </si>
  <si>
    <t>eredeti ei. Működési célú</t>
  </si>
  <si>
    <t>eredeti ei. Felhalmozáci célú</t>
  </si>
  <si>
    <t>eredeti ei. Felhalmozási célú</t>
  </si>
  <si>
    <t>Egyéb felhalmozási célú támogatások államháztartáson kívülre</t>
  </si>
  <si>
    <t xml:space="preserve">Intézményi ellátottak pénzbeli juttatásai </t>
  </si>
  <si>
    <t xml:space="preserve">Lakhatással kapcsolatos ellátások </t>
  </si>
  <si>
    <t xml:space="preserve">Foglalkoztatással, munkanélküliséggel kapcsolatos ellátások </t>
  </si>
  <si>
    <t xml:space="preserve">Betegséggel kapcsolatos (nem társadalombiztosítási) ellátások </t>
  </si>
  <si>
    <t>A költségvetési hiány külső finanszírozására vagy a költségvetési többlet felhasználására szolgáló finanszírozási bevételek és kiadások működési és felhalmozási cél szerinti tagolásban (E Ft)</t>
  </si>
  <si>
    <t>Rovat-
szám</t>
  </si>
  <si>
    <t>Kötelezettségek megnevezése</t>
  </si>
  <si>
    <t>Köt.vállalás éve</t>
  </si>
  <si>
    <t>Tárgyév előtti kifizetés</t>
  </si>
  <si>
    <t>Összesen</t>
  </si>
  <si>
    <t>Működési célú hiteltörlesztések összesen:</t>
  </si>
  <si>
    <t>Felhalmozási célú hiteltörlesztések</t>
  </si>
  <si>
    <t>Beruházások összesen:</t>
  </si>
  <si>
    <t>Felújítások összesen:</t>
  </si>
  <si>
    <t>MINDÖSSZESEN:</t>
  </si>
  <si>
    <t>2014. évi eredeti ei.</t>
  </si>
  <si>
    <t>2012. évi tény  (teljesítés)</t>
  </si>
  <si>
    <t>2013. évi várható (teljesítés)</t>
  </si>
  <si>
    <t>2. az önkormányzati vagyon és az önkormányzatot megillető vagyoni értékű jog értékesítéséből és hasznosításából származó bevétel,</t>
  </si>
  <si>
    <t>3. az osztalék, a koncessziós díj és a hozambevétel,</t>
  </si>
  <si>
    <t>4. a tárgyi eszköz és az immateriális jószág, részvény, részesedés, vállalat értékesítéséből vagy privatizációból származó bevétel,</t>
  </si>
  <si>
    <t>5. bírság-, pótlék- és díjbevétel, valamint</t>
  </si>
  <si>
    <t>6. a kezességvállalással kapcsolatos megtérülés.</t>
  </si>
  <si>
    <t>353/2011. (XII. 30.) Korm. Rendelet értelmében az önkormányzat saját bevételének minősül</t>
  </si>
  <si>
    <t>ÖSSZEVONT ELŐIRÁNYZATOK (ÖNKORMÁNYZAT ÉS KÖLTSÉGVETÉSI SZERVEI ÖSSZESEN)</t>
  </si>
  <si>
    <t>Önkormányzat 2015. évi költségvetése</t>
  </si>
  <si>
    <t>Működési kiadások összesen</t>
  </si>
  <si>
    <t>Felhalmozási kiadások összesen</t>
  </si>
  <si>
    <t xml:space="preserve">államigazgatási feladatok </t>
  </si>
  <si>
    <t>Működési bevételek összesen</t>
  </si>
  <si>
    <t>Felhalmozási bevételek összesen</t>
  </si>
  <si>
    <t xml:space="preserve">Működési bevételek és működési kiadások egyenlege </t>
  </si>
  <si>
    <t xml:space="preserve">Felhalmozási bevételek és a felhalmozási kiadások egyenlege </t>
  </si>
  <si>
    <t>KÖLTSÉGVETÉSI ENGEDÉLYEZETT LÉTSZÁMKERETBE NEM TARTOZÓ FOGLALKOZTATOTTAK LÉTSZÁMA AZ IDŐSZAK VÉGÉN ÖSSZESEN</t>
  </si>
  <si>
    <t>Adósságot keletkeztető ügylet és annak értéke:</t>
  </si>
  <si>
    <t>Az önkormányzati garanciákból és önkormányzati kezességekből fennálló kötelezettségek az adósságot keletkeztető ügyletek futamidejének végéig, illetve a garancia, kezesség érvényesíthetőségéig</t>
  </si>
  <si>
    <t>ebből:</t>
  </si>
  <si>
    <t>Az önkormányzat adósságot keletkeztető ügyletből származó tárgyévi összes fizetési kötelezettsége az adósságot keletkeztető ügylet futamidejének végéig egyik évben sem haladhatja meg az önkormányzat adott évi saját bevételeinek 50%-át.</t>
  </si>
  <si>
    <t>6. a kezesség-, illetve garanciavállalással kapcsolatos megtérülés.</t>
  </si>
  <si>
    <t>1.a helyi adóból és a települési adóból származó bevétel,</t>
  </si>
  <si>
    <t>5. bírság-, pótlék- és díjbevétel,</t>
  </si>
  <si>
    <t>2013. évi tény  (teljesítés)</t>
  </si>
  <si>
    <t>2014. évi várható (teljesítés)</t>
  </si>
  <si>
    <t>2015. évi eredeti ei.</t>
  </si>
  <si>
    <t>(2) Az (1) bekezdés szerinti adósságot keletkeztető ügyletként nem kell figyelembe venni a költségvetési év első hat hónapjában lejáró adósság előző költségvetési évben történő előfinanszírozását, amelynek összege nem haladja meg a költségvetési év első hat hónapja során várható törlesztések összegét.</t>
  </si>
  <si>
    <t>Fizetési kötelezettségek</t>
  </si>
  <si>
    <t>Saját bevételek</t>
  </si>
  <si>
    <t>B6-B7</t>
  </si>
  <si>
    <t>K1-8. Költségvetési kiadások</t>
  </si>
  <si>
    <t>K1. Személyi juttatások</t>
  </si>
  <si>
    <t>K2. Munkaadókat terhelő járulékok és szociális hozzájárulási adó</t>
  </si>
  <si>
    <t>K3. Dologi kiadások</t>
  </si>
  <si>
    <t>K4. Ellátottak pénzbeli juttatásai</t>
  </si>
  <si>
    <t>K5. Egyéb működési célú kiadások</t>
  </si>
  <si>
    <t>K6. Beruházási kiadások</t>
  </si>
  <si>
    <t>K7. Felújítások</t>
  </si>
  <si>
    <t>K8. Egyéb felhalmozási célú kiadások</t>
  </si>
  <si>
    <t>K9. Finanszírozási kiadások</t>
  </si>
  <si>
    <t>B1-7. Költségvetési bevételek</t>
  </si>
  <si>
    <t>B1. Működési célú támogatások államháztartáson belülről</t>
  </si>
  <si>
    <t>B2. Felhalmozási célú támogatások államháztartáson belülről</t>
  </si>
  <si>
    <t>B3. Közhatalmi bevételek</t>
  </si>
  <si>
    <t>B4. Működési bevételek</t>
  </si>
  <si>
    <t>B5. Felhalmozási bevételek</t>
  </si>
  <si>
    <t>B6. Működési célú átvett pénzeszközök</t>
  </si>
  <si>
    <t>B7. Felhalmozási célú átvett pénzeszközök</t>
  </si>
  <si>
    <t>B8. Finanszírozási bevételek</t>
  </si>
  <si>
    <t>Rovat megnevezése</t>
  </si>
  <si>
    <t>Rovat-szám</t>
  </si>
  <si>
    <t>Törvény szerinti illetmények, munkabérek</t>
  </si>
  <si>
    <t>K1101</t>
  </si>
  <si>
    <t>Normatív jutalmak</t>
  </si>
  <si>
    <t>K1102</t>
  </si>
  <si>
    <t>Céljuttatás, projektprémium</t>
  </si>
  <si>
    <t>K1103</t>
  </si>
  <si>
    <t>Készenléti, ügyeleti, helyettesítési díj, túlóra, túlszolgálat</t>
  </si>
  <si>
    <t>K1104</t>
  </si>
  <si>
    <t>Végkielégítés</t>
  </si>
  <si>
    <t>K1105</t>
  </si>
  <si>
    <t>Jubileumi jutalom</t>
  </si>
  <si>
    <t>K1106</t>
  </si>
  <si>
    <t>Béren kívüli juttatások</t>
  </si>
  <si>
    <t>K1107</t>
  </si>
  <si>
    <t>Ruházati költségtérítés</t>
  </si>
  <si>
    <t>K1108</t>
  </si>
  <si>
    <t>Közlekedési költségtérítés</t>
  </si>
  <si>
    <t>K1109</t>
  </si>
  <si>
    <t>Egyéb költségtérítések</t>
  </si>
  <si>
    <t>K1110</t>
  </si>
  <si>
    <t>Lakhatási támogatások</t>
  </si>
  <si>
    <t>K1111</t>
  </si>
  <si>
    <t>Szociális támogatások</t>
  </si>
  <si>
    <t>K1112</t>
  </si>
  <si>
    <t>K1113</t>
  </si>
  <si>
    <t>ebből:biztosítási díjak</t>
  </si>
  <si>
    <t>K11</t>
  </si>
  <si>
    <t>Választott tisztségviselők juttatásai</t>
  </si>
  <si>
    <t>K121</t>
  </si>
  <si>
    <t>Munkavégzésre irányuló egyéb jogviszonyban nem saját foglalkoztatottnak fizetett juttatások</t>
  </si>
  <si>
    <t>K122</t>
  </si>
  <si>
    <t>Egyéb külső személyi juttatások</t>
  </si>
  <si>
    <t>K123</t>
  </si>
  <si>
    <t>K12</t>
  </si>
  <si>
    <t>K1</t>
  </si>
  <si>
    <t>K2</t>
  </si>
  <si>
    <t>Szakmai anyagok beszerzése</t>
  </si>
  <si>
    <t>K311</t>
  </si>
  <si>
    <t>Üzemeltetési anyagok beszerzése</t>
  </si>
  <si>
    <t>K312</t>
  </si>
  <si>
    <t>Árubeszerzés</t>
  </si>
  <si>
    <t>K313</t>
  </si>
  <si>
    <t>K31</t>
  </si>
  <si>
    <t>Informatikai szolgáltatások igénybevétele</t>
  </si>
  <si>
    <t>K321</t>
  </si>
  <si>
    <t>Egyéb kommunikációs szolgáltatások</t>
  </si>
  <si>
    <t>K322</t>
  </si>
  <si>
    <t>K32</t>
  </si>
  <si>
    <t>Közüzemi díjak</t>
  </si>
  <si>
    <t>K331</t>
  </si>
  <si>
    <t>Vásárolt élelmezés</t>
  </si>
  <si>
    <t>K332</t>
  </si>
  <si>
    <t>K333</t>
  </si>
  <si>
    <t>ebből: a közszféra és a magánszféra együttműködésén (PPP) alapuló szerződéses konstrukció</t>
  </si>
  <si>
    <t>Karbantartási, kisjavítási szolgáltatások</t>
  </si>
  <si>
    <t>K334</t>
  </si>
  <si>
    <t>K335</t>
  </si>
  <si>
    <t>ebből: államháztartáson belül</t>
  </si>
  <si>
    <t xml:space="preserve">Szakmai tevékenységet segítő szolgáltatások </t>
  </si>
  <si>
    <t>K336</t>
  </si>
  <si>
    <t>K337</t>
  </si>
  <si>
    <t>ebből: biztosítási díjak</t>
  </si>
  <si>
    <t>K33</t>
  </si>
  <si>
    <t>Kiküldetések kiadásai</t>
  </si>
  <si>
    <t>K341</t>
  </si>
  <si>
    <t>Reklám- és propagandakiadások</t>
  </si>
  <si>
    <t>K342</t>
  </si>
  <si>
    <t>K34</t>
  </si>
  <si>
    <t>Működési célú előzetesen felszámított általános forgalmi adó</t>
  </si>
  <si>
    <t>K351</t>
  </si>
  <si>
    <t xml:space="preserve">Fizetendő általános forgalmi adó </t>
  </si>
  <si>
    <t>K352</t>
  </si>
  <si>
    <t>K353</t>
  </si>
  <si>
    <t>ebből: fedezeti ügyletek kamatkiadásai</t>
  </si>
  <si>
    <t>K354</t>
  </si>
  <si>
    <t>ebből: valuta, deviza eszközök realizált árfolyamvesztesége</t>
  </si>
  <si>
    <t>ebből: hitelviszonyt megtestesítő értékpapírok árfolyamkülönbözete</t>
  </si>
  <si>
    <t>ebből: deviza kötelezettségek realizált árfolyamvesztesége</t>
  </si>
  <si>
    <t>Egyéb dologi kiadások</t>
  </si>
  <si>
    <t>K355</t>
  </si>
  <si>
    <t>K35</t>
  </si>
  <si>
    <t>K3</t>
  </si>
  <si>
    <t>Társadalombiztosítási ellátások</t>
  </si>
  <si>
    <t>K41</t>
  </si>
  <si>
    <t>K42</t>
  </si>
  <si>
    <t>K43</t>
  </si>
  <si>
    <t>K44</t>
  </si>
  <si>
    <t>K45</t>
  </si>
  <si>
    <t>K46</t>
  </si>
  <si>
    <t>K47</t>
  </si>
  <si>
    <t>K48</t>
  </si>
  <si>
    <t>K4</t>
  </si>
  <si>
    <t>K501</t>
  </si>
  <si>
    <t>ebből: Európai Unió</t>
  </si>
  <si>
    <t>Elvonások és befizetések</t>
  </si>
  <si>
    <t>K502</t>
  </si>
  <si>
    <t>Működési célú garancia- és kezességvállalásból származó kifizetés államháztartáson belülre</t>
  </si>
  <si>
    <t>K503</t>
  </si>
  <si>
    <t>K504</t>
  </si>
  <si>
    <t>K505</t>
  </si>
  <si>
    <t>K506</t>
  </si>
  <si>
    <t>K507</t>
  </si>
  <si>
    <t>ebből: állami vagy önkormányzati tulajdonban lévő gazdasági társaságok tartozásai miatti kifizetések</t>
  </si>
  <si>
    <t>K508</t>
  </si>
  <si>
    <t>Árkiegészítések, ártámogatások</t>
  </si>
  <si>
    <t>K509</t>
  </si>
  <si>
    <t>Kamattámogatások</t>
  </si>
  <si>
    <t>K510</t>
  </si>
  <si>
    <t>K511</t>
  </si>
  <si>
    <t>K512</t>
  </si>
  <si>
    <t>K5</t>
  </si>
  <si>
    <t>Immateriális javak beszerzése, létesítése</t>
  </si>
  <si>
    <t>K61</t>
  </si>
  <si>
    <t>K62</t>
  </si>
  <si>
    <t>ebből: termőföld-vásárlás kiadásai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</si>
  <si>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</si>
  <si>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</si>
  <si>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</si>
  <si>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</si>
  <si>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</si>
  <si>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</si>
  <si>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</si>
  <si>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</si>
  <si>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</si>
  <si>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</si>
  <si>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</si>
  <si>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</si>
  <si>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</si>
  <si>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</si>
  <si>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</si>
  <si>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</si>
  <si>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</si>
  <si>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</si>
  <si>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</si>
  <si>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K7</t>
  </si>
  <si>
    <t>Felhalmozási célú garancia- és kezességvállalásból származó kifizetés államháztartáson belülre</t>
  </si>
  <si>
    <t>K81</t>
  </si>
  <si>
    <t>K82</t>
  </si>
  <si>
    <t>K83</t>
  </si>
  <si>
    <t>K84</t>
  </si>
  <si>
    <t>K85</t>
  </si>
  <si>
    <t>K86</t>
  </si>
  <si>
    <t>Lakástámogatás</t>
  </si>
  <si>
    <t>K87</t>
  </si>
  <si>
    <t>K88</t>
  </si>
  <si>
    <t>K8</t>
  </si>
  <si>
    <t>K1-K8</t>
  </si>
  <si>
    <t>K9111</t>
  </si>
  <si>
    <t>ebből: pénzügyi vállalkozás</t>
  </si>
  <si>
    <t>ebből: fedezeti ügyletek nettó kiadásai</t>
  </si>
  <si>
    <t>Likviditási célú hitelek, kölcsönök törlesztése pénzügyi vállalkozásnak</t>
  </si>
  <si>
    <t>K9112</t>
  </si>
  <si>
    <t>K9113</t>
  </si>
  <si>
    <t xml:space="preserve"> K9113</t>
  </si>
  <si>
    <t>K911</t>
  </si>
  <si>
    <t>K9121</t>
  </si>
  <si>
    <t>ebből: befektetési jegyek</t>
  </si>
  <si>
    <t>ebből: kárpótlási jegyek</t>
  </si>
  <si>
    <t>K9122</t>
  </si>
  <si>
    <t>Befektetési célú belföldi értékpapírok vásárlása</t>
  </si>
  <si>
    <t>K9123</t>
  </si>
  <si>
    <t>K9124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</si>
  <si>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</si>
  <si>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</si>
  <si>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</si>
  <si>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</si>
  <si>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</si>
  <si>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</si>
  <si>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</si>
  <si>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Pénzeszközök betétként elhelyezése</t>
  </si>
  <si>
    <t>K916</t>
  </si>
  <si>
    <t>Pénzügyi lízing kiadásai</t>
  </si>
  <si>
    <t>K917</t>
  </si>
  <si>
    <t>Központi költségvetés sajátos finanszírozási kiadásai</t>
  </si>
  <si>
    <t>K918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</si>
  <si>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</si>
  <si>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</si>
  <si>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</si>
  <si>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</si>
  <si>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</si>
  <si>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K923</t>
  </si>
  <si>
    <t>K924</t>
  </si>
  <si>
    <t>ebből: nemzetközi fejlesztési szervezetek</t>
  </si>
  <si>
    <t>ebből: más kormányok</t>
  </si>
  <si>
    <t>ebből: külföldi pénzintézetek</t>
  </si>
  <si>
    <t>K92</t>
  </si>
  <si>
    <t>Adóssághoz nem kapcsolódó származékos ügyletek kiadásai</t>
  </si>
  <si>
    <t>K93</t>
  </si>
  <si>
    <t>K9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</si>
  <si>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</si>
  <si>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</si>
  <si>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</si>
  <si>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</si>
  <si>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szociális és gyermekjóléti  feladatainak támogatása</t>
  </si>
  <si>
    <t>B113</t>
  </si>
  <si>
    <t>Települési önkormányzatok kulturális feladatainak támogatása</t>
  </si>
  <si>
    <t>B114</t>
  </si>
  <si>
    <t>Működési célú központosított előirányzatok</t>
  </si>
  <si>
    <t>B115</t>
  </si>
  <si>
    <t>Helyi önkormányzatok kiegészítő támogatásai</t>
  </si>
  <si>
    <t>B116</t>
  </si>
  <si>
    <t>B11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</si>
  <si>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</si>
  <si>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</si>
  <si>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</si>
  <si>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</si>
  <si>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B14</t>
  </si>
  <si>
    <t>B15</t>
  </si>
  <si>
    <t>B16</t>
  </si>
  <si>
    <t>B1</t>
  </si>
  <si>
    <t>Felhalmozási célú önkormányzati támogatások</t>
  </si>
  <si>
    <t>B21</t>
  </si>
  <si>
    <t>Felhalmozási célú garancia- és kezességvállalásból származó megtérülések államháztartáson belülről</t>
  </si>
  <si>
    <t>B22</t>
  </si>
  <si>
    <t>B23</t>
  </si>
  <si>
    <t>B24</t>
  </si>
  <si>
    <t>B25</t>
  </si>
  <si>
    <t>B2</t>
  </si>
  <si>
    <t>B311</t>
  </si>
  <si>
    <t>ebből: személyi jövedelemadó</t>
  </si>
  <si>
    <t>ebből: magánszemély jogviszonyának megszűnéséhez kapcsolódó egyes jövedelmek különadója</t>
  </si>
  <si>
    <t>ebből: termőföld bérbeadásából származó jövedelem utáni személyi jövedelemadó</t>
  </si>
  <si>
    <t>B312</t>
  </si>
  <si>
    <t>B31</t>
  </si>
  <si>
    <t>B32</t>
  </si>
  <si>
    <t>B33</t>
  </si>
  <si>
    <t>B34</t>
  </si>
  <si>
    <t>B351</t>
  </si>
  <si>
    <t>ebből: állandó jeleggel végzett iparűzési tevékenység után fizetett helyi iparűzési adó</t>
  </si>
  <si>
    <t>ebből: ideiglenes jeleggel végzett tevékenység után fizetett helyi iparűzési adó</t>
  </si>
  <si>
    <t>B352</t>
  </si>
  <si>
    <t xml:space="preserve">Pénzügyi monopóliumok nyereségét terhelő adók </t>
  </si>
  <si>
    <t>B353</t>
  </si>
  <si>
    <t>B354</t>
  </si>
  <si>
    <t>ebből: belföldi gépjárművek adójának a központi költségvetést megillető része</t>
  </si>
  <si>
    <t>ebből: belföldi gépjárművek adójának a helyi önkormányzatot megillető része</t>
  </si>
  <si>
    <t>ebből: külföldi gépjárművek adója</t>
  </si>
  <si>
    <t>ebből: gépjármű túlsúlydíj</t>
  </si>
  <si>
    <t>B355</t>
  </si>
  <si>
    <t>ebből: kulturális adó</t>
  </si>
  <si>
    <t>ebből: baleseti adó</t>
  </si>
  <si>
    <t>ebből: nukleáris létesítmények Központi Nukleáris Pénzügyi Alapba történő kötelező befizetései</t>
  </si>
  <si>
    <t>ebből: környezetterhelési díj</t>
  </si>
  <si>
    <t>ebből: környezetvédelmi termékdíj</t>
  </si>
  <si>
    <t>ebből: bérfőzési szeszadó</t>
  </si>
  <si>
    <t>ebből: szerencsjáték szervezési díj</t>
  </si>
  <si>
    <t xml:space="preserve">ebből: tartózkodás után fizetett idegenforgalmi adó </t>
  </si>
  <si>
    <t>ebből: talajterhelési díj</t>
  </si>
  <si>
    <t>ebből: vizkészletjárulék</t>
  </si>
  <si>
    <t>ebből: állami vadászjegyek díja</t>
  </si>
  <si>
    <t>ebből: erdővédelmi járulék</t>
  </si>
  <si>
    <t>ebből: földvédelmi járulék</t>
  </si>
  <si>
    <t>ebből: halászati haszonbérleti díj</t>
  </si>
  <si>
    <t>ebből: korábbi évek megszünt adónemei áthúzódó fizetéseiből befolyt bevételek</t>
  </si>
  <si>
    <t>B35</t>
  </si>
  <si>
    <t>B36</t>
  </si>
  <si>
    <t>B3</t>
  </si>
  <si>
    <t>Áru- és készletértékesítés ellenértéke</t>
  </si>
  <si>
    <t>B401</t>
  </si>
  <si>
    <t>B402</t>
  </si>
  <si>
    <t>ebből:tárgyi eszközök bérbeadásából származó bevétel</t>
  </si>
  <si>
    <t>ebből: utak használata ellenében beszedett használati díj, pótdíj, elektronikus útdíj</t>
  </si>
  <si>
    <t>B403</t>
  </si>
  <si>
    <t>B404</t>
  </si>
  <si>
    <t>ebből: vadászati jog bérbeadásból származó bevétel</t>
  </si>
  <si>
    <t>ebből: önkormányzati vagyon üzemeltetéséből, koncesszióból származó bevétel</t>
  </si>
  <si>
    <t>ebből: önkormányzati vagyon vagyonkezelésbe adásából származó bevétel</t>
  </si>
  <si>
    <t>ebből: állami többségi tulajdonú vállalkozástól kapott osztalék</t>
  </si>
  <si>
    <t>ebből:  önkormányzati többségi tulajdonú vállalkozástól kapott osztalék</t>
  </si>
  <si>
    <t>ebből: egyéb részesedések után kapott osztalék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</si>
  <si>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</si>
  <si>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</si>
  <si>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</si>
  <si>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</si>
  <si>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</si>
  <si>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</si>
  <si>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B408</t>
  </si>
  <si>
    <t>ebből: befektetési jegyek kamatbevételei</t>
  </si>
  <si>
    <t>B409</t>
  </si>
  <si>
    <t>ebből: részesedések értékesítéséhez kapcsolódó realizált nyereség</t>
  </si>
  <si>
    <t>ebből: hitelviszonyt megtestesítő értékpapírok értékesítési nyeresége</t>
  </si>
  <si>
    <t>ebből: hitelviszonyt megtestesítő értékpapírok kibocsátási nyeresége</t>
  </si>
  <si>
    <t>ebből: valuta és deviza eszközök realizált árfolyamnyeresége</t>
  </si>
  <si>
    <t>B410</t>
  </si>
  <si>
    <t>ebből: biztosító által fizetett kártérítés</t>
  </si>
  <si>
    <t>ebből: szerződésben vállalt kötelezettségek elmulasztásához kapcsolódó bevételek, káreseményekkel kapcsolatosan kapott bevételek, biztosítási bevételek, visszakapott óvadék (kaució), bánatpénz</t>
  </si>
  <si>
    <t>ebből: költségek visszatérítései</t>
  </si>
  <si>
    <t>B4</t>
  </si>
  <si>
    <t>B51</t>
  </si>
  <si>
    <t>ebből: kiotói egységek és kibocsátási egységek eladásából befolyt eladási ár</t>
  </si>
  <si>
    <t>B52</t>
  </si>
  <si>
    <t>ebből: termőföld-eladás bevételei</t>
  </si>
  <si>
    <t>Egyéb tárgyi eszközök értékesítése</t>
  </si>
  <si>
    <t>B53</t>
  </si>
  <si>
    <t>B54</t>
  </si>
  <si>
    <t>ebből: privatizációból származó bevétel</t>
  </si>
  <si>
    <t>Részesedések megszűnéséhez kapcsolódó bevételek</t>
  </si>
  <si>
    <t>B55</t>
  </si>
  <si>
    <t>B5</t>
  </si>
  <si>
    <t>Működési célú garancia- és kezességvállalásból származó megtérülések államháztartáson kívülről</t>
  </si>
  <si>
    <t>B61</t>
  </si>
  <si>
    <t>B62</t>
  </si>
  <si>
    <t>B63</t>
  </si>
  <si>
    <t>B6</t>
  </si>
  <si>
    <t>Felhalmozási célú garancia- és kezességvállalásból származó megtérülések államháztartáson kívülről</t>
  </si>
  <si>
    <t>B71</t>
  </si>
  <si>
    <t>B72</t>
  </si>
  <si>
    <t>B73</t>
  </si>
  <si>
    <t>B7</t>
  </si>
  <si>
    <t>B1-B7</t>
  </si>
  <si>
    <t>B8111</t>
  </si>
  <si>
    <t>Likviditási célú hitelek, kölcsönök felvétele pénzügyi vállalkozástól</t>
  </si>
  <si>
    <t>B8112</t>
  </si>
  <si>
    <t>B8113</t>
  </si>
  <si>
    <t>B811</t>
  </si>
  <si>
    <t>B8121</t>
  </si>
  <si>
    <t>Forgatási célú belföldi értékpapírok kibocsátása</t>
  </si>
  <si>
    <t>B8122</t>
  </si>
  <si>
    <t>B8123</t>
  </si>
  <si>
    <t>Befektetési célú belföldi értékpapírok kibocsátása</t>
  </si>
  <si>
    <t>B8124</t>
  </si>
  <si>
    <t>B812</t>
  </si>
  <si>
    <t>B8131</t>
  </si>
  <si>
    <t>B8132</t>
  </si>
  <si>
    <t>B813</t>
  </si>
  <si>
    <t>Államháztartáson belüli megelőlegezések</t>
  </si>
  <si>
    <t>B814</t>
  </si>
  <si>
    <t>Államháztartáson belüli megelőlegezések törlesztése</t>
  </si>
  <si>
    <t>B815</t>
  </si>
  <si>
    <t>Központi, irányító szervi támogatás</t>
  </si>
  <si>
    <t>B816</t>
  </si>
  <si>
    <t>Betétek megszüntetése</t>
  </si>
  <si>
    <t>B817</t>
  </si>
  <si>
    <t>B818</t>
  </si>
  <si>
    <t>ebből: tulajdonosi kölcsönök visszatérülése</t>
  </si>
  <si>
    <t>B81</t>
  </si>
  <si>
    <t>Forgatási célú külföldi értékpapírok beváltása, 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</si>
  <si>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</si>
  <si>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</si>
  <si>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</si>
  <si>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</si>
  <si>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</si>
  <si>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>B824</t>
  </si>
  <si>
    <t>B82</t>
  </si>
  <si>
    <t>Adóssághoz nem kapcsolódó származékos ügyletek bevételei</t>
  </si>
  <si>
    <t>B83</t>
  </si>
  <si>
    <t>B8</t>
  </si>
  <si>
    <t>Foglalkoztatottak egyéb személyi juttatása</t>
  </si>
  <si>
    <t xml:space="preserve">Foglalkoztatottak személyi juttatásai </t>
  </si>
  <si>
    <t xml:space="preserve">Külső személyi juttatások </t>
  </si>
  <si>
    <t>Személyi juttatások összesen</t>
  </si>
  <si>
    <t>szociális hozzájárulási adó</t>
  </si>
  <si>
    <t>rehabilitációs hozzájárulás</t>
  </si>
  <si>
    <t>korkedvezmény-biztosítási járulék</t>
  </si>
  <si>
    <t>egészségügyi hozzájárulás</t>
  </si>
  <si>
    <t>táppénz hozzájárulás</t>
  </si>
  <si>
    <t>munkaadót a foglalkoztatottak részére történő kifizetésekkel kapcsolatban terhelő más járulék jellegű kötelezettségek</t>
  </si>
  <si>
    <t>munkáltatót terhelő személyi jövedelemadó</t>
  </si>
  <si>
    <t xml:space="preserve">Munkaadókat terhelő járulékok és szociális hozzájárulási adó                                                                        </t>
  </si>
  <si>
    <t xml:space="preserve">Készletbeszerzés </t>
  </si>
  <si>
    <t>Kommunikációs szolgáltatások</t>
  </si>
  <si>
    <t xml:space="preserve">Bérleti és lízing díjak </t>
  </si>
  <si>
    <t xml:space="preserve">Közvetített szolgáltatások  </t>
  </si>
  <si>
    <t xml:space="preserve">Egyéb szolgáltatások </t>
  </si>
  <si>
    <t xml:space="preserve">Szolgáltatási kiadások </t>
  </si>
  <si>
    <t xml:space="preserve">Kiküldetések, reklám- és propagandakiadások </t>
  </si>
  <si>
    <t xml:space="preserve">Kamatkiadások   </t>
  </si>
  <si>
    <t xml:space="preserve">Egyéb pénzügyi műveletek kiadásai  </t>
  </si>
  <si>
    <t xml:space="preserve">Különféle befizetések és egyéb dologi kiadások </t>
  </si>
  <si>
    <t xml:space="preserve">Dologi kiadások </t>
  </si>
  <si>
    <t>családi pótlék</t>
  </si>
  <si>
    <t>anyasági támogatás</t>
  </si>
  <si>
    <t>gyermekgondozási segély</t>
  </si>
  <si>
    <t>gyermeknevelési támogatás</t>
  </si>
  <si>
    <t>gyermekek születésével kapcsolatos szabadság megtérítése</t>
  </si>
  <si>
    <t>életkezdési támogatás</t>
  </si>
  <si>
    <t>otthonteremtési támogatás</t>
  </si>
  <si>
    <t>pénzbeli és természetbeni gyermekvédelmi támogatások</t>
  </si>
  <si>
    <t>gyermektartásdíj megelőlegezése</t>
  </si>
  <si>
    <t>GYES-en és GYED-en lévők hallgatói hitelének célzott támogatása</t>
  </si>
  <si>
    <t xml:space="preserve">endszeres gyermekvédelmi kedvezményben részesülők pénzbeli támogatása [Gyvt. 20/A.§] </t>
  </si>
  <si>
    <t>kiegészítő gyermekvédelmi támogatás és a kiegészítő gyermekvédelmi támogatás pótléka [Gyvt. 20/B.´§]</t>
  </si>
  <si>
    <t>óvodáztatási támogatás [Gyvt. 20/C. §]</t>
  </si>
  <si>
    <t xml:space="preserve">helyi megállapítású rendkívüli gyermekvédelmi támogatás [Gyvt. 21.§] </t>
  </si>
  <si>
    <t>rendkívüli gyermekvédelmi támogatás [Gyvt. 18. § (5) bek.]</t>
  </si>
  <si>
    <t>természetben nyújtott gyermekvédelmi támogatás [Gyvt. 20/C.§ (4) bek.]</t>
  </si>
  <si>
    <t>Családi támogatások</t>
  </si>
  <si>
    <t>életüktől és szabadságuktól politikai okokból jogtalanul megfosztottak pénzbeli kárpótlása</t>
  </si>
  <si>
    <t>az 1947-es Párizsi Békeszerződésből eredő kárpótlás</t>
  </si>
  <si>
    <t>kárpótlási életjáradék</t>
  </si>
  <si>
    <t xml:space="preserve">Pénzbeli kárpótlások, kártérítések </t>
  </si>
  <si>
    <t>mozgáskorlátozottak közlekedési támogatása</t>
  </si>
  <si>
    <t>mozgáskorlátozottak szerzési és átalakítási támogatása</t>
  </si>
  <si>
    <t>megváltozott munkaképességűek illetve egészségkárosodottak keresetkiegészítése</t>
  </si>
  <si>
    <t>cukorbetegek támogatása</t>
  </si>
  <si>
    <t xml:space="preserve">helyi megállapítású ápolási díj  [Szoctv. 43/B. §]  </t>
  </si>
  <si>
    <t xml:space="preserve">helyi megállapítású közgyógyellátás [Szoctv.50.§ (3) bek.] </t>
  </si>
  <si>
    <t>foglalkoztatást helyettesítő támogatás [Szoctv. 35. § (1) bek.]</t>
  </si>
  <si>
    <t>hozzájárulás a lakossági energiaköltségekhez</t>
  </si>
  <si>
    <t>lakbértámogatás</t>
  </si>
  <si>
    <t xml:space="preserve">lakásfenntartási támogatás [Szoctv. 38. § (1) bek. a) és b) pontok] </t>
  </si>
  <si>
    <t>adósságcsökkentési támogatás [Szoctv. 55/A. § 1. bek. b) pont]</t>
  </si>
  <si>
    <t>természetben nyújtott lakásfenntartási támogatás [Szoctv. 47.§ (1) bek. b) pont]</t>
  </si>
  <si>
    <t>adósságkezelési szolgáltatás keretében gáz-vagy áram fogyasztást mérő készülék biztosítása [Szoctv. 55/A. § (3) bek.]</t>
  </si>
  <si>
    <t>állami gondozottak pénzbeli juttatásai</t>
  </si>
  <si>
    <t>oktatásban résztvevők pénzbeli juttatásai</t>
  </si>
  <si>
    <t>időskorúak járadéka [Szoctv. 32/B. § (1) bek.]</t>
  </si>
  <si>
    <t>rendszeres szociális segély [Szoctv. 37. § (1) bek. a) - d) pontok]</t>
  </si>
  <si>
    <t>átmeneti segély [Szoctv. 45.§]</t>
  </si>
  <si>
    <t>temetési segély [Szoctv. 46.§]</t>
  </si>
  <si>
    <t>egyéb, az önkormányzat rendeletében megállapított juttatás</t>
  </si>
  <si>
    <t>természetben nyújtott rendszeres szociális segély [Szoctv. 47.§ (1) bek. a) pont]</t>
  </si>
  <si>
    <t>átmeneti segély [Szoctv. 47.§ (1) bek. c) pont]</t>
  </si>
  <si>
    <t>temetési segély [Szoctv. 47.§ (1) bek. d) pont}</t>
  </si>
  <si>
    <t>köztemetés [Szoctv. 48.§]</t>
  </si>
  <si>
    <t>rászorultságtól függõ normatív kedvezmények [Gyvt. 151. § (5) bek.]</t>
  </si>
  <si>
    <t>önkormányzat által saját hatáskörben (nem szociális és gyermekvédelmi előírások alapján) adott pénzügyi ellátás</t>
  </si>
  <si>
    <t>önkormányzat által saját hatáskörben (nem szociális és gyermekvédelmi előírások alapján) adott természetbeni ellátás</t>
  </si>
  <si>
    <t xml:space="preserve">Egyéb nem intézményi ellátások </t>
  </si>
  <si>
    <t xml:space="preserve">Ellátottak pénzbeli juttatásai </t>
  </si>
  <si>
    <t xml:space="preserve">Nemzetközi kötelezettségek </t>
  </si>
  <si>
    <t>Működési célú visszatérítendő támogatások, kölcsönök nyújtása államháztartáson belülre</t>
  </si>
  <si>
    <t xml:space="preserve">Működési célú visszatérítendő támogatások, kölcsönök törlesztése államháztartáson belülre </t>
  </si>
  <si>
    <t>Egyéb működési célú támogatások államháztartáson belülre</t>
  </si>
  <si>
    <t xml:space="preserve">Működési célú garancia- és kezességvállalásból származó kifizetés államháztartáson kívülre </t>
  </si>
  <si>
    <t xml:space="preserve">Működési célú visszatérítendő támogatások, kölcsönök nyújtása államháztartáson kívülre </t>
  </si>
  <si>
    <t xml:space="preserve">Egyéb működési célú támogatások államháztartáson kívülre </t>
  </si>
  <si>
    <t xml:space="preserve">Egyéb működési célú kiadások </t>
  </si>
  <si>
    <t xml:space="preserve">Ingatlanok beszerzése, létesítése </t>
  </si>
  <si>
    <t xml:space="preserve">Beruházások </t>
  </si>
  <si>
    <t xml:space="preserve">Felújítások </t>
  </si>
  <si>
    <t xml:space="preserve">Egyéb felhalmozási célú kiadások </t>
  </si>
  <si>
    <t>Költségvetési kiadások</t>
  </si>
  <si>
    <t xml:space="preserve">Felhalmozási célú visszatérítendő támogatások, kölcsönök nyújtása államháztartáson kívülre </t>
  </si>
  <si>
    <t xml:space="preserve">Felhalmozási célú garancia- és kezességvállalásból származó kifizetés államháztartáson kívülre </t>
  </si>
  <si>
    <t xml:space="preserve">Egyéb felhalmozási célú támogatások államháztartáson belülre </t>
  </si>
  <si>
    <t xml:space="preserve">Felhalmozási célú visszatérítendő támogatások, kölcsönök törlesztése államháztartáson belülre </t>
  </si>
  <si>
    <t xml:space="preserve">Felhalmozási célú visszatérítendő támogatások, kölcsönök nyújtása államháztartáson belülre </t>
  </si>
  <si>
    <t xml:space="preserve">Hitel-, kölcsöntörlesztés államháztartáson kívülre </t>
  </si>
  <si>
    <t xml:space="preserve">Rövid lejáratú hitelek, kölcsönök törlesztése  </t>
  </si>
  <si>
    <t xml:space="preserve">Hosszú lejáratú hitelek, kölcsönök törlesztése  </t>
  </si>
  <si>
    <t xml:space="preserve">Belföldi értékpapírok kiadásai </t>
  </si>
  <si>
    <t xml:space="preserve">Belföldi finanszírozás kiadásai </t>
  </si>
  <si>
    <t xml:space="preserve">Forgatási célú belföldi értékpapírok vásárlása </t>
  </si>
  <si>
    <t>Forgatási célú belföldi értékpapírok beváltása</t>
  </si>
  <si>
    <t xml:space="preserve">Befektetési célú belföldi értékpapírok beváltása </t>
  </si>
  <si>
    <t xml:space="preserve">Külföldi értékpapírok beváltása </t>
  </si>
  <si>
    <t>Külföldi hitelek, kölcsönök törlesztése</t>
  </si>
  <si>
    <t xml:space="preserve">Külföldi finanszírozás kiadásai </t>
  </si>
  <si>
    <t>Finanszírozási kiadások</t>
  </si>
  <si>
    <t>Foglalkoztatottak egyéb személyi juttatásai</t>
  </si>
  <si>
    <t xml:space="preserve">Munkaadókat terhelő járulékok és szociális hozzájárulási adó                                                                            </t>
  </si>
  <si>
    <t>Bérleti és lízing díjak</t>
  </si>
  <si>
    <t>Közvetített szolgáltatások</t>
  </si>
  <si>
    <t>Egyéb szolgáltatások</t>
  </si>
  <si>
    <t xml:space="preserve">Kamatkiadások </t>
  </si>
  <si>
    <t>Egyéb pénzügyi műveletek kiadásai</t>
  </si>
  <si>
    <t>Pénzbeli kárpótlások, kártérítések</t>
  </si>
  <si>
    <t>Betegséggel kapcsolatos (nem társadalombiztosítási) ellátások</t>
  </si>
  <si>
    <t>Foglalkoztatással, munkanélküliséggel kapcsolatos ellátások</t>
  </si>
  <si>
    <t>Lakhatással kapcsolatos ellátások</t>
  </si>
  <si>
    <t>Intézményi ellátottak pénzbeli juttatásai</t>
  </si>
  <si>
    <t>Egyéb nem intézményi ellátások</t>
  </si>
  <si>
    <t>Nemzetközi kötelezettségek</t>
  </si>
  <si>
    <t>Működési célú visszatérítendő támogatások, kölcsönök törlesztése államháztartáson belülre</t>
  </si>
  <si>
    <t>Működési célú garancia- és kezességvállalásból származó kifizetés államháztartáson kívülre</t>
  </si>
  <si>
    <t>Működési célú visszatérítendő támogatások, kölcsönök nyújtása államháztartáson kívülre</t>
  </si>
  <si>
    <t>Egyéb működési célú támogatások államháztartáson kívülre</t>
  </si>
  <si>
    <t>Ingatlanok beszerzése, létesítése</t>
  </si>
  <si>
    <t>Felhalmozási célú visszatérítendő támogatások, kölcsönök nyújtása államháztartáson belülre</t>
  </si>
  <si>
    <t>Felhalmozási célú visszatérítendő támogatások, kölcsönök törlesztése államháztartáson belülre</t>
  </si>
  <si>
    <t>Egyéb felhalmozási célú támogatások államháztartáson belülre</t>
  </si>
  <si>
    <t>Felhalmozási célú garancia- és kezességvállalásból származó kifizetés államháztartáson kívülre</t>
  </si>
  <si>
    <t>Felhalmozási célú visszatérítendő támogatások, kölcsönök nyújtása államháztartáson kívülre</t>
  </si>
  <si>
    <t xml:space="preserve">Egyéb felhalmozási célú támogatások államháztartáson kívülre </t>
  </si>
  <si>
    <t xml:space="preserve">Hosszú lejáratú hitelek, kölcsönök törlesztése </t>
  </si>
  <si>
    <t xml:space="preserve">Rövid lejáratú hitelek, kölcsönök törlesztése </t>
  </si>
  <si>
    <t>Forgatási célú belföldi értékpapírok vásárlása</t>
  </si>
  <si>
    <t>Befektetési célú belföldi értékpapírok beváltása</t>
  </si>
  <si>
    <t>Külföldi értékpapírok beváltása</t>
  </si>
  <si>
    <t xml:space="preserve">Személyi juttatások </t>
  </si>
  <si>
    <t xml:space="preserve">Kommunikációs szolgáltatások </t>
  </si>
  <si>
    <t xml:space="preserve">Költségvetési kiadások </t>
  </si>
  <si>
    <t xml:space="preserve">Finanszírozási kiadások </t>
  </si>
  <si>
    <t>Működési célú visszatérítendő támogatások, kölcsönök visszatérülése államháztartáson belülről</t>
  </si>
  <si>
    <t>Működési célú visszatérítendő támogatások, kölcsönök igénybevétele államháztartáson belülről</t>
  </si>
  <si>
    <t>Egyéb működési célú támogatások bevételei államháztartáson belülről</t>
  </si>
  <si>
    <t>Felhalmozási célú visszatérítendő támogatások, kölcsönök visszatérülése államháztartáson belülről</t>
  </si>
  <si>
    <t>Felhalmozási célú visszatérítendő támogatások, kölcsönök igénybevétele államháztartáson belülről</t>
  </si>
  <si>
    <t>Egyéb felhalmozási célú támogatások bevételei államháztartáson belülről</t>
  </si>
  <si>
    <t>Magánszemélyek jövedelemadói</t>
  </si>
  <si>
    <t xml:space="preserve">Társaságok jövedelemadói </t>
  </si>
  <si>
    <t>Szociális hozzájárulási adó és járulékok</t>
  </si>
  <si>
    <t>Bérhez és foglalkoztatáshoz kapcsolódó adók</t>
  </si>
  <si>
    <t xml:space="preserve">Vagyoni tipusú adók </t>
  </si>
  <si>
    <t xml:space="preserve">Értékesítési és forgalmi adók </t>
  </si>
  <si>
    <t xml:space="preserve">Fogyasztási adók </t>
  </si>
  <si>
    <t>Gépjárműadók</t>
  </si>
  <si>
    <t xml:space="preserve">Egyéb áruhasználati és szolgáltatási adók </t>
  </si>
  <si>
    <t xml:space="preserve">Egyéb közhatalmi bevételek </t>
  </si>
  <si>
    <t>Szolgáltatások ellenértéke</t>
  </si>
  <si>
    <t>Közvetített szolgáltatások értéke</t>
  </si>
  <si>
    <t>Tulajdonosi bevételek</t>
  </si>
  <si>
    <t>Kamatbevételek</t>
  </si>
  <si>
    <t>Egyéb pénzügyi műveletek bevételei</t>
  </si>
  <si>
    <t>Egyéb működési bevételek</t>
  </si>
  <si>
    <t>Immateriális javak értékesítése</t>
  </si>
  <si>
    <t>Ingatlanok értékesítése</t>
  </si>
  <si>
    <t>Részesedések értékesítése</t>
  </si>
  <si>
    <t>Működési célú visszatérítendő támogatások, kölcsönök visszatérülése államháztartáson kívülről</t>
  </si>
  <si>
    <t>Egyéb működési célú átvett pénzeszközök</t>
  </si>
  <si>
    <t>Felhalmozási célú visszatérítendő támogatások, kölcsönök visszatérülése államháztartáson kívülről</t>
  </si>
  <si>
    <t>Egyéb felhalmozási célú átvett pénzeszközök</t>
  </si>
  <si>
    <t>Rovat
száma</t>
  </si>
  <si>
    <t xml:space="preserve">Hosszú lejáratú hitelek, kölcsönök felvétele </t>
  </si>
  <si>
    <t xml:space="preserve">Rövid lejáratú hitelek, kölcsönök felvétele  </t>
  </si>
  <si>
    <t>Forgatási célú belföldi értékpapírok beváltása, értékesítése</t>
  </si>
  <si>
    <t>Befektetési célú belföldi értékpapírok beváltása,  értékesítése</t>
  </si>
  <si>
    <t>Központi költségvetés sajátos finanszírozási bevételei</t>
  </si>
  <si>
    <t xml:space="preserve">Külföldi hitelek, kölcsönök felvétele </t>
  </si>
  <si>
    <t>KIADÁSOK ÖSSZESEN (K1-9)</t>
  </si>
  <si>
    <t>BEVÉTELEK ÖSSZESEN (B1-8)</t>
  </si>
  <si>
    <t>Az egységes rovatrend szerint a kiemelt kiadási és bevételi jogcímek</t>
  </si>
  <si>
    <t xml:space="preserve">Önkormányzatok működési támogatásai </t>
  </si>
  <si>
    <t>Működési célú támogatások államháztartáson belülről</t>
  </si>
  <si>
    <t xml:space="preserve">Felhalmozási célú támogatások államháztartáson belülről </t>
  </si>
  <si>
    <t xml:space="preserve">Jövedelemadók </t>
  </si>
  <si>
    <t xml:space="preserve">Termékek és szolgáltatások adói </t>
  </si>
  <si>
    <t xml:space="preserve">Közhatalmi bevételek </t>
  </si>
  <si>
    <t xml:space="preserve">Működési bevételek </t>
  </si>
  <si>
    <t xml:space="preserve">Felhalmozási bevételek </t>
  </si>
  <si>
    <t xml:space="preserve">Működési célú átvett pénzeszközök </t>
  </si>
  <si>
    <t xml:space="preserve">Költségvetési bevételek </t>
  </si>
  <si>
    <t xml:space="preserve">Felhalmozási célú átvett pénzeszközök </t>
  </si>
  <si>
    <t xml:space="preserve">Hitel-, kölcsönfelvétel államháztartáson kívülről </t>
  </si>
  <si>
    <t xml:space="preserve">Belföldi értékpapírok bevételei </t>
  </si>
  <si>
    <t xml:space="preserve">Maradvány igénybevétele </t>
  </si>
  <si>
    <t xml:space="preserve">Belföldi finanszírozás bevételei </t>
  </si>
  <si>
    <t xml:space="preserve">Külföldi finanszírozás bevételei </t>
  </si>
  <si>
    <t xml:space="preserve">Finanszírozási bevételek </t>
  </si>
  <si>
    <t xml:space="preserve">Felhalmozási célú visszatérítendő támogatások, kölcsönök visszatérülése államháztartáson belülről </t>
  </si>
  <si>
    <t xml:space="preserve">Működési célú támogatások államháztartáson belülről </t>
  </si>
  <si>
    <t xml:space="preserve">Egyéb működési célú támogatások bevételei államháztartáson belülről </t>
  </si>
  <si>
    <t xml:space="preserve">Működési célú visszatérítendő támogatások, kölcsönök igénybevétele államháztartáson belülről </t>
  </si>
  <si>
    <t xml:space="preserve">Felhalmozási célú visszatérítendő támogatások, kölcsönök igénybevétele államháztartáson belülről </t>
  </si>
  <si>
    <t xml:space="preserve">Magánszemélyek jövedelemadói </t>
  </si>
  <si>
    <t xml:space="preserve">Bérhez és foglalkoztatáshoz kapcsolódó adók </t>
  </si>
  <si>
    <t xml:space="preserve">építményadó </t>
  </si>
  <si>
    <t xml:space="preserve">épület után fizetett idegenforgalmi adó </t>
  </si>
  <si>
    <t>magánszemélyek kommunális adója</t>
  </si>
  <si>
    <t>telekadó</t>
  </si>
  <si>
    <t>luxusadó</t>
  </si>
  <si>
    <t>cégautóadó</t>
  </si>
  <si>
    <t>közművezetékek adója</t>
  </si>
  <si>
    <t>öröklési és ajándékozási illeték</t>
  </si>
  <si>
    <t xml:space="preserve">Egyéb áruhasználati és szolgáltatási adók  </t>
  </si>
  <si>
    <t>eljárási illetékek</t>
  </si>
  <si>
    <t>cégnyílvántartás bevételei</t>
  </si>
  <si>
    <t>igazgatási szolgáltatási díjak</t>
  </si>
  <si>
    <t>felügyeleti díjak</t>
  </si>
  <si>
    <t>ebrendészeti hozzájárulás</t>
  </si>
  <si>
    <t>mezőgazdasági termelést érintő időjárási és más természeti kockázatok kezeléséről szóló törvény szerinti kárenyhítési hozzájárulás</t>
  </si>
  <si>
    <t>környezetvédelmi bírság</t>
  </si>
  <si>
    <t>természetvédelmi bírság</t>
  </si>
  <si>
    <t>műemlékvédelmi bírság</t>
  </si>
  <si>
    <t>építésügyi bírság</t>
  </si>
  <si>
    <t>szabálysértési pénz- és helyszíni mbírság és a közlekedési szabályszegések után kiszabott közigazgatási bírság helyi önkormányzatot megillető része</t>
  </si>
  <si>
    <t>egyéb bírság</t>
  </si>
  <si>
    <t xml:space="preserve">Tulajdonosi bevételek </t>
  </si>
  <si>
    <t xml:space="preserve">Kamatbevételek </t>
  </si>
  <si>
    <t>ebből: fedezeti ügyletek kamatbevételei</t>
  </si>
  <si>
    <t xml:space="preserve">Egyéb pénzügyi műveletek bevételei </t>
  </si>
  <si>
    <t xml:space="preserve">Egyéb működési bevételek </t>
  </si>
  <si>
    <t>Működési bevételek</t>
  </si>
  <si>
    <t xml:space="preserve">Immateriális javak értékesítése </t>
  </si>
  <si>
    <t xml:space="preserve">Ingatlanok értékesítése </t>
  </si>
  <si>
    <t xml:space="preserve">Részesedések értékesítése </t>
  </si>
  <si>
    <t xml:space="preserve">Működési célú visszatérítendő támogatások, kölcsönök visszatérülése államháztartáson kívülről </t>
  </si>
  <si>
    <t xml:space="preserve">Egyéb működési célú átvett pénzeszközök </t>
  </si>
  <si>
    <t xml:space="preserve">Felhalmozási célú visszatérítendő támogatások, kölcsönök visszatérülése államháztartáson kívülről </t>
  </si>
  <si>
    <t xml:space="preserve">Egyéb felhalmozási célú átvett pénzeszközök </t>
  </si>
  <si>
    <t>Rövid lejáratú hitelek, kölcsönök felvétele</t>
  </si>
  <si>
    <t xml:space="preserve">Forgatási célú belföldi értékpapírok beváltása, értékesítése </t>
  </si>
  <si>
    <t xml:space="preserve">Befektetési célú belföldi értékpapírok beváltása, értékesítése </t>
  </si>
  <si>
    <t xml:space="preserve">BEVÉTELEK ÖSSZESEN </t>
  </si>
  <si>
    <t>Bevételek (E Ft)</t>
  </si>
  <si>
    <t>Kiadások (E Ft)</t>
  </si>
  <si>
    <t>Kiadások kormányzati funkciónként (E Ft)</t>
  </si>
  <si>
    <t>Bevételek kormányzati funkciónként (E Ft)</t>
  </si>
  <si>
    <t>főjegyző, jegyző, aljegyző, címzetes főjegyző, körjegyző</t>
  </si>
  <si>
    <t>I.  besorolási osztály összesen</t>
  </si>
  <si>
    <t>II.  besorolási osztály összesen</t>
  </si>
  <si>
    <t>III.  besorolási osztály összesen</t>
  </si>
  <si>
    <t>igazgató (főigazgató), igazgatóhelyettes (főigazgató-helyettes)</t>
  </si>
  <si>
    <t>főosztályvezető, főosztályvezető-helyettes, osztályvezető, ügykezelő osztályvezető, további vezető</t>
  </si>
  <si>
    <t>főtanácsos, főmunkatárs, tanácsos, munkatárs</t>
  </si>
  <si>
    <t>"A", "B" fizetési  osztály összesen</t>
  </si>
  <si>
    <t>"C", "D" fizetési osztály  összesen</t>
  </si>
  <si>
    <t>"E"-"J"  fizetési  osztály  összesen</t>
  </si>
  <si>
    <t>kutató, felsőoktatásban oktató</t>
  </si>
  <si>
    <t>fizikai alkalmazott,
a költségvetési szerveknél foglalkoztatott egyéb munkavállaló  (fizikai alkalmazott)</t>
  </si>
  <si>
    <t>ösztöndíjas foglalkoztatott</t>
  </si>
  <si>
    <t>közfoglalkoztatott</t>
  </si>
  <si>
    <t>polgármester, főpolgármester</t>
  </si>
  <si>
    <t>helyi önkormányzati képviselő-testület tagja, megyei közgyűlés tagja</t>
  </si>
  <si>
    <t>alpolgármester, főpolgármester-helyettes, 
megyei közgyűlés elnöke, alelnöke</t>
  </si>
  <si>
    <t xml:space="preserve">prémiumévek programról és a különleges foglalkoztatási állományról szóló 2004. évi CXXII. törvény alapján foglalkoztatott prémiumévesek </t>
  </si>
  <si>
    <t>prémiumévek programról és a különleges foglalkoztatási állományról szóló 2004. évi CXXII. törvény alapján foglalkoztatott különleges foglalkoztatási állományba helyezettek létszáma</t>
  </si>
  <si>
    <t>ösztöndíjas foglalkoztatottak (Pftv, illetve Magyar Közigazgatási Ösztöndíjról szóló 228/2011. (X. 28.) Korm. rendelet)</t>
  </si>
  <si>
    <t>munkaerőpiactól tartósan távol lévő személyek</t>
  </si>
  <si>
    <t>KÖZTISZTVISELŐK, KORMÁNYTISZTVISELŐK ÖSSZESEN</t>
  </si>
  <si>
    <t xml:space="preserve">KÖZALKALMAZOTTAK ÖSSZESEN </t>
  </si>
  <si>
    <t xml:space="preserve">EGYÉB BÉRRENDSZER ÖSSZESEN </t>
  </si>
  <si>
    <t xml:space="preserve">VÁLASZTOTT TISZTSÉGVISELŐK ÖSSZESEN </t>
  </si>
  <si>
    <t xml:space="preserve">KÖLTSÉGVETÉSI ENGEDÉLYEZETT LÉTSZÁMKERETBE TARTOZÓ FOGLALKOZTATOTTAK LÉTSZÁMA MINDÖSSZESEN </t>
  </si>
  <si>
    <t>MEGNEVEZÉS</t>
  </si>
  <si>
    <t>Foglalkoztatottak létszáma (fő)</t>
  </si>
  <si>
    <t xml:space="preserve">Felhalmozási költségvetés előirányzat csoport </t>
  </si>
  <si>
    <t>Működési költségvetés előirányzat csoport</t>
  </si>
  <si>
    <t>kötelező feladatok</t>
  </si>
  <si>
    <t>önként vállalt feladatok</t>
  </si>
  <si>
    <t>központi költségvetési szervek részére</t>
  </si>
  <si>
    <t>központi kezelésű előirányzatok részére</t>
  </si>
  <si>
    <t>fejezeti kezelésű előirányzatok EU-s programokra és azok hazai társfinanszírozása részére</t>
  </si>
  <si>
    <t>egyéb fejezeti kezelésű előirányzatok részére</t>
  </si>
  <si>
    <t>társadalombiztosítás pénzügyi alapjai részére</t>
  </si>
  <si>
    <t>elkülönített állami pénzalapok részére</t>
  </si>
  <si>
    <t>helyi önkormányzatok és költségvetési szerveik részére</t>
  </si>
  <si>
    <t>társulások és költségvetési szerveik részére</t>
  </si>
  <si>
    <t>nemzetiségi önkormányzatok és költségvetési szerveik részére</t>
  </si>
  <si>
    <t>térségi fejlesztési tanácsok és költségvetési szerveik részére</t>
  </si>
  <si>
    <t>egyházi jogi személyek részére</t>
  </si>
  <si>
    <t>egyéb civil szervezetek részére</t>
  </si>
  <si>
    <t>háztartások részére</t>
  </si>
  <si>
    <t>pénzügyi vállalkozások részére</t>
  </si>
  <si>
    <t>állami többségi tulajdonú nem pénzügyi vállalkozások részére</t>
  </si>
  <si>
    <t>önkormányzati többségi tulajdonú nem pénzügyi vállalkozások részére</t>
  </si>
  <si>
    <t>egyéb vállalkozások részére</t>
  </si>
  <si>
    <t>Európai Unió részére</t>
  </si>
  <si>
    <t>kormányok és nemzetközi szervezetek részére</t>
  </si>
  <si>
    <t>egyéb külföldiek részére</t>
  </si>
  <si>
    <t>Európai Unió  részére</t>
  </si>
  <si>
    <t>központi költségvetési szervektől</t>
  </si>
  <si>
    <t>helyi önkormányzatok és költségvetési szerveiktől</t>
  </si>
  <si>
    <t>társulások és költségvetési szerveiktől</t>
  </si>
  <si>
    <t>nemzetiségi önkormányzatok és költségvetési szerveiktől</t>
  </si>
  <si>
    <t>térségi fejlesztési tanácsok és költségvetési szerveiktől</t>
  </si>
  <si>
    <t xml:space="preserve"> központi költségvetési szervektől</t>
  </si>
  <si>
    <t>elkülönített állami pénzalapoktól</t>
  </si>
  <si>
    <t>társadalombiztosítás pénzügyi alapjaitól</t>
  </si>
  <si>
    <t>egyéb fejezeti kezelésű előirányzatoktól</t>
  </si>
  <si>
    <t>központi kezelésű előirányzatoktól</t>
  </si>
  <si>
    <t>fejezeti kezelésű előirányzatok EU-s programokra és azok hazai társfinanszírozásától</t>
  </si>
  <si>
    <t>egyházi jogi személyektől</t>
  </si>
  <si>
    <t>egyéb civil szervezetektől</t>
  </si>
  <si>
    <t>kormányok és nemzetközi szervezetektől</t>
  </si>
  <si>
    <t>egyéb külföldiektől</t>
  </si>
  <si>
    <t>Európai Uniótól</t>
  </si>
  <si>
    <t>egyéb vállalkozásoktól</t>
  </si>
  <si>
    <t>önkormányzati többségi tulajdonú nem pénzügyi vállalkozásoktól</t>
  </si>
  <si>
    <t>állami többségi tulajdonú nem pénzügyi vállalkozásoktól</t>
  </si>
  <si>
    <t>pénzügyi vállalkozásoktól</t>
  </si>
  <si>
    <t>háztartásoktól</t>
  </si>
  <si>
    <t xml:space="preserve">Európai Uniótól </t>
  </si>
  <si>
    <t xml:space="preserve">Költségvetési engedélyezett létszámkeret (álláshely) (fő) ÖNKORMÁNYZAT </t>
  </si>
  <si>
    <t>Költségvetési engedélyezett létszámkeret (álláshely) (fő) KÖLTSÉGVETÉSI SZERV</t>
  </si>
  <si>
    <t>Előző év vállalkozási maradványának igénybevétele MŰKÖDÉSRE</t>
  </si>
  <si>
    <t>Előző év vállalkozási maradványának igénybevétele FELHALMOZÁSRA</t>
  </si>
  <si>
    <t>Előző év költségvetési maradványának igénybevétele MŰKÖDÉSRE</t>
  </si>
  <si>
    <t>Előző év költségvetési maradványának igénybevétele FELHALMOZÁSRA</t>
  </si>
  <si>
    <t>költségvetési egyenleg  MŰKÖDÉSI</t>
  </si>
  <si>
    <t>költségvetési egyenleg FELHALMOZÁSI</t>
  </si>
  <si>
    <t>Tartalékok-általános</t>
  </si>
  <si>
    <t>Tartalékok-cél</t>
  </si>
  <si>
    <t>Céltartalékok-</t>
  </si>
  <si>
    <t>Általános tartalékok</t>
  </si>
  <si>
    <t>Megnevezés</t>
  </si>
  <si>
    <t>nettó</t>
  </si>
  <si>
    <t>áfa</t>
  </si>
  <si>
    <t>bruttó</t>
  </si>
  <si>
    <t xml:space="preserve">kiadási eredeti előirányzat </t>
  </si>
  <si>
    <t>adósságot keletkeztető ügylet kezdő időpontja</t>
  </si>
  <si>
    <t>adósságot keletkeztető ügylet lejárati időpontja</t>
  </si>
  <si>
    <t>ebből kiadási előirányzat fedezete-saját forrás</t>
  </si>
  <si>
    <t>ebből kiadási előirányzat fedezete-adósságot keletkeztető ügylet</t>
  </si>
  <si>
    <t>adósságot keletkeztető ügylet fajtája</t>
  </si>
  <si>
    <t>adósságot keletkeztető ügylet- várható visszatérítendő összege (kamattal) leáratig mindösszesen</t>
  </si>
  <si>
    <t xml:space="preserve">adósságot keletkeztető ügyletekből és kezességvállalásokból fennálló kötelezettségek </t>
  </si>
  <si>
    <t>adósságot keletkeztető ügylet rovatszáma (B8)</t>
  </si>
  <si>
    <t>hitel/lízing/kölcsön/értékpapír</t>
  </si>
  <si>
    <t>1. a helyi adóból származó bevétel, (kommunális adó, iparűzési adó)</t>
  </si>
  <si>
    <t xml:space="preserve">     Beruházási c. áfa</t>
  </si>
  <si>
    <t xml:space="preserve">     Felújítási c. áfa</t>
  </si>
  <si>
    <t>adatok  Ft-ban</t>
  </si>
  <si>
    <t>Kiadások ( Ft)</t>
  </si>
  <si>
    <t>Bevételek (Ft)</t>
  </si>
  <si>
    <t>Beruházások és felújítások (Ft)</t>
  </si>
  <si>
    <t>Lakosságnak juttatott támogatások, szociális, rászorultsági jellegű ellátások (Ft)</t>
  </si>
  <si>
    <t>Támogatások, kölcsönök nyújtása és törlesztése (Ft)</t>
  </si>
  <si>
    <t>Támogatások, kölcsönök bevételei (Ft)</t>
  </si>
  <si>
    <t>Települési adó</t>
  </si>
  <si>
    <t>Helyi adó és egyéb közhatalmi bevételek (Ft)</t>
  </si>
  <si>
    <t>A helyi önkormányzat költségvetési mérlege közgazdasági tagolásban (Ft)</t>
  </si>
  <si>
    <t>A közvetett támogatások (Ft)</t>
  </si>
  <si>
    <t>A költségvetési év azon fejlesztési céljai, amelyek megvalósításához a Gst. 3. § (1) bekezdése szerinti adósságot keletkeztető ügylet megkötése válik vagy válhat szükségessé (Ft)</t>
  </si>
  <si>
    <t>A Gst. 3. § (1) bekezdése szerinti adósságot keletkeztető ügyletekből és kezességvállalásokból fennálló kötelezettségek az adósságot keletkeztető ügyletek futamidejének végéig, illetve a kezesség érvényesíthetőségéig, és a Gst. 45. § (1) bekezdés a) pontja felhatalmazása alapján kiadott jogszabályban meghatározottak szerinti saját bevételek (Ft)</t>
  </si>
  <si>
    <t>A többéves kihatással járó döntések számszerűsítése évenkénti bontásban és összesítve (Ft)</t>
  </si>
  <si>
    <t>Kiadások (Ft)</t>
  </si>
  <si>
    <t>Működési  célú támogatás az Európai Úniónak</t>
  </si>
  <si>
    <t>K513</t>
  </si>
  <si>
    <t>B411</t>
  </si>
  <si>
    <t>Biztosító által fizetett kártérítés</t>
  </si>
  <si>
    <t>Egyéb működési célú támogatás Európai Úniónak</t>
  </si>
  <si>
    <t>Felhalmozási célú visszatérítendő támogatások, kölcsönök visszatérülése az Európai Uniótól</t>
  </si>
  <si>
    <t>Felhalmozási célú visszetérítendő támogatások, kölcsönök, visszatérülése kkormnyoktól és más nemzetközi szervezetekről</t>
  </si>
  <si>
    <t>B74</t>
  </si>
  <si>
    <t>Felhalmozási célú visszatérítendő támogatások, kölcsönök államháztartáson kívülről</t>
  </si>
  <si>
    <t>B75</t>
  </si>
  <si>
    <t>Felhalmozási célú visszatérítendő támogatások,kölcsönök visszatérülése az Európai Uniótól</t>
  </si>
  <si>
    <t>Felhamozási céklú visszatérítendő támogatások,kölcsönök visszatérülése kormányoktól és más nemzetközi szervezetektől</t>
  </si>
  <si>
    <t>A helyi önkormányzatok előző évi elszámolásából származó kiadások</t>
  </si>
  <si>
    <t>K5021</t>
  </si>
  <si>
    <t>K5022</t>
  </si>
  <si>
    <t>A helyi önkormányzatok törvényi előírásai alapuló befizetései</t>
  </si>
  <si>
    <t>Egyéb elvonások, befizetések</t>
  </si>
  <si>
    <t>K5023</t>
  </si>
  <si>
    <t>Felhalmozási célú támogatások az Európai Uniónak</t>
  </si>
  <si>
    <t>K89</t>
  </si>
  <si>
    <t>Befektetési célú belföldi érékpapírok vásárlása</t>
  </si>
  <si>
    <t>Kincstárjegyek beváltás</t>
  </si>
  <si>
    <t>Éven belüi lejáratú belföldi értékpapírok beváltása</t>
  </si>
  <si>
    <t>Belföldi kötvények beváltása</t>
  </si>
  <si>
    <t>K9125</t>
  </si>
  <si>
    <t>K9126</t>
  </si>
  <si>
    <t>Éven túli lejáratú belföldi értékpapírok beváltása</t>
  </si>
  <si>
    <t>Pénzeszközök lekötött betétként elhelyezése</t>
  </si>
  <si>
    <t>Hosszú lejáratú tulajdonosi kölcsönök kiadásai</t>
  </si>
  <si>
    <t>K9191</t>
  </si>
  <si>
    <t>K9192</t>
  </si>
  <si>
    <t>Rövid lejáratú tulajdonosi kölcsönök kiadásai</t>
  </si>
  <si>
    <t>Hitelek, kölcsönök törlesztése külföldi kormányoknak és nemzetközi szervezeteknek</t>
  </si>
  <si>
    <t>Hitelek, kölcsönök törlesztése külföldi pénzintézetnek</t>
  </si>
  <si>
    <t>K925</t>
  </si>
  <si>
    <t>Váltókiadások</t>
  </si>
  <si>
    <t>K94</t>
  </si>
  <si>
    <t>Hosszú lejáratú hitelek, kölcsönök felvétele pénzügyi vállalkozástól</t>
  </si>
  <si>
    <t>Rövid lejáratú hitelek, kölcsönök felvétele  pénzügyi vállalkozástól</t>
  </si>
  <si>
    <t>Hitel-, kölcsönfelvétel pénzügyi vállalkozástól</t>
  </si>
  <si>
    <t>Éven túli lejáratú belföldi értékpapírok kibocsátása</t>
  </si>
  <si>
    <t>Lekötött bankbetétek megszűntetése</t>
  </si>
  <si>
    <t>Hosszú lejáratú tulajdonosi kölcsönök bevételei</t>
  </si>
  <si>
    <t>B8191</t>
  </si>
  <si>
    <t>B8192</t>
  </si>
  <si>
    <t>Rövid lejáratú kölcsönök bevételei</t>
  </si>
  <si>
    <t>Hitelek, kölcsönök felvétele külföldi kormányoktól és nemzetközi szervezetektől</t>
  </si>
  <si>
    <t>B825</t>
  </si>
  <si>
    <t>Hitelek, kölcsönök felvétele külföldi pénzitézetektől</t>
  </si>
  <si>
    <t>Váltóbevételek</t>
  </si>
  <si>
    <t>B84</t>
  </si>
  <si>
    <t>Működési célú költségvetési támogatások és kiegészítő támogatások</t>
  </si>
  <si>
    <t>Elszámolásból származó bevételek</t>
  </si>
  <si>
    <t>Készletértékesítés ellenértéke</t>
  </si>
  <si>
    <t>Befektett pénzügyi eszközökből származó bevétel</t>
  </si>
  <si>
    <t>B4081</t>
  </si>
  <si>
    <t>Egyéb kapott (járó) kamatok és kamatjellegű bevételek</t>
  </si>
  <si>
    <t>B4082</t>
  </si>
  <si>
    <t>Működési célú visszatérítendő támogatások, kölcsönök visszatérülése az Európai Uniótól</t>
  </si>
  <si>
    <t>Működési célú visszatérítendő támogatások, kölcsönök visszatérülése kirmányoktól és más nemzetközi szervezetektől</t>
  </si>
  <si>
    <t>B64</t>
  </si>
  <si>
    <t>B65</t>
  </si>
  <si>
    <t>Működési célú garancia és kezességvállalásból származó kifizetés államháztartáson belülre</t>
  </si>
  <si>
    <t>Működési célú garancia és kezességvállalásból származó kifizetés államháztartáson kívülre</t>
  </si>
  <si>
    <t>Árkiegészítések és támogatások</t>
  </si>
  <si>
    <t>Működési célú támoatások az Európai Uniónak</t>
  </si>
  <si>
    <t>Felhalmozási célú garancia és kezességvállalásból száramzó kifizetés állalmháztartáson belülre</t>
  </si>
  <si>
    <t>Felhalmozási célú garancia és kezességvállalásból származó kifizetés államháztartáson kívülre</t>
  </si>
  <si>
    <t>Egyéb felhalmozási célú támogatások az Európai Uniónak</t>
  </si>
  <si>
    <t>Elvonások és befizetések bevétele</t>
  </si>
  <si>
    <t>Működési célú garancia és kezességvállalásból származó megtérülések államháztartáson belülről</t>
  </si>
  <si>
    <t>Felhalmozási célű önkormányzati támogatások</t>
  </si>
  <si>
    <t xml:space="preserve">Felhalmozási célú garancia és kezességvállalásból származó megtérülések államháztartáson belülről </t>
  </si>
  <si>
    <t xml:space="preserve">Működési célú garancia és kezességvállalásból származó megtérülések államháztartáson kívülről </t>
  </si>
  <si>
    <t>Működési célú visszatérítendő támogatások, kölcsönök visszatérülése az Európai Uniótol</t>
  </si>
  <si>
    <t>Működési célú vissztérítendő támogatások, kölcsönök visszatérülése kormányoktól és más nemzetközi szervezetektől</t>
  </si>
  <si>
    <t>Működési célú vissztérítendő támogatások, kölcsönök visszatérülése államháztartáson belülről</t>
  </si>
  <si>
    <t>Egyéb működési célú átvett pénzeszköz</t>
  </si>
  <si>
    <t>Felhalmozási garancia és kezességvállalásból származó megtérülések államháztartáson kívülről</t>
  </si>
  <si>
    <t>Felhalmozási célú visszatérítendő támogatások, kölcsönök visszatérülése kormányoktól és más nemzetközi szervezetektől</t>
  </si>
  <si>
    <t>Működési célú támogatás az Európai Úniónak</t>
  </si>
  <si>
    <t>2020.</t>
  </si>
  <si>
    <t>2020. évi előirányzat</t>
  </si>
  <si>
    <t>saját bevételek 2020.</t>
  </si>
  <si>
    <t xml:space="preserve">Ingatlanok felújítása </t>
  </si>
  <si>
    <t>2021.</t>
  </si>
  <si>
    <t>saját bevételek 2021.</t>
  </si>
  <si>
    <t xml:space="preserve">     ingatlan beruházás</t>
  </si>
  <si>
    <t xml:space="preserve">     Ingatlan felújítás</t>
  </si>
  <si>
    <t>2021. évi kifizetés</t>
  </si>
  <si>
    <t>2022.</t>
  </si>
  <si>
    <t>2021. évi előirányzat</t>
  </si>
  <si>
    <t>2022. évi előirányzat</t>
  </si>
  <si>
    <t>saját bevételek 2022.</t>
  </si>
  <si>
    <t>eredeti</t>
  </si>
  <si>
    <t>módosított</t>
  </si>
  <si>
    <t>teljesítés</t>
  </si>
  <si>
    <t>tény</t>
  </si>
  <si>
    <t>Önkormányzat 2020. évi költségvetésének végrehajtása</t>
  </si>
  <si>
    <t>módosított ei.</t>
  </si>
  <si>
    <t>2019. évi teljesítés</t>
  </si>
  <si>
    <t>közvetett támogatás telj.</t>
  </si>
  <si>
    <t>teljesült bevétel</t>
  </si>
  <si>
    <t>Egyéb működési célú átvett pénzeszközök háztartástól</t>
  </si>
  <si>
    <t>ebből kiadási előirányzat fedezete-saját forrás tény</t>
  </si>
  <si>
    <t xml:space="preserve">kiadási módosított előirányzat </t>
  </si>
  <si>
    <t xml:space="preserve">     tárgyi eszköz beruházás</t>
  </si>
  <si>
    <t xml:space="preserve">     tárgyi eszköz felújítás</t>
  </si>
  <si>
    <t>Módosítások</t>
  </si>
  <si>
    <t>01        Közhatalmi eredményszemléletű bevételek</t>
  </si>
  <si>
    <t>02        Eszközök és szolgáltatások értékesítése nettó eredményszemléletű bevételei</t>
  </si>
  <si>
    <t>03        Tevékenység egyéb nettó eredményszemléletű bevételei</t>
  </si>
  <si>
    <t>I        Tevékenység nettó eredményszemléletű bevétele (=01+02+03) (04=01+02+03)</t>
  </si>
  <si>
    <t>04        Saját termelésű készletek állományváltozása</t>
  </si>
  <si>
    <t>05        Saját előállítású eszközök aktivált értéke</t>
  </si>
  <si>
    <t>II        Aktivált saját teljesítmények értéke (=±04+05) (07=±05+06)</t>
  </si>
  <si>
    <t>06        Központi működési célú támogatások eredményszemléletű bevételei</t>
  </si>
  <si>
    <t>07        Egyéb működési célú támogatások eredményszemléletű bevételei</t>
  </si>
  <si>
    <t>08        Felhalmozási célú támogatások eredmányszemléletű bevétele</t>
  </si>
  <si>
    <t>09        Különféle egyéb eredményszemléletű bevételek</t>
  </si>
  <si>
    <t>III        Egyéb eredményszemléletű bevételek (=06+07+08) (11=08+09+10)</t>
  </si>
  <si>
    <t>10        Anyagköltség</t>
  </si>
  <si>
    <t>11        Igénybe vett szolgáltatások értéke</t>
  </si>
  <si>
    <t>12        Eladott áruk beszerzési értéke</t>
  </si>
  <si>
    <t>13        Eladott (közvetített) szolgáltatások értéke</t>
  </si>
  <si>
    <t>IV        Anyagjellegű ráfordítások (=09+10+11+12) (16=12+...+15)</t>
  </si>
  <si>
    <t>14        Bérköltség</t>
  </si>
  <si>
    <t>15        Személyi jellegű egyéb kifizetések</t>
  </si>
  <si>
    <t>16        Bérjárulékok</t>
  </si>
  <si>
    <t>V        Személyi jellegű ráfordítások (=13+14+15) (20=17+...+19)</t>
  </si>
  <si>
    <t>VI        Értékcsökkenési leírás</t>
  </si>
  <si>
    <t>VII        Egyéb ráfordítások</t>
  </si>
  <si>
    <t>A) TEVÉKENYSÉGEK EREDMÉNYE (=I±II+III-IV-V-VI-VII) (23=04±07+11-(16+20+21+22))</t>
  </si>
  <si>
    <t>17        Kapott (járó) osztalék és részesedés</t>
  </si>
  <si>
    <t>18       részesedésekből származó eredményszemléletű bevételek, árfolyamnyereségek</t>
  </si>
  <si>
    <t>19        befektetett pénzügyi eszközökből származó eredményszemléletű bevételek, árfolyamnyereségek</t>
  </si>
  <si>
    <t>20        egyéb kapott (járó) kamatok és eredményszemléletű bevételek</t>
  </si>
  <si>
    <t>21        pénzügyi műveletek egyéb eredményszemléletű bevételei</t>
  </si>
  <si>
    <t>21a      -ebből: lekötött bankbetétek mérlegfordulónapi értékelése során megállapított (nem realizált) árfolyamnyeresége</t>
  </si>
  <si>
    <t>21b      -ebből egy pénzeszközök mérlegfordulónapi értékelése során megállapított (nem realizált) árfolyamnyeresége</t>
  </si>
  <si>
    <t>VIII        Pénzügyi műveletek eredményszemléletű bevételei (=14+18+19+20+21)</t>
  </si>
  <si>
    <t>22        részesedésekből származó ráfordítások, árfolyamnyereségek</t>
  </si>
  <si>
    <t>23        befektetett pénzügyi eszközökből (értékpapírokból, kölcsönökből) származó ráfordítások, árfolyamveszteségek</t>
  </si>
  <si>
    <t>24        fizetendő kamatok és kamat jellegű ráfordítások</t>
  </si>
  <si>
    <t>25        részesedések, értékpapírok, pénzeszközök értékvesztése</t>
  </si>
  <si>
    <t>25a      ebből lekötött bankbetétek értékvesztése</t>
  </si>
  <si>
    <t>25b      ebből Kincstáron kívüli forint- és devizaszámlák értékvesztése</t>
  </si>
  <si>
    <t>26        pénzügyi műveletek egyéb ráfordításai</t>
  </si>
  <si>
    <t>26a     ebből lekötött bankbetétek mérlegfordulónapi értékelése során megállapított _(nem realizált) árfolyamvesztesége</t>
  </si>
  <si>
    <t>26b     ebből egyéb pénzeszközök mérlegfordulónapi értékelése során megállapított (nem realizált) árfolyamveszteség</t>
  </si>
  <si>
    <t>IX        Pénzügyi műveletek ráfordításai (=22+23+24+25+26)</t>
  </si>
  <si>
    <t>B)        PÉNZÜGYI MŰVELETEK EREDMÉNYE (=VIII-IX)</t>
  </si>
  <si>
    <t>E)        MÉRLEG SZERINTI EREDMÉNY (=±A±B)</t>
  </si>
  <si>
    <t>Önkormányzat</t>
  </si>
  <si>
    <t>01        Alaptevékenység költségvetési bevételei</t>
  </si>
  <si>
    <t>02        Alaptevékenység költségvetési kiadásai</t>
  </si>
  <si>
    <t>I          Alaptevékenység költségvetési egyenlege (=01-02)</t>
  </si>
  <si>
    <t>03        Alaptevékenység finanszírozási bevételei</t>
  </si>
  <si>
    <t>04        Alaptevékenység finanszírozási kiadásai</t>
  </si>
  <si>
    <t>II         Alaptevékenység finanszírozási egyenlege (=03-04)</t>
  </si>
  <si>
    <t>A)        Alaptevékenység maradványa (=±I±II)</t>
  </si>
  <si>
    <t>C)        Összes maradvány (=A+B)</t>
  </si>
  <si>
    <t>E)        Alaptevékenység szabad maradványa (=A-D)</t>
  </si>
  <si>
    <t>előző időszak</t>
  </si>
  <si>
    <t>tárgy időszak</t>
  </si>
  <si>
    <t xml:space="preserve">A/I/1 </t>
  </si>
  <si>
    <t>Vagyoni értékű jogok</t>
  </si>
  <si>
    <t>A/I/2</t>
  </si>
  <si>
    <t>Szellemi termékek</t>
  </si>
  <si>
    <t>A/I/3</t>
  </si>
  <si>
    <t>Immateriális javak értékhelyesbítése</t>
  </si>
  <si>
    <t xml:space="preserve">A/I </t>
  </si>
  <si>
    <t>Immateriális javak</t>
  </si>
  <si>
    <t>A/II/1</t>
  </si>
  <si>
    <t>Ingatlanok és kapcsolódó vagyoni értékű jogok</t>
  </si>
  <si>
    <t>A/II/2</t>
  </si>
  <si>
    <t>Gépek berendezések, felszerelések, járművek</t>
  </si>
  <si>
    <t>A/II/3</t>
  </si>
  <si>
    <t>Tenyészállatok</t>
  </si>
  <si>
    <t>A/II/4</t>
  </si>
  <si>
    <t>Beruházások, felújítások</t>
  </si>
  <si>
    <t>A/II/5</t>
  </si>
  <si>
    <t>Tárgyi eszközök értékhelyesbítése</t>
  </si>
  <si>
    <t>A/II</t>
  </si>
  <si>
    <t xml:space="preserve">Tárgyi eszközök  </t>
  </si>
  <si>
    <t>A/III/1</t>
  </si>
  <si>
    <t>Tartós részesedések</t>
  </si>
  <si>
    <t>A/III/1a</t>
  </si>
  <si>
    <t xml:space="preserve"> - ebből tartós részesedések jegybankban</t>
  </si>
  <si>
    <t>A/III/1b</t>
  </si>
  <si>
    <t xml:space="preserve"> - ebből tartós részesedések nem pénzügyi vállalkozásban</t>
  </si>
  <si>
    <t>A/III/1c</t>
  </si>
  <si>
    <t xml:space="preserve"> - ebből tartós részesedések pénzügyi vállalkozásban</t>
  </si>
  <si>
    <t>A/III/1d</t>
  </si>
  <si>
    <t xml:space="preserve"> - ebből tartós részesedések társulásban</t>
  </si>
  <si>
    <t>A/III/1e</t>
  </si>
  <si>
    <t xml:space="preserve"> - ebből egyéb tartós részesedések</t>
  </si>
  <si>
    <t>A/III/2</t>
  </si>
  <si>
    <t>Tartós hitelviszonyt megtestesítő értékpapírok</t>
  </si>
  <si>
    <t>A/III/2a</t>
  </si>
  <si>
    <t xml:space="preserve"> - ebből államkötvények</t>
  </si>
  <si>
    <t>A/III/2b</t>
  </si>
  <si>
    <t xml:space="preserve"> - ebből helyi önkormányzatok kötvényei</t>
  </si>
  <si>
    <t>A/III/3</t>
  </si>
  <si>
    <t>Befektetett pézügyi eszközök értékhelyesbítése</t>
  </si>
  <si>
    <t>A/III</t>
  </si>
  <si>
    <t xml:space="preserve">Befektetett pézügyi eszközök  </t>
  </si>
  <si>
    <t>A/IV/1</t>
  </si>
  <si>
    <t>Koncesszióba, vagyonkezelésbe adott eszközök</t>
  </si>
  <si>
    <t>A/IV/1a</t>
  </si>
  <si>
    <t xml:space="preserve"> - ebből immateriális javak</t>
  </si>
  <si>
    <t>A/IV/1b</t>
  </si>
  <si>
    <t xml:space="preserve"> - ebből tárgyi eszközök</t>
  </si>
  <si>
    <t>A/IV/1c</t>
  </si>
  <si>
    <t xml:space="preserve"> - ebből tartós részesedések, tartós hitelviszonyt megtestesítő értékpapírok</t>
  </si>
  <si>
    <t>A/IV/2</t>
  </si>
  <si>
    <t>Koncesszióba, vagyonkezelésbe adott eszközök értékhelyesbítése</t>
  </si>
  <si>
    <t>A/IV</t>
  </si>
  <si>
    <t>A)</t>
  </si>
  <si>
    <t>NEMZETI VAGYONBA TARTOZÓ BEFEKTETT ESZKÖZÖK</t>
  </si>
  <si>
    <t>B/I/1</t>
  </si>
  <si>
    <t>Vásárolt készlete</t>
  </si>
  <si>
    <t>B/I/2</t>
  </si>
  <si>
    <t>Átsorolt, követelés fejében átvett készletek</t>
  </si>
  <si>
    <t>B/I/3</t>
  </si>
  <si>
    <t>Egyéb készletek</t>
  </si>
  <si>
    <t>B/I/4</t>
  </si>
  <si>
    <t>Befejezetlen termelés, félkész termékek, késztermékek</t>
  </si>
  <si>
    <t>B/I/5</t>
  </si>
  <si>
    <t>Növendék, hízó és egyéb állatok</t>
  </si>
  <si>
    <t>B/I</t>
  </si>
  <si>
    <t>Készletek</t>
  </si>
  <si>
    <t>B/II/1</t>
  </si>
  <si>
    <t>Nem tartós részesedések</t>
  </si>
  <si>
    <t>B/II/2</t>
  </si>
  <si>
    <t>Forgatási célú hitelviszonyt megtestesítő értékpapírok</t>
  </si>
  <si>
    <t>B/II/2a</t>
  </si>
  <si>
    <t xml:space="preserve"> - ebből kárpótlási jegyek</t>
  </si>
  <si>
    <t>B/II/2b</t>
  </si>
  <si>
    <t xml:space="preserve"> - ebből kincstárjegyek</t>
  </si>
  <si>
    <t>B/II/2c</t>
  </si>
  <si>
    <t>B/II/2d</t>
  </si>
  <si>
    <t>B/II/2e</t>
  </si>
  <si>
    <t xml:space="preserve"> - ebből befektetési jegyek</t>
  </si>
  <si>
    <t>B/II</t>
  </si>
  <si>
    <t>Értékpapírok</t>
  </si>
  <si>
    <t>B)</t>
  </si>
  <si>
    <t>NEMZETI VAGYONBA TARTOZÓ FORGÓESZKÖZÖK</t>
  </si>
  <si>
    <t>C/I/1</t>
  </si>
  <si>
    <t>Éven túli lejáratú forint lekötött bankbetétek</t>
  </si>
  <si>
    <t>C/I/2</t>
  </si>
  <si>
    <t>Éven túli lejáratú deviza lekötött bankbetétek</t>
  </si>
  <si>
    <t>C)</t>
  </si>
  <si>
    <t>Lekötött bankbetétek</t>
  </si>
  <si>
    <t>C/II/1</t>
  </si>
  <si>
    <t>Forintpénztár</t>
  </si>
  <si>
    <t>C/II/2</t>
  </si>
  <si>
    <t>Valutapénztár</t>
  </si>
  <si>
    <t>C/II/3</t>
  </si>
  <si>
    <t>Betétkönyvek, csekkek, elektronikus pézeszközök</t>
  </si>
  <si>
    <t>C/II</t>
  </si>
  <si>
    <t>Pénztárak, csekkek, betétkönyvek</t>
  </si>
  <si>
    <t>C/III/1</t>
  </si>
  <si>
    <t>Kincstáron kívüli forintszámlák</t>
  </si>
  <si>
    <t>C/III/2</t>
  </si>
  <si>
    <t>Kincstárban vezetett forintszámlák</t>
  </si>
  <si>
    <t>C/III</t>
  </si>
  <si>
    <t>Forintszámlák</t>
  </si>
  <si>
    <t>C/IV/1</t>
  </si>
  <si>
    <t>Kincstáron kívüli devizaszámlák</t>
  </si>
  <si>
    <t>C/IV/2</t>
  </si>
  <si>
    <t>Kincstárban vezetett devizaszámlák</t>
  </si>
  <si>
    <t>C/IV</t>
  </si>
  <si>
    <t>Devizaszámlák</t>
  </si>
  <si>
    <t>PÉNZESZKÖZÖK</t>
  </si>
  <si>
    <t>D/I/1</t>
  </si>
  <si>
    <t>költségvetési évben esedékes követelések működési c. támogatások bevételeire ÁH belülről</t>
  </si>
  <si>
    <t>D/I/1a</t>
  </si>
  <si>
    <t xml:space="preserve"> - ebből költségvetési évben esedékes követelések működési c. visszatérítendő támogatások, kölcsönök visszatérülésére Áh belülről </t>
  </si>
  <si>
    <t>D/I/2</t>
  </si>
  <si>
    <t>költségvetési évben esedékes követelések felhalmozási c. támogatások bevételeire Áh belülről</t>
  </si>
  <si>
    <t>D/I/2a</t>
  </si>
  <si>
    <t xml:space="preserve"> - ebből költségvetési évben esedékes követelések felhalmozási c. visszatérítendő támogatások, kölcsönök visszatérülésére Áh belülről </t>
  </si>
  <si>
    <t>D/I/3</t>
  </si>
  <si>
    <t>költségvetési évben esedékes követelések közhatalmi bevételekre</t>
  </si>
  <si>
    <t>D/I/3a</t>
  </si>
  <si>
    <t xml:space="preserve"> - ebből költségvetési évben esedékes követelések jövedelemadókra</t>
  </si>
  <si>
    <t>D/I/3b</t>
  </si>
  <si>
    <t xml:space="preserve"> - ebből költségvetési évben esedékes követelések szociális hozzájárulási adóra és járulékokra </t>
  </si>
  <si>
    <t>D/I/3c</t>
  </si>
  <si>
    <t xml:space="preserve"> - ebből költségvetési évben esedékes követelések bérhez és foglalkoztatáshoz kapcsolódó adókra</t>
  </si>
  <si>
    <t>D/I/3d</t>
  </si>
  <si>
    <t xml:space="preserve"> - ebből költségvetési évben esedékes követelések vagyoni típusú adókra </t>
  </si>
  <si>
    <t>D/I/3e</t>
  </si>
  <si>
    <t xml:space="preserve"> - ebből költségvetési évben esedékes követelések termékek és szolgáltatások adóira</t>
  </si>
  <si>
    <t>D/I/3f</t>
  </si>
  <si>
    <t xml:space="preserve"> - ebből költségvetési évben esedékes követelések egyéb közhatalmi bevételekre</t>
  </si>
  <si>
    <t>D/I/4</t>
  </si>
  <si>
    <t>költségvetési évben esedékes követelések működési bevételre</t>
  </si>
  <si>
    <t>D/I/4a</t>
  </si>
  <si>
    <t xml:space="preserve"> -  ebből költségvetési évben esedékes követelések készletértékesítés ellenértékére, szolgáltatások ellenértékére, közvetített szolgáltatások ellenértékére </t>
  </si>
  <si>
    <t>D/I/4b</t>
  </si>
  <si>
    <t xml:space="preserve"> - ebből költségvetési évben esedékes követelések tulajdonosi bevételekre</t>
  </si>
  <si>
    <t>D/I/4c</t>
  </si>
  <si>
    <t xml:space="preserve"> -  ebből költségvetési évben esedékes követelések ellátási díjakra</t>
  </si>
  <si>
    <t>D/I/4d</t>
  </si>
  <si>
    <t xml:space="preserve"> - ebből költségvetési évben esedékes követelések kiszámlázott általános forgalmi adóra</t>
  </si>
  <si>
    <t>D/I/4e</t>
  </si>
  <si>
    <t xml:space="preserve"> -  ebből költségvetési évben esedékes követelések általános forgalmi adó visszatérítésére </t>
  </si>
  <si>
    <t>D/I/4f</t>
  </si>
  <si>
    <t xml:space="preserve"> -  ebből költségvetési évben esedékes követelések más nyereség jellegű bevételekre</t>
  </si>
  <si>
    <t>D/I/4g</t>
  </si>
  <si>
    <t xml:space="preserve"> -  ebből költségvetési évben esedékes követelések egyéb pénzügyi műveletek bevételeire </t>
  </si>
  <si>
    <t>D/I/4h</t>
  </si>
  <si>
    <t xml:space="preserve"> -  ebből költségvetési évben esedékes követelések biztosító álltal fizetett kártérítésre </t>
  </si>
  <si>
    <t>D/I/4i</t>
  </si>
  <si>
    <t xml:space="preserve"> - ebből költségvetési évben esedékes követelések egyéb működési bevételre</t>
  </si>
  <si>
    <t>D/I/5</t>
  </si>
  <si>
    <t xml:space="preserve">költségvetési évben esedékes követelések felhalmozási bevételre  </t>
  </si>
  <si>
    <t>D/I/5a</t>
  </si>
  <si>
    <t xml:space="preserve"> - ebből költségvetési évben esedékes követelések immateriális javak értékhelyesbítésére  </t>
  </si>
  <si>
    <t>D/I/5b</t>
  </si>
  <si>
    <t xml:space="preserve"> - ebből költségvetési évben esedékes követelések ingatlanok értékesítésére</t>
  </si>
  <si>
    <t>D/I/5c</t>
  </si>
  <si>
    <t xml:space="preserve"> - ebből költségvetési évben esedékes követelések egyéb tárgyi eszközök értékesítésére</t>
  </si>
  <si>
    <t>D/I/5d</t>
  </si>
  <si>
    <t xml:space="preserve"> - ebből költségvetési évben esedékes követelések részesedések értékesítésére </t>
  </si>
  <si>
    <t>D/I/5e</t>
  </si>
  <si>
    <t xml:space="preserve"> - ebből költségvetési évben esedékes követelések megszűnéshez kapcsolódó bevételekre</t>
  </si>
  <si>
    <t>D/I/6</t>
  </si>
  <si>
    <t>költségvetési évben esedékes követelések működési c. ávett pénzeszközökre</t>
  </si>
  <si>
    <t>D/I/6a</t>
  </si>
  <si>
    <t xml:space="preserve"> - ebből költségvetési évben esedékes követelések működési c. visszatérítendő támogatások, kölcsönök visszatérülése EU-tól </t>
  </si>
  <si>
    <t>D/I/6b</t>
  </si>
  <si>
    <t xml:space="preserve"> - ebből költségvetési évben esedékes követelések működési c. visszatérítendő támogatások, kölcsönök visszatérülése kormányoktól és más nemzetközi szervezettől </t>
  </si>
  <si>
    <t>D/I/6c</t>
  </si>
  <si>
    <t xml:space="preserve"> - ebből költségvetési évben esedékes követelések működési c. visszatérítendő támogatások, kölcsönök visszatérülése ÁH kívülről </t>
  </si>
  <si>
    <t>D/I/7</t>
  </si>
  <si>
    <t>költségvetési évben esedékes követelések felhalmozási c. átvett pénzeszközre</t>
  </si>
  <si>
    <t>D/I/7a</t>
  </si>
  <si>
    <t xml:space="preserve"> - ebből költségvetési évben esedékes követelések felhalmozási c. visszatérítendő támogatások, kölcsönök visszatérülése EU-tól </t>
  </si>
  <si>
    <t>D/I/7b</t>
  </si>
  <si>
    <t xml:space="preserve"> - ebből költségvetési évben esedékes követelések felhalmozási c. visszatérítendő támogatások, kölcsönök visszatérülése kormányoktól és más nemzetközi szervezettől</t>
  </si>
  <si>
    <t>D/I/7c</t>
  </si>
  <si>
    <t xml:space="preserve"> - ebből költségvetési évben esedékes követelések felhalmozási c. visszatérítendő támogatások, kölcsönök visszatérülése ÁH kívülről</t>
  </si>
  <si>
    <t>D/I/8</t>
  </si>
  <si>
    <t>költségvetési évben esedékes követelések finanszírozási bevételre</t>
  </si>
  <si>
    <t>D/I/8a</t>
  </si>
  <si>
    <t xml:space="preserve"> - ebből költségvetési évben esedékes követelések forgatási célú belföldi ép. Beváltásából, értékesítésből </t>
  </si>
  <si>
    <t>D/I/8b</t>
  </si>
  <si>
    <t xml:space="preserve"> - ebből költségvetési évben esedékes követelések befektetési célú belföldi ép. Beváltásából, értékesítésből </t>
  </si>
  <si>
    <t>D/I/8c</t>
  </si>
  <si>
    <t xml:space="preserve"> - ebből költségvetési évben esedékes követelések államháztartáson belüli megelőlegezések törlesztésére </t>
  </si>
  <si>
    <t>D/I/8d</t>
  </si>
  <si>
    <t xml:space="preserve"> -  ebből költségvetési évben esedékes követelések hosszú lejáratú tulajdonosi kölcsönök bevételére</t>
  </si>
  <si>
    <t>D/I/8e</t>
  </si>
  <si>
    <t xml:space="preserve"> - ebből költségvetési évben esedékes követelések rövid lejáratú tulajdonosi kölcsönök bevételeire </t>
  </si>
  <si>
    <t>D/I/8f</t>
  </si>
  <si>
    <t xml:space="preserve"> - ebből költségvetési évben esedékes követelések forgatási c. külföldi értékpapírok beváltásából, értékesítésésből </t>
  </si>
  <si>
    <t>D/I/8g</t>
  </si>
  <si>
    <t xml:space="preserve"> - ebből költségvetési évben esedékes követelések befektetési célú külföldi értékpapírok beváltásából, értékesíéséből </t>
  </si>
  <si>
    <t>D/I</t>
  </si>
  <si>
    <t>Költségvetési évben esedékes követelések</t>
  </si>
  <si>
    <t>D/II/1</t>
  </si>
  <si>
    <t>költségvetési évet követően esedékes követelések működési c. támogatások bevételeire ÁH belülről</t>
  </si>
  <si>
    <t>D/II/1a</t>
  </si>
  <si>
    <t xml:space="preserve"> - ebből költségvetési évet követően esedékes követelések működési c. visszatérítendő támogatások, kölcsönök visszatérülésére Áh belülről </t>
  </si>
  <si>
    <t>D/II/2</t>
  </si>
  <si>
    <t>költségvetési évet követően esedékes követelések felhalmozási c. támogatások bevételeire Áh belülről</t>
  </si>
  <si>
    <t>D/II/2a</t>
  </si>
  <si>
    <t xml:space="preserve"> - ebből költségvetési évet követően esedékes követelések felhalmozási c. visszatérítendő támogatások, kölcsönök visszatérülésére Áh belülről </t>
  </si>
  <si>
    <t>D/II/3</t>
  </si>
  <si>
    <t>költségvetési évet követően esedékes követelések közhatalmi bevételekre</t>
  </si>
  <si>
    <t>D/II/3a</t>
  </si>
  <si>
    <t xml:space="preserve"> - ebből költségvetési évet követően esedékes követelések jövedelemadókra</t>
  </si>
  <si>
    <t xml:space="preserve"> - ebből költségvetési évet követően esedékes követelések szociális hozzájárulási adóra és járulékokra </t>
  </si>
  <si>
    <t xml:space="preserve"> - ebből költségvetési évet követően esedékes követelések bérhez és foglalkoztatáshoz kapcsolódó adókra</t>
  </si>
  <si>
    <t xml:space="preserve"> - ebből költségvetési évet követően esedékes követelések vagyoni típusú adókra </t>
  </si>
  <si>
    <t xml:space="preserve"> - ebből költségvetési évet követően esedékes követelések termékek és szolgáltatások adóira</t>
  </si>
  <si>
    <t xml:space="preserve"> - ebből költségvetési évet követően esedékes követelések egyéb közhatalmi bevételekre</t>
  </si>
  <si>
    <t>költségvetési évet követően esedékes követelések működési bevételre</t>
  </si>
  <si>
    <t xml:space="preserve"> -  ebből költségvetési évet követően esedékes követelések készletértékesítés ellenértékére, szolgáltatások ellenértékére, közvetített szolgáltatások ellenértékére </t>
  </si>
  <si>
    <t xml:space="preserve"> - ebből költségvetési évet követően esedékes követelések tulajdonosi bevételekre</t>
  </si>
  <si>
    <t xml:space="preserve"> -  ebből költségvetési évet követően esedékes követelések ellátási díjakra</t>
  </si>
  <si>
    <t xml:space="preserve"> - ebből költségvetési évet követően esedékes követelések kiszámlázott általános forgalmi adóra</t>
  </si>
  <si>
    <t xml:space="preserve"> -  ebből költségvetési évet követően esedékes követelések általános forgalmi adó visszatérítésére </t>
  </si>
  <si>
    <t xml:space="preserve"> -  ebből költségvetési évet követően esedékes követelések más nyereség jellegű bevételekre</t>
  </si>
  <si>
    <t xml:space="preserve"> -  ebből költségvetési évet követően esedékes követelések egyéb pénzügyi műveletek bevételeire </t>
  </si>
  <si>
    <t xml:space="preserve"> -  ebből költségvetési évet követően esedékes követelések biztosító álltal fizetett kártérítésre </t>
  </si>
  <si>
    <t xml:space="preserve"> - ebből költségvetési évet követően esedékes követelések egyéb működési bevételre</t>
  </si>
  <si>
    <t xml:space="preserve">költségvetési évet követően esedékes követelések felhalmozási bevételre  </t>
  </si>
  <si>
    <t xml:space="preserve"> - ebből költségvetési évet követően esedékes követelések immateriális javak értékhelyesbítésére  </t>
  </si>
  <si>
    <t xml:space="preserve"> - ebből költségvetési évet követően esedékes követelések ingatlanok értékesítésére</t>
  </si>
  <si>
    <t xml:space="preserve"> - ebből költségvetési évet követően esedékes követelések egyéb tárgyi eszközök értékesítésére</t>
  </si>
  <si>
    <t xml:space="preserve"> - ebből költségvetési évet követően esedékes követelések részesedések értékesítésére </t>
  </si>
  <si>
    <t xml:space="preserve"> - ebből költségvetési évet követően esedékes követelések megszűnéshez kapcsolódó bevételekre</t>
  </si>
  <si>
    <t>költségvetési évet követően esedékes követelések működési c. ávett pénzeszközökre</t>
  </si>
  <si>
    <t xml:space="preserve"> - ebből költségvetési évet követően esedékes követelések működési c. visszatérítendő támogatások, kölcsönök visszatérülése EU-tól </t>
  </si>
  <si>
    <t xml:space="preserve"> - ebből költségvetési évet követően esedékes követelések működési c. visszatérítendő támogatások, kölcsönök visszatérülése kormányoktól és más nemzetközi szervezettől </t>
  </si>
  <si>
    <t xml:space="preserve"> - ebből költségvetési évet követően esedékes követelések működési c. visszatérítendő támogatások, kölcsönök visszatérülése ÁH kívülről </t>
  </si>
  <si>
    <t>költségvetési évet követően esedékes követelések felhalmozási c. átvett pénzeszközre</t>
  </si>
  <si>
    <t xml:space="preserve"> - ebből költségvetési évet követően sedékes követelések felhalmozási c. visszatérítendő támogatások, kölcsönök visszatérülése EU-tól </t>
  </si>
  <si>
    <t xml:space="preserve"> - ebből költségvetési évet kökvetően esedékes követelések felhalmozási c. visszatérítendő támogatások, kölcsönök visszatérülése kormányoktól és más nemzetközi szervezettől</t>
  </si>
  <si>
    <t xml:space="preserve"> - ebből költségvetési évet követően esedékes követelések felhalmozási c. visszatérítendő támogatások, kölcsönök visszatérülése ÁH kívülről</t>
  </si>
  <si>
    <t>költségvetési évet követően esedékes követelések finanszírozási bevételre</t>
  </si>
  <si>
    <t xml:space="preserve"> - ebből költségvetési évet követően esedékes követelések forgatási célú belföldi ép. Beváltásából, értékesítésből </t>
  </si>
  <si>
    <t xml:space="preserve"> - ebből költségvetési évet követően esedékes követelések befektetési célú belföldi ép. Beváltásából, értékesítésből </t>
  </si>
  <si>
    <t xml:space="preserve"> - ebből költségvetési évet követően esedékes követelések államháztartáson belüli megelőlegezések törlesztésére </t>
  </si>
  <si>
    <t xml:space="preserve"> -  ebből költségvetési évet követően esedékes követelések hosszú lejáratú tulajdonosi kölcsönök bevételére</t>
  </si>
  <si>
    <t xml:space="preserve"> - ebből költségvetési évet követően esedékes követelések rövid lejáratú tulajdonosi kölcsönök bevételeire </t>
  </si>
  <si>
    <t xml:space="preserve"> - ebből költségvetési évet követően esedékes követelések forgatási c. külföldi értékpapírok beváltásából, értékesítésésből </t>
  </si>
  <si>
    <t xml:space="preserve"> - ebből költségvetési évet követően esedékes követelések befektetési célú külföldi értékpapírok beváltásából, értékesíéséből </t>
  </si>
  <si>
    <t>D/II</t>
  </si>
  <si>
    <t>Költségvetési évet követően esedékes követelések</t>
  </si>
  <si>
    <t>D/III/1</t>
  </si>
  <si>
    <t>Adott előlegek</t>
  </si>
  <si>
    <t>D/III/1a</t>
  </si>
  <si>
    <t xml:space="preserve"> - ebből immateriális javakra adott előlegek </t>
  </si>
  <si>
    <t>D/III/1b</t>
  </si>
  <si>
    <t xml:space="preserve"> - ebből beruházásra, felújításra adott előlegek</t>
  </si>
  <si>
    <t>D/III/1c</t>
  </si>
  <si>
    <t xml:space="preserve"> - ebből készletekre adott előlegek</t>
  </si>
  <si>
    <t>D/III/1d</t>
  </si>
  <si>
    <t xml:space="preserve"> - ebből igénybe vett szolgáltatásra adott előlegek</t>
  </si>
  <si>
    <t>D/III/1e</t>
  </si>
  <si>
    <t xml:space="preserve"> - ebből foglalkoztatottaknak adott előlegek</t>
  </si>
  <si>
    <t>D/III/1f</t>
  </si>
  <si>
    <t xml:space="preserve"> - ebből túlfizetések, téves és visszajáró kifizetések</t>
  </si>
  <si>
    <t>D/III/2</t>
  </si>
  <si>
    <t>továbbadási céllal folyósított támogatások, ellátások elszámolása</t>
  </si>
  <si>
    <t>D/III/3</t>
  </si>
  <si>
    <t>Más által beszedett bevételek elszámolása</t>
  </si>
  <si>
    <t>D/III/4</t>
  </si>
  <si>
    <t>Forgótőke elszámolása</t>
  </si>
  <si>
    <t>D/III/5</t>
  </si>
  <si>
    <t>Vagyonkezelésbe adott eszközökkel kapcsolatos visszapótlási követelés elszámolása</t>
  </si>
  <si>
    <t>D/III/6</t>
  </si>
  <si>
    <t>Nem társadalombizt. Pénzügyi alapjait terhelő kifizetett ellátások megtérítésének elszámolása</t>
  </si>
  <si>
    <t>D/III/7</t>
  </si>
  <si>
    <t>Folyósított, megelőlegezett tb. És családtámogatási ellátások elszámolás</t>
  </si>
  <si>
    <t>D/III/8</t>
  </si>
  <si>
    <t>Részesedésszerzés esetén átadott eszközök</t>
  </si>
  <si>
    <t>D/III/9</t>
  </si>
  <si>
    <t>Letétre, megőrzésre, fedezetkezelésre atadott pénzeszközök biztosítékok</t>
  </si>
  <si>
    <t>D/III</t>
  </si>
  <si>
    <t>Követelés jellegű sajátos elszámolások</t>
  </si>
  <si>
    <t>D)</t>
  </si>
  <si>
    <t>KÖVETELÉSEK</t>
  </si>
  <si>
    <t>E/I/1</t>
  </si>
  <si>
    <t>Adott előleghez kapcsolódó előzetesen felsz. Levonható áfa</t>
  </si>
  <si>
    <t>E/I/2</t>
  </si>
  <si>
    <t>Más előzetesen felszámított levonható áfa</t>
  </si>
  <si>
    <t>E/I/3</t>
  </si>
  <si>
    <t>Adott előleghez kapcsolódó előzetesen felsz. Nem levonható áfa</t>
  </si>
  <si>
    <t>E/I/4</t>
  </si>
  <si>
    <t>Más előzetesen felszámított nem levonható áfa</t>
  </si>
  <si>
    <t>E/I</t>
  </si>
  <si>
    <t>Előzetesen felszámított általános forgalmi adó elszámolása</t>
  </si>
  <si>
    <t>E/II/1</t>
  </si>
  <si>
    <t>Kapott előleghez kapcsolódó fiz.áfa</t>
  </si>
  <si>
    <t>E/II/2</t>
  </si>
  <si>
    <t>Más fizetendő áfa</t>
  </si>
  <si>
    <t>E/II</t>
  </si>
  <si>
    <t>Fizetendő általános forgalmi adó elszámolása</t>
  </si>
  <si>
    <t>E/III/1</t>
  </si>
  <si>
    <t>December havi illetmények, munkabérek elszámolása</t>
  </si>
  <si>
    <t>E/III/2</t>
  </si>
  <si>
    <t>utalványok, bérletek és más hasonló készpénz-helyettesítő fizetési eszköznek nem min.eszközök elszámolása</t>
  </si>
  <si>
    <t>E/III</t>
  </si>
  <si>
    <t>Egyé sajátos eszközoldali elszámolások</t>
  </si>
  <si>
    <t>E)</t>
  </si>
  <si>
    <t>EGYÉB SAJÁTOS ELSZÁMOLÁSOK</t>
  </si>
  <si>
    <t>F/1</t>
  </si>
  <si>
    <t>Eredményszemléletű bevételek aktív időbeli elhatárolása</t>
  </si>
  <si>
    <t>F/2</t>
  </si>
  <si>
    <t>költségek, ráfordítások aktív időbeli elhatárolása</t>
  </si>
  <si>
    <t>F/3</t>
  </si>
  <si>
    <t>Halasztott ráfordítások</t>
  </si>
  <si>
    <t>F)</t>
  </si>
  <si>
    <t>AKTÍV IDŐBELI ELHATÁROLÁSOK</t>
  </si>
  <si>
    <t>ESZKÖZÖK ÖSSZESEN</t>
  </si>
  <si>
    <t>G/I</t>
  </si>
  <si>
    <t>Nemzeti vagyon induláskori értéke</t>
  </si>
  <si>
    <t>G/II</t>
  </si>
  <si>
    <t>Nemzeti vagyon változásai</t>
  </si>
  <si>
    <t>G/III/1</t>
  </si>
  <si>
    <t>Megszűnés miatt átvett lekötött betétek könyv sz. értéke év változásai</t>
  </si>
  <si>
    <t>G/III/2</t>
  </si>
  <si>
    <t>Megszűnés miatt átvett egyéb pénzeszközök könyv sz.értéke és változásai</t>
  </si>
  <si>
    <t>G/III/3</t>
  </si>
  <si>
    <t>Pénzeszközön kívüli egyéb eszközök induláskori értéke és változásai</t>
  </si>
  <si>
    <t>G/III</t>
  </si>
  <si>
    <t>Egyéb eszközök induláskori értéke és változásai</t>
  </si>
  <si>
    <t>G/IV</t>
  </si>
  <si>
    <t>Felhalmozott eredmény</t>
  </si>
  <si>
    <t>G/V</t>
  </si>
  <si>
    <t>Eszközök értékhelyesbítésének forrása</t>
  </si>
  <si>
    <t>G/VI</t>
  </si>
  <si>
    <t>Mérleg szerinti eredmény</t>
  </si>
  <si>
    <t>G)</t>
  </si>
  <si>
    <t>SAJÁT TŐKE</t>
  </si>
  <si>
    <t>H/I/1</t>
  </si>
  <si>
    <t>Költségvetési évben esedékes kötelezettségek személyi juttatásokra</t>
  </si>
  <si>
    <t>H/I/2</t>
  </si>
  <si>
    <t>Költségvetési évben esedékes kötelezettségek munkaadókat terhelő járulékokra és szociális hozzájárulási adóra</t>
  </si>
  <si>
    <t>H/I/3</t>
  </si>
  <si>
    <t>Költségvetési évben esedékes kötelezettségek dologi kiadásokra</t>
  </si>
  <si>
    <t>H/I/4</t>
  </si>
  <si>
    <t>Költségvetési évben esedékes kötelezettségek ellátottal pénzbeli juttatásaira</t>
  </si>
  <si>
    <t>H/I/5</t>
  </si>
  <si>
    <t>Költségvetési évben esedékes kötelezettségek egyéb működési c. kiadásokra</t>
  </si>
  <si>
    <t>H/I/5a</t>
  </si>
  <si>
    <t>Költségvetési évben esedékes kötelezettségek működési c. visszatérítendő támogatások kölcsönök törlesztésére áh belülre</t>
  </si>
  <si>
    <t>H/I/5b</t>
  </si>
  <si>
    <t>Költségvetési évben esedékes kötelezettségek működési c. támogatásokra Eunak</t>
  </si>
  <si>
    <t>H/I/6</t>
  </si>
  <si>
    <t>Költségvetési évben esedékes kötelezettségek beruházásokra</t>
  </si>
  <si>
    <t>H/I/7</t>
  </si>
  <si>
    <t>Költségvetési évben esedékes kötelezettségek felújításokra</t>
  </si>
  <si>
    <t>H/I/8</t>
  </si>
  <si>
    <t>Költségvetési évben esedékes kötelezettségek egyéb felhalmozási c. kiadásokra</t>
  </si>
  <si>
    <t>H/I/8a</t>
  </si>
  <si>
    <t>Költségvetési évben esedékes kötelezettségek felhalmozási c. visszatérítendő támogatások, kölcsönök, törlesztésére áh belül</t>
  </si>
  <si>
    <t>H/I/8b</t>
  </si>
  <si>
    <t>Költségvetési évben esedékes kötelezettségek felhalmozási c. támogátasokra Eunak</t>
  </si>
  <si>
    <t>H/I/9</t>
  </si>
  <si>
    <t>Költségvetési évben esedékes kötelezettségek finanszírozási kiadásokra</t>
  </si>
  <si>
    <t>H/I/9a</t>
  </si>
  <si>
    <t>Költségvetési évben esedékes kötelezettségek hosszú lejáratú hitelek, kölcsönök törlesztésére pénzügyi vállalkozásnak</t>
  </si>
  <si>
    <t>H/I/9b</t>
  </si>
  <si>
    <t>Költségvetési évben esedékes kötelezettségek rövid lejáratú hitelek, kölcsönök törlesztésére pénzügyi vállalkozásnak</t>
  </si>
  <si>
    <t>H/I/9c</t>
  </si>
  <si>
    <t>Költségvetési évben esedékes kötelezettségek kincstárjegyek beváltására</t>
  </si>
  <si>
    <t>H/I/9d</t>
  </si>
  <si>
    <t>Költségvetési évben esedékes kötelezettségek éven belűli lejáratú belföldi értékpapírok beváltására</t>
  </si>
  <si>
    <t>H/I/9e</t>
  </si>
  <si>
    <t>Költségvetési évben esedékes kötelezettségek belföldi kötvények beváltására</t>
  </si>
  <si>
    <t>H/I/9f</t>
  </si>
  <si>
    <t>Költségvetési évben esedékes kötelezettségek éven túlli lejáratú belföldi értékpapírok beváltására</t>
  </si>
  <si>
    <t>H/I/9g</t>
  </si>
  <si>
    <t>Költségvetési évben esedékes kötelezettségek áh belüli megelőlegezés visszfizetésére</t>
  </si>
  <si>
    <t>H/I/9h</t>
  </si>
  <si>
    <t>Költségvetési évben esedékes kötelezettségek pénzügyi lízing kiadásaira</t>
  </si>
  <si>
    <t>H/I/9i</t>
  </si>
  <si>
    <t>Költségvetési évben esedékes kötelezettségek külföldi ép.beváltására</t>
  </si>
  <si>
    <t>H/I/9j</t>
  </si>
  <si>
    <t>Költségvetési évben esedékes kötelezettségek hitelek, kölcsönök törlesztésére külföldi kormánynak, nemzetközi szervezetnek</t>
  </si>
  <si>
    <t>H/I/9k</t>
  </si>
  <si>
    <t>Költségvetési évben esedékes kötelezettségek hitelek, kölcsönök törlesztésére külföldi pénzintézetnek</t>
  </si>
  <si>
    <t>H/I/9l</t>
  </si>
  <si>
    <t>Költségvetési évben esedékes kötelezettségek váltókiadásokra</t>
  </si>
  <si>
    <t>H/I</t>
  </si>
  <si>
    <t xml:space="preserve">Költségvetési évben esedékes kötelezettségek </t>
  </si>
  <si>
    <t>H/II/1</t>
  </si>
  <si>
    <t>Költségvetési évet követően esedékes kötelezettségek személyi juttatásokra</t>
  </si>
  <si>
    <t>H/II/2</t>
  </si>
  <si>
    <t>Költségvetési évet követően esedékes kötelezettségek munkaadót terhelő járulákokra és szoc.hozz.adóra</t>
  </si>
  <si>
    <t>H/II/3</t>
  </si>
  <si>
    <t>Költségvetési évet követően esedékes kötelezettségek dologi kiadásokra</t>
  </si>
  <si>
    <t>H/II/4</t>
  </si>
  <si>
    <t>Költségvetési évet követően esedékes kötelezettségek ellátottak pénzbeli juttatásaira</t>
  </si>
  <si>
    <t>H/II/5</t>
  </si>
  <si>
    <t>Költségvetési évet követően esedékes kötelezettségek egyéb működési c. kiadásokra</t>
  </si>
  <si>
    <t>H/II/5a</t>
  </si>
  <si>
    <t>Költségvetési évet követően esedékes kötelezettségek működési c. visszatérítendő támogatások, kölcsönök törlesztésére áh belülre</t>
  </si>
  <si>
    <t>H/II/5b</t>
  </si>
  <si>
    <t>Költségvetési évet követően esedékes kötelezettségek működési c. támogatásokra Eunak</t>
  </si>
  <si>
    <t>H/II/6</t>
  </si>
  <si>
    <t>Költségvetési évet követően esedékes kötelezettségek beruházásokra</t>
  </si>
  <si>
    <t>H/II/7</t>
  </si>
  <si>
    <t>Költségvetési évet követően esedékes kötelezettségek felújításokra</t>
  </si>
  <si>
    <t>H/II/8</t>
  </si>
  <si>
    <t>Költségvetési évet követően esedékes kötelezettségek egyéb felhalmozási c. kiadásokra</t>
  </si>
  <si>
    <t>H/II/8a</t>
  </si>
  <si>
    <t>Költségvetési évet követően esedékes kötelezettségek felhalmozási c.vissztérítendő támogatások, kölcsönök törlesztésérse ÁH belülre</t>
  </si>
  <si>
    <t>H/II/8b</t>
  </si>
  <si>
    <t>Költségvetési évet követően esedékes kötelezettségek felhalmozási támogatásokra Eunak</t>
  </si>
  <si>
    <t>H/II/9</t>
  </si>
  <si>
    <t>Költségvetési évet követően esedékes kötelezettségek finanszírozási kiadásokra</t>
  </si>
  <si>
    <t>H/II/9a</t>
  </si>
  <si>
    <t>Költségvetési évet követően esedékes kötelezettségek hosszú lejáratú hitelek kölcsönök törlesztésére pénzügyi vállalkozásnak</t>
  </si>
  <si>
    <t>H/II/9b</t>
  </si>
  <si>
    <t>Költségvetési évet követően esedékes kötelezettségek kincstárjegyek beváltására</t>
  </si>
  <si>
    <t>H/II/9c</t>
  </si>
  <si>
    <t>Költségvetési évet követően esedékes kötelezettségek belföldi kötvények beváltására</t>
  </si>
  <si>
    <t>H/II/9d</t>
  </si>
  <si>
    <t>Költségvetési évet követően esedékes kötelezettségek éven túli lejáratú belföldi ép.beváltásáa</t>
  </si>
  <si>
    <t>H/II/9e</t>
  </si>
  <si>
    <t>Költségvetési évet követően esedékes kötelezettségek ÁH belüli megelőlegezés visszafizetésére</t>
  </si>
  <si>
    <t>H/II/9f</t>
  </si>
  <si>
    <t>Költségvetési évet követően esedékes kötelezettségek pénzügyi lízing kiadásokra</t>
  </si>
  <si>
    <t>H/II/9g</t>
  </si>
  <si>
    <t>Költségvetési évet követően esedékes kötelezettségek külföldi ép- beváltására</t>
  </si>
  <si>
    <t>H/II/9h</t>
  </si>
  <si>
    <t>Költségvetési évet követően esedékes kötelezettségek hitelek kölcsönök törlesztésére külföldi kormánynak, nemzetközi szervezetnek</t>
  </si>
  <si>
    <t>H/II/9i</t>
  </si>
  <si>
    <t>Költségvetési évet követően esedékes kötelezettségek külföldi hitelek, kölcsönök törlesztésére külföldi pénzintézetnek</t>
  </si>
  <si>
    <t>H/II/9j</t>
  </si>
  <si>
    <t>Költségvetési évet követően esedékes kötelezettségek váltókiadásokra</t>
  </si>
  <si>
    <t>H/II</t>
  </si>
  <si>
    <t>Költségvetési évet követően esedékes kötelezettségek</t>
  </si>
  <si>
    <t>H/III/1</t>
  </si>
  <si>
    <t>kapott előlegek</t>
  </si>
  <si>
    <t>H/III/2</t>
  </si>
  <si>
    <t>továbbadási céllal folyósított tamogatások, ellátások elszámolása</t>
  </si>
  <si>
    <t>H/III/3</t>
  </si>
  <si>
    <t>Más szervezetet megillető bevételek elszámolás</t>
  </si>
  <si>
    <t>H/III/4</t>
  </si>
  <si>
    <t>Forgótőke elszámolása (Kincstár)</t>
  </si>
  <si>
    <t>H/III/5</t>
  </si>
  <si>
    <t>Nemzeti vagyonba tartozó befektetett eszközökkel kapcsolatos egyes kötelezettség jellegű sajátos elszámolások</t>
  </si>
  <si>
    <t>H/III/6</t>
  </si>
  <si>
    <t>Nem TB pénzügyi alapjait terhelő kifizetett ellátások megtérítésének elszámolása</t>
  </si>
  <si>
    <t>H/III/7</t>
  </si>
  <si>
    <t>Munkáltató által korengedményes nyugdíjhoz megfizetett hozzájárulás elszámolása</t>
  </si>
  <si>
    <t>H/III/8</t>
  </si>
  <si>
    <t>Letétre, megőrzésre, fedezetkezelésre átvett pénzeszközök, biztosítékok</t>
  </si>
  <si>
    <t>H/III/9</t>
  </si>
  <si>
    <t>Nemzetközi támogatási programok pénzeszközei</t>
  </si>
  <si>
    <t>H/III/10</t>
  </si>
  <si>
    <t>Államadósságkezelő Kp Zrt-nél elhelyezett fedezeti betétek</t>
  </si>
  <si>
    <t>H/III</t>
  </si>
  <si>
    <t>Kötelezettség jellegű sajátos elszámolások</t>
  </si>
  <si>
    <t>H)</t>
  </si>
  <si>
    <t>KÖTELEZETTSÉGEK</t>
  </si>
  <si>
    <t>I)</t>
  </si>
  <si>
    <t>KINCSTÁRI SZÁMLAVEZETÉSSEL KAPCSOLATOS ELSZÁMOLÁSOK</t>
  </si>
  <si>
    <t>J/1</t>
  </si>
  <si>
    <t>Eredményszemléletű bevételek passzív időbeli elhat.</t>
  </si>
  <si>
    <t>J/2</t>
  </si>
  <si>
    <t>Költségek, rafordítások passzív időbeli elhat.</t>
  </si>
  <si>
    <t>J/3</t>
  </si>
  <si>
    <t>Halasztott eredményszemléletű bevételek</t>
  </si>
  <si>
    <t>J)</t>
  </si>
  <si>
    <t>PASSZÍV IDŐBELI ELHATÁROLÁSOK</t>
  </si>
  <si>
    <t>FORRÁSOK ÖSSZESEN</t>
  </si>
  <si>
    <t>Magyarlak Község Önkormányzata zárszámadása</t>
  </si>
  <si>
    <t>ÖNKORMÁNYZAT ÉS KÖLTSÉGVETÉSI SZERVEK ÖSSZESEN</t>
  </si>
  <si>
    <t>bruttó érték</t>
  </si>
  <si>
    <t>értékcsökkenés/értékvesztés</t>
  </si>
  <si>
    <t>nettó-mérleg szerinti érték</t>
  </si>
  <si>
    <t xml:space="preserve">ESZKÖZÖK  </t>
  </si>
  <si>
    <t>A/I/1        Vagyoni értékű jogok</t>
  </si>
  <si>
    <t>ebből forgalomképtelen törzsvagyon</t>
  </si>
  <si>
    <t>ebből nemzetgazdasági szempontból kiemelt jelentőségű törzsvagyon</t>
  </si>
  <si>
    <t>ebből korlátozottan forgalomképes vagyon</t>
  </si>
  <si>
    <t xml:space="preserve">ebből üzleti vagyon </t>
  </si>
  <si>
    <t>„0”-ra leírt eszközök</t>
  </si>
  <si>
    <t>használatban lévő kisértékű immateriális javak</t>
  </si>
  <si>
    <t>A/I/2        Szellemi termékek</t>
  </si>
  <si>
    <t>A/I/3        Immateriális javak értékhelyesbítése</t>
  </si>
  <si>
    <t xml:space="preserve">A/I        Immateriális javak </t>
  </si>
  <si>
    <t>használatban lévő kisértékű tárgyi eszközök</t>
  </si>
  <si>
    <t>A/II/1        Ingatlanok és a kapcsolódó vagyoni értékű jogok</t>
  </si>
  <si>
    <t>A/II/2        Gépek, berendezések, felszerelések, járművek</t>
  </si>
  <si>
    <t>A/II/3        Tenyészállatok</t>
  </si>
  <si>
    <t>A/II/4        Beruházások, felújítások</t>
  </si>
  <si>
    <t>A/II/5        Tárgyi eszközök értékhelyesbítése</t>
  </si>
  <si>
    <t xml:space="preserve">A/II        Tárgyi eszközök </t>
  </si>
  <si>
    <t xml:space="preserve">A/III/1        Tartós részesedések </t>
  </si>
  <si>
    <t>A/III/1a        - ebből: tartós részesedések jegybankban</t>
  </si>
  <si>
    <t>A/III/1b        - ebből: tartós részesedések társulásban</t>
  </si>
  <si>
    <t xml:space="preserve">           Tartós részesedés: VasiVíz .Zrt.</t>
  </si>
  <si>
    <t xml:space="preserve">           Tartós részesedés: ………………. Kft.</t>
  </si>
  <si>
    <t xml:space="preserve">           Stb.</t>
  </si>
  <si>
    <t xml:space="preserve">A/III/2        Tartós hitelviszonyt megtestesítő értékpapírok </t>
  </si>
  <si>
    <t>A/III/2a        - ebből: államkötvények</t>
  </si>
  <si>
    <t>A/III/2b        - ebből: helyi önkormányzatok kötvényei</t>
  </si>
  <si>
    <t>A/III/3        Befektetett pénzügyi eszközök értékhelyesbítése</t>
  </si>
  <si>
    <t xml:space="preserve">A/III        Befektetett pénzügyi eszközök </t>
  </si>
  <si>
    <t>A/IV/1        Koncesszióba, vagyonkezelésbe adott eszközök</t>
  </si>
  <si>
    <t>A/IV/2        Koncesszióba, vagyonkezelésbe adott eszközök értékhelyesbítése</t>
  </si>
  <si>
    <t xml:space="preserve">A/IV        Koncesszióba, vagyonkezelésbe adott eszközök </t>
  </si>
  <si>
    <t xml:space="preserve">A)        NEMZETI VAGYONBA TARTOZÓ BEFEKTETETT ESZKÖZÖK </t>
  </si>
  <si>
    <t xml:space="preserve">B/I        Készletek </t>
  </si>
  <si>
    <t>használatban lévő kisértékű készletek</t>
  </si>
  <si>
    <t xml:space="preserve">B/II        Értékpapírok </t>
  </si>
  <si>
    <t xml:space="preserve">B)        NEMZETI VAGYONBA TARTOZÓ FORGÓESZKÖZÖK </t>
  </si>
  <si>
    <t>C/I        Hosszú lejáratú betétek</t>
  </si>
  <si>
    <t>C/II        Pénztárak, csekkek, betétkönyvek</t>
  </si>
  <si>
    <t>C/III        Forintszámlák</t>
  </si>
  <si>
    <t>C/IV        Devizaszámlák</t>
  </si>
  <si>
    <t>C/V        Idegen pénzeszközök</t>
  </si>
  <si>
    <t xml:space="preserve">C)        PÉNZESZKÖZÖK </t>
  </si>
  <si>
    <t>D/I        Költségvetési évben esedékes követelések</t>
  </si>
  <si>
    <t xml:space="preserve">D/II        Költségvetési évet követően esedékes követelések </t>
  </si>
  <si>
    <t xml:space="preserve">D/III/1        Adott előlegek </t>
  </si>
  <si>
    <t>D/III/2        Továbbadási célból folyósított támogatások, ellátások elszámolása</t>
  </si>
  <si>
    <t>D/III/3        Más által beszedett bevételek elszámolása</t>
  </si>
  <si>
    <t>D/III/4        Forgótőke elszámolása</t>
  </si>
  <si>
    <t>D/III/5        Vagyonkezelésbe adott eszközökkel kapcsolatos visszapótlási követelés elszámolása</t>
  </si>
  <si>
    <t>D/III/6        Nem társadalombiztosítás pénzügyi alapjait terhelő kifizetett ellátások megtérítésének elszámolása</t>
  </si>
  <si>
    <t>D/III/7        Folyósított, megelőlegezett társadalombiztosítási és családtámogatási ellátások elszámolása</t>
  </si>
  <si>
    <t xml:space="preserve">D/III        Követelés jellegű sajátos elszámolások </t>
  </si>
  <si>
    <t>D)        KÖVETELÉSEK</t>
  </si>
  <si>
    <t>E)        EGYÉB SAJÁTOS ESZKÖZOLDALI ELSZÁMOLÁSOK</t>
  </si>
  <si>
    <t>F/1        Eredményszemléletű bevételek aktív időbeli elhatárolása</t>
  </si>
  <si>
    <t>F/2        Költségek, ráfordítások aktív időbeli elhatárolása</t>
  </si>
  <si>
    <t>F/3        Halasztott ráfordítások</t>
  </si>
  <si>
    <t xml:space="preserve">F)        AKTÍV IDŐBELI ELHATÁROLÁSOK </t>
  </si>
  <si>
    <t xml:space="preserve">ESZKÖZÖK ÖSSZESEN </t>
  </si>
  <si>
    <t>FORRÁSOK</t>
  </si>
  <si>
    <t>G/I        Nemzeti vagyon induláskori értéke</t>
  </si>
  <si>
    <t>G/II        Nemzeti vagyon változásai</t>
  </si>
  <si>
    <t>G/III        Egyéb eszközök induláskori értéke és változásai</t>
  </si>
  <si>
    <t>G/IV        Felhalmozott eredmény</t>
  </si>
  <si>
    <t>G/V        Eszközök értékhelyesbítésének forrása</t>
  </si>
  <si>
    <t>G/VI        Mérleg szerinti eredmény</t>
  </si>
  <si>
    <t>G)        SAJÁT TŐKE</t>
  </si>
  <si>
    <t xml:space="preserve">H/I        Költségvetési évben esedékes kötelezettségek </t>
  </si>
  <si>
    <t xml:space="preserve">H/II        Költségvetési évet követően esedékes kötelezettségek </t>
  </si>
  <si>
    <t>H/III/1        Kapott előlegek</t>
  </si>
  <si>
    <t>H/III/2        Továbbadási célból folyósított támogatások, ellátások elszámolása</t>
  </si>
  <si>
    <t>H/III/3        Más szervezetet megillető bevételek elszámolása</t>
  </si>
  <si>
    <t>H/III/4        Forgótőke elszámolása (Kincstár)</t>
  </si>
  <si>
    <t>H/III/5        Vagyonkezelésbe vett eszközökkel kapcsolatos visszapótlási kötelezettség elszámolása</t>
  </si>
  <si>
    <t>H/III/6        Nem társadalombiztosítás pénzügyi alapjait terhelő kifizetett ellátások megtérítésének elszámolása</t>
  </si>
  <si>
    <t>H/III/7        Munkáltató által korengedményes nyugdíjhoz megfizetett hozzájárulás elszámolása</t>
  </si>
  <si>
    <t>H/III        Kötelezettség jellegű sajátos elszámolások (=H)/III/1+…+H)/III/7) (146=139+...+145)</t>
  </si>
  <si>
    <t xml:space="preserve">H)        KÖTELEZETTSÉGEK </t>
  </si>
  <si>
    <t>I)        EGYÉB SAJÁTOS FORRÁSOLDALI ELSZÁMOLÁSOK</t>
  </si>
  <si>
    <t>J)        KINCSTÁRI SZÁMLAVEZETÉSSEL KAPCSOLATOS ELSZÁMOLÁSOK</t>
  </si>
  <si>
    <t>01-02. számlacsoportban nyilvántartott eszközök</t>
  </si>
  <si>
    <t xml:space="preserve">kulturális javak </t>
  </si>
  <si>
    <t xml:space="preserve">régészeti leletek </t>
  </si>
  <si>
    <t>függő követelések</t>
  </si>
  <si>
    <t>függő kötelezettségek</t>
  </si>
  <si>
    <t>biztos (jövőbeni) követelések</t>
  </si>
  <si>
    <t>helyi önkormányzat tulajdonában álló gazdálkodó szervezetek működéséből származó kötelezettségeket</t>
  </si>
  <si>
    <t>J/1        Eredményszemléletű bevételek passzív időbeli elhatárolása</t>
  </si>
  <si>
    <t>J/3        Halasztott eredményszemléletű bevételek</t>
  </si>
  <si>
    <t>J/2        Költségek, ráfordítások passzív időbeli elhatárolása</t>
  </si>
  <si>
    <t xml:space="preserve">J)        PASSZÍV IDŐBELI ELHATÁROLÁSOK </t>
  </si>
  <si>
    <t>Környezetvédelmi alap nyitó</t>
  </si>
  <si>
    <t>átvezetés talajterhelési díj számláról</t>
  </si>
  <si>
    <t>Egyenleg 2019.12.31.</t>
  </si>
  <si>
    <t>Önkormányzat 2020. évi költségvetésének végrahajtása</t>
  </si>
  <si>
    <t>2020. évi eredeti ei.</t>
  </si>
  <si>
    <t>2020. évi módosított ei.</t>
  </si>
  <si>
    <t>2020. évi teljesítés</t>
  </si>
  <si>
    <t>2020. teljesítés</t>
  </si>
  <si>
    <t>2023.</t>
  </si>
  <si>
    <t>2020.mei</t>
  </si>
  <si>
    <t>2020.mei.</t>
  </si>
  <si>
    <t xml:space="preserve">2021. </t>
  </si>
  <si>
    <t>2020. évi mód.ei</t>
  </si>
  <si>
    <t>2020.évi teljesítés</t>
  </si>
  <si>
    <t>saját bevételek 2023.</t>
  </si>
  <si>
    <t>Középtávú tervezés - Önkormányzat 2020. évi költségvetésének végrehajtása</t>
  </si>
  <si>
    <t>saját bevételek 2020. mód.ei.</t>
  </si>
  <si>
    <t>saját bevételek 2020. teljesítés</t>
  </si>
  <si>
    <t>Tárgyévi kifizetés (2020. évi ei.)</t>
  </si>
  <si>
    <t>Tárgyévi kifizetés (2020. évi mód. ei.)</t>
  </si>
  <si>
    <t>Tárgyévi kifizetés (2020. évi telj.)</t>
  </si>
  <si>
    <t>2022. évi kifizetés</t>
  </si>
  <si>
    <t>2023. év utáni kifizetések</t>
  </si>
  <si>
    <t>2020. évi Eredménykimutatás (adatok  Ft.)</t>
  </si>
  <si>
    <t>Előző időszak (2019. év)</t>
  </si>
  <si>
    <t>Tárgyi időszak (2020. év)</t>
  </si>
  <si>
    <t>Magyarlak Község Önkormányzata 2020. évi költségvetésének teljesítése</t>
  </si>
  <si>
    <t>2020. évi maradványkimutatás ( Ft.)</t>
  </si>
  <si>
    <t>2020. évi vagyonmérleg ( Ft.)</t>
  </si>
  <si>
    <t>2020.évi Vagyonkimutatása (adatok Ft)</t>
  </si>
  <si>
    <t>Környezetvédelmi alap felhasználása 2020.év (adatok Ft)</t>
  </si>
  <si>
    <t>Árpád úti szennyvízhálózat bővítés</t>
  </si>
  <si>
    <t>202.07.20</t>
  </si>
  <si>
    <t>2023. évi előirányzat</t>
  </si>
  <si>
    <t xml:space="preserve">A </t>
  </si>
  <si>
    <t>B</t>
  </si>
  <si>
    <t>C</t>
  </si>
  <si>
    <t>D</t>
  </si>
  <si>
    <t>1.</t>
  </si>
  <si>
    <t>3.</t>
  </si>
  <si>
    <t>4.</t>
  </si>
  <si>
    <t>5.</t>
  </si>
  <si>
    <t>6.</t>
  </si>
  <si>
    <t>7.</t>
  </si>
  <si>
    <t>8.</t>
  </si>
  <si>
    <t>9.</t>
  </si>
  <si>
    <t>2.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</si>
  <si>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</si>
  <si>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</si>
  <si>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</si>
  <si>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</si>
  <si>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</si>
  <si>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</si>
  <si>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</si>
  <si>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</si>
  <si>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</si>
  <si>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</si>
  <si>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</si>
  <si>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</si>
  <si>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E</t>
  </si>
  <si>
    <t>F</t>
  </si>
  <si>
    <t>22.</t>
  </si>
  <si>
    <t>23.</t>
  </si>
  <si>
    <t>24.</t>
  </si>
  <si>
    <t>25.</t>
  </si>
  <si>
    <t>26.</t>
  </si>
  <si>
    <t>27.</t>
  </si>
  <si>
    <t>28.</t>
  </si>
  <si>
    <t>29.</t>
  </si>
  <si>
    <t>A</t>
  </si>
  <si>
    <t>G</t>
  </si>
  <si>
    <t>H</t>
  </si>
  <si>
    <t>I</t>
  </si>
  <si>
    <t>J</t>
  </si>
  <si>
    <t>K</t>
  </si>
  <si>
    <t>L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</si>
  <si>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</si>
  <si>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</si>
  <si>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</si>
  <si>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</si>
  <si>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</si>
  <si>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</si>
  <si>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</si>
  <si>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</si>
  <si>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</si>
  <si>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</si>
  <si>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</si>
  <si>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</si>
  <si>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</si>
  <si>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</si>
  <si>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</si>
  <si>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</si>
  <si>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</si>
  <si>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</si>
  <si>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</si>
  <si>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</si>
  <si>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</si>
  <si>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</si>
  <si>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</si>
  <si>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</si>
  <si>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</si>
  <si>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</si>
  <si>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</si>
  <si>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</si>
  <si>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</si>
  <si>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</si>
  <si>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</si>
  <si>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</si>
  <si>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</si>
  <si>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</si>
  <si>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</si>
  <si>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</si>
  <si>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</si>
  <si>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</si>
  <si>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</si>
  <si>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</si>
  <si>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</si>
  <si>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</si>
  <si>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</si>
  <si>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</si>
  <si>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</si>
  <si>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</si>
  <si>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</si>
  <si>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</si>
  <si>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</si>
  <si>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</si>
  <si>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</si>
  <si>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</si>
  <si>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</si>
  <si>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</si>
  <si>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</si>
  <si>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</si>
  <si>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</si>
  <si>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</si>
  <si>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</si>
  <si>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</si>
  <si>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</si>
  <si>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</si>
  <si>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</si>
  <si>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</si>
  <si>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</si>
  <si>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</si>
  <si>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</si>
  <si>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</si>
  <si>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</si>
  <si>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</si>
  <si>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</si>
  <si>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</si>
  <si>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</si>
  <si>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</si>
  <si>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</si>
  <si>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</si>
  <si>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</si>
  <si>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</si>
  <si>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</si>
  <si>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</si>
  <si>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</si>
  <si>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</si>
  <si>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</si>
  <si>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</si>
  <si>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</si>
  <si>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</si>
  <si>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</si>
  <si>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</si>
  <si>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</si>
  <si>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</si>
  <si>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</si>
  <si>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</si>
  <si>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</si>
  <si>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</si>
  <si>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</si>
  <si>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</si>
  <si>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</si>
  <si>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</si>
  <si>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</si>
  <si>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</si>
  <si>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</si>
  <si>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</si>
  <si>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</si>
  <si>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</si>
  <si>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</si>
  <si>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</si>
  <si>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</si>
  <si>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</si>
  <si>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</si>
  <si>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</si>
  <si>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</si>
  <si>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</si>
  <si>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</si>
  <si>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</si>
  <si>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</si>
  <si>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</si>
  <si>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</si>
  <si>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</si>
  <si>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</si>
  <si>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</si>
  <si>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</si>
  <si>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</si>
  <si>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</si>
  <si>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</si>
  <si>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</si>
  <si>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</si>
  <si>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</si>
  <si>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</si>
  <si>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</si>
  <si>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</si>
  <si>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</si>
  <si>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</si>
  <si>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</si>
  <si>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</si>
  <si>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</si>
  <si>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</si>
  <si>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</si>
  <si>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</si>
  <si>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</si>
  <si>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</si>
  <si>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</si>
  <si>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</si>
  <si>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</si>
  <si>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</si>
  <si>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</si>
  <si>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</si>
  <si>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</si>
  <si>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</si>
  <si>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</si>
  <si>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</si>
  <si>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</si>
  <si>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</si>
  <si>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</si>
  <si>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</si>
  <si>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</si>
  <si>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</si>
  <si>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</si>
  <si>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</si>
  <si>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</si>
  <si>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</si>
  <si>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</si>
  <si>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</si>
  <si>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</si>
  <si>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</si>
  <si>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</si>
  <si>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</si>
  <si>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</si>
  <si>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</si>
  <si>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</si>
  <si>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</si>
  <si>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</si>
  <si>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</si>
  <si>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</si>
  <si>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</si>
  <si>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</si>
  <si>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</si>
  <si>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</si>
  <si>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</si>
  <si>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</si>
  <si>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</si>
  <si>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</si>
  <si>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</si>
  <si>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</si>
  <si>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</si>
  <si>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</si>
  <si>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</si>
  <si>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</si>
  <si>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</si>
  <si>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</si>
  <si>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</si>
  <si>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</si>
  <si>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</si>
  <si>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</si>
  <si>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</si>
  <si>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</si>
  <si>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</si>
  <si>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</si>
  <si>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</si>
  <si>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</si>
  <si>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</si>
  <si>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</si>
  <si>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</si>
  <si>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</si>
  <si>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</si>
  <si>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</si>
  <si>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</si>
  <si>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</si>
  <si>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</si>
  <si>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</si>
  <si>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</si>
  <si>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</si>
  <si>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</si>
  <si>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</si>
  <si>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</si>
  <si>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</si>
  <si>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</si>
  <si>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</si>
  <si>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</si>
  <si>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248.</t>
  </si>
  <si>
    <t>249.</t>
  </si>
  <si>
    <t>250.</t>
  </si>
  <si>
    <t>251.</t>
  </si>
  <si>
    <t>252.</t>
  </si>
  <si>
    <t>253.</t>
  </si>
  <si>
    <t>254.</t>
  </si>
  <si>
    <t>255.</t>
  </si>
  <si>
    <t>256.</t>
  </si>
  <si>
    <t>257.</t>
  </si>
  <si>
    <t>258.</t>
  </si>
  <si>
    <t>259.</t>
  </si>
  <si>
    <t xml:space="preserve">B </t>
  </si>
  <si>
    <r>
      <t xml:space="preserve">Immateriális javak beszerzése, létesítése </t>
    </r>
    <r>
      <rPr>
        <sz val="11"/>
        <rFont val="Times New Roman"/>
        <family val="1"/>
        <charset val="238"/>
      </rPr>
      <t>(rendezési terv végszla)</t>
    </r>
  </si>
  <si>
    <r>
      <t>a)</t>
    </r>
    <r>
      <rPr>
        <sz val="11"/>
        <color indexed="8"/>
        <rFont val="Times New Roman"/>
        <family val="1"/>
        <charset val="238"/>
      </rPr>
      <t xml:space="preserve"> hitel, kölcsön felvétele, átvállalása a folyósítás, átvállalás napjától a végtörlesztés napjáig, és annak aktuális tőketartozása,</t>
    </r>
  </si>
  <si>
    <r>
      <t xml:space="preserve">b) </t>
    </r>
    <r>
      <rPr>
        <sz val="11"/>
        <color indexed="8"/>
        <rFont val="Times New Roman"/>
        <family val="1"/>
        <charset val="238"/>
      </rPr>
      <t>a számvitelről szóló törvény (a továbbiakban: Szt.) szerinti hitelviszonyt megtestesítő értékpapír forgalomba hozatala a forgalomba hozatal napjától a beváltás napjáig, kamatozó értékpapír esetén annak névértéke, egyéb értékpapír esetén annak vételára,</t>
    </r>
  </si>
  <si>
    <r>
      <t xml:space="preserve">c) </t>
    </r>
    <r>
      <rPr>
        <sz val="11"/>
        <color indexed="8"/>
        <rFont val="Times New Roman"/>
        <family val="1"/>
        <charset val="238"/>
      </rPr>
      <t>váltó kibocsátása a kibocsátás napjától a beváltás napjáig, és annak a váltóval kiváltott kötelezettséggel megegyező, kamatot nem tartalmazó értéke,</t>
    </r>
  </si>
  <si>
    <r>
      <t xml:space="preserve">d) </t>
    </r>
    <r>
      <rPr>
        <sz val="11"/>
        <color indexed="8"/>
        <rFont val="Times New Roman"/>
        <family val="1"/>
        <charset val="238"/>
      </rPr>
      <t>az Szt. szerint pénzügyi lízing lízingbevevői félként történő megkötése a lízing futamideje alatt, és a lízingszerződésben kikötött tőkerész hátralévő összege,</t>
    </r>
  </si>
  <si>
    <r>
      <t>e)</t>
    </r>
    <r>
      <rPr>
        <sz val="11"/>
        <color indexed="8"/>
        <rFont val="Times New Roman"/>
        <family val="1"/>
        <charset val="238"/>
      </rPr>
      <t xml:space="preserve"> a visszavásárlási kötelezettség kikötésével megkötött adásvételi szerződés eladói félként történő megkötése - ideértve az Szt. szerinti valódi penziós és óvadéki repóügyleteket is - a visszavásárlásig, és a kikötött visszavásárlási ár,</t>
    </r>
  </si>
  <si>
    <r>
      <t xml:space="preserve">f) </t>
    </r>
    <r>
      <rPr>
        <sz val="11"/>
        <color indexed="8"/>
        <rFont val="Times New Roman"/>
        <family val="1"/>
        <charset val="238"/>
      </rPr>
      <t>a szerződésben kapott, legalább háromszázhatvanöt nap időtartamú halasztott fizetés, részletfizetés, és a még ki nem fizetett ellenérték,</t>
    </r>
  </si>
  <si>
    <r>
      <t xml:space="preserve">g) </t>
    </r>
    <r>
      <rPr>
        <sz val="11"/>
        <color indexed="8"/>
        <rFont val="Times New Roman"/>
        <family val="1"/>
        <charset val="238"/>
      </rPr>
      <t>hitelintézetek által, származékos műveletek különbözeteként az Államadósság Kezelő Központ Zrt.-nél (a továbbiakban: ÁKK Zrt.) elhelyezett fedezeti betétek, és azok összege.</t>
    </r>
  </si>
  <si>
    <t xml:space="preserve">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</si>
</sst>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__"/>
    <numFmt numFmtId="165" formatCode="\ ##########"/>
    <numFmt numFmtId="171" formatCode="[$-40E]yyyy/\ mmmm;@"/>
  </numFmts>
  <fonts count="6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b/>
      <sz val="10"/>
      <name val="Bookman Old Style"/>
      <family val="1"/>
      <charset val="238"/>
    </font>
    <font>
      <sz val="10"/>
      <name val="Bookman Old Style"/>
      <family val="1"/>
      <charset val="238"/>
    </font>
    <font>
      <b/>
      <sz val="12"/>
      <name val="Bookman Old Style"/>
      <family val="1"/>
      <charset val="238"/>
    </font>
    <font>
      <b/>
      <sz val="14"/>
      <name val="Bookman Old Style"/>
      <family val="1"/>
      <charset val="238"/>
    </font>
    <font>
      <b/>
      <sz val="11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sz val="10"/>
      <name val="Arial CE"/>
      <charset val="238"/>
    </font>
    <font>
      <sz val="11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b/>
      <i/>
      <sz val="14"/>
      <name val="Bookman Old Style"/>
      <family val="1"/>
      <charset val="238"/>
    </font>
    <font>
      <sz val="10"/>
      <color indexed="8"/>
      <name val="Times New Roman"/>
      <family val="1"/>
      <charset val="238"/>
    </font>
    <font>
      <sz val="11"/>
      <color indexed="8"/>
      <name val="Bookman Old Style"/>
      <family val="1"/>
      <charset val="238"/>
    </font>
    <font>
      <i/>
      <sz val="10"/>
      <color indexed="30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sz val="14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sz val="12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i/>
      <sz val="10"/>
      <color indexed="40"/>
      <name val="Bookman Old Style"/>
      <family val="1"/>
      <charset val="238"/>
    </font>
    <font>
      <b/>
      <sz val="10"/>
      <color indexed="40"/>
      <name val="Bookman Old Style"/>
      <family val="1"/>
      <charset val="238"/>
    </font>
    <font>
      <b/>
      <i/>
      <u/>
      <sz val="12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b/>
      <sz val="10"/>
      <color indexed="8"/>
      <name val="Bookman Old Style"/>
      <family val="1"/>
      <charset val="238"/>
    </font>
    <font>
      <sz val="8"/>
      <color indexed="8"/>
      <name val="Bookman Old Style"/>
      <family val="1"/>
      <charset val="238"/>
    </font>
    <font>
      <b/>
      <sz val="12"/>
      <color indexed="10"/>
      <name val="Bookman Old Style"/>
      <family val="1"/>
      <charset val="238"/>
    </font>
    <font>
      <b/>
      <sz val="11"/>
      <color indexed="10"/>
      <name val="Bookman Old Style"/>
      <family val="1"/>
      <charset val="238"/>
    </font>
    <font>
      <b/>
      <sz val="10"/>
      <color indexed="8"/>
      <name val="Times New Roman"/>
      <family val="1"/>
      <charset val="238"/>
    </font>
    <font>
      <sz val="8"/>
      <name val="Calibri"/>
      <family val="2"/>
      <charset val="238"/>
    </font>
    <font>
      <b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color indexed="10"/>
      <name val="Times New Roman"/>
      <family val="1"/>
      <charset val="238"/>
    </font>
    <font>
      <b/>
      <i/>
      <u/>
      <sz val="11"/>
      <color indexed="8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b/>
      <i/>
      <sz val="14"/>
      <color indexed="8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4"/>
      <name val="Times New Roman"/>
      <family val="1"/>
      <charset val="238"/>
    </font>
    <font>
      <i/>
      <sz val="14"/>
      <color indexed="8"/>
      <name val="Times New Roman"/>
      <family val="1"/>
      <charset val="238"/>
    </font>
    <font>
      <b/>
      <sz val="11"/>
      <color indexed="63"/>
      <name val="Times New Roman"/>
      <family val="1"/>
      <charset val="238"/>
    </font>
    <font>
      <i/>
      <sz val="11"/>
      <color indexed="40"/>
      <name val="Times New Roman"/>
      <family val="1"/>
      <charset val="238"/>
    </font>
    <font>
      <b/>
      <i/>
      <sz val="11"/>
      <name val="Times New Roman"/>
      <family val="1"/>
      <charset val="238"/>
    </font>
    <font>
      <u/>
      <sz val="11"/>
      <color indexed="12"/>
      <name val="Times New Roman"/>
      <family val="1"/>
      <charset val="238"/>
    </font>
    <font>
      <b/>
      <sz val="11"/>
      <color indexed="40"/>
      <name val="Times New Roman"/>
      <family val="1"/>
      <charset val="238"/>
    </font>
    <font>
      <u/>
      <sz val="11"/>
      <color theme="10"/>
      <name val="Calibri"/>
      <family val="2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i/>
      <sz val="11"/>
      <color rgb="FF00B0F0"/>
      <name val="Times New Roman"/>
      <family val="1"/>
      <charset val="238"/>
    </font>
    <font>
      <sz val="11"/>
      <color rgb="FF00B0F0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1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4" fillId="0" borderId="0" applyNumberFormat="0" applyFill="0" applyBorder="0" applyAlignment="0" applyProtection="0">
      <alignment vertical="top"/>
      <protection locked="0"/>
    </xf>
    <xf numFmtId="0" fontId="12" fillId="0" borderId="0"/>
  </cellStyleXfs>
  <cellXfs count="435">
    <xf numFmtId="0" fontId="0" fillId="0" borderId="0" xfId="0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7" fillId="0" borderId="0" xfId="0" applyFont="1"/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164" fontId="18" fillId="0" borderId="1" xfId="0" applyNumberFormat="1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/>
    </xf>
    <xf numFmtId="164" fontId="4" fillId="0" borderId="1" xfId="0" applyNumberFormat="1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0" fillId="0" borderId="0" xfId="0" applyBorder="1"/>
    <xf numFmtId="0" fontId="2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0" fillId="0" borderId="1" xfId="0" applyBorder="1"/>
    <xf numFmtId="0" fontId="4" fillId="0" borderId="1" xfId="0" applyFont="1" applyFill="1" applyBorder="1" applyAlignment="1">
      <alignment vertical="center"/>
    </xf>
    <xf numFmtId="0" fontId="4" fillId="0" borderId="1" xfId="0" applyNumberFormat="1" applyFont="1" applyFill="1" applyBorder="1" applyAlignment="1">
      <alignment vertical="center"/>
    </xf>
    <xf numFmtId="165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165" fontId="3" fillId="0" borderId="1" xfId="0" applyNumberFormat="1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/>
    </xf>
    <xf numFmtId="165" fontId="5" fillId="4" borderId="1" xfId="0" applyNumberFormat="1" applyFont="1" applyFill="1" applyBorder="1" applyAlignment="1">
      <alignment vertical="center"/>
    </xf>
    <xf numFmtId="0" fontId="7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 wrapText="1"/>
    </xf>
    <xf numFmtId="0" fontId="17" fillId="0" borderId="1" xfId="0" applyFont="1" applyBorder="1"/>
    <xf numFmtId="0" fontId="19" fillId="0" borderId="1" xfId="0" applyFont="1" applyBorder="1"/>
    <xf numFmtId="0" fontId="20" fillId="0" borderId="1" xfId="0" applyFont="1" applyBorder="1"/>
    <xf numFmtId="0" fontId="21" fillId="5" borderId="1" xfId="0" applyFont="1" applyFill="1" applyBorder="1"/>
    <xf numFmtId="0" fontId="22" fillId="5" borderId="1" xfId="0" applyFont="1" applyFill="1" applyBorder="1"/>
    <xf numFmtId="0" fontId="8" fillId="4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0" fontId="11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23" fillId="0" borderId="0" xfId="0" applyFont="1"/>
    <xf numFmtId="0" fontId="10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vertical="center" wrapText="1"/>
    </xf>
    <xf numFmtId="165" fontId="11" fillId="0" borderId="1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24" fillId="3" borderId="1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left" vertical="center"/>
    </xf>
    <xf numFmtId="0" fontId="24" fillId="3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vertical="center" wrapText="1"/>
    </xf>
    <xf numFmtId="0" fontId="25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vertical="center"/>
    </xf>
    <xf numFmtId="0" fontId="26" fillId="6" borderId="1" xfId="0" applyFont="1" applyFill="1" applyBorder="1"/>
    <xf numFmtId="0" fontId="27" fillId="0" borderId="1" xfId="0" applyFont="1" applyBorder="1" applyAlignment="1">
      <alignment wrapText="1"/>
    </xf>
    <xf numFmtId="0" fontId="27" fillId="0" borderId="1" xfId="0" applyFont="1" applyBorder="1" applyAlignment="1">
      <alignment horizontal="center" wrapText="1"/>
    </xf>
    <xf numFmtId="0" fontId="5" fillId="7" borderId="1" xfId="0" applyFont="1" applyFill="1" applyBorder="1" applyAlignment="1">
      <alignment horizontal="left" vertical="center"/>
    </xf>
    <xf numFmtId="0" fontId="21" fillId="7" borderId="1" xfId="0" applyFont="1" applyFill="1" applyBorder="1"/>
    <xf numFmtId="0" fontId="11" fillId="6" borderId="1" xfId="0" applyFont="1" applyFill="1" applyBorder="1" applyAlignment="1">
      <alignment horizontal="left" vertical="center"/>
    </xf>
    <xf numFmtId="0" fontId="23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8" fillId="0" borderId="1" xfId="0" applyFont="1" applyBorder="1" applyAlignment="1">
      <alignment wrapText="1"/>
    </xf>
    <xf numFmtId="0" fontId="19" fillId="5" borderId="1" xfId="0" applyFont="1" applyFill="1" applyBorder="1"/>
    <xf numFmtId="0" fontId="23" fillId="0" borderId="0" xfId="0" applyFont="1" applyAlignment="1">
      <alignment horizontal="center"/>
    </xf>
    <xf numFmtId="0" fontId="17" fillId="0" borderId="1" xfId="0" applyFont="1" applyBorder="1" applyAlignment="1">
      <alignment wrapText="1"/>
    </xf>
    <xf numFmtId="0" fontId="13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7" fillId="5" borderId="1" xfId="0" applyFont="1" applyFill="1" applyBorder="1"/>
    <xf numFmtId="0" fontId="8" fillId="0" borderId="1" xfId="0" applyFont="1" applyFill="1" applyBorder="1" applyAlignment="1">
      <alignment vertical="center" wrapText="1"/>
    </xf>
    <xf numFmtId="171" fontId="17" fillId="0" borderId="1" xfId="0" applyNumberFormat="1" applyFont="1" applyBorder="1"/>
    <xf numFmtId="171" fontId="19" fillId="0" borderId="1" xfId="0" applyNumberFormat="1" applyFont="1" applyBorder="1"/>
    <xf numFmtId="0" fontId="19" fillId="2" borderId="0" xfId="0" applyFont="1" applyFill="1"/>
    <xf numFmtId="0" fontId="0" fillId="2" borderId="0" xfId="0" applyFill="1"/>
    <xf numFmtId="0" fontId="29" fillId="0" borderId="1" xfId="0" applyFont="1" applyBorder="1" applyAlignment="1">
      <alignment wrapText="1"/>
    </xf>
    <xf numFmtId="0" fontId="30" fillId="0" borderId="0" xfId="0" applyFont="1"/>
    <xf numFmtId="0" fontId="28" fillId="0" borderId="1" xfId="0" applyFont="1" applyBorder="1"/>
    <xf numFmtId="0" fontId="13" fillId="0" borderId="1" xfId="0" applyFont="1" applyFill="1" applyBorder="1" applyAlignment="1">
      <alignment horizontal="left" vertical="center"/>
    </xf>
    <xf numFmtId="0" fontId="20" fillId="0" borderId="0" xfId="0" applyFont="1"/>
    <xf numFmtId="0" fontId="19" fillId="0" borderId="1" xfId="0" applyFont="1" applyBorder="1" applyAlignment="1">
      <alignment horizontal="center"/>
    </xf>
    <xf numFmtId="0" fontId="15" fillId="0" borderId="0" xfId="0" applyFont="1" applyFill="1" applyBorder="1" applyAlignment="1">
      <alignment horizontal="center" vertical="center" wrapText="1"/>
    </xf>
    <xf numFmtId="0" fontId="31" fillId="0" borderId="0" xfId="0" applyFont="1"/>
    <xf numFmtId="0" fontId="10" fillId="2" borderId="1" xfId="0" applyFont="1" applyFill="1" applyBorder="1" applyAlignment="1">
      <alignment vertical="center" wrapText="1"/>
    </xf>
    <xf numFmtId="165" fontId="11" fillId="6" borderId="1" xfId="0" applyNumberFormat="1" applyFont="1" applyFill="1" applyBorder="1" applyAlignment="1">
      <alignment vertical="center"/>
    </xf>
    <xf numFmtId="0" fontId="0" fillId="0" borderId="0" xfId="0" applyFill="1"/>
    <xf numFmtId="0" fontId="27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1" fillId="8" borderId="1" xfId="0" applyFont="1" applyFill="1" applyBorder="1"/>
    <xf numFmtId="0" fontId="55" fillId="0" borderId="0" xfId="0" applyFont="1"/>
    <xf numFmtId="0" fontId="34" fillId="0" borderId="0" xfId="0" applyFont="1" applyAlignment="1">
      <alignment horizontal="center"/>
    </xf>
    <xf numFmtId="3" fontId="55" fillId="0" borderId="0" xfId="0" applyNumberFormat="1" applyFont="1"/>
    <xf numFmtId="0" fontId="35" fillId="0" borderId="0" xfId="0" applyFont="1" applyAlignment="1">
      <alignment horizontal="center" wrapText="1"/>
    </xf>
    <xf numFmtId="3" fontId="55" fillId="0" borderId="0" xfId="0" applyNumberFormat="1" applyFont="1" applyAlignment="1">
      <alignment horizontal="right"/>
    </xf>
    <xf numFmtId="0" fontId="55" fillId="0" borderId="1" xfId="0" applyFont="1" applyBorder="1"/>
    <xf numFmtId="0" fontId="55" fillId="0" borderId="1" xfId="0" applyFont="1" applyBorder="1" applyAlignment="1">
      <alignment horizontal="left"/>
    </xf>
    <xf numFmtId="3" fontId="55" fillId="0" borderId="1" xfId="0" applyNumberFormat="1" applyFont="1" applyBorder="1" applyAlignment="1">
      <alignment horizontal="left"/>
    </xf>
    <xf numFmtId="3" fontId="36" fillId="0" borderId="1" xfId="0" applyNumberFormat="1" applyFont="1" applyBorder="1"/>
    <xf numFmtId="0" fontId="36" fillId="0" borderId="1" xfId="0" applyFont="1" applyBorder="1"/>
    <xf numFmtId="0" fontId="36" fillId="0" borderId="0" xfId="0" applyFont="1"/>
    <xf numFmtId="0" fontId="36" fillId="0" borderId="2" xfId="0" applyFont="1" applyBorder="1"/>
    <xf numFmtId="3" fontId="36" fillId="0" borderId="2" xfId="0" applyNumberFormat="1" applyFont="1" applyFill="1" applyBorder="1"/>
    <xf numFmtId="3" fontId="36" fillId="0" borderId="1" xfId="0" applyNumberFormat="1" applyFont="1" applyFill="1" applyBorder="1"/>
    <xf numFmtId="0" fontId="34" fillId="0" borderId="1" xfId="0" applyFont="1" applyBorder="1"/>
    <xf numFmtId="0" fontId="34" fillId="5" borderId="1" xfId="0" applyFont="1" applyFill="1" applyBorder="1"/>
    <xf numFmtId="3" fontId="36" fillId="11" borderId="1" xfId="0" applyNumberFormat="1" applyFont="1" applyFill="1" applyBorder="1"/>
    <xf numFmtId="3" fontId="36" fillId="0" borderId="0" xfId="0" applyNumberFormat="1" applyFont="1"/>
    <xf numFmtId="0" fontId="34" fillId="0" borderId="0" xfId="0" applyFont="1" applyAlignment="1">
      <alignment horizontal="center" wrapText="1"/>
    </xf>
    <xf numFmtId="0" fontId="55" fillId="0" borderId="0" xfId="0" applyFont="1" applyAlignment="1"/>
    <xf numFmtId="0" fontId="55" fillId="0" borderId="1" xfId="0" applyFont="1" applyBorder="1" applyAlignment="1"/>
    <xf numFmtId="0" fontId="38" fillId="0" borderId="2" xfId="2" applyFont="1" applyFill="1" applyBorder="1" applyAlignment="1">
      <alignment horizontal="left" vertical="center" wrapText="1"/>
    </xf>
    <xf numFmtId="0" fontId="39" fillId="0" borderId="2" xfId="2" applyFont="1" applyFill="1" applyBorder="1" applyAlignment="1">
      <alignment horizontal="left" vertical="center" wrapText="1"/>
    </xf>
    <xf numFmtId="0" fontId="34" fillId="0" borderId="2" xfId="0" applyFont="1" applyBorder="1" applyAlignment="1">
      <alignment wrapText="1"/>
    </xf>
    <xf numFmtId="0" fontId="39" fillId="0" borderId="1" xfId="2" applyFont="1" applyFill="1" applyBorder="1" applyAlignment="1">
      <alignment horizontal="left" vertical="center" wrapText="1"/>
    </xf>
    <xf numFmtId="0" fontId="39" fillId="0" borderId="1" xfId="0" applyFont="1" applyFill="1" applyBorder="1" applyAlignment="1">
      <alignment horizontal="center" vertical="center" wrapText="1"/>
    </xf>
    <xf numFmtId="0" fontId="38" fillId="0" borderId="1" xfId="2" applyFont="1" applyFill="1" applyBorder="1" applyAlignment="1">
      <alignment horizontal="left" vertical="center" wrapText="1"/>
    </xf>
    <xf numFmtId="0" fontId="38" fillId="0" borderId="1" xfId="0" applyFont="1" applyFill="1" applyBorder="1" applyAlignment="1">
      <alignment horizontal="center" vertical="center" wrapText="1"/>
    </xf>
    <xf numFmtId="0" fontId="56" fillId="0" borderId="1" xfId="0" applyFont="1" applyBorder="1"/>
    <xf numFmtId="0" fontId="34" fillId="0" borderId="1" xfId="0" applyFont="1" applyFill="1" applyBorder="1" applyAlignment="1">
      <alignment horizontal="center" vertical="center" wrapText="1"/>
    </xf>
    <xf numFmtId="0" fontId="36" fillId="0" borderId="1" xfId="0" applyFont="1" applyBorder="1" applyAlignment="1">
      <alignment vertical="center" wrapText="1"/>
    </xf>
    <xf numFmtId="0" fontId="39" fillId="0" borderId="0" xfId="0" applyFont="1" applyFill="1" applyBorder="1" applyAlignment="1">
      <alignment horizontal="left" vertical="center" wrapText="1"/>
    </xf>
    <xf numFmtId="0" fontId="40" fillId="0" borderId="0" xfId="0" applyFont="1"/>
    <xf numFmtId="0" fontId="55" fillId="0" borderId="0" xfId="0" applyFont="1" applyAlignment="1">
      <alignment horizontal="center" wrapText="1"/>
    </xf>
    <xf numFmtId="0" fontId="55" fillId="0" borderId="0" xfId="0" applyFont="1" applyAlignment="1">
      <alignment wrapText="1"/>
    </xf>
    <xf numFmtId="3" fontId="55" fillId="0" borderId="1" xfId="0" applyNumberFormat="1" applyFont="1" applyBorder="1"/>
    <xf numFmtId="0" fontId="34" fillId="0" borderId="2" xfId="0" applyFont="1" applyFill="1" applyBorder="1" applyAlignment="1">
      <alignment horizontal="center" vertical="center"/>
    </xf>
    <xf numFmtId="3" fontId="34" fillId="0" borderId="2" xfId="0" applyNumberFormat="1" applyFont="1" applyFill="1" applyBorder="1" applyAlignment="1">
      <alignment horizontal="center" vertical="center" wrapText="1"/>
    </xf>
    <xf numFmtId="3" fontId="36" fillId="0" borderId="2" xfId="0" applyNumberFormat="1" applyFont="1" applyBorder="1" applyAlignment="1">
      <alignment horizontal="center" wrapText="1"/>
    </xf>
    <xf numFmtId="3" fontId="36" fillId="0" borderId="2" xfId="0" applyNumberFormat="1" applyFont="1" applyFill="1" applyBorder="1" applyAlignment="1">
      <alignment horizontal="center" wrapText="1"/>
    </xf>
    <xf numFmtId="0" fontId="36" fillId="0" borderId="1" xfId="0" applyFont="1" applyFill="1" applyBorder="1" applyAlignment="1">
      <alignment vertical="center" wrapText="1"/>
    </xf>
    <xf numFmtId="3" fontId="36" fillId="0" borderId="1" xfId="0" applyNumberFormat="1" applyFont="1" applyFill="1" applyBorder="1" applyAlignment="1">
      <alignment horizontal="left" vertical="center"/>
    </xf>
    <xf numFmtId="0" fontId="36" fillId="0" borderId="1" xfId="0" applyFont="1" applyFill="1" applyBorder="1" applyAlignment="1">
      <alignment horizontal="left" vertical="center" wrapText="1"/>
    </xf>
    <xf numFmtId="0" fontId="34" fillId="0" borderId="1" xfId="0" applyFont="1" applyFill="1" applyBorder="1" applyAlignment="1">
      <alignment horizontal="left" vertical="center" wrapText="1"/>
    </xf>
    <xf numFmtId="3" fontId="34" fillId="0" borderId="1" xfId="0" applyNumberFormat="1" applyFont="1" applyFill="1" applyBorder="1" applyAlignment="1">
      <alignment horizontal="left" vertical="center"/>
    </xf>
    <xf numFmtId="3" fontId="56" fillId="0" borderId="1" xfId="0" applyNumberFormat="1" applyFont="1" applyBorder="1"/>
    <xf numFmtId="0" fontId="56" fillId="0" borderId="0" xfId="0" applyFont="1"/>
    <xf numFmtId="0" fontId="39" fillId="0" borderId="1" xfId="0" applyFont="1" applyFill="1" applyBorder="1" applyAlignment="1">
      <alignment horizontal="left" vertical="center" wrapText="1"/>
    </xf>
    <xf numFmtId="0" fontId="38" fillId="0" borderId="1" xfId="0" applyFont="1" applyFill="1" applyBorder="1" applyAlignment="1">
      <alignment horizontal="left" vertical="center" wrapText="1"/>
    </xf>
    <xf numFmtId="0" fontId="41" fillId="12" borderId="1" xfId="0" applyFont="1" applyFill="1" applyBorder="1"/>
    <xf numFmtId="3" fontId="34" fillId="12" borderId="1" xfId="0" applyNumberFormat="1" applyFont="1" applyFill="1" applyBorder="1" applyAlignment="1">
      <alignment horizontal="left" vertical="center"/>
    </xf>
    <xf numFmtId="3" fontId="55" fillId="12" borderId="1" xfId="0" applyNumberFormat="1" applyFont="1" applyFill="1" applyBorder="1"/>
    <xf numFmtId="0" fontId="38" fillId="13" borderId="1" xfId="0" applyFont="1" applyFill="1" applyBorder="1" applyAlignment="1">
      <alignment horizontal="left" vertical="center" wrapText="1"/>
    </xf>
    <xf numFmtId="3" fontId="34" fillId="13" borderId="1" xfId="0" applyNumberFormat="1" applyFont="1" applyFill="1" applyBorder="1" applyAlignment="1">
      <alignment horizontal="left" vertical="center"/>
    </xf>
    <xf numFmtId="3" fontId="56" fillId="13" borderId="1" xfId="0" applyNumberFormat="1" applyFont="1" applyFill="1" applyBorder="1"/>
    <xf numFmtId="0" fontId="34" fillId="8" borderId="1" xfId="0" applyFont="1" applyFill="1" applyBorder="1"/>
    <xf numFmtId="3" fontId="34" fillId="8" borderId="1" xfId="0" applyNumberFormat="1" applyFont="1" applyFill="1" applyBorder="1" applyAlignment="1">
      <alignment horizontal="left" vertical="center"/>
    </xf>
    <xf numFmtId="3" fontId="55" fillId="14" borderId="1" xfId="0" applyNumberFormat="1" applyFont="1" applyFill="1" applyBorder="1"/>
    <xf numFmtId="0" fontId="39" fillId="0" borderId="1" xfId="0" applyFont="1" applyFill="1" applyBorder="1" applyAlignment="1">
      <alignment horizontal="left" vertical="center"/>
    </xf>
    <xf numFmtId="3" fontId="36" fillId="0" borderId="1" xfId="0" applyNumberFormat="1" applyFont="1" applyFill="1" applyBorder="1" applyAlignment="1">
      <alignment horizontal="left" vertical="center" wrapText="1"/>
    </xf>
    <xf numFmtId="3" fontId="34" fillId="0" borderId="1" xfId="0" applyNumberFormat="1" applyFont="1" applyFill="1" applyBorder="1" applyAlignment="1">
      <alignment horizontal="left" vertical="center" wrapText="1"/>
    </xf>
    <xf numFmtId="0" fontId="38" fillId="0" borderId="1" xfId="0" applyFont="1" applyFill="1" applyBorder="1" applyAlignment="1">
      <alignment horizontal="left" vertical="center"/>
    </xf>
    <xf numFmtId="0" fontId="38" fillId="13" borderId="1" xfId="0" applyFont="1" applyFill="1" applyBorder="1" applyAlignment="1">
      <alignment horizontal="left" vertical="center"/>
    </xf>
    <xf numFmtId="3" fontId="34" fillId="13" borderId="1" xfId="0" applyNumberFormat="1" applyFont="1" applyFill="1" applyBorder="1" applyAlignment="1">
      <alignment horizontal="left" vertical="center" wrapText="1"/>
    </xf>
    <xf numFmtId="3" fontId="55" fillId="15" borderId="1" xfId="0" applyNumberFormat="1" applyFont="1" applyFill="1" applyBorder="1"/>
    <xf numFmtId="0" fontId="34" fillId="0" borderId="2" xfId="0" applyFont="1" applyBorder="1"/>
    <xf numFmtId="0" fontId="34" fillId="0" borderId="2" xfId="0" applyFont="1" applyFill="1" applyBorder="1" applyAlignment="1">
      <alignment horizontal="center" vertical="center" wrapText="1"/>
    </xf>
    <xf numFmtId="3" fontId="34" fillId="0" borderId="2" xfId="0" applyNumberFormat="1" applyFont="1" applyBorder="1" applyAlignment="1">
      <alignment horizontal="center"/>
    </xf>
    <xf numFmtId="0" fontId="34" fillId="0" borderId="1" xfId="0" applyFont="1" applyFill="1" applyBorder="1" applyAlignment="1">
      <alignment horizontal="left" vertical="center"/>
    </xf>
    <xf numFmtId="0" fontId="36" fillId="0" borderId="1" xfId="0" applyFont="1" applyFill="1" applyBorder="1" applyAlignment="1">
      <alignment horizontal="left" vertical="center"/>
    </xf>
    <xf numFmtId="0" fontId="57" fillId="0" borderId="1" xfId="0" applyFont="1" applyFill="1" applyBorder="1" applyAlignment="1">
      <alignment horizontal="left" vertical="center" wrapText="1"/>
    </xf>
    <xf numFmtId="3" fontId="58" fillId="0" borderId="1" xfId="0" applyNumberFormat="1" applyFont="1" applyBorder="1"/>
    <xf numFmtId="3" fontId="55" fillId="0" borderId="0" xfId="0" applyNumberFormat="1" applyFont="1" applyAlignment="1">
      <alignment horizontal="center" wrapText="1"/>
    </xf>
    <xf numFmtId="0" fontId="55" fillId="0" borderId="1" xfId="0" applyFont="1" applyBorder="1" applyAlignment="1">
      <alignment horizontal="left" wrapText="1"/>
    </xf>
    <xf numFmtId="3" fontId="55" fillId="0" borderId="1" xfId="0" applyNumberFormat="1" applyFont="1" applyBorder="1" applyAlignment="1">
      <alignment horizontal="left" wrapText="1"/>
    </xf>
    <xf numFmtId="0" fontId="34" fillId="0" borderId="3" xfId="0" applyFont="1" applyBorder="1"/>
    <xf numFmtId="3" fontId="34" fillId="0" borderId="1" xfId="0" applyNumberFormat="1" applyFont="1" applyBorder="1" applyAlignment="1">
      <alignment horizontal="center"/>
    </xf>
    <xf numFmtId="3" fontId="36" fillId="0" borderId="1" xfId="0" applyNumberFormat="1" applyFont="1" applyBorder="1" applyAlignment="1">
      <alignment horizontal="center"/>
    </xf>
    <xf numFmtId="0" fontId="39" fillId="0" borderId="3" xfId="0" applyFont="1" applyFill="1" applyBorder="1" applyAlignment="1">
      <alignment horizontal="left" vertical="center" wrapText="1"/>
    </xf>
    <xf numFmtId="0" fontId="34" fillId="0" borderId="3" xfId="0" applyFont="1" applyFill="1" applyBorder="1" applyAlignment="1">
      <alignment horizontal="left" vertical="center" wrapText="1"/>
    </xf>
    <xf numFmtId="0" fontId="36" fillId="0" borderId="3" xfId="0" applyFont="1" applyFill="1" applyBorder="1" applyAlignment="1">
      <alignment horizontal="left" vertical="center" wrapText="1"/>
    </xf>
    <xf numFmtId="0" fontId="38" fillId="0" borderId="3" xfId="0" applyFont="1" applyFill="1" applyBorder="1" applyAlignment="1">
      <alignment horizontal="left" vertical="center" wrapText="1"/>
    </xf>
    <xf numFmtId="0" fontId="35" fillId="0" borderId="0" xfId="0" applyFont="1"/>
    <xf numFmtId="0" fontId="34" fillId="12" borderId="1" xfId="0" applyFont="1" applyFill="1" applyBorder="1" applyAlignment="1">
      <alignment horizontal="left" vertical="center"/>
    </xf>
    <xf numFmtId="0" fontId="34" fillId="13" borderId="1" xfId="0" applyFont="1" applyFill="1" applyBorder="1" applyAlignment="1">
      <alignment horizontal="left" vertical="center"/>
    </xf>
    <xf numFmtId="3" fontId="55" fillId="13" borderId="1" xfId="0" applyNumberFormat="1" applyFont="1" applyFill="1" applyBorder="1"/>
    <xf numFmtId="0" fontId="34" fillId="16" borderId="1" xfId="0" applyFont="1" applyFill="1" applyBorder="1"/>
    <xf numFmtId="0" fontId="34" fillId="16" borderId="1" xfId="0" applyFont="1" applyFill="1" applyBorder="1" applyAlignment="1">
      <alignment horizontal="left" vertical="center"/>
    </xf>
    <xf numFmtId="3" fontId="55" fillId="16" borderId="1" xfId="0" applyNumberFormat="1" applyFont="1" applyFill="1" applyBorder="1"/>
    <xf numFmtId="0" fontId="34" fillId="13" borderId="1" xfId="0" applyFont="1" applyFill="1" applyBorder="1" applyAlignment="1">
      <alignment horizontal="left" vertical="center" wrapText="1"/>
    </xf>
    <xf numFmtId="0" fontId="34" fillId="15" borderId="1" xfId="0" applyFont="1" applyFill="1" applyBorder="1"/>
    <xf numFmtId="0" fontId="36" fillId="15" borderId="1" xfId="0" applyFont="1" applyFill="1" applyBorder="1"/>
    <xf numFmtId="0" fontId="43" fillId="0" borderId="0" xfId="0" applyFont="1" applyAlignment="1">
      <alignment horizontal="center" wrapText="1"/>
    </xf>
    <xf numFmtId="3" fontId="34" fillId="0" borderId="1" xfId="0" applyNumberFormat="1" applyFont="1" applyBorder="1"/>
    <xf numFmtId="0" fontId="34" fillId="0" borderId="3" xfId="0" applyFont="1" applyFill="1" applyBorder="1" applyAlignment="1">
      <alignment vertical="center" wrapText="1"/>
    </xf>
    <xf numFmtId="165" fontId="34" fillId="0" borderId="1" xfId="0" applyNumberFormat="1" applyFont="1" applyFill="1" applyBorder="1" applyAlignment="1">
      <alignment vertical="center"/>
    </xf>
    <xf numFmtId="3" fontId="56" fillId="0" borderId="0" xfId="0" applyNumberFormat="1" applyFont="1"/>
    <xf numFmtId="3" fontId="36" fillId="15" borderId="1" xfId="0" applyNumberFormat="1" applyFont="1" applyFill="1" applyBorder="1"/>
    <xf numFmtId="0" fontId="55" fillId="15" borderId="0" xfId="0" applyFont="1" applyFill="1"/>
    <xf numFmtId="165" fontId="34" fillId="12" borderId="1" xfId="0" applyNumberFormat="1" applyFont="1" applyFill="1" applyBorder="1" applyAlignment="1">
      <alignment vertical="center"/>
    </xf>
    <xf numFmtId="3" fontId="36" fillId="12" borderId="1" xfId="0" applyNumberFormat="1" applyFont="1" applyFill="1" applyBorder="1"/>
    <xf numFmtId="0" fontId="34" fillId="0" borderId="3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left" vertical="center" wrapText="1"/>
    </xf>
    <xf numFmtId="0" fontId="55" fillId="0" borderId="0" xfId="0" applyFont="1" applyBorder="1"/>
    <xf numFmtId="0" fontId="56" fillId="0" borderId="0" xfId="0" applyFont="1" applyBorder="1"/>
    <xf numFmtId="0" fontId="38" fillId="0" borderId="3" xfId="0" applyFont="1" applyFill="1" applyBorder="1" applyAlignment="1">
      <alignment horizontal="left" vertical="center"/>
    </xf>
    <xf numFmtId="3" fontId="55" fillId="0" borderId="0" xfId="0" applyNumberFormat="1" applyFont="1" applyBorder="1"/>
    <xf numFmtId="0" fontId="34" fillId="0" borderId="3" xfId="0" applyFont="1" applyFill="1" applyBorder="1" applyAlignment="1">
      <alignment horizontal="center" vertical="center"/>
    </xf>
    <xf numFmtId="3" fontId="36" fillId="0" borderId="1" xfId="0" applyNumberFormat="1" applyFont="1" applyBorder="1" applyAlignment="1">
      <alignment horizontal="center" wrapText="1"/>
    </xf>
    <xf numFmtId="3" fontId="36" fillId="0" borderId="1" xfId="0" applyNumberFormat="1" applyFont="1" applyFill="1" applyBorder="1" applyAlignment="1">
      <alignment horizontal="center" wrapText="1"/>
    </xf>
    <xf numFmtId="0" fontId="36" fillId="0" borderId="3" xfId="0" applyFont="1" applyFill="1" applyBorder="1" applyAlignment="1">
      <alignment vertical="center"/>
    </xf>
    <xf numFmtId="0" fontId="36" fillId="0" borderId="1" xfId="0" applyNumberFormat="1" applyFont="1" applyFill="1" applyBorder="1" applyAlignment="1">
      <alignment vertical="center"/>
    </xf>
    <xf numFmtId="165" fontId="36" fillId="0" borderId="1" xfId="0" applyNumberFormat="1" applyFont="1" applyFill="1" applyBorder="1" applyAlignment="1">
      <alignment vertical="center"/>
    </xf>
    <xf numFmtId="0" fontId="36" fillId="0" borderId="3" xfId="0" applyFont="1" applyFill="1" applyBorder="1" applyAlignment="1">
      <alignment vertical="center" wrapText="1"/>
    </xf>
    <xf numFmtId="0" fontId="36" fillId="0" borderId="3" xfId="0" applyFont="1" applyFill="1" applyBorder="1" applyAlignment="1">
      <alignment horizontal="left" vertical="center"/>
    </xf>
    <xf numFmtId="0" fontId="36" fillId="3" borderId="3" xfId="0" applyFont="1" applyFill="1" applyBorder="1" applyAlignment="1">
      <alignment horizontal="left" vertical="center" wrapText="1"/>
    </xf>
    <xf numFmtId="0" fontId="39" fillId="3" borderId="3" xfId="0" applyFont="1" applyFill="1" applyBorder="1" applyAlignment="1">
      <alignment horizontal="left" vertical="center" wrapText="1"/>
    </xf>
    <xf numFmtId="0" fontId="39" fillId="0" borderId="3" xfId="0" applyFont="1" applyFill="1" applyBorder="1" applyAlignment="1">
      <alignment vertical="center" wrapText="1"/>
    </xf>
    <xf numFmtId="0" fontId="39" fillId="0" borderId="3" xfId="0" applyFont="1" applyFill="1" applyBorder="1" applyAlignment="1">
      <alignment vertical="center"/>
    </xf>
    <xf numFmtId="0" fontId="39" fillId="15" borderId="3" xfId="0" applyFont="1" applyFill="1" applyBorder="1" applyAlignment="1">
      <alignment vertical="center" wrapText="1"/>
    </xf>
    <xf numFmtId="165" fontId="36" fillId="15" borderId="1" xfId="0" applyNumberFormat="1" applyFont="1" applyFill="1" applyBorder="1" applyAlignment="1">
      <alignment vertical="center"/>
    </xf>
    <xf numFmtId="0" fontId="41" fillId="6" borderId="3" xfId="0" applyFont="1" applyFill="1" applyBorder="1"/>
    <xf numFmtId="164" fontId="36" fillId="0" borderId="3" xfId="0" applyNumberFormat="1" applyFont="1" applyFill="1" applyBorder="1" applyAlignment="1">
      <alignment horizontal="left" vertical="center"/>
    </xf>
    <xf numFmtId="0" fontId="34" fillId="4" borderId="3" xfId="0" applyFont="1" applyFill="1" applyBorder="1" applyAlignment="1">
      <alignment horizontal="left" vertical="center"/>
    </xf>
    <xf numFmtId="165" fontId="34" fillId="4" borderId="1" xfId="0" applyNumberFormat="1" applyFont="1" applyFill="1" applyBorder="1" applyAlignment="1">
      <alignment vertical="center"/>
    </xf>
    <xf numFmtId="3" fontId="39" fillId="0" borderId="1" xfId="0" applyNumberFormat="1" applyFont="1" applyFill="1" applyBorder="1" applyAlignment="1">
      <alignment horizontal="left" vertical="center" wrapText="1"/>
    </xf>
    <xf numFmtId="3" fontId="38" fillId="0" borderId="1" xfId="0" applyNumberFormat="1" applyFont="1" applyFill="1" applyBorder="1" applyAlignment="1">
      <alignment horizontal="left" vertical="center" wrapText="1"/>
    </xf>
    <xf numFmtId="0" fontId="38" fillId="0" borderId="0" xfId="0" applyFont="1" applyFill="1" applyBorder="1" applyAlignment="1">
      <alignment horizontal="left" vertical="center" wrapText="1"/>
    </xf>
    <xf numFmtId="0" fontId="39" fillId="0" borderId="3" xfId="0" applyFont="1" applyFill="1" applyBorder="1" applyAlignment="1">
      <alignment horizontal="left" vertical="center"/>
    </xf>
    <xf numFmtId="3" fontId="39" fillId="0" borderId="1" xfId="0" applyNumberFormat="1" applyFont="1" applyFill="1" applyBorder="1" applyAlignment="1">
      <alignment horizontal="left" vertical="center"/>
    </xf>
    <xf numFmtId="0" fontId="39" fillId="0" borderId="0" xfId="0" applyFont="1" applyFill="1" applyBorder="1" applyAlignment="1">
      <alignment horizontal="left" vertical="center"/>
    </xf>
    <xf numFmtId="3" fontId="38" fillId="0" borderId="1" xfId="0" applyNumberFormat="1" applyFont="1" applyFill="1" applyBorder="1" applyAlignment="1">
      <alignment horizontal="left" vertical="center"/>
    </xf>
    <xf numFmtId="0" fontId="38" fillId="0" borderId="0" xfId="0" applyFont="1" applyFill="1" applyBorder="1" applyAlignment="1">
      <alignment horizontal="left" vertical="center"/>
    </xf>
    <xf numFmtId="0" fontId="38" fillId="4" borderId="3" xfId="0" applyFont="1" applyFill="1" applyBorder="1" applyAlignment="1">
      <alignment horizontal="left" vertical="center"/>
    </xf>
    <xf numFmtId="0" fontId="34" fillId="4" borderId="1" xfId="0" applyFont="1" applyFill="1" applyBorder="1" applyAlignment="1">
      <alignment horizontal="left" vertical="center" wrapText="1"/>
    </xf>
    <xf numFmtId="0" fontId="34" fillId="5" borderId="3" xfId="0" applyFont="1" applyFill="1" applyBorder="1"/>
    <xf numFmtId="0" fontId="36" fillId="5" borderId="1" xfId="0" applyFont="1" applyFill="1" applyBorder="1"/>
    <xf numFmtId="0" fontId="59" fillId="0" borderId="1" xfId="0" applyFont="1" applyBorder="1" applyAlignment="1">
      <alignment horizontal="left"/>
    </xf>
    <xf numFmtId="0" fontId="16" fillId="0" borderId="1" xfId="0" applyFont="1" applyBorder="1" applyAlignment="1">
      <alignment horizontal="left" wrapText="1"/>
    </xf>
    <xf numFmtId="0" fontId="59" fillId="0" borderId="0" xfId="0" applyFont="1" applyAlignment="1">
      <alignment horizontal="left"/>
    </xf>
    <xf numFmtId="0" fontId="32" fillId="0" borderId="2" xfId="0" applyFont="1" applyFill="1" applyBorder="1" applyAlignment="1">
      <alignment horizontal="center" vertical="center" wrapText="1"/>
    </xf>
    <xf numFmtId="0" fontId="45" fillId="0" borderId="1" xfId="0" applyFont="1" applyFill="1" applyBorder="1" applyAlignment="1">
      <alignment horizontal="left" vertical="center" wrapText="1"/>
    </xf>
    <xf numFmtId="0" fontId="32" fillId="0" borderId="1" xfId="0" applyFont="1" applyFill="1" applyBorder="1" applyAlignment="1">
      <alignment horizontal="left" vertical="center"/>
    </xf>
    <xf numFmtId="0" fontId="32" fillId="2" borderId="1" xfId="0" applyFont="1" applyFill="1" applyBorder="1" applyAlignment="1">
      <alignment horizontal="left" vertical="center"/>
    </xf>
    <xf numFmtId="3" fontId="56" fillId="15" borderId="1" xfId="0" applyNumberFormat="1" applyFont="1" applyFill="1" applyBorder="1"/>
    <xf numFmtId="3" fontId="34" fillId="0" borderId="2" xfId="0" applyNumberFormat="1" applyFont="1" applyBorder="1"/>
    <xf numFmtId="0" fontId="16" fillId="0" borderId="1" xfId="0" applyFont="1" applyFill="1" applyBorder="1" applyAlignment="1">
      <alignment horizontal="left" vertical="center"/>
    </xf>
    <xf numFmtId="0" fontId="36" fillId="0" borderId="1" xfId="0" applyFont="1" applyBorder="1" applyAlignment="1">
      <alignment horizontal="left" wrapText="1"/>
    </xf>
    <xf numFmtId="0" fontId="55" fillId="0" borderId="0" xfId="0" applyFont="1" applyAlignment="1">
      <alignment horizontal="left"/>
    </xf>
    <xf numFmtId="3" fontId="36" fillId="0" borderId="2" xfId="0" applyNumberFormat="1" applyFont="1" applyBorder="1" applyAlignment="1">
      <alignment wrapText="1"/>
    </xf>
    <xf numFmtId="3" fontId="34" fillId="0" borderId="2" xfId="0" applyNumberFormat="1" applyFont="1" applyBorder="1" applyAlignment="1">
      <alignment wrapText="1"/>
    </xf>
    <xf numFmtId="0" fontId="38" fillId="2" borderId="1" xfId="0" applyFont="1" applyFill="1" applyBorder="1" applyAlignment="1">
      <alignment horizontal="left" vertical="center" wrapText="1"/>
    </xf>
    <xf numFmtId="0" fontId="34" fillId="2" borderId="1" xfId="0" applyFont="1" applyFill="1" applyBorder="1" applyAlignment="1">
      <alignment horizontal="left" vertical="center"/>
    </xf>
    <xf numFmtId="3" fontId="34" fillId="2" borderId="1" xfId="0" applyNumberFormat="1" applyFont="1" applyFill="1" applyBorder="1" applyAlignment="1">
      <alignment horizontal="right" vertical="center"/>
    </xf>
    <xf numFmtId="3" fontId="36" fillId="0" borderId="1" xfId="0" applyNumberFormat="1" applyFont="1" applyFill="1" applyBorder="1" applyAlignment="1">
      <alignment horizontal="right" vertical="center"/>
    </xf>
    <xf numFmtId="0" fontId="34" fillId="2" borderId="1" xfId="0" applyFont="1" applyFill="1" applyBorder="1" applyAlignment="1">
      <alignment horizontal="right" vertical="center"/>
    </xf>
    <xf numFmtId="0" fontId="47" fillId="0" borderId="0" xfId="0" applyFont="1" applyFill="1" applyBorder="1" applyAlignment="1">
      <alignment horizontal="center" vertical="center" wrapText="1"/>
    </xf>
    <xf numFmtId="0" fontId="48" fillId="0" borderId="0" xfId="0" applyFont="1" applyAlignment="1">
      <alignment horizontal="center" wrapText="1"/>
    </xf>
    <xf numFmtId="3" fontId="48" fillId="0" borderId="0" xfId="0" applyNumberFormat="1" applyFont="1" applyAlignment="1">
      <alignment horizontal="center" wrapText="1"/>
    </xf>
    <xf numFmtId="0" fontId="44" fillId="0" borderId="1" xfId="0" applyFont="1" applyFill="1" applyBorder="1" applyAlignment="1">
      <alignment horizontal="left" vertical="center" wrapText="1"/>
    </xf>
    <xf numFmtId="3" fontId="16" fillId="0" borderId="1" xfId="0" applyNumberFormat="1" applyFont="1" applyBorder="1" applyAlignment="1">
      <alignment horizontal="left" wrapText="1"/>
    </xf>
    <xf numFmtId="3" fontId="36" fillId="0" borderId="1" xfId="0" applyNumberFormat="1" applyFont="1" applyBorder="1" applyAlignment="1">
      <alignment horizontal="right"/>
    </xf>
    <xf numFmtId="0" fontId="44" fillId="0" borderId="1" xfId="0" applyFont="1" applyFill="1" applyBorder="1" applyAlignment="1">
      <alignment vertical="center" wrapText="1"/>
    </xf>
    <xf numFmtId="0" fontId="45" fillId="0" borderId="1" xfId="0" applyFont="1" applyFill="1" applyBorder="1" applyAlignment="1">
      <alignment horizontal="left" vertical="center"/>
    </xf>
    <xf numFmtId="0" fontId="45" fillId="3" borderId="1" xfId="0" applyFont="1" applyFill="1" applyBorder="1" applyAlignment="1">
      <alignment horizontal="left" vertical="center" wrapText="1"/>
    </xf>
    <xf numFmtId="0" fontId="44" fillId="3" borderId="1" xfId="0" applyFont="1" applyFill="1" applyBorder="1" applyAlignment="1">
      <alignment horizontal="left" vertical="center" wrapText="1"/>
    </xf>
    <xf numFmtId="0" fontId="45" fillId="0" borderId="1" xfId="0" applyFont="1" applyFill="1" applyBorder="1" applyAlignment="1">
      <alignment vertical="center" wrapText="1"/>
    </xf>
    <xf numFmtId="0" fontId="46" fillId="2" borderId="1" xfId="0" applyFont="1" applyFill="1" applyBorder="1" applyAlignment="1">
      <alignment vertical="center" wrapText="1"/>
    </xf>
    <xf numFmtId="0" fontId="34" fillId="0" borderId="1" xfId="0" applyFont="1" applyBorder="1" applyAlignment="1">
      <alignment wrapText="1"/>
    </xf>
    <xf numFmtId="0" fontId="38" fillId="0" borderId="1" xfId="0" applyFont="1" applyFill="1" applyBorder="1" applyAlignment="1">
      <alignment vertical="center" wrapText="1"/>
    </xf>
    <xf numFmtId="0" fontId="36" fillId="0" borderId="1" xfId="0" applyFont="1" applyBorder="1" applyAlignment="1">
      <alignment horizontal="left"/>
    </xf>
    <xf numFmtId="0" fontId="41" fillId="12" borderId="3" xfId="0" applyFont="1" applyFill="1" applyBorder="1"/>
    <xf numFmtId="0" fontId="34" fillId="13" borderId="3" xfId="0" applyFont="1" applyFill="1" applyBorder="1" applyAlignment="1">
      <alignment horizontal="left" vertical="center"/>
    </xf>
    <xf numFmtId="165" fontId="34" fillId="13" borderId="1" xfId="0" applyNumberFormat="1" applyFont="1" applyFill="1" applyBorder="1" applyAlignment="1">
      <alignment vertical="center"/>
    </xf>
    <xf numFmtId="3" fontId="36" fillId="13" borderId="1" xfId="0" applyNumberFormat="1" applyFont="1" applyFill="1" applyBorder="1"/>
    <xf numFmtId="3" fontId="39" fillId="0" borderId="1" xfId="0" applyNumberFormat="1" applyFont="1" applyFill="1" applyBorder="1" applyAlignment="1">
      <alignment horizontal="right" vertical="center" wrapText="1"/>
    </xf>
    <xf numFmtId="3" fontId="38" fillId="0" borderId="1" xfId="0" applyNumberFormat="1" applyFont="1" applyFill="1" applyBorder="1" applyAlignment="1">
      <alignment horizontal="right" vertical="center" wrapText="1"/>
    </xf>
    <xf numFmtId="3" fontId="39" fillId="0" borderId="1" xfId="0" applyNumberFormat="1" applyFont="1" applyFill="1" applyBorder="1" applyAlignment="1">
      <alignment horizontal="right" vertical="center"/>
    </xf>
    <xf numFmtId="3" fontId="38" fillId="0" borderId="1" xfId="0" applyNumberFormat="1" applyFont="1" applyFill="1" applyBorder="1" applyAlignment="1">
      <alignment horizontal="right" vertical="center"/>
    </xf>
    <xf numFmtId="0" fontId="38" fillId="13" borderId="3" xfId="0" applyFont="1" applyFill="1" applyBorder="1" applyAlignment="1">
      <alignment horizontal="left" vertical="center"/>
    </xf>
    <xf numFmtId="3" fontId="38" fillId="13" borderId="1" xfId="0" applyNumberFormat="1" applyFont="1" applyFill="1" applyBorder="1" applyAlignment="1">
      <alignment horizontal="right" vertical="center"/>
    </xf>
    <xf numFmtId="0" fontId="34" fillId="15" borderId="3" xfId="0" applyFont="1" applyFill="1" applyBorder="1"/>
    <xf numFmtId="0" fontId="34" fillId="0" borderId="1" xfId="0" applyFont="1" applyFill="1" applyBorder="1" applyAlignment="1">
      <alignment vertical="center" wrapText="1"/>
    </xf>
    <xf numFmtId="0" fontId="39" fillId="3" borderId="1" xfId="0" applyFont="1" applyFill="1" applyBorder="1" applyAlignment="1">
      <alignment horizontal="left" vertical="center" wrapText="1"/>
    </xf>
    <xf numFmtId="0" fontId="39" fillId="0" borderId="1" xfId="0" applyFont="1" applyFill="1" applyBorder="1" applyAlignment="1">
      <alignment vertical="center" wrapText="1"/>
    </xf>
    <xf numFmtId="0" fontId="39" fillId="0" borderId="1" xfId="0" applyFont="1" applyFill="1" applyBorder="1" applyAlignment="1">
      <alignment vertical="center"/>
    </xf>
    <xf numFmtId="164" fontId="36" fillId="0" borderId="1" xfId="0" applyNumberFormat="1" applyFont="1" applyFill="1" applyBorder="1" applyAlignment="1">
      <alignment horizontal="left" vertical="center"/>
    </xf>
    <xf numFmtId="0" fontId="34" fillId="11" borderId="1" xfId="0" applyFont="1" applyFill="1" applyBorder="1"/>
    <xf numFmtId="0" fontId="36" fillId="11" borderId="1" xfId="0" applyFont="1" applyFill="1" applyBorder="1"/>
    <xf numFmtId="0" fontId="34" fillId="0" borderId="1" xfId="0" applyFont="1" applyFill="1" applyBorder="1" applyAlignment="1">
      <alignment horizontal="center" vertical="center"/>
    </xf>
    <xf numFmtId="0" fontId="34" fillId="17" borderId="1" xfId="0" applyFont="1" applyFill="1" applyBorder="1"/>
    <xf numFmtId="0" fontId="34" fillId="17" borderId="1" xfId="0" applyFont="1" applyFill="1" applyBorder="1" applyAlignment="1">
      <alignment horizontal="left" vertical="center"/>
    </xf>
    <xf numFmtId="3" fontId="55" fillId="17" borderId="1" xfId="0" applyNumberFormat="1" applyFont="1" applyFill="1" applyBorder="1"/>
    <xf numFmtId="3" fontId="55" fillId="11" borderId="1" xfId="0" applyNumberFormat="1" applyFont="1" applyFill="1" applyBorder="1"/>
    <xf numFmtId="0" fontId="39" fillId="0" borderId="0" xfId="0" applyFont="1"/>
    <xf numFmtId="0" fontId="39" fillId="0" borderId="0" xfId="0" applyFont="1" applyAlignment="1">
      <alignment horizontal="left"/>
    </xf>
    <xf numFmtId="0" fontId="39" fillId="0" borderId="1" xfId="0" applyFont="1" applyBorder="1" applyAlignment="1">
      <alignment horizontal="left"/>
    </xf>
    <xf numFmtId="0" fontId="39" fillId="0" borderId="1" xfId="0" applyFont="1" applyBorder="1"/>
    <xf numFmtId="0" fontId="39" fillId="0" borderId="1" xfId="0" applyFont="1" applyBorder="1" applyAlignment="1">
      <alignment horizontal="left" vertical="top" wrapText="1"/>
    </xf>
    <xf numFmtId="3" fontId="39" fillId="0" borderId="1" xfId="0" applyNumberFormat="1" applyFont="1" applyBorder="1" applyAlignment="1">
      <alignment horizontal="right" vertical="top" wrapText="1"/>
    </xf>
    <xf numFmtId="0" fontId="38" fillId="0" borderId="1" xfId="0" applyFont="1" applyBorder="1" applyAlignment="1">
      <alignment horizontal="left" vertical="top" wrapText="1"/>
    </xf>
    <xf numFmtId="3" fontId="38" fillId="0" borderId="1" xfId="0" applyNumberFormat="1" applyFont="1" applyBorder="1" applyAlignment="1">
      <alignment horizontal="right" vertical="top" wrapText="1"/>
    </xf>
    <xf numFmtId="0" fontId="38" fillId="9" borderId="1" xfId="0" applyFont="1" applyFill="1" applyBorder="1" applyAlignment="1">
      <alignment horizontal="left" vertical="top" wrapText="1"/>
    </xf>
    <xf numFmtId="3" fontId="38" fillId="9" borderId="1" xfId="0" applyNumberFormat="1" applyFont="1" applyFill="1" applyBorder="1" applyAlignment="1">
      <alignment horizontal="right" vertical="top" wrapText="1"/>
    </xf>
    <xf numFmtId="0" fontId="36" fillId="9" borderId="1" xfId="0" applyFont="1" applyFill="1" applyBorder="1"/>
    <xf numFmtId="0" fontId="38" fillId="10" borderId="1" xfId="0" applyFont="1" applyFill="1" applyBorder="1" applyAlignment="1">
      <alignment horizontal="left" vertical="top" wrapText="1"/>
    </xf>
    <xf numFmtId="3" fontId="38" fillId="10" borderId="1" xfId="0" applyNumberFormat="1" applyFont="1" applyFill="1" applyBorder="1" applyAlignment="1">
      <alignment horizontal="right" vertical="top" wrapText="1"/>
    </xf>
    <xf numFmtId="0" fontId="36" fillId="10" borderId="1" xfId="0" applyFont="1" applyFill="1" applyBorder="1"/>
    <xf numFmtId="0" fontId="36" fillId="0" borderId="0" xfId="0" applyFont="1" applyAlignment="1">
      <alignment horizontal="center" wrapText="1"/>
    </xf>
    <xf numFmtId="0" fontId="38" fillId="0" borderId="2" xfId="0" applyFont="1" applyFill="1" applyBorder="1" applyAlignment="1">
      <alignment horizontal="center" vertical="top" wrapText="1"/>
    </xf>
    <xf numFmtId="0" fontId="38" fillId="0" borderId="0" xfId="0" applyFont="1"/>
    <xf numFmtId="0" fontId="39" fillId="0" borderId="0" xfId="0" applyFont="1" applyAlignment="1">
      <alignment wrapText="1"/>
    </xf>
    <xf numFmtId="0" fontId="39" fillId="0" borderId="1" xfId="0" applyFont="1" applyBorder="1" applyAlignment="1">
      <alignment wrapText="1"/>
    </xf>
    <xf numFmtId="3" fontId="39" fillId="0" borderId="1" xfId="0" applyNumberFormat="1" applyFont="1" applyBorder="1" applyAlignment="1">
      <alignment wrapText="1"/>
    </xf>
    <xf numFmtId="0" fontId="36" fillId="0" borderId="1" xfId="0" applyFont="1" applyBorder="1" applyAlignment="1">
      <alignment wrapText="1"/>
    </xf>
    <xf numFmtId="0" fontId="36" fillId="0" borderId="3" xfId="0" applyFont="1" applyBorder="1" applyAlignment="1">
      <alignment wrapText="1"/>
    </xf>
    <xf numFmtId="3" fontId="36" fillId="0" borderId="1" xfId="0" applyNumberFormat="1" applyFont="1" applyBorder="1" applyAlignment="1">
      <alignment wrapText="1"/>
    </xf>
    <xf numFmtId="0" fontId="36" fillId="0" borderId="0" xfId="0" applyFont="1" applyAlignment="1">
      <alignment wrapText="1"/>
    </xf>
    <xf numFmtId="0" fontId="34" fillId="0" borderId="3" xfId="0" applyFont="1" applyBorder="1" applyAlignment="1">
      <alignment wrapText="1"/>
    </xf>
    <xf numFmtId="3" fontId="34" fillId="0" borderId="1" xfId="0" applyNumberFormat="1" applyFont="1" applyBorder="1" applyAlignment="1">
      <alignment wrapText="1"/>
    </xf>
    <xf numFmtId="0" fontId="34" fillId="0" borderId="0" xfId="0" applyFont="1" applyAlignment="1">
      <alignment wrapText="1"/>
    </xf>
    <xf numFmtId="0" fontId="38" fillId="0" borderId="0" xfId="0" applyFont="1" applyAlignment="1">
      <alignment wrapText="1"/>
    </xf>
    <xf numFmtId="0" fontId="39" fillId="0" borderId="3" xfId="0" applyFont="1" applyBorder="1" applyAlignment="1">
      <alignment wrapText="1"/>
    </xf>
    <xf numFmtId="0" fontId="38" fillId="0" borderId="1" xfId="0" applyFont="1" applyBorder="1" applyAlignment="1">
      <alignment wrapText="1"/>
    </xf>
    <xf numFmtId="0" fontId="38" fillId="0" borderId="3" xfId="0" applyFont="1" applyBorder="1" applyAlignment="1">
      <alignment wrapText="1"/>
    </xf>
    <xf numFmtId="3" fontId="38" fillId="0" borderId="1" xfId="0" applyNumberFormat="1" applyFont="1" applyBorder="1" applyAlignment="1">
      <alignment wrapText="1"/>
    </xf>
    <xf numFmtId="3" fontId="39" fillId="0" borderId="0" xfId="0" applyNumberFormat="1" applyFont="1" applyAlignment="1">
      <alignment wrapText="1"/>
    </xf>
    <xf numFmtId="3" fontId="39" fillId="0" borderId="0" xfId="0" applyNumberFormat="1" applyFont="1"/>
    <xf numFmtId="0" fontId="39" fillId="0" borderId="0" xfId="0" applyFont="1" applyAlignment="1">
      <alignment horizontal="center" wrapText="1"/>
    </xf>
    <xf numFmtId="0" fontId="39" fillId="0" borderId="0" xfId="0" applyFont="1" applyAlignment="1"/>
    <xf numFmtId="3" fontId="39" fillId="0" borderId="0" xfId="0" applyNumberFormat="1" applyFont="1" applyAlignment="1">
      <alignment horizontal="center" wrapText="1"/>
    </xf>
    <xf numFmtId="0" fontId="34" fillId="0" borderId="0" xfId="0" applyFont="1"/>
    <xf numFmtId="3" fontId="36" fillId="0" borderId="0" xfId="0" applyNumberFormat="1" applyFont="1" applyAlignment="1">
      <alignment horizontal="left"/>
    </xf>
    <xf numFmtId="0" fontId="34" fillId="9" borderId="1" xfId="0" applyFont="1" applyFill="1" applyBorder="1"/>
    <xf numFmtId="0" fontId="37" fillId="0" borderId="1" xfId="0" applyFont="1" applyBorder="1"/>
    <xf numFmtId="3" fontId="39" fillId="0" borderId="1" xfId="0" applyNumberFormat="1" applyFont="1" applyFill="1" applyBorder="1" applyAlignment="1">
      <alignment horizontal="right" vertical="top" wrapText="1"/>
    </xf>
    <xf numFmtId="3" fontId="38" fillId="0" borderId="1" xfId="0" applyNumberFormat="1" applyFont="1" applyFill="1" applyBorder="1" applyAlignment="1">
      <alignment horizontal="right" vertical="top" wrapText="1"/>
    </xf>
    <xf numFmtId="0" fontId="49" fillId="0" borderId="1" xfId="0" applyFont="1" applyBorder="1" applyAlignment="1">
      <alignment wrapText="1"/>
    </xf>
    <xf numFmtId="0" fontId="56" fillId="0" borderId="0" xfId="0" applyFont="1" applyAlignment="1">
      <alignment horizontal="left"/>
    </xf>
    <xf numFmtId="0" fontId="55" fillId="0" borderId="2" xfId="0" applyFont="1" applyBorder="1"/>
    <xf numFmtId="14" fontId="55" fillId="0" borderId="2" xfId="0" applyNumberFormat="1" applyFont="1" applyBorder="1"/>
    <xf numFmtId="3" fontId="55" fillId="0" borderId="2" xfId="0" applyNumberFormat="1" applyFont="1" applyBorder="1"/>
    <xf numFmtId="14" fontId="55" fillId="0" borderId="1" xfId="0" applyNumberFormat="1" applyFont="1" applyBorder="1"/>
    <xf numFmtId="0" fontId="55" fillId="0" borderId="1" xfId="0" applyFont="1" applyFill="1" applyBorder="1"/>
    <xf numFmtId="14" fontId="55" fillId="0" borderId="1" xfId="0" applyNumberFormat="1" applyFont="1" applyBorder="1" applyAlignment="1">
      <alignment horizontal="right"/>
    </xf>
    <xf numFmtId="0" fontId="35" fillId="0" borderId="1" xfId="0" applyFont="1" applyBorder="1" applyAlignment="1">
      <alignment horizontal="justify"/>
    </xf>
    <xf numFmtId="0" fontId="34" fillId="0" borderId="1" xfId="0" applyFont="1" applyBorder="1" applyAlignment="1">
      <alignment horizontal="justify"/>
    </xf>
    <xf numFmtId="0" fontId="37" fillId="0" borderId="1" xfId="0" applyFont="1" applyBorder="1" applyAlignment="1">
      <alignment horizontal="justify"/>
    </xf>
    <xf numFmtId="0" fontId="35" fillId="0" borderId="0" xfId="0" applyFont="1" applyAlignment="1">
      <alignment horizontal="justify"/>
    </xf>
    <xf numFmtId="0" fontId="34" fillId="0" borderId="0" xfId="0" applyFont="1" applyFill="1"/>
    <xf numFmtId="0" fontId="55" fillId="0" borderId="0" xfId="0" applyFont="1" applyFill="1"/>
    <xf numFmtId="0" fontId="36" fillId="0" borderId="4" xfId="0" applyFont="1" applyBorder="1"/>
    <xf numFmtId="0" fontId="36" fillId="0" borderId="0" xfId="0" applyFont="1" applyBorder="1"/>
    <xf numFmtId="0" fontId="38" fillId="2" borderId="1" xfId="0" applyFont="1" applyFill="1" applyBorder="1" applyAlignment="1">
      <alignment vertical="center"/>
    </xf>
    <xf numFmtId="0" fontId="34" fillId="2" borderId="1" xfId="0" applyFont="1" applyFill="1" applyBorder="1" applyAlignment="1">
      <alignment horizontal="center" vertical="center" wrapText="1"/>
    </xf>
    <xf numFmtId="0" fontId="55" fillId="2" borderId="1" xfId="0" applyFont="1" applyFill="1" applyBorder="1"/>
    <xf numFmtId="0" fontId="38" fillId="0" borderId="0" xfId="0" applyFont="1" applyFill="1" applyBorder="1" applyAlignment="1">
      <alignment vertical="center"/>
    </xf>
    <xf numFmtId="0" fontId="34" fillId="0" borderId="0" xfId="0" applyFont="1" applyFill="1" applyBorder="1" applyAlignment="1">
      <alignment horizontal="center" vertical="center" wrapText="1"/>
    </xf>
    <xf numFmtId="0" fontId="55" fillId="0" borderId="0" xfId="0" applyFont="1" applyFill="1" applyBorder="1"/>
    <xf numFmtId="0" fontId="34" fillId="0" borderId="0" xfId="0" applyFont="1" applyFill="1" applyBorder="1" applyAlignment="1">
      <alignment horizontal="left" vertical="center" wrapText="1"/>
    </xf>
    <xf numFmtId="0" fontId="55" fillId="0" borderId="4" xfId="0" applyFont="1" applyBorder="1"/>
    <xf numFmtId="0" fontId="36" fillId="0" borderId="1" xfId="0" applyFont="1" applyFill="1" applyBorder="1" applyAlignment="1">
      <alignment horizontal="center" vertical="center" wrapText="1"/>
    </xf>
    <xf numFmtId="0" fontId="34" fillId="2" borderId="1" xfId="0" applyFont="1" applyFill="1" applyBorder="1" applyAlignment="1">
      <alignment horizontal="left" vertical="center" wrapText="1"/>
    </xf>
    <xf numFmtId="3" fontId="55" fillId="2" borderId="1" xfId="0" applyNumberFormat="1" applyFont="1" applyFill="1" applyBorder="1"/>
    <xf numFmtId="0" fontId="36" fillId="0" borderId="4" xfId="0" applyFont="1" applyBorder="1" applyAlignment="1">
      <alignment wrapText="1"/>
    </xf>
    <xf numFmtId="0" fontId="36" fillId="0" borderId="0" xfId="0" applyFont="1" applyBorder="1" applyAlignment="1">
      <alignment wrapText="1"/>
    </xf>
    <xf numFmtId="0" fontId="37" fillId="0" borderId="1" xfId="0" applyFont="1" applyBorder="1" applyAlignment="1">
      <alignment horizontal="justify" vertical="center"/>
    </xf>
    <xf numFmtId="0" fontId="50" fillId="0" borderId="1" xfId="0" applyFont="1" applyFill="1" applyBorder="1" applyAlignment="1">
      <alignment horizontal="left" vertical="center" wrapText="1"/>
    </xf>
    <xf numFmtId="0" fontId="34" fillId="2" borderId="1" xfId="0" applyFont="1" applyFill="1" applyBorder="1" applyAlignment="1">
      <alignment wrapText="1"/>
    </xf>
    <xf numFmtId="0" fontId="34" fillId="0" borderId="0" xfId="0" applyFont="1" applyAlignment="1">
      <alignment horizontal="justify" vertical="center"/>
    </xf>
    <xf numFmtId="0" fontId="52" fillId="0" borderId="0" xfId="1" applyFont="1" applyAlignment="1" applyProtection="1">
      <alignment horizontal="justify" vertical="center"/>
    </xf>
    <xf numFmtId="0" fontId="37" fillId="0" borderId="0" xfId="0" applyFont="1" applyAlignment="1">
      <alignment horizontal="justify" vertical="center"/>
    </xf>
    <xf numFmtId="0" fontId="36" fillId="0" borderId="0" xfId="0" applyFont="1" applyAlignment="1">
      <alignment horizontal="justify" vertical="center"/>
    </xf>
    <xf numFmtId="0" fontId="38" fillId="0" borderId="1" xfId="0" applyFont="1" applyFill="1" applyBorder="1" applyAlignment="1">
      <alignment vertical="center"/>
    </xf>
    <xf numFmtId="0" fontId="53" fillId="0" borderId="1" xfId="0" applyFont="1" applyFill="1" applyBorder="1" applyAlignment="1">
      <alignment horizontal="left" vertical="center" wrapText="1"/>
    </xf>
    <xf numFmtId="0" fontId="51" fillId="0" borderId="1" xfId="0" applyFont="1" applyFill="1" applyBorder="1"/>
    <xf numFmtId="3" fontId="51" fillId="0" borderId="1" xfId="0" applyNumberFormat="1" applyFont="1" applyFill="1" applyBorder="1"/>
    <xf numFmtId="0" fontId="51" fillId="0" borderId="1" xfId="0" applyFont="1" applyFill="1" applyBorder="1" applyAlignment="1">
      <alignment horizontal="right"/>
    </xf>
    <xf numFmtId="0" fontId="39" fillId="0" borderId="1" xfId="0" applyFont="1" applyFill="1" applyBorder="1"/>
    <xf numFmtId="0" fontId="39" fillId="0" borderId="1" xfId="0" applyFont="1" applyFill="1" applyBorder="1" applyAlignment="1">
      <alignment horizontal="right"/>
    </xf>
    <xf numFmtId="3" fontId="39" fillId="0" borderId="1" xfId="0" applyNumberFormat="1" applyFont="1" applyFill="1" applyBorder="1"/>
    <xf numFmtId="0" fontId="36" fillId="0" borderId="2" xfId="0" applyFont="1" applyBorder="1" applyAlignment="1">
      <alignment wrapText="1"/>
    </xf>
    <xf numFmtId="0" fontId="51" fillId="0" borderId="2" xfId="0" applyFont="1" applyFill="1" applyBorder="1" applyAlignment="1">
      <alignment wrapText="1"/>
    </xf>
    <xf numFmtId="0" fontId="39" fillId="0" borderId="5" xfId="0" applyFont="1" applyFill="1" applyBorder="1" applyAlignment="1">
      <alignment horizontal="left" vertical="center" wrapText="1"/>
    </xf>
    <xf numFmtId="0" fontId="39" fillId="0" borderId="0" xfId="0" applyFont="1" applyBorder="1" applyAlignment="1">
      <alignment horizontal="left" vertical="center" wrapText="1"/>
    </xf>
    <xf numFmtId="0" fontId="39" fillId="0" borderId="0" xfId="0" applyFont="1" applyFill="1" applyBorder="1" applyAlignment="1">
      <alignment horizontal="left" vertical="center" wrapText="1"/>
    </xf>
    <xf numFmtId="0" fontId="34" fillId="0" borderId="0" xfId="0" applyFont="1" applyAlignment="1">
      <alignment horizontal="center" wrapText="1"/>
    </xf>
    <xf numFmtId="0" fontId="55" fillId="0" borderId="0" xfId="0" applyFont="1" applyAlignment="1">
      <alignment horizontal="center" wrapText="1"/>
    </xf>
    <xf numFmtId="0" fontId="35" fillId="0" borderId="0" xfId="0" applyFont="1" applyAlignment="1">
      <alignment horizontal="center" wrapText="1"/>
    </xf>
    <xf numFmtId="0" fontId="37" fillId="0" borderId="0" xfId="0" applyFont="1" applyAlignment="1">
      <alignment horizontal="center" wrapText="1"/>
    </xf>
    <xf numFmtId="0" fontId="55" fillId="0" borderId="0" xfId="0" applyFont="1" applyAlignment="1">
      <alignment wrapText="1"/>
    </xf>
    <xf numFmtId="0" fontId="20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23" fillId="0" borderId="0" xfId="0" applyFont="1" applyAlignment="1">
      <alignment horizontal="center" wrapText="1"/>
    </xf>
    <xf numFmtId="0" fontId="0" fillId="0" borderId="0" xfId="0" applyFont="1" applyAlignment="1">
      <alignment horizontal="center" wrapText="1"/>
    </xf>
    <xf numFmtId="0" fontId="42" fillId="0" borderId="0" xfId="0" applyFont="1" applyAlignment="1">
      <alignment horizontal="center" wrapText="1"/>
    </xf>
    <xf numFmtId="0" fontId="43" fillId="0" borderId="0" xfId="0" applyFont="1" applyAlignment="1">
      <alignment horizontal="center" wrapText="1"/>
    </xf>
    <xf numFmtId="0" fontId="34" fillId="0" borderId="0" xfId="0" applyFont="1" applyFill="1" applyAlignment="1">
      <alignment horizontal="left" wrapText="1"/>
    </xf>
    <xf numFmtId="0" fontId="36" fillId="0" borderId="0" xfId="0" applyFont="1" applyAlignment="1">
      <alignment horizontal="left" wrapText="1"/>
    </xf>
    <xf numFmtId="0" fontId="39" fillId="0" borderId="0" xfId="0" applyFont="1" applyAlignment="1">
      <alignment horizontal="left"/>
    </xf>
    <xf numFmtId="0" fontId="34" fillId="0" borderId="0" xfId="0" applyFont="1" applyAlignment="1">
      <alignment horizontal="left" wrapText="1"/>
    </xf>
    <xf numFmtId="0" fontId="38" fillId="0" borderId="0" xfId="0" applyFont="1" applyAlignment="1">
      <alignment horizontal="left"/>
    </xf>
    <xf numFmtId="0" fontId="34" fillId="0" borderId="0" xfId="0" applyFont="1" applyFill="1" applyAlignment="1">
      <alignment horizontal="center" wrapText="1"/>
    </xf>
    <xf numFmtId="3" fontId="34" fillId="0" borderId="0" xfId="0" applyNumberFormat="1" applyFont="1" applyFill="1" applyAlignment="1">
      <alignment horizontal="left" wrapText="1"/>
    </xf>
    <xf numFmtId="3" fontId="36" fillId="0" borderId="0" xfId="0" applyNumberFormat="1" applyFont="1" applyAlignment="1">
      <alignment horizontal="left" wrapText="1"/>
    </xf>
    <xf numFmtId="3" fontId="39" fillId="0" borderId="0" xfId="0" applyNumberFormat="1" applyFont="1" applyAlignment="1">
      <alignment horizontal="left" wrapText="1"/>
    </xf>
    <xf numFmtId="0" fontId="38" fillId="0" borderId="0" xfId="0" applyFont="1" applyAlignment="1">
      <alignment horizontal="left" wrapText="1"/>
    </xf>
    <xf numFmtId="0" fontId="39" fillId="0" borderId="0" xfId="0" applyFont="1" applyAlignment="1">
      <alignment horizontal="center" wrapText="1"/>
    </xf>
    <xf numFmtId="0" fontId="35" fillId="0" borderId="0" xfId="0" applyFont="1" applyAlignment="1">
      <alignment horizontal="left" wrapText="1"/>
    </xf>
    <xf numFmtId="0" fontId="39" fillId="0" borderId="0" xfId="0" applyFont="1" applyAlignment="1">
      <alignment horizontal="left" wrapText="1"/>
    </xf>
    <xf numFmtId="0" fontId="35" fillId="0" borderId="6" xfId="0" applyFont="1" applyBorder="1" applyAlignment="1">
      <alignment horizontal="center" wrapText="1"/>
    </xf>
    <xf numFmtId="0" fontId="35" fillId="0" borderId="7" xfId="0" applyFont="1" applyBorder="1" applyAlignment="1">
      <alignment horizontal="center" wrapText="1"/>
    </xf>
    <xf numFmtId="0" fontId="35" fillId="0" borderId="8" xfId="0" applyFont="1" applyBorder="1" applyAlignment="1">
      <alignment horizontal="center" wrapText="1"/>
    </xf>
    <xf numFmtId="0" fontId="51" fillId="0" borderId="6" xfId="0" applyFont="1" applyFill="1" applyBorder="1" applyAlignment="1">
      <alignment horizontal="center" vertical="center" wrapText="1"/>
    </xf>
    <xf numFmtId="0" fontId="37" fillId="0" borderId="7" xfId="0" applyFont="1" applyBorder="1" applyAlignment="1">
      <alignment horizontal="center" wrapText="1"/>
    </xf>
    <xf numFmtId="0" fontId="37" fillId="0" borderId="8" xfId="0" applyFont="1" applyBorder="1" applyAlignment="1">
      <alignment horizontal="center" wrapText="1"/>
    </xf>
    <xf numFmtId="3" fontId="35" fillId="0" borderId="0" xfId="0" applyNumberFormat="1" applyFont="1" applyAlignment="1">
      <alignment horizontal="center" wrapText="1"/>
    </xf>
    <xf numFmtId="3" fontId="55" fillId="0" borderId="0" xfId="0" applyNumberFormat="1" applyFont="1" applyAlignment="1">
      <alignment horizontal="center" wrapText="1"/>
    </xf>
    <xf numFmtId="0" fontId="36" fillId="0" borderId="0" xfId="0" applyFont="1" applyAlignment="1">
      <alignment wrapText="1"/>
    </xf>
    <xf numFmtId="0" fontId="15" fillId="0" borderId="0" xfId="0" applyFont="1" applyFill="1" applyBorder="1" applyAlignment="1">
      <alignment horizontal="center" vertical="center" wrapText="1"/>
    </xf>
  </cellXfs>
  <cellStyles count="3">
    <cellStyle name="Hivatkozás" xfId="1" builtinId="8"/>
    <cellStyle name="Normál" xfId="0" builtinId="0"/>
    <cellStyle name="Normal_KTRSZJ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7.bin"/><Relationship Id="rId1" Type="http://schemas.openxmlformats.org/officeDocument/2006/relationships/hyperlink" Target="http://njt.hu/cgi_bin/njt_doc.cgi?docid=142896.245143" TargetMode="Externa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33"/>
  <sheetViews>
    <sheetView view="pageLayout" zoomScaleNormal="100" workbookViewId="0">
      <selection activeCell="B6" sqref="B6"/>
    </sheetView>
  </sheetViews>
  <sheetFormatPr defaultRowHeight="15" x14ac:dyDescent="0.25"/>
  <cols>
    <col min="1" max="1" width="9.140625" style="114"/>
    <col min="2" max="2" width="85.5703125" style="114" customWidth="1"/>
    <col min="3" max="3" width="17.85546875" style="116" bestFit="1" customWidth="1"/>
    <col min="4" max="5" width="17.85546875" style="114" customWidth="1"/>
    <col min="6" max="16384" width="9.140625" style="114"/>
  </cols>
  <sheetData>
    <row r="1" spans="1:10" x14ac:dyDescent="0.25">
      <c r="B1" s="115" t="s">
        <v>942</v>
      </c>
    </row>
    <row r="2" spans="1:10" ht="50.25" customHeight="1" x14ac:dyDescent="0.25">
      <c r="B2" s="117" t="s">
        <v>658</v>
      </c>
    </row>
    <row r="3" spans="1:10" x14ac:dyDescent="0.25">
      <c r="E3" s="118" t="s">
        <v>829</v>
      </c>
    </row>
    <row r="4" spans="1:10" x14ac:dyDescent="0.25">
      <c r="A4" s="119"/>
      <c r="B4" s="120" t="s">
        <v>1611</v>
      </c>
      <c r="C4" s="121" t="s">
        <v>1612</v>
      </c>
      <c r="D4" s="120" t="s">
        <v>1613</v>
      </c>
      <c r="E4" s="120" t="s">
        <v>1614</v>
      </c>
    </row>
    <row r="5" spans="1:10" x14ac:dyDescent="0.25">
      <c r="A5" s="119" t="s">
        <v>1615</v>
      </c>
      <c r="B5" s="119"/>
      <c r="C5" s="122" t="s">
        <v>938</v>
      </c>
      <c r="D5" s="123" t="s">
        <v>939</v>
      </c>
      <c r="E5" s="123" t="s">
        <v>940</v>
      </c>
      <c r="F5" s="124"/>
      <c r="G5" s="124"/>
      <c r="H5" s="124"/>
      <c r="I5" s="124"/>
      <c r="J5" s="124"/>
    </row>
    <row r="6" spans="1:10" x14ac:dyDescent="0.25">
      <c r="A6" s="119" t="s">
        <v>1623</v>
      </c>
      <c r="B6" s="125" t="s">
        <v>116</v>
      </c>
      <c r="C6" s="126">
        <v>11050452</v>
      </c>
      <c r="D6" s="126">
        <v>13266916</v>
      </c>
      <c r="E6" s="126">
        <v>12634439</v>
      </c>
      <c r="F6" s="124"/>
      <c r="G6" s="124"/>
      <c r="H6" s="124"/>
      <c r="I6" s="124"/>
      <c r="J6" s="124"/>
    </row>
    <row r="7" spans="1:10" x14ac:dyDescent="0.25">
      <c r="A7" s="119" t="s">
        <v>1616</v>
      </c>
      <c r="B7" s="123" t="s">
        <v>117</v>
      </c>
      <c r="C7" s="127">
        <v>1868699</v>
      </c>
      <c r="D7" s="127">
        <v>2072131</v>
      </c>
      <c r="E7" s="127">
        <v>1966087</v>
      </c>
      <c r="F7" s="124"/>
      <c r="G7" s="124"/>
      <c r="H7" s="124"/>
      <c r="I7" s="124"/>
      <c r="J7" s="124"/>
    </row>
    <row r="8" spans="1:10" x14ac:dyDescent="0.25">
      <c r="A8" s="119" t="s">
        <v>1617</v>
      </c>
      <c r="B8" s="123" t="s">
        <v>118</v>
      </c>
      <c r="C8" s="127">
        <v>37537348</v>
      </c>
      <c r="D8" s="127">
        <v>53855348</v>
      </c>
      <c r="E8" s="127">
        <v>49722215</v>
      </c>
      <c r="F8" s="124"/>
      <c r="G8" s="124"/>
      <c r="H8" s="124"/>
      <c r="I8" s="124"/>
      <c r="J8" s="124"/>
    </row>
    <row r="9" spans="1:10" x14ac:dyDescent="0.25">
      <c r="A9" s="119" t="s">
        <v>1618</v>
      </c>
      <c r="B9" s="123" t="s">
        <v>119</v>
      </c>
      <c r="C9" s="127">
        <v>10000</v>
      </c>
      <c r="D9" s="127">
        <v>10000</v>
      </c>
      <c r="E9" s="127">
        <v>10000</v>
      </c>
      <c r="F9" s="124"/>
      <c r="G9" s="124"/>
      <c r="H9" s="124"/>
      <c r="I9" s="124"/>
      <c r="J9" s="124"/>
    </row>
    <row r="10" spans="1:10" x14ac:dyDescent="0.25">
      <c r="A10" s="119" t="s">
        <v>1619</v>
      </c>
      <c r="B10" s="123" t="s">
        <v>120</v>
      </c>
      <c r="C10" s="127">
        <v>27543506</v>
      </c>
      <c r="D10" s="127">
        <v>26221121</v>
      </c>
      <c r="E10" s="127">
        <v>8806569</v>
      </c>
      <c r="F10" s="124"/>
      <c r="G10" s="124"/>
      <c r="H10" s="124"/>
      <c r="I10" s="124"/>
      <c r="J10" s="124"/>
    </row>
    <row r="11" spans="1:10" x14ac:dyDescent="0.25">
      <c r="A11" s="119" t="s">
        <v>1620</v>
      </c>
      <c r="B11" s="123" t="s">
        <v>121</v>
      </c>
      <c r="C11" s="127">
        <v>27487420</v>
      </c>
      <c r="D11" s="127">
        <v>72071084</v>
      </c>
      <c r="E11" s="127">
        <v>71809461</v>
      </c>
      <c r="F11" s="124"/>
      <c r="G11" s="124"/>
      <c r="H11" s="124"/>
      <c r="I11" s="124"/>
      <c r="J11" s="124"/>
    </row>
    <row r="12" spans="1:10" x14ac:dyDescent="0.25">
      <c r="A12" s="119" t="s">
        <v>1621</v>
      </c>
      <c r="B12" s="123" t="s">
        <v>122</v>
      </c>
      <c r="C12" s="127">
        <v>7873221</v>
      </c>
      <c r="D12" s="127">
        <v>36016374</v>
      </c>
      <c r="E12" s="127">
        <v>7331467</v>
      </c>
      <c r="F12" s="124"/>
      <c r="G12" s="124"/>
      <c r="H12" s="124"/>
      <c r="I12" s="124"/>
      <c r="J12" s="124"/>
    </row>
    <row r="13" spans="1:10" x14ac:dyDescent="0.25">
      <c r="A13" s="119" t="s">
        <v>1622</v>
      </c>
      <c r="B13" s="123" t="s">
        <v>123</v>
      </c>
      <c r="C13" s="127">
        <v>0</v>
      </c>
      <c r="D13" s="127">
        <v>0</v>
      </c>
      <c r="E13" s="127">
        <v>0</v>
      </c>
      <c r="F13" s="124"/>
      <c r="G13" s="124"/>
      <c r="H13" s="124"/>
      <c r="I13" s="124"/>
      <c r="J13" s="124"/>
    </row>
    <row r="14" spans="1:10" x14ac:dyDescent="0.25">
      <c r="A14" s="119" t="s">
        <v>1624</v>
      </c>
      <c r="B14" s="128" t="s">
        <v>115</v>
      </c>
      <c r="C14" s="127">
        <f>SUM(C6:C13)</f>
        <v>113370646</v>
      </c>
      <c r="D14" s="127">
        <f>SUM(D6:D13)</f>
        <v>203512974</v>
      </c>
      <c r="E14" s="127">
        <f>SUM(E6:E13)</f>
        <v>152280238</v>
      </c>
      <c r="F14" s="124"/>
      <c r="G14" s="124"/>
      <c r="H14" s="124"/>
      <c r="I14" s="124"/>
      <c r="J14" s="124"/>
    </row>
    <row r="15" spans="1:10" x14ac:dyDescent="0.25">
      <c r="A15" s="119" t="s">
        <v>1625</v>
      </c>
      <c r="B15" s="128" t="s">
        <v>124</v>
      </c>
      <c r="C15" s="127">
        <v>1059431</v>
      </c>
      <c r="D15" s="127">
        <v>1059431</v>
      </c>
      <c r="E15" s="127">
        <v>1059431</v>
      </c>
      <c r="F15" s="124"/>
      <c r="G15" s="124"/>
      <c r="H15" s="124"/>
      <c r="I15" s="124"/>
      <c r="J15" s="124"/>
    </row>
    <row r="16" spans="1:10" x14ac:dyDescent="0.25">
      <c r="A16" s="119" t="s">
        <v>1626</v>
      </c>
      <c r="B16" s="129" t="s">
        <v>656</v>
      </c>
      <c r="C16" s="130">
        <f>SUM(C14:C15)</f>
        <v>114430077</v>
      </c>
      <c r="D16" s="130">
        <f>SUM(D14:D15)</f>
        <v>204572405</v>
      </c>
      <c r="E16" s="130">
        <f>SUM(E14:E15)</f>
        <v>153339669</v>
      </c>
      <c r="F16" s="124"/>
      <c r="G16" s="124"/>
      <c r="H16" s="124"/>
      <c r="I16" s="124"/>
      <c r="J16" s="124"/>
    </row>
    <row r="17" spans="1:10" x14ac:dyDescent="0.25">
      <c r="A17" s="119" t="s">
        <v>1627</v>
      </c>
      <c r="B17" s="123" t="s">
        <v>126</v>
      </c>
      <c r="C17" s="127">
        <v>27108778</v>
      </c>
      <c r="D17" s="127">
        <v>28547466</v>
      </c>
      <c r="E17" s="127">
        <v>30207503</v>
      </c>
      <c r="F17" s="124"/>
      <c r="G17" s="124"/>
      <c r="H17" s="124"/>
      <c r="I17" s="124"/>
      <c r="J17" s="124"/>
    </row>
    <row r="18" spans="1:10" x14ac:dyDescent="0.25">
      <c r="A18" s="119" t="s">
        <v>1628</v>
      </c>
      <c r="B18" s="123" t="s">
        <v>127</v>
      </c>
      <c r="C18" s="127">
        <v>0</v>
      </c>
      <c r="D18" s="127">
        <v>64971921</v>
      </c>
      <c r="E18" s="127">
        <v>64971921</v>
      </c>
      <c r="F18" s="124"/>
      <c r="G18" s="124"/>
      <c r="H18" s="124"/>
      <c r="I18" s="124"/>
      <c r="J18" s="124"/>
    </row>
    <row r="19" spans="1:10" x14ac:dyDescent="0.25">
      <c r="A19" s="119" t="s">
        <v>1629</v>
      </c>
      <c r="B19" s="123" t="s">
        <v>128</v>
      </c>
      <c r="C19" s="127">
        <v>12845000</v>
      </c>
      <c r="D19" s="127">
        <v>12845000</v>
      </c>
      <c r="E19" s="127">
        <v>7708451</v>
      </c>
      <c r="F19" s="124"/>
      <c r="G19" s="124"/>
      <c r="H19" s="124"/>
      <c r="I19" s="124"/>
      <c r="J19" s="124"/>
    </row>
    <row r="20" spans="1:10" x14ac:dyDescent="0.25">
      <c r="A20" s="119" t="s">
        <v>1630</v>
      </c>
      <c r="B20" s="123" t="s">
        <v>129</v>
      </c>
      <c r="C20" s="127">
        <v>13704040</v>
      </c>
      <c r="D20" s="127">
        <v>14777285</v>
      </c>
      <c r="E20" s="127">
        <v>20315718</v>
      </c>
      <c r="F20" s="124"/>
      <c r="G20" s="124"/>
      <c r="H20" s="124"/>
      <c r="I20" s="124"/>
      <c r="J20" s="124"/>
    </row>
    <row r="21" spans="1:10" x14ac:dyDescent="0.25">
      <c r="A21" s="119" t="s">
        <v>1631</v>
      </c>
      <c r="B21" s="123" t="s">
        <v>130</v>
      </c>
      <c r="C21" s="127">
        <v>6680703</v>
      </c>
      <c r="D21" s="127">
        <v>6680703</v>
      </c>
      <c r="E21" s="127">
        <v>0</v>
      </c>
      <c r="F21" s="124"/>
      <c r="G21" s="124"/>
      <c r="H21" s="124"/>
      <c r="I21" s="124"/>
      <c r="J21" s="124"/>
    </row>
    <row r="22" spans="1:10" x14ac:dyDescent="0.25">
      <c r="A22" s="119" t="s">
        <v>1632</v>
      </c>
      <c r="B22" s="123" t="s">
        <v>131</v>
      </c>
      <c r="C22" s="127">
        <v>0</v>
      </c>
      <c r="D22" s="127">
        <v>0</v>
      </c>
      <c r="E22" s="127">
        <v>0</v>
      </c>
      <c r="F22" s="124"/>
      <c r="G22" s="124"/>
      <c r="H22" s="124"/>
      <c r="I22" s="124"/>
      <c r="J22" s="124"/>
    </row>
    <row r="23" spans="1:10" x14ac:dyDescent="0.25">
      <c r="A23" s="119" t="s">
        <v>1633</v>
      </c>
      <c r="B23" s="123" t="s">
        <v>132</v>
      </c>
      <c r="C23" s="127">
        <v>0</v>
      </c>
      <c r="D23" s="127">
        <v>3771606</v>
      </c>
      <c r="E23" s="127">
        <v>4051606</v>
      </c>
      <c r="F23" s="124"/>
      <c r="G23" s="124"/>
      <c r="H23" s="124"/>
      <c r="I23" s="124"/>
      <c r="J23" s="124"/>
    </row>
    <row r="24" spans="1:10" x14ac:dyDescent="0.25">
      <c r="A24" s="119" t="s">
        <v>1634</v>
      </c>
      <c r="B24" s="128" t="s">
        <v>125</v>
      </c>
      <c r="C24" s="127">
        <f>SUM(C17:C23)</f>
        <v>60338521</v>
      </c>
      <c r="D24" s="127">
        <f>SUM(D17:D23)</f>
        <v>131593981</v>
      </c>
      <c r="E24" s="127">
        <f>SUM(E17:E23)</f>
        <v>127255199</v>
      </c>
      <c r="F24" s="124"/>
      <c r="G24" s="124"/>
      <c r="H24" s="124"/>
      <c r="I24" s="124"/>
      <c r="J24" s="124"/>
    </row>
    <row r="25" spans="1:10" x14ac:dyDescent="0.25">
      <c r="A25" s="119" t="s">
        <v>1635</v>
      </c>
      <c r="B25" s="128" t="s">
        <v>133</v>
      </c>
      <c r="C25" s="127">
        <v>54091556</v>
      </c>
      <c r="D25" s="127">
        <v>72978424</v>
      </c>
      <c r="E25" s="127">
        <v>72150851</v>
      </c>
      <c r="F25" s="124"/>
      <c r="G25" s="124"/>
      <c r="H25" s="124"/>
      <c r="I25" s="124"/>
      <c r="J25" s="124"/>
    </row>
    <row r="26" spans="1:10" x14ac:dyDescent="0.25">
      <c r="A26" s="119" t="s">
        <v>1638</v>
      </c>
      <c r="B26" s="129" t="s">
        <v>657</v>
      </c>
      <c r="C26" s="130">
        <f>SUM(C24:C25)</f>
        <v>114430077</v>
      </c>
      <c r="D26" s="130">
        <f>SUM(D24:D25)</f>
        <v>204572405</v>
      </c>
      <c r="E26" s="130">
        <f>SUM(E24:E25)</f>
        <v>199406050</v>
      </c>
      <c r="F26" s="124"/>
      <c r="G26" s="124"/>
      <c r="H26" s="124"/>
      <c r="I26" s="124"/>
      <c r="J26" s="124"/>
    </row>
    <row r="27" spans="1:10" x14ac:dyDescent="0.25">
      <c r="B27" s="124"/>
      <c r="C27" s="131"/>
      <c r="D27" s="124"/>
      <c r="E27" s="124"/>
      <c r="F27" s="124"/>
      <c r="G27" s="124"/>
      <c r="H27" s="124"/>
      <c r="I27" s="124"/>
      <c r="J27" s="124"/>
    </row>
    <row r="28" spans="1:10" x14ac:dyDescent="0.25">
      <c r="B28" s="124"/>
      <c r="C28" s="131"/>
      <c r="D28" s="124"/>
      <c r="E28" s="124"/>
      <c r="F28" s="124"/>
      <c r="G28" s="124"/>
      <c r="H28" s="124"/>
      <c r="I28" s="124"/>
      <c r="J28" s="124"/>
    </row>
    <row r="29" spans="1:10" x14ac:dyDescent="0.25">
      <c r="B29" s="124"/>
      <c r="C29" s="131"/>
      <c r="D29" s="124"/>
      <c r="E29" s="124"/>
      <c r="F29" s="124"/>
      <c r="G29" s="124"/>
      <c r="H29" s="124"/>
      <c r="I29" s="124"/>
      <c r="J29" s="124"/>
    </row>
    <row r="30" spans="1:10" x14ac:dyDescent="0.25">
      <c r="B30" s="124"/>
      <c r="C30" s="131"/>
      <c r="D30" s="124"/>
      <c r="E30" s="124"/>
      <c r="F30" s="124"/>
      <c r="G30" s="124"/>
      <c r="H30" s="124"/>
      <c r="I30" s="124"/>
      <c r="J30" s="124"/>
    </row>
    <row r="31" spans="1:10" x14ac:dyDescent="0.25">
      <c r="B31" s="124"/>
      <c r="C31" s="131"/>
      <c r="D31" s="124"/>
      <c r="E31" s="124"/>
      <c r="F31" s="124"/>
      <c r="G31" s="124"/>
      <c r="H31" s="124"/>
      <c r="I31" s="124"/>
      <c r="J31" s="124"/>
    </row>
    <row r="32" spans="1:10" x14ac:dyDescent="0.25">
      <c r="B32" s="124"/>
      <c r="C32" s="131"/>
      <c r="D32" s="124"/>
      <c r="E32" s="124"/>
      <c r="F32" s="124"/>
      <c r="G32" s="124"/>
      <c r="H32" s="124"/>
      <c r="I32" s="124"/>
      <c r="J32" s="124"/>
    </row>
    <row r="33" spans="2:10" x14ac:dyDescent="0.25">
      <c r="B33" s="124"/>
      <c r="C33" s="131"/>
      <c r="D33" s="124"/>
      <c r="E33" s="124"/>
      <c r="F33" s="124"/>
      <c r="G33" s="124"/>
      <c r="H33" s="124"/>
      <c r="I33" s="124"/>
      <c r="J33" s="124"/>
    </row>
  </sheetData>
  <phoneticPr fontId="33" type="noConversion"/>
  <pageMargins left="0.70866141732283472" right="0.70866141732283472" top="0.74803149606299213" bottom="0.74803149606299213" header="0.31496062992125984" footer="0.31496062992125984"/>
  <pageSetup paperSize="9" scale="58" fitToHeight="0" orientation="portrait" horizontalDpi="300" verticalDpi="300" r:id="rId1"/>
  <headerFooter>
    <oddHeader>&amp;C&amp;"Bookman Old Style,Normál"&amp;9 1. melléklet a 8/2021.(V. 28.) önkormányzati rendelethez</oddHeader>
    <oddFooter>&amp;C&amp;"Bookman Old Style,Normál"&amp;9- 1 -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13"/>
  <sheetViews>
    <sheetView workbookViewId="0">
      <selection activeCell="A17" sqref="A17"/>
    </sheetView>
  </sheetViews>
  <sheetFormatPr defaultRowHeight="15" x14ac:dyDescent="0.25"/>
  <cols>
    <col min="1" max="1" width="105.140625" customWidth="1"/>
    <col min="2" max="2" width="11.42578125" customWidth="1"/>
    <col min="3" max="3" width="1.42578125" hidden="1" customWidth="1"/>
    <col min="4" max="4" width="27.7109375" customWidth="1"/>
    <col min="5" max="5" width="16.7109375" customWidth="1"/>
    <col min="6" max="6" width="23.85546875" customWidth="1"/>
    <col min="7" max="7" width="30.7109375" customWidth="1"/>
    <col min="8" max="8" width="19.140625" customWidth="1"/>
    <col min="9" max="9" width="21.42578125" customWidth="1"/>
    <col min="10" max="10" width="18.42578125" customWidth="1"/>
    <col min="11" max="11" width="15.5703125" customWidth="1"/>
    <col min="12" max="12" width="12.42578125" customWidth="1"/>
    <col min="13" max="13" width="19.7109375" customWidth="1"/>
    <col min="14" max="14" width="19.5703125" customWidth="1"/>
    <col min="15" max="15" width="7.140625" customWidth="1"/>
    <col min="16" max="16" width="14.5703125" customWidth="1"/>
  </cols>
  <sheetData>
    <row r="1" spans="1:26" ht="18" x14ac:dyDescent="0.25">
      <c r="A1" s="101" t="s">
        <v>92</v>
      </c>
      <c r="D1" s="98" t="s">
        <v>54</v>
      </c>
    </row>
    <row r="2" spans="1:26" ht="18" x14ac:dyDescent="0.25">
      <c r="A2" s="61" t="s">
        <v>723</v>
      </c>
    </row>
    <row r="3" spans="1:26" ht="18" x14ac:dyDescent="0.25">
      <c r="A3" s="61"/>
    </row>
    <row r="4" spans="1:26" x14ac:dyDescent="0.25">
      <c r="A4" s="3" t="s">
        <v>1</v>
      </c>
    </row>
    <row r="5" spans="1:26" ht="56.25" customHeight="1" x14ac:dyDescent="0.25">
      <c r="A5" s="1" t="s">
        <v>134</v>
      </c>
      <c r="B5" s="2" t="s">
        <v>135</v>
      </c>
      <c r="C5" s="2"/>
      <c r="D5" s="97" t="s">
        <v>42</v>
      </c>
      <c r="E5" s="97" t="s">
        <v>43</v>
      </c>
      <c r="F5" s="97" t="s">
        <v>44</v>
      </c>
      <c r="G5" s="97" t="s">
        <v>45</v>
      </c>
      <c r="H5" s="97" t="s">
        <v>46</v>
      </c>
      <c r="I5" s="97" t="s">
        <v>47</v>
      </c>
      <c r="J5" s="97" t="s">
        <v>48</v>
      </c>
      <c r="K5" s="97" t="s">
        <v>49</v>
      </c>
      <c r="L5" s="97" t="s">
        <v>50</v>
      </c>
      <c r="M5" s="97" t="s">
        <v>51</v>
      </c>
      <c r="N5" s="97" t="s">
        <v>52</v>
      </c>
      <c r="O5" s="51" t="s">
        <v>53</v>
      </c>
      <c r="P5" s="51" t="s">
        <v>58</v>
      </c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x14ac:dyDescent="0.25">
      <c r="A6" s="4" t="s">
        <v>136</v>
      </c>
      <c r="B6" s="5" t="s">
        <v>137</v>
      </c>
      <c r="C6" s="5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x14ac:dyDescent="0.25">
      <c r="A7" s="4" t="s">
        <v>138</v>
      </c>
      <c r="B7" s="5" t="s">
        <v>139</v>
      </c>
      <c r="C7" s="5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x14ac:dyDescent="0.25">
      <c r="A8" s="4" t="s">
        <v>140</v>
      </c>
      <c r="B8" s="5" t="s">
        <v>141</v>
      </c>
      <c r="C8" s="5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x14ac:dyDescent="0.25">
      <c r="A9" s="4" t="s">
        <v>142</v>
      </c>
      <c r="B9" s="5" t="s">
        <v>143</v>
      </c>
      <c r="C9" s="5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x14ac:dyDescent="0.25">
      <c r="A10" s="4" t="s">
        <v>144</v>
      </c>
      <c r="B10" s="5" t="s">
        <v>145</v>
      </c>
      <c r="C10" s="5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x14ac:dyDescent="0.25">
      <c r="A11" s="4" t="s">
        <v>146</v>
      </c>
      <c r="B11" s="5" t="s">
        <v>147</v>
      </c>
      <c r="C11" s="5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x14ac:dyDescent="0.25">
      <c r="A12" s="4" t="s">
        <v>148</v>
      </c>
      <c r="B12" s="5" t="s">
        <v>149</v>
      </c>
      <c r="C12" s="5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x14ac:dyDescent="0.25">
      <c r="A13" s="4" t="s">
        <v>150</v>
      </c>
      <c r="B13" s="5" t="s">
        <v>151</v>
      </c>
      <c r="C13" s="5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x14ac:dyDescent="0.25">
      <c r="A14" s="4" t="s">
        <v>152</v>
      </c>
      <c r="B14" s="5" t="s">
        <v>153</v>
      </c>
      <c r="C14" s="5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x14ac:dyDescent="0.25">
      <c r="A15" s="4" t="s">
        <v>154</v>
      </c>
      <c r="B15" s="5" t="s">
        <v>155</v>
      </c>
      <c r="C15" s="5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x14ac:dyDescent="0.25">
      <c r="A16" s="4" t="s">
        <v>156</v>
      </c>
      <c r="B16" s="5" t="s">
        <v>157</v>
      </c>
      <c r="C16" s="5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x14ac:dyDescent="0.25">
      <c r="A17" s="4" t="s">
        <v>158</v>
      </c>
      <c r="B17" s="5" t="s">
        <v>159</v>
      </c>
      <c r="C17" s="5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x14ac:dyDescent="0.25">
      <c r="A18" s="4" t="s">
        <v>483</v>
      </c>
      <c r="B18" s="5" t="s">
        <v>160</v>
      </c>
      <c r="C18" s="5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x14ac:dyDescent="0.25">
      <c r="A19" s="6" t="s">
        <v>161</v>
      </c>
      <c r="B19" s="7" t="s">
        <v>160</v>
      </c>
      <c r="C19" s="5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x14ac:dyDescent="0.25">
      <c r="A20" s="8" t="s">
        <v>484</v>
      </c>
      <c r="B20" s="9" t="s">
        <v>162</v>
      </c>
      <c r="C20" s="9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x14ac:dyDescent="0.25">
      <c r="A21" s="4" t="s">
        <v>163</v>
      </c>
      <c r="B21" s="5" t="s">
        <v>164</v>
      </c>
      <c r="C21" s="5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x14ac:dyDescent="0.25">
      <c r="A22" s="4" t="s">
        <v>165</v>
      </c>
      <c r="B22" s="5" t="s">
        <v>166</v>
      </c>
      <c r="C22" s="5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x14ac:dyDescent="0.25">
      <c r="A23" s="4" t="s">
        <v>167</v>
      </c>
      <c r="B23" s="5" t="s">
        <v>168</v>
      </c>
      <c r="C23" s="5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x14ac:dyDescent="0.25">
      <c r="A24" s="8" t="s">
        <v>485</v>
      </c>
      <c r="B24" s="9" t="s">
        <v>169</v>
      </c>
      <c r="C24" s="9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5.75" x14ac:dyDescent="0.25">
      <c r="A25" s="10" t="s">
        <v>486</v>
      </c>
      <c r="B25" s="11" t="s">
        <v>170</v>
      </c>
      <c r="C25" s="9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x14ac:dyDescent="0.25">
      <c r="A26" s="12" t="s">
        <v>487</v>
      </c>
      <c r="B26" s="5" t="s">
        <v>171</v>
      </c>
      <c r="C26" s="5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x14ac:dyDescent="0.25">
      <c r="A27" s="12" t="s">
        <v>488</v>
      </c>
      <c r="B27" s="5" t="s">
        <v>171</v>
      </c>
      <c r="C27" s="5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x14ac:dyDescent="0.25">
      <c r="A28" s="12" t="s">
        <v>489</v>
      </c>
      <c r="B28" s="5" t="s">
        <v>171</v>
      </c>
      <c r="C28" s="5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x14ac:dyDescent="0.25">
      <c r="A29" s="12" t="s">
        <v>490</v>
      </c>
      <c r="B29" s="5" t="s">
        <v>171</v>
      </c>
      <c r="C29" s="5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x14ac:dyDescent="0.25">
      <c r="A30" s="12" t="s">
        <v>491</v>
      </c>
      <c r="B30" s="5" t="s">
        <v>171</v>
      </c>
      <c r="C30" s="5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" customHeight="1" x14ac:dyDescent="0.25">
      <c r="A31" s="12" t="s">
        <v>492</v>
      </c>
      <c r="B31" s="5" t="s">
        <v>171</v>
      </c>
      <c r="C31" s="5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x14ac:dyDescent="0.25">
      <c r="A32" s="12" t="s">
        <v>493</v>
      </c>
      <c r="B32" s="5" t="s">
        <v>171</v>
      </c>
      <c r="C32" s="5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75" x14ac:dyDescent="0.25">
      <c r="A33" s="10" t="s">
        <v>494</v>
      </c>
      <c r="B33" s="11" t="s">
        <v>171</v>
      </c>
      <c r="C33" s="5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x14ac:dyDescent="0.25">
      <c r="A34" s="4" t="s">
        <v>172</v>
      </c>
      <c r="B34" s="5" t="s">
        <v>173</v>
      </c>
      <c r="C34" s="5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x14ac:dyDescent="0.25">
      <c r="A35" s="4" t="s">
        <v>174</v>
      </c>
      <c r="B35" s="5" t="s">
        <v>175</v>
      </c>
      <c r="C35" s="5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x14ac:dyDescent="0.25">
      <c r="A36" s="4" t="s">
        <v>176</v>
      </c>
      <c r="B36" s="5" t="s">
        <v>177</v>
      </c>
      <c r="C36" s="5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x14ac:dyDescent="0.25">
      <c r="A37" s="8" t="s">
        <v>495</v>
      </c>
      <c r="B37" s="9" t="s">
        <v>178</v>
      </c>
      <c r="C37" s="9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x14ac:dyDescent="0.25">
      <c r="A38" s="4" t="s">
        <v>179</v>
      </c>
      <c r="B38" s="5" t="s">
        <v>180</v>
      </c>
      <c r="C38" s="5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x14ac:dyDescent="0.25">
      <c r="A39" s="4" t="s">
        <v>181</v>
      </c>
      <c r="B39" s="5" t="s">
        <v>182</v>
      </c>
      <c r="C39" s="5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x14ac:dyDescent="0.25">
      <c r="A40" s="8" t="s">
        <v>496</v>
      </c>
      <c r="B40" s="9" t="s">
        <v>183</v>
      </c>
      <c r="C40" s="9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x14ac:dyDescent="0.25">
      <c r="A41" s="4" t="s">
        <v>184</v>
      </c>
      <c r="B41" s="5" t="s">
        <v>185</v>
      </c>
      <c r="C41" s="5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x14ac:dyDescent="0.25">
      <c r="A42" s="4" t="s">
        <v>186</v>
      </c>
      <c r="B42" s="5" t="s">
        <v>187</v>
      </c>
      <c r="C42" s="5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x14ac:dyDescent="0.25">
      <c r="A43" s="4" t="s">
        <v>497</v>
      </c>
      <c r="B43" s="5" t="s">
        <v>188</v>
      </c>
      <c r="C43" s="5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x14ac:dyDescent="0.25">
      <c r="A44" s="6" t="s">
        <v>189</v>
      </c>
      <c r="B44" s="7" t="s">
        <v>188</v>
      </c>
      <c r="C44" s="5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x14ac:dyDescent="0.25">
      <c r="A45" s="4" t="s">
        <v>190</v>
      </c>
      <c r="B45" s="5" t="s">
        <v>191</v>
      </c>
      <c r="C45" s="5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x14ac:dyDescent="0.25">
      <c r="A46" s="13" t="s">
        <v>498</v>
      </c>
      <c r="B46" s="5" t="s">
        <v>192</v>
      </c>
      <c r="C46" s="5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x14ac:dyDescent="0.25">
      <c r="A47" s="6" t="s">
        <v>193</v>
      </c>
      <c r="B47" s="7" t="s">
        <v>192</v>
      </c>
      <c r="C47" s="5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x14ac:dyDescent="0.25">
      <c r="A48" s="4" t="s">
        <v>194</v>
      </c>
      <c r="B48" s="5" t="s">
        <v>195</v>
      </c>
      <c r="C48" s="5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x14ac:dyDescent="0.25">
      <c r="A49" s="4" t="s">
        <v>499</v>
      </c>
      <c r="B49" s="5" t="s">
        <v>196</v>
      </c>
      <c r="C49" s="5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x14ac:dyDescent="0.25">
      <c r="A50" s="6" t="s">
        <v>197</v>
      </c>
      <c r="B50" s="7" t="s">
        <v>196</v>
      </c>
      <c r="C50" s="5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x14ac:dyDescent="0.25">
      <c r="A51" s="8" t="s">
        <v>500</v>
      </c>
      <c r="B51" s="9" t="s">
        <v>198</v>
      </c>
      <c r="C51" s="9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x14ac:dyDescent="0.25">
      <c r="A52" s="4" t="s">
        <v>199</v>
      </c>
      <c r="B52" s="5" t="s">
        <v>200</v>
      </c>
      <c r="C52" s="5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x14ac:dyDescent="0.25">
      <c r="A53" s="4" t="s">
        <v>201</v>
      </c>
      <c r="B53" s="5" t="s">
        <v>202</v>
      </c>
      <c r="C53" s="5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x14ac:dyDescent="0.25">
      <c r="A54" s="8" t="s">
        <v>501</v>
      </c>
      <c r="B54" s="9" t="s">
        <v>203</v>
      </c>
      <c r="C54" s="9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x14ac:dyDescent="0.25">
      <c r="A55" s="4" t="s">
        <v>204</v>
      </c>
      <c r="B55" s="5" t="s">
        <v>205</v>
      </c>
      <c r="C55" s="5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x14ac:dyDescent="0.25">
      <c r="A56" s="4" t="s">
        <v>206</v>
      </c>
      <c r="B56" s="5" t="s">
        <v>207</v>
      </c>
      <c r="C56" s="5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x14ac:dyDescent="0.25">
      <c r="A57" s="4" t="s">
        <v>502</v>
      </c>
      <c r="B57" s="5" t="s">
        <v>208</v>
      </c>
      <c r="C57" s="5"/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x14ac:dyDescent="0.25">
      <c r="A58" s="6" t="s">
        <v>193</v>
      </c>
      <c r="B58" s="7" t="s">
        <v>208</v>
      </c>
      <c r="C58" s="5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x14ac:dyDescent="0.25">
      <c r="A59" s="6" t="s">
        <v>209</v>
      </c>
      <c r="B59" s="7" t="s">
        <v>208</v>
      </c>
      <c r="C59" s="5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x14ac:dyDescent="0.25">
      <c r="A60" s="4" t="s">
        <v>503</v>
      </c>
      <c r="B60" s="5" t="s">
        <v>210</v>
      </c>
      <c r="C60" s="5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x14ac:dyDescent="0.25">
      <c r="A61" s="6" t="s">
        <v>211</v>
      </c>
      <c r="B61" s="7" t="s">
        <v>210</v>
      </c>
      <c r="C61" s="5"/>
      <c r="D61" s="51"/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51"/>
      <c r="P61" s="51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x14ac:dyDescent="0.25">
      <c r="A62" s="6" t="s">
        <v>212</v>
      </c>
      <c r="B62" s="7" t="s">
        <v>210</v>
      </c>
      <c r="C62" s="5"/>
      <c r="D62" s="51"/>
      <c r="E62" s="51"/>
      <c r="F62" s="51"/>
      <c r="G62" s="51"/>
      <c r="H62" s="51"/>
      <c r="I62" s="51"/>
      <c r="J62" s="51"/>
      <c r="K62" s="51"/>
      <c r="L62" s="51"/>
      <c r="M62" s="51"/>
      <c r="N62" s="51"/>
      <c r="O62" s="51"/>
      <c r="P62" s="51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x14ac:dyDescent="0.25">
      <c r="A63" s="6" t="s">
        <v>213</v>
      </c>
      <c r="B63" s="7" t="s">
        <v>210</v>
      </c>
      <c r="C63" s="5"/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51"/>
      <c r="P63" s="51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x14ac:dyDescent="0.25">
      <c r="A64" s="4" t="s">
        <v>214</v>
      </c>
      <c r="B64" s="5" t="s">
        <v>215</v>
      </c>
      <c r="C64" s="5"/>
      <c r="D64" s="51"/>
      <c r="E64" s="51"/>
      <c r="F64" s="51"/>
      <c r="G64" s="51"/>
      <c r="H64" s="51"/>
      <c r="I64" s="51"/>
      <c r="J64" s="51"/>
      <c r="K64" s="51"/>
      <c r="L64" s="51"/>
      <c r="M64" s="51"/>
      <c r="N64" s="51"/>
      <c r="O64" s="51"/>
      <c r="P64" s="51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x14ac:dyDescent="0.25">
      <c r="A65" s="8" t="s">
        <v>504</v>
      </c>
      <c r="B65" s="9" t="s">
        <v>216</v>
      </c>
      <c r="C65" s="9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1"/>
      <c r="O65" s="51"/>
      <c r="P65" s="51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5.75" x14ac:dyDescent="0.25">
      <c r="A66" s="10" t="s">
        <v>505</v>
      </c>
      <c r="B66" s="11" t="s">
        <v>217</v>
      </c>
      <c r="C66" s="9"/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51"/>
      <c r="O66" s="51"/>
      <c r="P66" s="51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x14ac:dyDescent="0.25">
      <c r="A67" s="14" t="s">
        <v>218</v>
      </c>
      <c r="B67" s="9" t="s">
        <v>219</v>
      </c>
      <c r="C67" s="5"/>
      <c r="D67" s="51"/>
      <c r="E67" s="51"/>
      <c r="F67" s="51"/>
      <c r="G67" s="51"/>
      <c r="H67" s="51"/>
      <c r="I67" s="51"/>
      <c r="J67" s="51"/>
      <c r="K67" s="51"/>
      <c r="L67" s="51"/>
      <c r="M67" s="51"/>
      <c r="N67" s="51"/>
      <c r="O67" s="51"/>
      <c r="P67" s="51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x14ac:dyDescent="0.25">
      <c r="A68" s="15" t="s">
        <v>506</v>
      </c>
      <c r="B68" s="5" t="s">
        <v>220</v>
      </c>
      <c r="C68" s="5"/>
      <c r="D68" s="51"/>
      <c r="E68" s="51"/>
      <c r="F68" s="51"/>
      <c r="G68" s="51"/>
      <c r="H68" s="51"/>
      <c r="I68" s="51"/>
      <c r="J68" s="51"/>
      <c r="K68" s="51"/>
      <c r="L68" s="51"/>
      <c r="M68" s="51"/>
      <c r="N68" s="51"/>
      <c r="O68" s="51"/>
      <c r="P68" s="51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x14ac:dyDescent="0.25">
      <c r="A69" s="15" t="s">
        <v>507</v>
      </c>
      <c r="B69" s="5" t="s">
        <v>220</v>
      </c>
      <c r="C69" s="5"/>
      <c r="D69" s="51"/>
      <c r="E69" s="51"/>
      <c r="F69" s="51"/>
      <c r="G69" s="51"/>
      <c r="H69" s="51"/>
      <c r="I69" s="51"/>
      <c r="J69" s="51"/>
      <c r="K69" s="51"/>
      <c r="L69" s="51"/>
      <c r="M69" s="51"/>
      <c r="N69" s="51"/>
      <c r="O69" s="51"/>
      <c r="P69" s="51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x14ac:dyDescent="0.25">
      <c r="A70" s="15" t="s">
        <v>508</v>
      </c>
      <c r="B70" s="5" t="s">
        <v>220</v>
      </c>
      <c r="C70" s="5"/>
      <c r="D70" s="51"/>
      <c r="E70" s="51"/>
      <c r="F70" s="51"/>
      <c r="G70" s="51"/>
      <c r="H70" s="51"/>
      <c r="I70" s="51"/>
      <c r="J70" s="51"/>
      <c r="K70" s="51"/>
      <c r="L70" s="51"/>
      <c r="M70" s="51"/>
      <c r="N70" s="51"/>
      <c r="O70" s="51"/>
      <c r="P70" s="51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x14ac:dyDescent="0.25">
      <c r="A71" s="15" t="s">
        <v>509</v>
      </c>
      <c r="B71" s="5" t="s">
        <v>220</v>
      </c>
      <c r="C71" s="5"/>
      <c r="D71" s="51"/>
      <c r="E71" s="51"/>
      <c r="F71" s="51"/>
      <c r="G71" s="51"/>
      <c r="H71" s="51"/>
      <c r="I71" s="51"/>
      <c r="J71" s="51"/>
      <c r="K71" s="51"/>
      <c r="L71" s="51"/>
      <c r="M71" s="51"/>
      <c r="N71" s="51"/>
      <c r="O71" s="51"/>
      <c r="P71" s="51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x14ac:dyDescent="0.25">
      <c r="A72" s="15" t="s">
        <v>510</v>
      </c>
      <c r="B72" s="5" t="s">
        <v>220</v>
      </c>
      <c r="C72" s="5"/>
      <c r="D72" s="51"/>
      <c r="E72" s="51"/>
      <c r="F72" s="51"/>
      <c r="G72" s="51"/>
      <c r="H72" s="51"/>
      <c r="I72" s="51"/>
      <c r="J72" s="51"/>
      <c r="K72" s="51"/>
      <c r="L72" s="51"/>
      <c r="M72" s="51"/>
      <c r="N72" s="51"/>
      <c r="O72" s="51"/>
      <c r="P72" s="51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x14ac:dyDescent="0.25">
      <c r="A73" s="15" t="s">
        <v>511</v>
      </c>
      <c r="B73" s="5" t="s">
        <v>220</v>
      </c>
      <c r="C73" s="5"/>
      <c r="D73" s="51"/>
      <c r="E73" s="51"/>
      <c r="F73" s="51"/>
      <c r="G73" s="51"/>
      <c r="H73" s="51"/>
      <c r="I73" s="51"/>
      <c r="J73" s="51"/>
      <c r="K73" s="51"/>
      <c r="L73" s="51"/>
      <c r="M73" s="51"/>
      <c r="N73" s="51"/>
      <c r="O73" s="51"/>
      <c r="P73" s="51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x14ac:dyDescent="0.25">
      <c r="A74" s="15" t="s">
        <v>512</v>
      </c>
      <c r="B74" s="5" t="s">
        <v>220</v>
      </c>
      <c r="C74" s="5"/>
      <c r="D74" s="51"/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51"/>
      <c r="P74" s="51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x14ac:dyDescent="0.25">
      <c r="A75" s="15" t="s">
        <v>513</v>
      </c>
      <c r="B75" s="5" t="s">
        <v>220</v>
      </c>
      <c r="C75" s="5"/>
      <c r="D75" s="51"/>
      <c r="E75" s="51"/>
      <c r="F75" s="51"/>
      <c r="G75" s="51"/>
      <c r="H75" s="51"/>
      <c r="I75" s="51"/>
      <c r="J75" s="51"/>
      <c r="K75" s="51"/>
      <c r="L75" s="51"/>
      <c r="M75" s="51"/>
      <c r="N75" s="51"/>
      <c r="O75" s="51"/>
      <c r="P75" s="51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x14ac:dyDescent="0.25">
      <c r="A76" s="15" t="s">
        <v>514</v>
      </c>
      <c r="B76" s="5" t="s">
        <v>220</v>
      </c>
      <c r="C76" s="5"/>
      <c r="D76" s="51"/>
      <c r="E76" s="51"/>
      <c r="F76" s="51"/>
      <c r="G76" s="51"/>
      <c r="H76" s="51"/>
      <c r="I76" s="51"/>
      <c r="J76" s="51"/>
      <c r="K76" s="51"/>
      <c r="L76" s="51"/>
      <c r="M76" s="51"/>
      <c r="N76" s="51"/>
      <c r="O76" s="51"/>
      <c r="P76" s="51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x14ac:dyDescent="0.25">
      <c r="A77" s="15" t="s">
        <v>515</v>
      </c>
      <c r="B77" s="5" t="s">
        <v>220</v>
      </c>
      <c r="C77" s="5"/>
      <c r="D77" s="51"/>
      <c r="E77" s="51"/>
      <c r="F77" s="51"/>
      <c r="G77" s="51"/>
      <c r="H77" s="51"/>
      <c r="I77" s="51"/>
      <c r="J77" s="51"/>
      <c r="K77" s="51"/>
      <c r="L77" s="51"/>
      <c r="M77" s="51"/>
      <c r="N77" s="51"/>
      <c r="O77" s="51"/>
      <c r="P77" s="51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x14ac:dyDescent="0.25">
      <c r="A78" s="16" t="s">
        <v>516</v>
      </c>
      <c r="B78" s="5" t="s">
        <v>220</v>
      </c>
      <c r="C78" s="5"/>
      <c r="D78" s="51"/>
      <c r="E78" s="51"/>
      <c r="F78" s="51"/>
      <c r="G78" s="51"/>
      <c r="H78" s="51"/>
      <c r="I78" s="51"/>
      <c r="J78" s="51"/>
      <c r="K78" s="51"/>
      <c r="L78" s="51"/>
      <c r="M78" s="51"/>
      <c r="N78" s="51"/>
      <c r="O78" s="51"/>
      <c r="P78" s="51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x14ac:dyDescent="0.25">
      <c r="A79" s="16" t="s">
        <v>517</v>
      </c>
      <c r="B79" s="5" t="s">
        <v>220</v>
      </c>
      <c r="C79" s="5"/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51"/>
      <c r="O79" s="51"/>
      <c r="P79" s="51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x14ac:dyDescent="0.25">
      <c r="A80" s="16" t="s">
        <v>518</v>
      </c>
      <c r="B80" s="5" t="s">
        <v>220</v>
      </c>
      <c r="C80" s="5"/>
      <c r="D80" s="51"/>
      <c r="E80" s="51"/>
      <c r="F80" s="51"/>
      <c r="G80" s="51"/>
      <c r="H80" s="51"/>
      <c r="I80" s="51"/>
      <c r="J80" s="51"/>
      <c r="K80" s="51"/>
      <c r="L80" s="51"/>
      <c r="M80" s="51"/>
      <c r="N80" s="51"/>
      <c r="O80" s="51"/>
      <c r="P80" s="51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x14ac:dyDescent="0.25">
      <c r="A81" s="16" t="s">
        <v>519</v>
      </c>
      <c r="B81" s="5" t="s">
        <v>220</v>
      </c>
      <c r="C81" s="5"/>
      <c r="D81" s="51"/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51"/>
      <c r="P81" s="51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x14ac:dyDescent="0.25">
      <c r="A82" s="16" t="s">
        <v>520</v>
      </c>
      <c r="B82" s="5" t="s">
        <v>220</v>
      </c>
      <c r="C82" s="5"/>
      <c r="D82" s="51"/>
      <c r="E82" s="51"/>
      <c r="F82" s="51"/>
      <c r="G82" s="51"/>
      <c r="H82" s="51"/>
      <c r="I82" s="51"/>
      <c r="J82" s="51"/>
      <c r="K82" s="51"/>
      <c r="L82" s="51"/>
      <c r="M82" s="51"/>
      <c r="N82" s="51"/>
      <c r="O82" s="51"/>
      <c r="P82" s="51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x14ac:dyDescent="0.25">
      <c r="A83" s="16" t="s">
        <v>521</v>
      </c>
      <c r="B83" s="5" t="s">
        <v>220</v>
      </c>
      <c r="C83" s="5"/>
      <c r="D83" s="51"/>
      <c r="E83" s="51"/>
      <c r="F83" s="51"/>
      <c r="G83" s="51"/>
      <c r="H83" s="51"/>
      <c r="I83" s="51"/>
      <c r="J83" s="51"/>
      <c r="K83" s="51"/>
      <c r="L83" s="51"/>
      <c r="M83" s="51"/>
      <c r="N83" s="51"/>
      <c r="O83" s="51"/>
      <c r="P83" s="51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x14ac:dyDescent="0.25">
      <c r="A84" s="14" t="s">
        <v>522</v>
      </c>
      <c r="B84" s="17" t="s">
        <v>220</v>
      </c>
      <c r="C84" s="5"/>
      <c r="D84" s="51"/>
      <c r="E84" s="51"/>
      <c r="F84" s="51"/>
      <c r="G84" s="51"/>
      <c r="H84" s="51"/>
      <c r="I84" s="51"/>
      <c r="J84" s="51"/>
      <c r="K84" s="51"/>
      <c r="L84" s="51"/>
      <c r="M84" s="51"/>
      <c r="N84" s="51"/>
      <c r="O84" s="51"/>
      <c r="P84" s="51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x14ac:dyDescent="0.25">
      <c r="A85" s="15" t="s">
        <v>523</v>
      </c>
      <c r="B85" s="5" t="s">
        <v>221</v>
      </c>
      <c r="C85" s="5"/>
      <c r="D85" s="51"/>
      <c r="E85" s="51"/>
      <c r="F85" s="51"/>
      <c r="G85" s="51"/>
      <c r="H85" s="51"/>
      <c r="I85" s="51"/>
      <c r="J85" s="51"/>
      <c r="K85" s="51"/>
      <c r="L85" s="51"/>
      <c r="M85" s="51"/>
      <c r="N85" s="51"/>
      <c r="O85" s="51"/>
      <c r="P85" s="51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x14ac:dyDescent="0.25">
      <c r="A86" s="15" t="s">
        <v>524</v>
      </c>
      <c r="B86" s="5" t="s">
        <v>221</v>
      </c>
      <c r="C86" s="5"/>
      <c r="D86" s="51"/>
      <c r="E86" s="51"/>
      <c r="F86" s="51"/>
      <c r="G86" s="51"/>
      <c r="H86" s="51"/>
      <c r="I86" s="51"/>
      <c r="J86" s="51"/>
      <c r="K86" s="51"/>
      <c r="L86" s="51"/>
      <c r="M86" s="51"/>
      <c r="N86" s="51"/>
      <c r="O86" s="51"/>
      <c r="P86" s="51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x14ac:dyDescent="0.25">
      <c r="A87" s="15" t="s">
        <v>525</v>
      </c>
      <c r="B87" s="5" t="s">
        <v>221</v>
      </c>
      <c r="C87" s="5"/>
      <c r="D87" s="51"/>
      <c r="E87" s="51"/>
      <c r="F87" s="51"/>
      <c r="G87" s="51"/>
      <c r="H87" s="51"/>
      <c r="I87" s="51"/>
      <c r="J87" s="51"/>
      <c r="K87" s="51"/>
      <c r="L87" s="51"/>
      <c r="M87" s="51"/>
      <c r="N87" s="51"/>
      <c r="O87" s="51"/>
      <c r="P87" s="51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x14ac:dyDescent="0.25">
      <c r="A88" s="18" t="s">
        <v>526</v>
      </c>
      <c r="B88" s="9" t="s">
        <v>221</v>
      </c>
      <c r="C88" s="5"/>
      <c r="D88" s="51"/>
      <c r="E88" s="51"/>
      <c r="F88" s="51"/>
      <c r="G88" s="51"/>
      <c r="H88" s="51"/>
      <c r="I88" s="51"/>
      <c r="J88" s="51"/>
      <c r="K88" s="51"/>
      <c r="L88" s="51"/>
      <c r="M88" s="51"/>
      <c r="N88" s="51"/>
      <c r="O88" s="51"/>
      <c r="P88" s="51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x14ac:dyDescent="0.25">
      <c r="A89" s="15" t="s">
        <v>527</v>
      </c>
      <c r="B89" s="5" t="s">
        <v>222</v>
      </c>
      <c r="C89" s="5"/>
      <c r="D89" s="51"/>
      <c r="E89" s="51"/>
      <c r="F89" s="51"/>
      <c r="G89" s="51"/>
      <c r="H89" s="51"/>
      <c r="I89" s="51"/>
      <c r="J89" s="51"/>
      <c r="K89" s="51"/>
      <c r="L89" s="51"/>
      <c r="M89" s="51"/>
      <c r="N89" s="51"/>
      <c r="O89" s="51"/>
      <c r="P89" s="51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x14ac:dyDescent="0.25">
      <c r="A90" s="15" t="s">
        <v>528</v>
      </c>
      <c r="B90" s="5" t="s">
        <v>222</v>
      </c>
      <c r="C90" s="5"/>
      <c r="D90" s="51"/>
      <c r="E90" s="51"/>
      <c r="F90" s="51"/>
      <c r="G90" s="51"/>
      <c r="H90" s="51"/>
      <c r="I90" s="51"/>
      <c r="J90" s="51"/>
      <c r="K90" s="51"/>
      <c r="L90" s="51"/>
      <c r="M90" s="51"/>
      <c r="N90" s="51"/>
      <c r="O90" s="51"/>
      <c r="P90" s="51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x14ac:dyDescent="0.25">
      <c r="A91" s="15" t="s">
        <v>529</v>
      </c>
      <c r="B91" s="5" t="s">
        <v>222</v>
      </c>
      <c r="C91" s="5"/>
      <c r="D91" s="51"/>
      <c r="E91" s="51"/>
      <c r="F91" s="51"/>
      <c r="G91" s="51"/>
      <c r="H91" s="51"/>
      <c r="I91" s="51"/>
      <c r="J91" s="51"/>
      <c r="K91" s="51"/>
      <c r="L91" s="51"/>
      <c r="M91" s="51"/>
      <c r="N91" s="51"/>
      <c r="O91" s="51"/>
      <c r="P91" s="51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x14ac:dyDescent="0.25">
      <c r="A92" s="15" t="s">
        <v>530</v>
      </c>
      <c r="B92" s="5" t="s">
        <v>222</v>
      </c>
      <c r="C92" s="5"/>
      <c r="D92" s="51"/>
      <c r="E92" s="51"/>
      <c r="F92" s="51"/>
      <c r="G92" s="51"/>
      <c r="H92" s="51"/>
      <c r="I92" s="51"/>
      <c r="J92" s="51"/>
      <c r="K92" s="51"/>
      <c r="L92" s="51"/>
      <c r="M92" s="51"/>
      <c r="N92" s="51"/>
      <c r="O92" s="51"/>
      <c r="P92" s="51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x14ac:dyDescent="0.25">
      <c r="A93" s="16" t="s">
        <v>531</v>
      </c>
      <c r="B93" s="5" t="s">
        <v>222</v>
      </c>
      <c r="C93" s="5"/>
      <c r="D93" s="51"/>
      <c r="E93" s="51"/>
      <c r="F93" s="51"/>
      <c r="G93" s="51"/>
      <c r="H93" s="51"/>
      <c r="I93" s="51"/>
      <c r="J93" s="51"/>
      <c r="K93" s="51"/>
      <c r="L93" s="51"/>
      <c r="M93" s="51"/>
      <c r="N93" s="51"/>
      <c r="O93" s="51"/>
      <c r="P93" s="51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x14ac:dyDescent="0.25">
      <c r="A94" s="16" t="s">
        <v>532</v>
      </c>
      <c r="B94" s="5" t="s">
        <v>222</v>
      </c>
      <c r="C94" s="5"/>
      <c r="D94" s="51"/>
      <c r="E94" s="51"/>
      <c r="F94" s="51"/>
      <c r="G94" s="51"/>
      <c r="H94" s="51"/>
      <c r="I94" s="51"/>
      <c r="J94" s="51"/>
      <c r="K94" s="51"/>
      <c r="L94" s="51"/>
      <c r="M94" s="51"/>
      <c r="N94" s="51"/>
      <c r="O94" s="51"/>
      <c r="P94" s="51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x14ac:dyDescent="0.25">
      <c r="A95" s="19" t="s">
        <v>70</v>
      </c>
      <c r="B95" s="17" t="s">
        <v>222</v>
      </c>
      <c r="C95" s="5"/>
      <c r="D95" s="51"/>
      <c r="E95" s="51"/>
      <c r="F95" s="51"/>
      <c r="G95" s="51"/>
      <c r="H95" s="51"/>
      <c r="I95" s="51"/>
      <c r="J95" s="51"/>
      <c r="K95" s="51"/>
      <c r="L95" s="51"/>
      <c r="M95" s="51"/>
      <c r="N95" s="51"/>
      <c r="O95" s="51"/>
      <c r="P95" s="51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x14ac:dyDescent="0.25">
      <c r="A96" s="15" t="s">
        <v>533</v>
      </c>
      <c r="B96" s="5" t="s">
        <v>223</v>
      </c>
      <c r="C96" s="5"/>
      <c r="D96" s="51"/>
      <c r="E96" s="51"/>
      <c r="F96" s="51"/>
      <c r="G96" s="51"/>
      <c r="H96" s="51"/>
      <c r="I96" s="51"/>
      <c r="J96" s="51"/>
      <c r="K96" s="51"/>
      <c r="L96" s="51"/>
      <c r="M96" s="51"/>
      <c r="N96" s="51"/>
      <c r="O96" s="51"/>
      <c r="P96" s="51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x14ac:dyDescent="0.25">
      <c r="A97" s="20" t="s">
        <v>69</v>
      </c>
      <c r="B97" s="17" t="s">
        <v>223</v>
      </c>
      <c r="C97" s="5"/>
      <c r="D97" s="51"/>
      <c r="E97" s="51"/>
      <c r="F97" s="51"/>
      <c r="G97" s="51"/>
      <c r="H97" s="51"/>
      <c r="I97" s="51"/>
      <c r="J97" s="51"/>
      <c r="K97" s="51"/>
      <c r="L97" s="51"/>
      <c r="M97" s="51"/>
      <c r="N97" s="51"/>
      <c r="O97" s="51"/>
      <c r="P97" s="51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x14ac:dyDescent="0.25">
      <c r="A98" s="15" t="s">
        <v>534</v>
      </c>
      <c r="B98" s="5" t="s">
        <v>224</v>
      </c>
      <c r="C98" s="5"/>
      <c r="D98" s="51"/>
      <c r="E98" s="51"/>
      <c r="F98" s="51"/>
      <c r="G98" s="51"/>
      <c r="H98" s="51"/>
      <c r="I98" s="51"/>
      <c r="J98" s="51"/>
      <c r="K98" s="51"/>
      <c r="L98" s="51"/>
      <c r="M98" s="51"/>
      <c r="N98" s="51"/>
      <c r="O98" s="51"/>
      <c r="P98" s="51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x14ac:dyDescent="0.25">
      <c r="A99" s="15" t="s">
        <v>535</v>
      </c>
      <c r="B99" s="5" t="s">
        <v>224</v>
      </c>
      <c r="C99" s="5"/>
      <c r="D99" s="51"/>
      <c r="E99" s="51"/>
      <c r="F99" s="51"/>
      <c r="G99" s="51"/>
      <c r="H99" s="51"/>
      <c r="I99" s="51"/>
      <c r="J99" s="51"/>
      <c r="K99" s="51"/>
      <c r="L99" s="51"/>
      <c r="M99" s="51"/>
      <c r="N99" s="51"/>
      <c r="O99" s="51"/>
      <c r="P99" s="51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x14ac:dyDescent="0.25">
      <c r="A100" s="16" t="s">
        <v>536</v>
      </c>
      <c r="B100" s="5" t="s">
        <v>224</v>
      </c>
      <c r="C100" s="5"/>
      <c r="D100" s="51"/>
      <c r="E100" s="51"/>
      <c r="F100" s="51"/>
      <c r="G100" s="51"/>
      <c r="H100" s="51"/>
      <c r="I100" s="51"/>
      <c r="J100" s="51"/>
      <c r="K100" s="51"/>
      <c r="L100" s="51"/>
      <c r="M100" s="51"/>
      <c r="N100" s="51"/>
      <c r="O100" s="51"/>
      <c r="P100" s="51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x14ac:dyDescent="0.25">
      <c r="A101" s="16" t="s">
        <v>537</v>
      </c>
      <c r="B101" s="5" t="s">
        <v>224</v>
      </c>
      <c r="C101" s="5"/>
      <c r="D101" s="51"/>
      <c r="E101" s="51"/>
      <c r="F101" s="51"/>
      <c r="G101" s="51"/>
      <c r="H101" s="51"/>
      <c r="I101" s="51"/>
      <c r="J101" s="51"/>
      <c r="K101" s="51"/>
      <c r="L101" s="51"/>
      <c r="M101" s="51"/>
      <c r="N101" s="51"/>
      <c r="O101" s="51"/>
      <c r="P101" s="51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x14ac:dyDescent="0.25">
      <c r="A102" s="16" t="s">
        <v>538</v>
      </c>
      <c r="B102" s="5" t="s">
        <v>224</v>
      </c>
      <c r="C102" s="5"/>
      <c r="D102" s="51"/>
      <c r="E102" s="51"/>
      <c r="F102" s="51"/>
      <c r="G102" s="51"/>
      <c r="H102" s="51"/>
      <c r="I102" s="51"/>
      <c r="J102" s="51"/>
      <c r="K102" s="51"/>
      <c r="L102" s="51"/>
      <c r="M102" s="51"/>
      <c r="N102" s="51"/>
      <c r="O102" s="51"/>
      <c r="P102" s="51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5" customHeight="1" x14ac:dyDescent="0.25">
      <c r="A103" s="21" t="s">
        <v>539</v>
      </c>
      <c r="B103" s="5" t="s">
        <v>224</v>
      </c>
      <c r="C103" s="5"/>
      <c r="D103" s="51"/>
      <c r="E103" s="51"/>
      <c r="F103" s="51"/>
      <c r="G103" s="51"/>
      <c r="H103" s="51"/>
      <c r="I103" s="51"/>
      <c r="J103" s="51"/>
      <c r="K103" s="51"/>
      <c r="L103" s="51"/>
      <c r="M103" s="51"/>
      <c r="N103" s="51"/>
      <c r="O103" s="51"/>
      <c r="P103" s="51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5" customHeight="1" x14ac:dyDescent="0.25">
      <c r="A104" s="14" t="s">
        <v>68</v>
      </c>
      <c r="B104" s="17" t="s">
        <v>224</v>
      </c>
      <c r="C104" s="5"/>
      <c r="D104" s="51"/>
      <c r="E104" s="51"/>
      <c r="F104" s="51"/>
      <c r="G104" s="51"/>
      <c r="H104" s="51"/>
      <c r="I104" s="51"/>
      <c r="J104" s="51"/>
      <c r="K104" s="51"/>
      <c r="L104" s="51"/>
      <c r="M104" s="51"/>
      <c r="N104" s="51"/>
      <c r="O104" s="51"/>
      <c r="P104" s="51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x14ac:dyDescent="0.25">
      <c r="A105" s="15" t="s">
        <v>540</v>
      </c>
      <c r="B105" s="5" t="s">
        <v>225</v>
      </c>
      <c r="C105" s="5"/>
      <c r="D105" s="51"/>
      <c r="E105" s="51"/>
      <c r="F105" s="51"/>
      <c r="G105" s="51"/>
      <c r="H105" s="51"/>
      <c r="I105" s="51"/>
      <c r="J105" s="51"/>
      <c r="K105" s="51"/>
      <c r="L105" s="51"/>
      <c r="M105" s="51"/>
      <c r="N105" s="51"/>
      <c r="O105" s="51"/>
      <c r="P105" s="51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x14ac:dyDescent="0.25">
      <c r="A106" s="15" t="s">
        <v>541</v>
      </c>
      <c r="B106" s="5" t="s">
        <v>225</v>
      </c>
      <c r="C106" s="5"/>
      <c r="D106" s="51"/>
      <c r="E106" s="51"/>
      <c r="F106" s="51"/>
      <c r="G106" s="51"/>
      <c r="H106" s="51"/>
      <c r="I106" s="51"/>
      <c r="J106" s="51"/>
      <c r="K106" s="51"/>
      <c r="L106" s="51"/>
      <c r="M106" s="51"/>
      <c r="N106" s="51"/>
      <c r="O106" s="51"/>
      <c r="P106" s="51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x14ac:dyDescent="0.25">
      <c r="A107" s="14" t="s">
        <v>67</v>
      </c>
      <c r="B107" s="9" t="s">
        <v>225</v>
      </c>
      <c r="C107" s="5"/>
      <c r="D107" s="51"/>
      <c r="E107" s="51"/>
      <c r="F107" s="51"/>
      <c r="G107" s="51"/>
      <c r="H107" s="51"/>
      <c r="I107" s="51"/>
      <c r="J107" s="51"/>
      <c r="K107" s="51"/>
      <c r="L107" s="51"/>
      <c r="M107" s="51"/>
      <c r="N107" s="51"/>
      <c r="O107" s="51"/>
      <c r="P107" s="51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x14ac:dyDescent="0.25">
      <c r="A108" s="15" t="s">
        <v>542</v>
      </c>
      <c r="B108" s="5" t="s">
        <v>226</v>
      </c>
      <c r="C108" s="5"/>
      <c r="D108" s="51"/>
      <c r="E108" s="51"/>
      <c r="F108" s="51"/>
      <c r="G108" s="51"/>
      <c r="H108" s="51"/>
      <c r="I108" s="51"/>
      <c r="J108" s="51"/>
      <c r="K108" s="51"/>
      <c r="L108" s="51"/>
      <c r="M108" s="51"/>
      <c r="N108" s="51"/>
      <c r="O108" s="51"/>
      <c r="P108" s="51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x14ac:dyDescent="0.25">
      <c r="A109" s="15" t="s">
        <v>543</v>
      </c>
      <c r="B109" s="5" t="s">
        <v>226</v>
      </c>
      <c r="C109" s="5"/>
      <c r="D109" s="51"/>
      <c r="E109" s="51"/>
      <c r="F109" s="51"/>
      <c r="G109" s="51"/>
      <c r="H109" s="51"/>
      <c r="I109" s="51"/>
      <c r="J109" s="51"/>
      <c r="K109" s="51"/>
      <c r="L109" s="51"/>
      <c r="M109" s="51"/>
      <c r="N109" s="51"/>
      <c r="O109" s="51"/>
      <c r="P109" s="51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x14ac:dyDescent="0.25">
      <c r="A110" s="16" t="s">
        <v>544</v>
      </c>
      <c r="B110" s="5" t="s">
        <v>226</v>
      </c>
      <c r="C110" s="5"/>
      <c r="D110" s="51"/>
      <c r="E110" s="51"/>
      <c r="F110" s="51"/>
      <c r="G110" s="51"/>
      <c r="H110" s="51"/>
      <c r="I110" s="51"/>
      <c r="J110" s="51"/>
      <c r="K110" s="51"/>
      <c r="L110" s="51"/>
      <c r="M110" s="51"/>
      <c r="N110" s="51"/>
      <c r="O110" s="51"/>
      <c r="P110" s="51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x14ac:dyDescent="0.25">
      <c r="A111" s="16" t="s">
        <v>545</v>
      </c>
      <c r="B111" s="5" t="s">
        <v>226</v>
      </c>
      <c r="C111" s="5"/>
      <c r="D111" s="51"/>
      <c r="E111" s="51"/>
      <c r="F111" s="51"/>
      <c r="G111" s="51"/>
      <c r="H111" s="51"/>
      <c r="I111" s="51"/>
      <c r="J111" s="51"/>
      <c r="K111" s="51"/>
      <c r="L111" s="51"/>
      <c r="M111" s="51"/>
      <c r="N111" s="51"/>
      <c r="O111" s="51"/>
      <c r="P111" s="51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x14ac:dyDescent="0.25">
      <c r="A112" s="16" t="s">
        <v>546</v>
      </c>
      <c r="B112" s="5" t="s">
        <v>226</v>
      </c>
      <c r="C112" s="5"/>
      <c r="D112" s="51"/>
      <c r="E112" s="51"/>
      <c r="F112" s="51"/>
      <c r="G112" s="51"/>
      <c r="H112" s="51"/>
      <c r="I112" s="51"/>
      <c r="J112" s="51"/>
      <c r="K112" s="51"/>
      <c r="L112" s="51"/>
      <c r="M112" s="51"/>
      <c r="N112" s="51"/>
      <c r="O112" s="51"/>
      <c r="P112" s="51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x14ac:dyDescent="0.25">
      <c r="A113" s="16" t="s">
        <v>547</v>
      </c>
      <c r="B113" s="5" t="s">
        <v>226</v>
      </c>
      <c r="C113" s="5"/>
      <c r="D113" s="51"/>
      <c r="E113" s="51"/>
      <c r="F113" s="51"/>
      <c r="G113" s="51"/>
      <c r="H113" s="51"/>
      <c r="I113" s="51"/>
      <c r="J113" s="51"/>
      <c r="K113" s="51"/>
      <c r="L113" s="51"/>
      <c r="M113" s="51"/>
      <c r="N113" s="51"/>
      <c r="O113" s="51"/>
      <c r="P113" s="51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x14ac:dyDescent="0.25">
      <c r="A114" s="16" t="s">
        <v>548</v>
      </c>
      <c r="B114" s="5" t="s">
        <v>226</v>
      </c>
      <c r="C114" s="5"/>
      <c r="D114" s="51"/>
      <c r="E114" s="51"/>
      <c r="F114" s="51"/>
      <c r="G114" s="51"/>
      <c r="H114" s="51"/>
      <c r="I114" s="51"/>
      <c r="J114" s="51"/>
      <c r="K114" s="51"/>
      <c r="L114" s="51"/>
      <c r="M114" s="51"/>
      <c r="N114" s="51"/>
      <c r="O114" s="51"/>
      <c r="P114" s="51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x14ac:dyDescent="0.25">
      <c r="A115" s="16" t="s">
        <v>549</v>
      </c>
      <c r="B115" s="5" t="s">
        <v>226</v>
      </c>
      <c r="C115" s="5"/>
      <c r="D115" s="51"/>
      <c r="E115" s="51"/>
      <c r="F115" s="51"/>
      <c r="G115" s="51"/>
      <c r="H115" s="51"/>
      <c r="I115" s="51"/>
      <c r="J115" s="51"/>
      <c r="K115" s="51"/>
      <c r="L115" s="51"/>
      <c r="M115" s="51"/>
      <c r="N115" s="51"/>
      <c r="O115" s="51"/>
      <c r="P115" s="51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x14ac:dyDescent="0.25">
      <c r="A116" s="16" t="s">
        <v>550</v>
      </c>
      <c r="B116" s="5" t="s">
        <v>226</v>
      </c>
      <c r="C116" s="5"/>
      <c r="D116" s="51"/>
      <c r="E116" s="51"/>
      <c r="F116" s="51"/>
      <c r="G116" s="51"/>
      <c r="H116" s="51"/>
      <c r="I116" s="51"/>
      <c r="J116" s="51"/>
      <c r="K116" s="51"/>
      <c r="L116" s="51"/>
      <c r="M116" s="51"/>
      <c r="N116" s="51"/>
      <c r="O116" s="51"/>
      <c r="P116" s="51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x14ac:dyDescent="0.25">
      <c r="A117" s="16" t="s">
        <v>551</v>
      </c>
      <c r="B117" s="5" t="s">
        <v>226</v>
      </c>
      <c r="C117" s="5"/>
      <c r="D117" s="51"/>
      <c r="E117" s="51"/>
      <c r="F117" s="51"/>
      <c r="G117" s="51"/>
      <c r="H117" s="51"/>
      <c r="I117" s="51"/>
      <c r="J117" s="51"/>
      <c r="K117" s="51"/>
      <c r="L117" s="51"/>
      <c r="M117" s="51"/>
      <c r="N117" s="51"/>
      <c r="O117" s="51"/>
      <c r="P117" s="51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30" x14ac:dyDescent="0.25">
      <c r="A118" s="16" t="s">
        <v>552</v>
      </c>
      <c r="B118" s="5" t="s">
        <v>226</v>
      </c>
      <c r="C118" s="5"/>
      <c r="D118" s="51"/>
      <c r="E118" s="51"/>
      <c r="F118" s="51"/>
      <c r="G118" s="51"/>
      <c r="H118" s="51"/>
      <c r="I118" s="51"/>
      <c r="J118" s="51"/>
      <c r="K118" s="51"/>
      <c r="L118" s="51"/>
      <c r="M118" s="51"/>
      <c r="N118" s="51"/>
      <c r="O118" s="51"/>
      <c r="P118" s="51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5" customHeight="1" x14ac:dyDescent="0.25">
      <c r="A119" s="16" t="s">
        <v>553</v>
      </c>
      <c r="B119" s="5" t="s">
        <v>226</v>
      </c>
      <c r="C119" s="5"/>
      <c r="D119" s="51"/>
      <c r="E119" s="51"/>
      <c r="F119" s="51"/>
      <c r="G119" s="51"/>
      <c r="H119" s="51"/>
      <c r="I119" s="51"/>
      <c r="J119" s="51"/>
      <c r="K119" s="51"/>
      <c r="L119" s="51"/>
      <c r="M119" s="51"/>
      <c r="N119" s="51"/>
      <c r="O119" s="51"/>
      <c r="P119" s="51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5" customHeight="1" x14ac:dyDescent="0.25">
      <c r="A120" s="14" t="s">
        <v>554</v>
      </c>
      <c r="B120" s="17" t="s">
        <v>226</v>
      </c>
      <c r="C120" s="5"/>
      <c r="D120" s="51"/>
      <c r="E120" s="51"/>
      <c r="F120" s="51"/>
      <c r="G120" s="51"/>
      <c r="H120" s="51"/>
      <c r="I120" s="51"/>
      <c r="J120" s="51"/>
      <c r="K120" s="51"/>
      <c r="L120" s="51"/>
      <c r="M120" s="51"/>
      <c r="N120" s="51"/>
      <c r="O120" s="51"/>
      <c r="P120" s="51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5.75" x14ac:dyDescent="0.25">
      <c r="A121" s="22" t="s">
        <v>555</v>
      </c>
      <c r="B121" s="11" t="s">
        <v>227</v>
      </c>
      <c r="C121" s="9"/>
      <c r="D121" s="51"/>
      <c r="E121" s="51"/>
      <c r="F121" s="51"/>
      <c r="G121" s="51"/>
      <c r="H121" s="51"/>
      <c r="I121" s="51"/>
      <c r="J121" s="51"/>
      <c r="K121" s="51"/>
      <c r="L121" s="51"/>
      <c r="M121" s="51"/>
      <c r="N121" s="51"/>
      <c r="O121" s="51"/>
      <c r="P121" s="51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x14ac:dyDescent="0.25">
      <c r="A122" s="14" t="s">
        <v>556</v>
      </c>
      <c r="B122" s="9" t="s">
        <v>228</v>
      </c>
      <c r="C122" s="5"/>
      <c r="D122" s="51"/>
      <c r="E122" s="51"/>
      <c r="F122" s="51"/>
      <c r="G122" s="51"/>
      <c r="H122" s="51"/>
      <c r="I122" s="51"/>
      <c r="J122" s="51"/>
      <c r="K122" s="51"/>
      <c r="L122" s="51"/>
      <c r="M122" s="51"/>
      <c r="N122" s="51"/>
      <c r="O122" s="51"/>
      <c r="P122" s="51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x14ac:dyDescent="0.25">
      <c r="A123" s="23" t="s">
        <v>229</v>
      </c>
      <c r="B123" s="7" t="s">
        <v>228</v>
      </c>
      <c r="C123" s="5"/>
      <c r="D123" s="51"/>
      <c r="E123" s="51"/>
      <c r="F123" s="51"/>
      <c r="G123" s="51"/>
      <c r="H123" s="51"/>
      <c r="I123" s="51"/>
      <c r="J123" s="51"/>
      <c r="K123" s="51"/>
      <c r="L123" s="51"/>
      <c r="M123" s="51"/>
      <c r="N123" s="51"/>
      <c r="O123" s="51"/>
      <c r="P123" s="51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x14ac:dyDescent="0.25">
      <c r="A124" s="14" t="s">
        <v>230</v>
      </c>
      <c r="B124" s="9" t="s">
        <v>231</v>
      </c>
      <c r="C124" s="5"/>
      <c r="D124" s="51"/>
      <c r="E124" s="51"/>
      <c r="F124" s="51"/>
      <c r="G124" s="51"/>
      <c r="H124" s="51"/>
      <c r="I124" s="51"/>
      <c r="J124" s="51"/>
      <c r="K124" s="51"/>
      <c r="L124" s="51"/>
      <c r="M124" s="51"/>
      <c r="N124" s="51"/>
      <c r="O124" s="51"/>
      <c r="P124" s="51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x14ac:dyDescent="0.25">
      <c r="A125" s="14" t="s">
        <v>232</v>
      </c>
      <c r="B125" s="9" t="s">
        <v>233</v>
      </c>
      <c r="C125" s="5"/>
      <c r="D125" s="51"/>
      <c r="E125" s="51"/>
      <c r="F125" s="51"/>
      <c r="G125" s="51"/>
      <c r="H125" s="51"/>
      <c r="I125" s="51"/>
      <c r="J125" s="51"/>
      <c r="K125" s="51"/>
      <c r="L125" s="51"/>
      <c r="M125" s="51"/>
      <c r="N125" s="51"/>
      <c r="O125" s="51"/>
      <c r="P125" s="51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x14ac:dyDescent="0.25">
      <c r="A126" s="16" t="s">
        <v>757</v>
      </c>
      <c r="B126" s="5" t="s">
        <v>234</v>
      </c>
      <c r="C126" s="5"/>
      <c r="D126" s="51"/>
      <c r="E126" s="51"/>
      <c r="F126" s="51"/>
      <c r="G126" s="51"/>
      <c r="H126" s="51"/>
      <c r="I126" s="51"/>
      <c r="J126" s="51"/>
      <c r="K126" s="51"/>
      <c r="L126" s="51"/>
      <c r="M126" s="51"/>
      <c r="N126" s="51"/>
      <c r="O126" s="51"/>
      <c r="P126" s="51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x14ac:dyDescent="0.25">
      <c r="A127" s="16" t="s">
        <v>758</v>
      </c>
      <c r="B127" s="5" t="s">
        <v>234</v>
      </c>
      <c r="C127" s="5"/>
      <c r="D127" s="51"/>
      <c r="E127" s="51"/>
      <c r="F127" s="51"/>
      <c r="G127" s="51"/>
      <c r="H127" s="51"/>
      <c r="I127" s="51"/>
      <c r="J127" s="51"/>
      <c r="K127" s="51"/>
      <c r="L127" s="51"/>
      <c r="M127" s="51"/>
      <c r="N127" s="51"/>
      <c r="O127" s="51"/>
      <c r="P127" s="51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x14ac:dyDescent="0.25">
      <c r="A128" s="16" t="s">
        <v>759</v>
      </c>
      <c r="B128" s="5" t="s">
        <v>234</v>
      </c>
      <c r="C128" s="5"/>
      <c r="D128" s="51"/>
      <c r="E128" s="51"/>
      <c r="F128" s="51"/>
      <c r="G128" s="51"/>
      <c r="H128" s="51"/>
      <c r="I128" s="51"/>
      <c r="J128" s="51"/>
      <c r="K128" s="51"/>
      <c r="L128" s="51"/>
      <c r="M128" s="51"/>
      <c r="N128" s="51"/>
      <c r="O128" s="51"/>
      <c r="P128" s="51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x14ac:dyDescent="0.25">
      <c r="A129" s="16" t="s">
        <v>760</v>
      </c>
      <c r="B129" s="5" t="s">
        <v>234</v>
      </c>
      <c r="C129" s="5"/>
      <c r="D129" s="51"/>
      <c r="E129" s="51"/>
      <c r="F129" s="51"/>
      <c r="G129" s="51"/>
      <c r="H129" s="51"/>
      <c r="I129" s="51"/>
      <c r="J129" s="51"/>
      <c r="K129" s="51"/>
      <c r="L129" s="51"/>
      <c r="M129" s="51"/>
      <c r="N129" s="51"/>
      <c r="O129" s="51"/>
      <c r="P129" s="51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x14ac:dyDescent="0.25">
      <c r="A130" s="16" t="s">
        <v>761</v>
      </c>
      <c r="B130" s="5" t="s">
        <v>234</v>
      </c>
      <c r="C130" s="5"/>
      <c r="D130" s="51"/>
      <c r="E130" s="51"/>
      <c r="F130" s="51"/>
      <c r="G130" s="51"/>
      <c r="H130" s="51"/>
      <c r="I130" s="51"/>
      <c r="J130" s="51"/>
      <c r="K130" s="51"/>
      <c r="L130" s="51"/>
      <c r="M130" s="51"/>
      <c r="N130" s="51"/>
      <c r="O130" s="51"/>
      <c r="P130" s="51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x14ac:dyDescent="0.25">
      <c r="A131" s="16" t="s">
        <v>762</v>
      </c>
      <c r="B131" s="5" t="s">
        <v>234</v>
      </c>
      <c r="C131" s="5"/>
      <c r="D131" s="51"/>
      <c r="E131" s="51"/>
      <c r="F131" s="51"/>
      <c r="G131" s="51"/>
      <c r="H131" s="51"/>
      <c r="I131" s="51"/>
      <c r="J131" s="51"/>
      <c r="K131" s="51"/>
      <c r="L131" s="51"/>
      <c r="M131" s="51"/>
      <c r="N131" s="51"/>
      <c r="O131" s="51"/>
      <c r="P131" s="51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x14ac:dyDescent="0.25">
      <c r="A132" s="16" t="s">
        <v>763</v>
      </c>
      <c r="B132" s="5" t="s">
        <v>234</v>
      </c>
      <c r="C132" s="5"/>
      <c r="D132" s="51"/>
      <c r="E132" s="51"/>
      <c r="F132" s="51"/>
      <c r="G132" s="51"/>
      <c r="H132" s="51"/>
      <c r="I132" s="51"/>
      <c r="J132" s="51"/>
      <c r="K132" s="51"/>
      <c r="L132" s="51"/>
      <c r="M132" s="51"/>
      <c r="N132" s="51"/>
      <c r="O132" s="51"/>
      <c r="P132" s="51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x14ac:dyDescent="0.25">
      <c r="A133" s="16" t="s">
        <v>764</v>
      </c>
      <c r="B133" s="5" t="s">
        <v>234</v>
      </c>
      <c r="C133" s="5"/>
      <c r="D133" s="51"/>
      <c r="E133" s="51"/>
      <c r="F133" s="51"/>
      <c r="G133" s="51"/>
      <c r="H133" s="51"/>
      <c r="I133" s="51"/>
      <c r="J133" s="51"/>
      <c r="K133" s="51"/>
      <c r="L133" s="51"/>
      <c r="M133" s="51"/>
      <c r="N133" s="51"/>
      <c r="O133" s="51"/>
      <c r="P133" s="51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x14ac:dyDescent="0.25">
      <c r="A134" s="16" t="s">
        <v>765</v>
      </c>
      <c r="B134" s="5" t="s">
        <v>234</v>
      </c>
      <c r="C134" s="5"/>
      <c r="D134" s="51"/>
      <c r="E134" s="51"/>
      <c r="F134" s="51"/>
      <c r="G134" s="51"/>
      <c r="H134" s="51"/>
      <c r="I134" s="51"/>
      <c r="J134" s="51"/>
      <c r="K134" s="51"/>
      <c r="L134" s="51"/>
      <c r="M134" s="51"/>
      <c r="N134" s="51"/>
      <c r="O134" s="51"/>
      <c r="P134" s="51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x14ac:dyDescent="0.25">
      <c r="A135" s="16" t="s">
        <v>766</v>
      </c>
      <c r="B135" s="5" t="s">
        <v>234</v>
      </c>
      <c r="C135" s="5"/>
      <c r="D135" s="51"/>
      <c r="E135" s="51"/>
      <c r="F135" s="51"/>
      <c r="G135" s="51"/>
      <c r="H135" s="51"/>
      <c r="I135" s="51"/>
      <c r="J135" s="51"/>
      <c r="K135" s="51"/>
      <c r="L135" s="51"/>
      <c r="M135" s="51"/>
      <c r="N135" s="51"/>
      <c r="O135" s="51"/>
      <c r="P135" s="51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x14ac:dyDescent="0.25">
      <c r="A136" s="14" t="s">
        <v>557</v>
      </c>
      <c r="B136" s="9" t="s">
        <v>234</v>
      </c>
      <c r="C136" s="5"/>
      <c r="D136" s="51"/>
      <c r="E136" s="51"/>
      <c r="F136" s="51"/>
      <c r="G136" s="51"/>
      <c r="H136" s="51"/>
      <c r="I136" s="51"/>
      <c r="J136" s="51"/>
      <c r="K136" s="51"/>
      <c r="L136" s="51"/>
      <c r="M136" s="51"/>
      <c r="N136" s="51"/>
      <c r="O136" s="51"/>
      <c r="P136" s="51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x14ac:dyDescent="0.25">
      <c r="A137" s="16" t="s">
        <v>757</v>
      </c>
      <c r="B137" s="5" t="s">
        <v>235</v>
      </c>
      <c r="C137" s="5"/>
      <c r="D137" s="51"/>
      <c r="E137" s="51"/>
      <c r="F137" s="51"/>
      <c r="G137" s="51"/>
      <c r="H137" s="51"/>
      <c r="I137" s="51"/>
      <c r="J137" s="51"/>
      <c r="K137" s="51"/>
      <c r="L137" s="51"/>
      <c r="M137" s="51"/>
      <c r="N137" s="51"/>
      <c r="O137" s="51"/>
      <c r="P137" s="51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x14ac:dyDescent="0.25">
      <c r="A138" s="16" t="s">
        <v>758</v>
      </c>
      <c r="B138" s="5" t="s">
        <v>235</v>
      </c>
      <c r="C138" s="5"/>
      <c r="D138" s="51"/>
      <c r="E138" s="51"/>
      <c r="F138" s="51"/>
      <c r="G138" s="51"/>
      <c r="H138" s="51"/>
      <c r="I138" s="51"/>
      <c r="J138" s="51"/>
      <c r="K138" s="51"/>
      <c r="L138" s="51"/>
      <c r="M138" s="51"/>
      <c r="N138" s="51"/>
      <c r="O138" s="51"/>
      <c r="P138" s="51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x14ac:dyDescent="0.25">
      <c r="A139" s="16" t="s">
        <v>759</v>
      </c>
      <c r="B139" s="5" t="s">
        <v>235</v>
      </c>
      <c r="C139" s="5"/>
      <c r="D139" s="51"/>
      <c r="E139" s="51"/>
      <c r="F139" s="51"/>
      <c r="G139" s="51"/>
      <c r="H139" s="51"/>
      <c r="I139" s="51"/>
      <c r="J139" s="51"/>
      <c r="K139" s="51"/>
      <c r="L139" s="51"/>
      <c r="M139" s="51"/>
      <c r="N139" s="51"/>
      <c r="O139" s="51"/>
      <c r="P139" s="51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x14ac:dyDescent="0.25">
      <c r="A140" s="16" t="s">
        <v>760</v>
      </c>
      <c r="B140" s="5" t="s">
        <v>235</v>
      </c>
      <c r="C140" s="5"/>
      <c r="D140" s="51"/>
      <c r="E140" s="51"/>
      <c r="F140" s="51"/>
      <c r="G140" s="51"/>
      <c r="H140" s="51"/>
      <c r="I140" s="51"/>
      <c r="J140" s="51"/>
      <c r="K140" s="51"/>
      <c r="L140" s="51"/>
      <c r="M140" s="51"/>
      <c r="N140" s="51"/>
      <c r="O140" s="51"/>
      <c r="P140" s="51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x14ac:dyDescent="0.25">
      <c r="A141" s="16" t="s">
        <v>761</v>
      </c>
      <c r="B141" s="5" t="s">
        <v>235</v>
      </c>
      <c r="C141" s="5"/>
      <c r="D141" s="51"/>
      <c r="E141" s="51"/>
      <c r="F141" s="51"/>
      <c r="G141" s="51"/>
      <c r="H141" s="51"/>
      <c r="I141" s="51"/>
      <c r="J141" s="51"/>
      <c r="K141" s="51"/>
      <c r="L141" s="51"/>
      <c r="M141" s="51"/>
      <c r="N141" s="51"/>
      <c r="O141" s="51"/>
      <c r="P141" s="51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x14ac:dyDescent="0.25">
      <c r="A142" s="16" t="s">
        <v>762</v>
      </c>
      <c r="B142" s="5" t="s">
        <v>235</v>
      </c>
      <c r="C142" s="5"/>
      <c r="D142" s="51"/>
      <c r="E142" s="51"/>
      <c r="F142" s="51"/>
      <c r="G142" s="51"/>
      <c r="H142" s="51"/>
      <c r="I142" s="51"/>
      <c r="J142" s="51"/>
      <c r="K142" s="51"/>
      <c r="L142" s="51"/>
      <c r="M142" s="51"/>
      <c r="N142" s="51"/>
      <c r="O142" s="51"/>
      <c r="P142" s="51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x14ac:dyDescent="0.25">
      <c r="A143" s="16" t="s">
        <v>763</v>
      </c>
      <c r="B143" s="5" t="s">
        <v>235</v>
      </c>
      <c r="C143" s="5"/>
      <c r="D143" s="51"/>
      <c r="E143" s="51"/>
      <c r="F143" s="51"/>
      <c r="G143" s="51"/>
      <c r="H143" s="51"/>
      <c r="I143" s="51"/>
      <c r="J143" s="51"/>
      <c r="K143" s="51"/>
      <c r="L143" s="51"/>
      <c r="M143" s="51"/>
      <c r="N143" s="51"/>
      <c r="O143" s="51"/>
      <c r="P143" s="51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x14ac:dyDescent="0.25">
      <c r="A144" s="16" t="s">
        <v>764</v>
      </c>
      <c r="B144" s="5" t="s">
        <v>235</v>
      </c>
      <c r="C144" s="5"/>
      <c r="D144" s="51"/>
      <c r="E144" s="51"/>
      <c r="F144" s="51"/>
      <c r="G144" s="51"/>
      <c r="H144" s="51"/>
      <c r="I144" s="51"/>
      <c r="J144" s="51"/>
      <c r="K144" s="51"/>
      <c r="L144" s="51"/>
      <c r="M144" s="51"/>
      <c r="N144" s="51"/>
      <c r="O144" s="51"/>
      <c r="P144" s="51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x14ac:dyDescent="0.25">
      <c r="A145" s="16" t="s">
        <v>765</v>
      </c>
      <c r="B145" s="5" t="s">
        <v>235</v>
      </c>
      <c r="C145" s="5"/>
      <c r="D145" s="51"/>
      <c r="E145" s="51"/>
      <c r="F145" s="51"/>
      <c r="G145" s="51"/>
      <c r="H145" s="51"/>
      <c r="I145" s="51"/>
      <c r="J145" s="51"/>
      <c r="K145" s="51"/>
      <c r="L145" s="51"/>
      <c r="M145" s="51"/>
      <c r="N145" s="51"/>
      <c r="O145" s="51"/>
      <c r="P145" s="51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x14ac:dyDescent="0.25">
      <c r="A146" s="16" t="s">
        <v>766</v>
      </c>
      <c r="B146" s="5" t="s">
        <v>235</v>
      </c>
      <c r="C146" s="5"/>
      <c r="D146" s="51"/>
      <c r="E146" s="51"/>
      <c r="F146" s="51"/>
      <c r="G146" s="51"/>
      <c r="H146" s="51"/>
      <c r="I146" s="51"/>
      <c r="J146" s="51"/>
      <c r="K146" s="51"/>
      <c r="L146" s="51"/>
      <c r="M146" s="51"/>
      <c r="N146" s="51"/>
      <c r="O146" s="51"/>
      <c r="P146" s="51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x14ac:dyDescent="0.25">
      <c r="A147" s="14" t="s">
        <v>558</v>
      </c>
      <c r="B147" s="9" t="s">
        <v>235</v>
      </c>
      <c r="C147" s="5"/>
      <c r="D147" s="51"/>
      <c r="E147" s="51"/>
      <c r="F147" s="51"/>
      <c r="G147" s="51"/>
      <c r="H147" s="51"/>
      <c r="I147" s="51"/>
      <c r="J147" s="51"/>
      <c r="K147" s="51"/>
      <c r="L147" s="51"/>
      <c r="M147" s="51"/>
      <c r="N147" s="51"/>
      <c r="O147" s="51"/>
      <c r="P147" s="51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x14ac:dyDescent="0.25">
      <c r="A148" s="16" t="s">
        <v>757</v>
      </c>
      <c r="B148" s="5" t="s">
        <v>236</v>
      </c>
      <c r="C148" s="5"/>
      <c r="D148" s="51"/>
      <c r="E148" s="51"/>
      <c r="F148" s="51"/>
      <c r="G148" s="51"/>
      <c r="H148" s="51"/>
      <c r="I148" s="51"/>
      <c r="J148" s="51"/>
      <c r="K148" s="51"/>
      <c r="L148" s="51"/>
      <c r="M148" s="51"/>
      <c r="N148" s="51"/>
      <c r="O148" s="51"/>
      <c r="P148" s="51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x14ac:dyDescent="0.25">
      <c r="A149" s="16" t="s">
        <v>758</v>
      </c>
      <c r="B149" s="5" t="s">
        <v>236</v>
      </c>
      <c r="C149" s="5"/>
      <c r="D149" s="51"/>
      <c r="E149" s="51"/>
      <c r="F149" s="51"/>
      <c r="G149" s="51"/>
      <c r="H149" s="51"/>
      <c r="I149" s="51"/>
      <c r="J149" s="51"/>
      <c r="K149" s="51"/>
      <c r="L149" s="51"/>
      <c r="M149" s="51"/>
      <c r="N149" s="51"/>
      <c r="O149" s="51"/>
      <c r="P149" s="51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x14ac:dyDescent="0.25">
      <c r="A150" s="16" t="s">
        <v>759</v>
      </c>
      <c r="B150" s="5" t="s">
        <v>236</v>
      </c>
      <c r="C150" s="5"/>
      <c r="D150" s="51"/>
      <c r="E150" s="51"/>
      <c r="F150" s="51"/>
      <c r="G150" s="51"/>
      <c r="H150" s="51"/>
      <c r="I150" s="51"/>
      <c r="J150" s="51"/>
      <c r="K150" s="51"/>
      <c r="L150" s="51"/>
      <c r="M150" s="51"/>
      <c r="N150" s="51"/>
      <c r="O150" s="51"/>
      <c r="P150" s="51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x14ac:dyDescent="0.25">
      <c r="A151" s="16" t="s">
        <v>760</v>
      </c>
      <c r="B151" s="5" t="s">
        <v>236</v>
      </c>
      <c r="C151" s="5"/>
      <c r="D151" s="51"/>
      <c r="E151" s="51"/>
      <c r="F151" s="51"/>
      <c r="G151" s="51"/>
      <c r="H151" s="51"/>
      <c r="I151" s="51"/>
      <c r="J151" s="51"/>
      <c r="K151" s="51"/>
      <c r="L151" s="51"/>
      <c r="M151" s="51"/>
      <c r="N151" s="51"/>
      <c r="O151" s="51"/>
      <c r="P151" s="51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x14ac:dyDescent="0.25">
      <c r="A152" s="16" t="s">
        <v>761</v>
      </c>
      <c r="B152" s="5" t="s">
        <v>236</v>
      </c>
      <c r="C152" s="5"/>
      <c r="D152" s="51"/>
      <c r="E152" s="51"/>
      <c r="F152" s="51"/>
      <c r="G152" s="51"/>
      <c r="H152" s="51"/>
      <c r="I152" s="51"/>
      <c r="J152" s="51"/>
      <c r="K152" s="51"/>
      <c r="L152" s="51"/>
      <c r="M152" s="51"/>
      <c r="N152" s="51"/>
      <c r="O152" s="51"/>
      <c r="P152" s="51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x14ac:dyDescent="0.25">
      <c r="A153" s="16" t="s">
        <v>762</v>
      </c>
      <c r="B153" s="5" t="s">
        <v>236</v>
      </c>
      <c r="C153" s="5"/>
      <c r="D153" s="51"/>
      <c r="E153" s="51"/>
      <c r="F153" s="51"/>
      <c r="G153" s="51"/>
      <c r="H153" s="51"/>
      <c r="I153" s="51"/>
      <c r="J153" s="51"/>
      <c r="K153" s="51"/>
      <c r="L153" s="51"/>
      <c r="M153" s="51"/>
      <c r="N153" s="51"/>
      <c r="O153" s="51"/>
      <c r="P153" s="51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x14ac:dyDescent="0.25">
      <c r="A154" s="16" t="s">
        <v>763</v>
      </c>
      <c r="B154" s="5" t="s">
        <v>236</v>
      </c>
      <c r="C154" s="5"/>
      <c r="D154" s="51"/>
      <c r="E154" s="51"/>
      <c r="F154" s="51"/>
      <c r="G154" s="51"/>
      <c r="H154" s="51"/>
      <c r="I154" s="51"/>
      <c r="J154" s="51"/>
      <c r="K154" s="51"/>
      <c r="L154" s="51"/>
      <c r="M154" s="51"/>
      <c r="N154" s="51"/>
      <c r="O154" s="51"/>
      <c r="P154" s="51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x14ac:dyDescent="0.25">
      <c r="A155" s="16" t="s">
        <v>764</v>
      </c>
      <c r="B155" s="5" t="s">
        <v>236</v>
      </c>
      <c r="C155" s="5"/>
      <c r="D155" s="51"/>
      <c r="E155" s="51"/>
      <c r="F155" s="51"/>
      <c r="G155" s="51"/>
      <c r="H155" s="51"/>
      <c r="I155" s="51"/>
      <c r="J155" s="51"/>
      <c r="K155" s="51"/>
      <c r="L155" s="51"/>
      <c r="M155" s="51"/>
      <c r="N155" s="51"/>
      <c r="O155" s="51"/>
      <c r="P155" s="51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x14ac:dyDescent="0.25">
      <c r="A156" s="16" t="s">
        <v>765</v>
      </c>
      <c r="B156" s="5" t="s">
        <v>236</v>
      </c>
      <c r="C156" s="5"/>
      <c r="D156" s="51"/>
      <c r="E156" s="51"/>
      <c r="F156" s="51"/>
      <c r="G156" s="51"/>
      <c r="H156" s="51"/>
      <c r="I156" s="51"/>
      <c r="J156" s="51"/>
      <c r="K156" s="51"/>
      <c r="L156" s="51"/>
      <c r="M156" s="51"/>
      <c r="N156" s="51"/>
      <c r="O156" s="51"/>
      <c r="P156" s="51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x14ac:dyDescent="0.25">
      <c r="A157" s="16" t="s">
        <v>766</v>
      </c>
      <c r="B157" s="5" t="s">
        <v>236</v>
      </c>
      <c r="C157" s="5"/>
      <c r="D157" s="51"/>
      <c r="E157" s="51"/>
      <c r="F157" s="51"/>
      <c r="G157" s="51"/>
      <c r="H157" s="51"/>
      <c r="I157" s="51"/>
      <c r="J157" s="51"/>
      <c r="K157" s="51"/>
      <c r="L157" s="51"/>
      <c r="M157" s="51"/>
      <c r="N157" s="51"/>
      <c r="O157" s="51"/>
      <c r="P157" s="51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x14ac:dyDescent="0.25">
      <c r="A158" s="14" t="s">
        <v>559</v>
      </c>
      <c r="B158" s="9" t="s">
        <v>236</v>
      </c>
      <c r="C158" s="5"/>
      <c r="D158" s="51"/>
      <c r="E158" s="51"/>
      <c r="F158" s="51"/>
      <c r="G158" s="51"/>
      <c r="H158" s="51"/>
      <c r="I158" s="51"/>
      <c r="J158" s="51"/>
      <c r="K158" s="51"/>
      <c r="L158" s="51"/>
      <c r="M158" s="51"/>
      <c r="N158" s="51"/>
      <c r="O158" s="51"/>
      <c r="P158" s="51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x14ac:dyDescent="0.25">
      <c r="A159" s="14" t="s">
        <v>560</v>
      </c>
      <c r="B159" s="9" t="s">
        <v>237</v>
      </c>
      <c r="C159" s="5"/>
      <c r="D159" s="51"/>
      <c r="E159" s="51"/>
      <c r="F159" s="51"/>
      <c r="G159" s="51"/>
      <c r="H159" s="51"/>
      <c r="I159" s="51"/>
      <c r="J159" s="51"/>
      <c r="K159" s="51"/>
      <c r="L159" s="51"/>
      <c r="M159" s="51"/>
      <c r="N159" s="51"/>
      <c r="O159" s="51"/>
      <c r="P159" s="51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x14ac:dyDescent="0.25">
      <c r="A160" s="23" t="s">
        <v>238</v>
      </c>
      <c r="B160" s="7" t="s">
        <v>237</v>
      </c>
      <c r="C160" s="5"/>
      <c r="D160" s="51"/>
      <c r="E160" s="51"/>
      <c r="F160" s="51"/>
      <c r="G160" s="51"/>
      <c r="H160" s="51"/>
      <c r="I160" s="51"/>
      <c r="J160" s="51"/>
      <c r="K160" s="51"/>
      <c r="L160" s="51"/>
      <c r="M160" s="51"/>
      <c r="N160" s="51"/>
      <c r="O160" s="51"/>
      <c r="P160" s="51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x14ac:dyDescent="0.25">
      <c r="A161" s="16" t="s">
        <v>767</v>
      </c>
      <c r="B161" s="4" t="s">
        <v>239</v>
      </c>
      <c r="C161" s="4"/>
      <c r="D161" s="51"/>
      <c r="E161" s="51"/>
      <c r="F161" s="51"/>
      <c r="G161" s="51"/>
      <c r="H161" s="51"/>
      <c r="I161" s="51"/>
      <c r="J161" s="51"/>
      <c r="K161" s="51"/>
      <c r="L161" s="51"/>
      <c r="M161" s="51"/>
      <c r="N161" s="51"/>
      <c r="O161" s="51"/>
      <c r="P161" s="51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x14ac:dyDescent="0.25">
      <c r="A162" s="16" t="s">
        <v>768</v>
      </c>
      <c r="B162" s="4" t="s">
        <v>239</v>
      </c>
      <c r="C162" s="4"/>
      <c r="D162" s="51"/>
      <c r="E162" s="51"/>
      <c r="F162" s="51"/>
      <c r="G162" s="51"/>
      <c r="H162" s="51"/>
      <c r="I162" s="51"/>
      <c r="J162" s="51"/>
      <c r="K162" s="51"/>
      <c r="L162" s="51"/>
      <c r="M162" s="51"/>
      <c r="N162" s="51"/>
      <c r="O162" s="51"/>
      <c r="P162" s="51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x14ac:dyDescent="0.25">
      <c r="A163" s="16" t="s">
        <v>769</v>
      </c>
      <c r="B163" s="4" t="s">
        <v>239</v>
      </c>
      <c r="C163" s="4"/>
      <c r="D163" s="51"/>
      <c r="E163" s="51"/>
      <c r="F163" s="51"/>
      <c r="G163" s="51"/>
      <c r="H163" s="51"/>
      <c r="I163" s="51"/>
      <c r="J163" s="51"/>
      <c r="K163" s="51"/>
      <c r="L163" s="51"/>
      <c r="M163" s="51"/>
      <c r="N163" s="51"/>
      <c r="O163" s="51"/>
      <c r="P163" s="51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x14ac:dyDescent="0.25">
      <c r="A164" s="4" t="s">
        <v>770</v>
      </c>
      <c r="B164" s="4" t="s">
        <v>239</v>
      </c>
      <c r="C164" s="4"/>
      <c r="D164" s="51"/>
      <c r="E164" s="51"/>
      <c r="F164" s="51"/>
      <c r="G164" s="51"/>
      <c r="H164" s="51"/>
      <c r="I164" s="51"/>
      <c r="J164" s="51"/>
      <c r="K164" s="51"/>
      <c r="L164" s="51"/>
      <c r="M164" s="51"/>
      <c r="N164" s="51"/>
      <c r="O164" s="51"/>
      <c r="P164" s="51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x14ac:dyDescent="0.25">
      <c r="A165" s="4" t="s">
        <v>771</v>
      </c>
      <c r="B165" s="4" t="s">
        <v>239</v>
      </c>
      <c r="C165" s="4"/>
      <c r="D165" s="51"/>
      <c r="E165" s="51"/>
      <c r="F165" s="51"/>
      <c r="G165" s="51"/>
      <c r="H165" s="51"/>
      <c r="I165" s="51"/>
      <c r="J165" s="51"/>
      <c r="K165" s="51"/>
      <c r="L165" s="51"/>
      <c r="M165" s="51"/>
      <c r="N165" s="51"/>
      <c r="O165" s="51"/>
      <c r="P165" s="51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x14ac:dyDescent="0.25">
      <c r="A166" s="4" t="s">
        <v>772</v>
      </c>
      <c r="B166" s="4" t="s">
        <v>239</v>
      </c>
      <c r="C166" s="4"/>
      <c r="D166" s="51"/>
      <c r="E166" s="51"/>
      <c r="F166" s="51"/>
      <c r="G166" s="51"/>
      <c r="H166" s="51"/>
      <c r="I166" s="51"/>
      <c r="J166" s="51"/>
      <c r="K166" s="51"/>
      <c r="L166" s="51"/>
      <c r="M166" s="51"/>
      <c r="N166" s="51"/>
      <c r="O166" s="51"/>
      <c r="P166" s="51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x14ac:dyDescent="0.25">
      <c r="A167" s="16" t="s">
        <v>773</v>
      </c>
      <c r="B167" s="4" t="s">
        <v>239</v>
      </c>
      <c r="C167" s="4"/>
      <c r="D167" s="51"/>
      <c r="E167" s="51"/>
      <c r="F167" s="51"/>
      <c r="G167" s="51"/>
      <c r="H167" s="51"/>
      <c r="I167" s="51"/>
      <c r="J167" s="51"/>
      <c r="K167" s="51"/>
      <c r="L167" s="51"/>
      <c r="M167" s="51"/>
      <c r="N167" s="51"/>
      <c r="O167" s="51"/>
      <c r="P167" s="51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x14ac:dyDescent="0.25">
      <c r="A168" s="16" t="s">
        <v>774</v>
      </c>
      <c r="B168" s="4" t="s">
        <v>239</v>
      </c>
      <c r="C168" s="4"/>
      <c r="D168" s="51"/>
      <c r="E168" s="51"/>
      <c r="F168" s="51"/>
      <c r="G168" s="51"/>
      <c r="H168" s="51"/>
      <c r="I168" s="51"/>
      <c r="J168" s="51"/>
      <c r="K168" s="51"/>
      <c r="L168" s="51"/>
      <c r="M168" s="51"/>
      <c r="N168" s="51"/>
      <c r="O168" s="51"/>
      <c r="P168" s="51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x14ac:dyDescent="0.25">
      <c r="A169" s="16" t="s">
        <v>775</v>
      </c>
      <c r="B169" s="4" t="s">
        <v>239</v>
      </c>
      <c r="C169" s="4"/>
      <c r="D169" s="51"/>
      <c r="E169" s="51"/>
      <c r="F169" s="51"/>
      <c r="G169" s="51"/>
      <c r="H169" s="51"/>
      <c r="I169" s="51"/>
      <c r="J169" s="51"/>
      <c r="K169" s="51"/>
      <c r="L169" s="51"/>
      <c r="M169" s="51"/>
      <c r="N169" s="51"/>
      <c r="O169" s="51"/>
      <c r="P169" s="51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x14ac:dyDescent="0.25">
      <c r="A170" s="16" t="s">
        <v>776</v>
      </c>
      <c r="B170" s="4" t="s">
        <v>239</v>
      </c>
      <c r="C170" s="4"/>
      <c r="D170" s="51"/>
      <c r="E170" s="51"/>
      <c r="F170" s="51"/>
      <c r="G170" s="51"/>
      <c r="H170" s="51"/>
      <c r="I170" s="51"/>
      <c r="J170" s="51"/>
      <c r="K170" s="51"/>
      <c r="L170" s="51"/>
      <c r="M170" s="51"/>
      <c r="N170" s="51"/>
      <c r="O170" s="51"/>
      <c r="P170" s="51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x14ac:dyDescent="0.25">
      <c r="A171" s="14" t="s">
        <v>561</v>
      </c>
      <c r="B171" s="9" t="s">
        <v>239</v>
      </c>
      <c r="C171" s="4"/>
      <c r="D171" s="51"/>
      <c r="E171" s="51"/>
      <c r="F171" s="51"/>
      <c r="G171" s="51"/>
      <c r="H171" s="51"/>
      <c r="I171" s="51"/>
      <c r="J171" s="51"/>
      <c r="K171" s="51"/>
      <c r="L171" s="51"/>
      <c r="M171" s="51"/>
      <c r="N171" s="51"/>
      <c r="O171" s="51"/>
      <c r="P171" s="51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x14ac:dyDescent="0.25">
      <c r="A172" s="14" t="s">
        <v>240</v>
      </c>
      <c r="B172" s="9" t="s">
        <v>241</v>
      </c>
      <c r="C172" s="5"/>
      <c r="D172" s="51"/>
      <c r="E172" s="51"/>
      <c r="F172" s="51"/>
      <c r="G172" s="51"/>
      <c r="H172" s="51"/>
      <c r="I172" s="51"/>
      <c r="J172" s="51"/>
      <c r="K172" s="51"/>
      <c r="L172" s="51"/>
      <c r="M172" s="51"/>
      <c r="N172" s="51"/>
      <c r="O172" s="51"/>
      <c r="P172" s="51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x14ac:dyDescent="0.25">
      <c r="A173" s="14" t="s">
        <v>242</v>
      </c>
      <c r="B173" s="9" t="s">
        <v>243</v>
      </c>
      <c r="C173" s="5"/>
      <c r="D173" s="51"/>
      <c r="E173" s="51"/>
      <c r="F173" s="51"/>
      <c r="G173" s="51"/>
      <c r="H173" s="51"/>
      <c r="I173" s="51"/>
      <c r="J173" s="51"/>
      <c r="K173" s="51"/>
      <c r="L173" s="51"/>
      <c r="M173" s="51"/>
      <c r="N173" s="51"/>
      <c r="O173" s="51"/>
      <c r="P173" s="51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x14ac:dyDescent="0.25">
      <c r="A174" s="16" t="s">
        <v>767</v>
      </c>
      <c r="B174" s="4" t="s">
        <v>244</v>
      </c>
      <c r="C174" s="4"/>
      <c r="D174" s="51"/>
      <c r="E174" s="51"/>
      <c r="F174" s="51"/>
      <c r="G174" s="51"/>
      <c r="H174" s="51"/>
      <c r="I174" s="51"/>
      <c r="J174" s="51"/>
      <c r="K174" s="51"/>
      <c r="L174" s="51"/>
      <c r="M174" s="51"/>
      <c r="N174" s="51"/>
      <c r="O174" s="51"/>
      <c r="P174" s="51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x14ac:dyDescent="0.25">
      <c r="A175" s="16" t="s">
        <v>768</v>
      </c>
      <c r="B175" s="4" t="s">
        <v>244</v>
      </c>
      <c r="C175" s="4"/>
      <c r="D175" s="51"/>
      <c r="E175" s="51"/>
      <c r="F175" s="51"/>
      <c r="G175" s="51"/>
      <c r="H175" s="51"/>
      <c r="I175" s="51"/>
      <c r="J175" s="51"/>
      <c r="K175" s="51"/>
      <c r="L175" s="51"/>
      <c r="M175" s="51"/>
      <c r="N175" s="51"/>
      <c r="O175" s="51"/>
      <c r="P175" s="51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x14ac:dyDescent="0.25">
      <c r="A176" s="16" t="s">
        <v>769</v>
      </c>
      <c r="B176" s="4" t="s">
        <v>244</v>
      </c>
      <c r="C176" s="4"/>
      <c r="D176" s="51"/>
      <c r="E176" s="51"/>
      <c r="F176" s="51"/>
      <c r="G176" s="51"/>
      <c r="H176" s="51"/>
      <c r="I176" s="51"/>
      <c r="J176" s="51"/>
      <c r="K176" s="51"/>
      <c r="L176" s="51"/>
      <c r="M176" s="51"/>
      <c r="N176" s="51"/>
      <c r="O176" s="51"/>
      <c r="P176" s="51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x14ac:dyDescent="0.25">
      <c r="A177" s="4" t="s">
        <v>770</v>
      </c>
      <c r="B177" s="4" t="s">
        <v>244</v>
      </c>
      <c r="C177" s="4"/>
      <c r="D177" s="51"/>
      <c r="E177" s="51"/>
      <c r="F177" s="51"/>
      <c r="G177" s="51"/>
      <c r="H177" s="51"/>
      <c r="I177" s="51"/>
      <c r="J177" s="51"/>
      <c r="K177" s="51"/>
      <c r="L177" s="51"/>
      <c r="M177" s="51"/>
      <c r="N177" s="51"/>
      <c r="O177" s="51"/>
      <c r="P177" s="51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x14ac:dyDescent="0.25">
      <c r="A178" s="4" t="s">
        <v>771</v>
      </c>
      <c r="B178" s="4" t="s">
        <v>244</v>
      </c>
      <c r="C178" s="4"/>
      <c r="D178" s="51"/>
      <c r="E178" s="51"/>
      <c r="F178" s="51"/>
      <c r="G178" s="51"/>
      <c r="H178" s="51"/>
      <c r="I178" s="51"/>
      <c r="J178" s="51"/>
      <c r="K178" s="51"/>
      <c r="L178" s="51"/>
      <c r="M178" s="51"/>
      <c r="N178" s="51"/>
      <c r="O178" s="51"/>
      <c r="P178" s="51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x14ac:dyDescent="0.25">
      <c r="A179" s="4" t="s">
        <v>772</v>
      </c>
      <c r="B179" s="4" t="s">
        <v>244</v>
      </c>
      <c r="C179" s="4"/>
      <c r="D179" s="51"/>
      <c r="E179" s="51"/>
      <c r="F179" s="51"/>
      <c r="G179" s="51"/>
      <c r="H179" s="51"/>
      <c r="I179" s="51"/>
      <c r="J179" s="51"/>
      <c r="K179" s="51"/>
      <c r="L179" s="51"/>
      <c r="M179" s="51"/>
      <c r="N179" s="51"/>
      <c r="O179" s="51"/>
      <c r="P179" s="51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x14ac:dyDescent="0.25">
      <c r="A180" s="16" t="s">
        <v>773</v>
      </c>
      <c r="B180" s="4" t="s">
        <v>244</v>
      </c>
      <c r="C180" s="4"/>
      <c r="D180" s="51"/>
      <c r="E180" s="51"/>
      <c r="F180" s="51"/>
      <c r="G180" s="51"/>
      <c r="H180" s="51"/>
      <c r="I180" s="51"/>
      <c r="J180" s="51"/>
      <c r="K180" s="51"/>
      <c r="L180" s="51"/>
      <c r="M180" s="51"/>
      <c r="N180" s="51"/>
      <c r="O180" s="51"/>
      <c r="P180" s="51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x14ac:dyDescent="0.25">
      <c r="A181" s="16" t="s">
        <v>777</v>
      </c>
      <c r="B181" s="4" t="s">
        <v>244</v>
      </c>
      <c r="C181" s="4"/>
      <c r="D181" s="51"/>
      <c r="E181" s="51"/>
      <c r="F181" s="51"/>
      <c r="G181" s="51"/>
      <c r="H181" s="51"/>
      <c r="I181" s="51"/>
      <c r="J181" s="51"/>
      <c r="K181" s="51"/>
      <c r="L181" s="51"/>
      <c r="M181" s="51"/>
      <c r="N181" s="51"/>
      <c r="O181" s="51"/>
      <c r="P181" s="51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x14ac:dyDescent="0.25">
      <c r="A182" s="16" t="s">
        <v>775</v>
      </c>
      <c r="B182" s="4" t="s">
        <v>244</v>
      </c>
      <c r="C182" s="4"/>
      <c r="D182" s="51"/>
      <c r="E182" s="51"/>
      <c r="F182" s="51"/>
      <c r="G182" s="51"/>
      <c r="H182" s="51"/>
      <c r="I182" s="51"/>
      <c r="J182" s="51"/>
      <c r="K182" s="51"/>
      <c r="L182" s="51"/>
      <c r="M182" s="51"/>
      <c r="N182" s="51"/>
      <c r="O182" s="51"/>
      <c r="P182" s="51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x14ac:dyDescent="0.25">
      <c r="A183" s="16" t="s">
        <v>776</v>
      </c>
      <c r="B183" s="4" t="s">
        <v>244</v>
      </c>
      <c r="C183" s="4"/>
      <c r="D183" s="51"/>
      <c r="E183" s="51"/>
      <c r="F183" s="51"/>
      <c r="G183" s="51"/>
      <c r="H183" s="51"/>
      <c r="I183" s="51"/>
      <c r="J183" s="51"/>
      <c r="K183" s="51"/>
      <c r="L183" s="51"/>
      <c r="M183" s="51"/>
      <c r="N183" s="51"/>
      <c r="O183" s="51"/>
      <c r="P183" s="51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x14ac:dyDescent="0.25">
      <c r="A184" s="19" t="s">
        <v>562</v>
      </c>
      <c r="B184" s="9" t="s">
        <v>244</v>
      </c>
      <c r="C184" s="4"/>
      <c r="D184" s="51"/>
      <c r="E184" s="51"/>
      <c r="F184" s="51"/>
      <c r="G184" s="51"/>
      <c r="H184" s="51"/>
      <c r="I184" s="51"/>
      <c r="J184" s="51"/>
      <c r="K184" s="51"/>
      <c r="L184" s="51"/>
      <c r="M184" s="51"/>
      <c r="N184" s="51"/>
      <c r="O184" s="51"/>
      <c r="P184" s="51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x14ac:dyDescent="0.25">
      <c r="A185" s="19" t="s">
        <v>808</v>
      </c>
      <c r="B185" s="9" t="s">
        <v>245</v>
      </c>
      <c r="C185" s="4"/>
      <c r="D185" s="51"/>
      <c r="E185" s="51"/>
      <c r="F185" s="51"/>
      <c r="G185" s="51"/>
      <c r="H185" s="51"/>
      <c r="I185" s="51"/>
      <c r="J185" s="51"/>
      <c r="K185" s="51"/>
      <c r="L185" s="51"/>
      <c r="M185" s="51"/>
      <c r="N185" s="51"/>
      <c r="O185" s="51"/>
      <c r="P185" s="51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x14ac:dyDescent="0.25">
      <c r="A186" s="19" t="s">
        <v>809</v>
      </c>
      <c r="B186" s="9" t="s">
        <v>245</v>
      </c>
      <c r="C186" s="5"/>
      <c r="D186" s="51"/>
      <c r="E186" s="51"/>
      <c r="F186" s="51"/>
      <c r="G186" s="51"/>
      <c r="H186" s="51"/>
      <c r="I186" s="51"/>
      <c r="J186" s="51"/>
      <c r="K186" s="51"/>
      <c r="L186" s="51"/>
      <c r="M186" s="51"/>
      <c r="N186" s="51"/>
      <c r="O186" s="51"/>
      <c r="P186" s="51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5.75" x14ac:dyDescent="0.25">
      <c r="A187" s="22" t="s">
        <v>563</v>
      </c>
      <c r="B187" s="11" t="s">
        <v>246</v>
      </c>
      <c r="C187" s="9"/>
      <c r="D187" s="51"/>
      <c r="E187" s="51"/>
      <c r="F187" s="51"/>
      <c r="G187" s="51"/>
      <c r="H187" s="51"/>
      <c r="I187" s="51"/>
      <c r="J187" s="51"/>
      <c r="K187" s="51"/>
      <c r="L187" s="51"/>
      <c r="M187" s="51"/>
      <c r="N187" s="51"/>
      <c r="O187" s="51"/>
      <c r="P187" s="51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x14ac:dyDescent="0.25">
      <c r="A188" s="16" t="s">
        <v>247</v>
      </c>
      <c r="B188" s="5" t="s">
        <v>248</v>
      </c>
      <c r="C188" s="5"/>
      <c r="D188" s="51"/>
      <c r="E188" s="51"/>
      <c r="F188" s="51"/>
      <c r="G188" s="51"/>
      <c r="H188" s="51"/>
      <c r="I188" s="51"/>
      <c r="J188" s="51"/>
      <c r="K188" s="51"/>
      <c r="L188" s="51"/>
      <c r="M188" s="51"/>
      <c r="N188" s="51"/>
      <c r="O188" s="51"/>
      <c r="P188" s="51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x14ac:dyDescent="0.25">
      <c r="A189" s="16" t="s">
        <v>564</v>
      </c>
      <c r="B189" s="5" t="s">
        <v>249</v>
      </c>
      <c r="C189" s="5"/>
      <c r="D189" s="51"/>
      <c r="E189" s="51"/>
      <c r="F189" s="51"/>
      <c r="G189" s="51"/>
      <c r="H189" s="51"/>
      <c r="I189" s="51"/>
      <c r="J189" s="51"/>
      <c r="K189" s="51"/>
      <c r="L189" s="51"/>
      <c r="M189" s="51"/>
      <c r="N189" s="51"/>
      <c r="O189" s="51"/>
      <c r="P189" s="51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x14ac:dyDescent="0.25">
      <c r="A190" s="24" t="s">
        <v>250</v>
      </c>
      <c r="B190" s="7" t="s">
        <v>249</v>
      </c>
      <c r="C190" s="5"/>
      <c r="D190" s="51"/>
      <c r="E190" s="51"/>
      <c r="F190" s="51"/>
      <c r="G190" s="51"/>
      <c r="H190" s="51"/>
      <c r="I190" s="51"/>
      <c r="J190" s="51"/>
      <c r="K190" s="51"/>
      <c r="L190" s="51"/>
      <c r="M190" s="51"/>
      <c r="N190" s="51"/>
      <c r="O190" s="51"/>
      <c r="P190" s="51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x14ac:dyDescent="0.25">
      <c r="A191" s="4" t="s">
        <v>251</v>
      </c>
      <c r="B191" s="5" t="s">
        <v>252</v>
      </c>
      <c r="C191" s="5"/>
      <c r="D191" s="51"/>
      <c r="E191" s="51"/>
      <c r="F191" s="51"/>
      <c r="G191" s="51"/>
      <c r="H191" s="51"/>
      <c r="I191" s="51"/>
      <c r="J191" s="51"/>
      <c r="K191" s="51"/>
      <c r="L191" s="51"/>
      <c r="M191" s="51"/>
      <c r="N191" s="51"/>
      <c r="O191" s="51"/>
      <c r="P191" s="51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x14ac:dyDescent="0.25">
      <c r="A192" s="16" t="s">
        <v>253</v>
      </c>
      <c r="B192" s="5" t="s">
        <v>254</v>
      </c>
      <c r="C192" s="5"/>
      <c r="D192" s="51"/>
      <c r="E192" s="51"/>
      <c r="F192" s="51"/>
      <c r="G192" s="51"/>
      <c r="H192" s="51"/>
      <c r="I192" s="51"/>
      <c r="J192" s="51"/>
      <c r="K192" s="51"/>
      <c r="L192" s="51"/>
      <c r="M192" s="51"/>
      <c r="N192" s="51"/>
      <c r="O192" s="51"/>
      <c r="P192" s="51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x14ac:dyDescent="0.25">
      <c r="A193" s="16" t="s">
        <v>255</v>
      </c>
      <c r="B193" s="5" t="s">
        <v>256</v>
      </c>
      <c r="C193" s="5"/>
      <c r="D193" s="51"/>
      <c r="E193" s="51"/>
      <c r="F193" s="51"/>
      <c r="G193" s="51"/>
      <c r="H193" s="51"/>
      <c r="I193" s="51"/>
      <c r="J193" s="51"/>
      <c r="K193" s="51"/>
      <c r="L193" s="51"/>
      <c r="M193" s="51"/>
      <c r="N193" s="51"/>
      <c r="O193" s="51"/>
      <c r="P193" s="51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x14ac:dyDescent="0.25">
      <c r="A194" s="4" t="s">
        <v>257</v>
      </c>
      <c r="B194" s="5" t="s">
        <v>258</v>
      </c>
      <c r="C194" s="5"/>
      <c r="D194" s="51"/>
      <c r="E194" s="51"/>
      <c r="F194" s="51"/>
      <c r="G194" s="51"/>
      <c r="H194" s="51"/>
      <c r="I194" s="51"/>
      <c r="J194" s="51"/>
      <c r="K194" s="51"/>
      <c r="L194" s="51"/>
      <c r="M194" s="51"/>
      <c r="N194" s="51"/>
      <c r="O194" s="51"/>
      <c r="P194" s="51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x14ac:dyDescent="0.25">
      <c r="A195" s="4" t="s">
        <v>259</v>
      </c>
      <c r="B195" s="5" t="s">
        <v>260</v>
      </c>
      <c r="C195" s="5"/>
      <c r="D195" s="51"/>
      <c r="E195" s="51"/>
      <c r="F195" s="51"/>
      <c r="G195" s="51"/>
      <c r="H195" s="51"/>
      <c r="I195" s="51"/>
      <c r="J195" s="51"/>
      <c r="K195" s="51"/>
      <c r="L195" s="51"/>
      <c r="M195" s="51"/>
      <c r="N195" s="51"/>
      <c r="O195" s="51"/>
      <c r="P195" s="51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5.75" x14ac:dyDescent="0.25">
      <c r="A196" s="25" t="s">
        <v>565</v>
      </c>
      <c r="B196" s="11" t="s">
        <v>261</v>
      </c>
      <c r="C196" s="9"/>
      <c r="D196" s="51"/>
      <c r="E196" s="51"/>
      <c r="F196" s="51"/>
      <c r="G196" s="51"/>
      <c r="H196" s="51"/>
      <c r="I196" s="51"/>
      <c r="J196" s="51"/>
      <c r="K196" s="51"/>
      <c r="L196" s="51"/>
      <c r="M196" s="51"/>
      <c r="N196" s="51"/>
      <c r="O196" s="51"/>
      <c r="P196" s="51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x14ac:dyDescent="0.25">
      <c r="A197" s="16" t="s">
        <v>262</v>
      </c>
      <c r="B197" s="5" t="s">
        <v>263</v>
      </c>
      <c r="C197" s="5"/>
      <c r="D197" s="51"/>
      <c r="E197" s="51"/>
      <c r="F197" s="51"/>
      <c r="G197" s="51"/>
      <c r="H197" s="51"/>
      <c r="I197" s="51"/>
      <c r="J197" s="51"/>
      <c r="K197" s="51"/>
      <c r="L197" s="51"/>
      <c r="M197" s="51"/>
      <c r="N197" s="51"/>
      <c r="O197" s="51"/>
      <c r="P197" s="51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x14ac:dyDescent="0.25">
      <c r="A198" s="16" t="s">
        <v>264</v>
      </c>
      <c r="B198" s="5" t="s">
        <v>265</v>
      </c>
      <c r="C198" s="5"/>
      <c r="D198" s="51"/>
      <c r="E198" s="51"/>
      <c r="F198" s="51"/>
      <c r="G198" s="51"/>
      <c r="H198" s="51"/>
      <c r="I198" s="51"/>
      <c r="J198" s="51"/>
      <c r="K198" s="51"/>
      <c r="L198" s="51"/>
      <c r="M198" s="51"/>
      <c r="N198" s="51"/>
      <c r="O198" s="51"/>
      <c r="P198" s="51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x14ac:dyDescent="0.25">
      <c r="A199" s="16" t="s">
        <v>266</v>
      </c>
      <c r="B199" s="5" t="s">
        <v>267</v>
      </c>
      <c r="C199" s="5"/>
      <c r="D199" s="51"/>
      <c r="E199" s="51"/>
      <c r="F199" s="51"/>
      <c r="G199" s="51"/>
      <c r="H199" s="51"/>
      <c r="I199" s="51"/>
      <c r="J199" s="51"/>
      <c r="K199" s="51"/>
      <c r="L199" s="51"/>
      <c r="M199" s="51"/>
      <c r="N199" s="51"/>
      <c r="O199" s="51"/>
      <c r="P199" s="51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x14ac:dyDescent="0.25">
      <c r="A200" s="16" t="s">
        <v>268</v>
      </c>
      <c r="B200" s="5" t="s">
        <v>269</v>
      </c>
      <c r="C200" s="5"/>
      <c r="D200" s="51"/>
      <c r="E200" s="51"/>
      <c r="F200" s="51"/>
      <c r="G200" s="51"/>
      <c r="H200" s="51"/>
      <c r="I200" s="51"/>
      <c r="J200" s="51"/>
      <c r="K200" s="51"/>
      <c r="L200" s="51"/>
      <c r="M200" s="51"/>
      <c r="N200" s="51"/>
      <c r="O200" s="51"/>
      <c r="P200" s="51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5.75" x14ac:dyDescent="0.25">
      <c r="A201" s="25" t="s">
        <v>566</v>
      </c>
      <c r="B201" s="11" t="s">
        <v>270</v>
      </c>
      <c r="C201" s="9"/>
      <c r="D201" s="51"/>
      <c r="E201" s="51"/>
      <c r="F201" s="51"/>
      <c r="G201" s="51"/>
      <c r="H201" s="51"/>
      <c r="I201" s="51"/>
      <c r="J201" s="51"/>
      <c r="K201" s="51"/>
      <c r="L201" s="51"/>
      <c r="M201" s="51"/>
      <c r="N201" s="51"/>
      <c r="O201" s="51"/>
      <c r="P201" s="51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x14ac:dyDescent="0.25">
      <c r="A202" s="14" t="s">
        <v>271</v>
      </c>
      <c r="B202" s="9" t="s">
        <v>272</v>
      </c>
      <c r="C202" s="5"/>
      <c r="D202" s="51"/>
      <c r="E202" s="51"/>
      <c r="F202" s="51"/>
      <c r="G202" s="51"/>
      <c r="H202" s="51"/>
      <c r="I202" s="51"/>
      <c r="J202" s="51"/>
      <c r="K202" s="51"/>
      <c r="L202" s="51"/>
      <c r="M202" s="51"/>
      <c r="N202" s="51"/>
      <c r="O202" s="51"/>
      <c r="P202" s="51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x14ac:dyDescent="0.25">
      <c r="A203" s="16" t="s">
        <v>757</v>
      </c>
      <c r="B203" s="5" t="s">
        <v>273</v>
      </c>
      <c r="C203" s="5"/>
      <c r="D203" s="51"/>
      <c r="E203" s="51"/>
      <c r="F203" s="51"/>
      <c r="G203" s="51"/>
      <c r="H203" s="51"/>
      <c r="I203" s="51"/>
      <c r="J203" s="51"/>
      <c r="K203" s="51"/>
      <c r="L203" s="51"/>
      <c r="M203" s="51"/>
      <c r="N203" s="51"/>
      <c r="O203" s="51"/>
      <c r="P203" s="51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x14ac:dyDescent="0.25">
      <c r="A204" s="16" t="s">
        <v>758</v>
      </c>
      <c r="B204" s="5" t="s">
        <v>273</v>
      </c>
      <c r="C204" s="5"/>
      <c r="D204" s="51"/>
      <c r="E204" s="51"/>
      <c r="F204" s="51"/>
      <c r="G204" s="51"/>
      <c r="H204" s="51"/>
      <c r="I204" s="51"/>
      <c r="J204" s="51"/>
      <c r="K204" s="51"/>
      <c r="L204" s="51"/>
      <c r="M204" s="51"/>
      <c r="N204" s="51"/>
      <c r="O204" s="51"/>
      <c r="P204" s="51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x14ac:dyDescent="0.25">
      <c r="A205" s="16" t="s">
        <v>759</v>
      </c>
      <c r="B205" s="5" t="s">
        <v>273</v>
      </c>
      <c r="C205" s="5"/>
      <c r="D205" s="51"/>
      <c r="E205" s="51"/>
      <c r="F205" s="51"/>
      <c r="G205" s="51"/>
      <c r="H205" s="51"/>
      <c r="I205" s="51"/>
      <c r="J205" s="51"/>
      <c r="K205" s="51"/>
      <c r="L205" s="51"/>
      <c r="M205" s="51"/>
      <c r="N205" s="51"/>
      <c r="O205" s="51"/>
      <c r="P205" s="51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x14ac:dyDescent="0.25">
      <c r="A206" s="16" t="s">
        <v>760</v>
      </c>
      <c r="B206" s="5" t="s">
        <v>273</v>
      </c>
      <c r="C206" s="5"/>
      <c r="D206" s="51"/>
      <c r="E206" s="51"/>
      <c r="F206" s="51"/>
      <c r="G206" s="51"/>
      <c r="H206" s="51"/>
      <c r="I206" s="51"/>
      <c r="J206" s="51"/>
      <c r="K206" s="51"/>
      <c r="L206" s="51"/>
      <c r="M206" s="51"/>
      <c r="N206" s="51"/>
      <c r="O206" s="51"/>
      <c r="P206" s="51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x14ac:dyDescent="0.25">
      <c r="A207" s="16" t="s">
        <v>761</v>
      </c>
      <c r="B207" s="5" t="s">
        <v>273</v>
      </c>
      <c r="C207" s="5"/>
      <c r="D207" s="51"/>
      <c r="E207" s="51"/>
      <c r="F207" s="51"/>
      <c r="G207" s="51"/>
      <c r="H207" s="51"/>
      <c r="I207" s="51"/>
      <c r="J207" s="51"/>
      <c r="K207" s="51"/>
      <c r="L207" s="51"/>
      <c r="M207" s="51"/>
      <c r="N207" s="51"/>
      <c r="O207" s="51"/>
      <c r="P207" s="51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x14ac:dyDescent="0.25">
      <c r="A208" s="16" t="s">
        <v>762</v>
      </c>
      <c r="B208" s="5" t="s">
        <v>273</v>
      </c>
      <c r="C208" s="5"/>
      <c r="D208" s="51"/>
      <c r="E208" s="51"/>
      <c r="F208" s="51"/>
      <c r="G208" s="51"/>
      <c r="H208" s="51"/>
      <c r="I208" s="51"/>
      <c r="J208" s="51"/>
      <c r="K208" s="51"/>
      <c r="L208" s="51"/>
      <c r="M208" s="51"/>
      <c r="N208" s="51"/>
      <c r="O208" s="51"/>
      <c r="P208" s="51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x14ac:dyDescent="0.25">
      <c r="A209" s="16" t="s">
        <v>763</v>
      </c>
      <c r="B209" s="5" t="s">
        <v>273</v>
      </c>
      <c r="C209" s="5"/>
      <c r="D209" s="51"/>
      <c r="E209" s="51"/>
      <c r="F209" s="51"/>
      <c r="G209" s="51"/>
      <c r="H209" s="51"/>
      <c r="I209" s="51"/>
      <c r="J209" s="51"/>
      <c r="K209" s="51"/>
      <c r="L209" s="51"/>
      <c r="M209" s="51"/>
      <c r="N209" s="51"/>
      <c r="O209" s="51"/>
      <c r="P209" s="51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x14ac:dyDescent="0.25">
      <c r="A210" s="16" t="s">
        <v>764</v>
      </c>
      <c r="B210" s="5" t="s">
        <v>273</v>
      </c>
      <c r="C210" s="5"/>
      <c r="D210" s="51"/>
      <c r="E210" s="51"/>
      <c r="F210" s="51"/>
      <c r="G210" s="51"/>
      <c r="H210" s="51"/>
      <c r="I210" s="51"/>
      <c r="J210" s="51"/>
      <c r="K210" s="51"/>
      <c r="L210" s="51"/>
      <c r="M210" s="51"/>
      <c r="N210" s="51"/>
      <c r="O210" s="51"/>
      <c r="P210" s="51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x14ac:dyDescent="0.25">
      <c r="A211" s="16" t="s">
        <v>765</v>
      </c>
      <c r="B211" s="5" t="s">
        <v>273</v>
      </c>
      <c r="C211" s="5"/>
      <c r="D211" s="51"/>
      <c r="E211" s="51"/>
      <c r="F211" s="51"/>
      <c r="G211" s="51"/>
      <c r="H211" s="51"/>
      <c r="I211" s="51"/>
      <c r="J211" s="51"/>
      <c r="K211" s="51"/>
      <c r="L211" s="51"/>
      <c r="M211" s="51"/>
      <c r="N211" s="51"/>
      <c r="O211" s="51"/>
      <c r="P211" s="51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x14ac:dyDescent="0.25">
      <c r="A212" s="16" t="s">
        <v>766</v>
      </c>
      <c r="B212" s="5" t="s">
        <v>273</v>
      </c>
      <c r="C212" s="5"/>
      <c r="D212" s="51"/>
      <c r="E212" s="51"/>
      <c r="F212" s="51"/>
      <c r="G212" s="51"/>
      <c r="H212" s="51"/>
      <c r="I212" s="51"/>
      <c r="J212" s="51"/>
      <c r="K212" s="51"/>
      <c r="L212" s="51"/>
      <c r="M212" s="51"/>
      <c r="N212" s="51"/>
      <c r="O212" s="51"/>
      <c r="P212" s="51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x14ac:dyDescent="0.25">
      <c r="A213" s="14" t="s">
        <v>573</v>
      </c>
      <c r="B213" s="9" t="s">
        <v>273</v>
      </c>
      <c r="C213" s="5"/>
      <c r="D213" s="51"/>
      <c r="E213" s="51"/>
      <c r="F213" s="51"/>
      <c r="G213" s="51"/>
      <c r="H213" s="51"/>
      <c r="I213" s="51"/>
      <c r="J213" s="51"/>
      <c r="K213" s="51"/>
      <c r="L213" s="51"/>
      <c r="M213" s="51"/>
      <c r="N213" s="51"/>
      <c r="O213" s="51"/>
      <c r="P213" s="51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x14ac:dyDescent="0.25">
      <c r="A214" s="16" t="s">
        <v>757</v>
      </c>
      <c r="B214" s="5" t="s">
        <v>274</v>
      </c>
      <c r="C214" s="5"/>
      <c r="D214" s="51"/>
      <c r="E214" s="51"/>
      <c r="F214" s="51"/>
      <c r="G214" s="51"/>
      <c r="H214" s="51"/>
      <c r="I214" s="51"/>
      <c r="J214" s="51"/>
      <c r="K214" s="51"/>
      <c r="L214" s="51"/>
      <c r="M214" s="51"/>
      <c r="N214" s="51"/>
      <c r="O214" s="51"/>
      <c r="P214" s="51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x14ac:dyDescent="0.25">
      <c r="A215" s="16" t="s">
        <v>758</v>
      </c>
      <c r="B215" s="5" t="s">
        <v>274</v>
      </c>
      <c r="C215" s="5"/>
      <c r="D215" s="51"/>
      <c r="E215" s="51"/>
      <c r="F215" s="51"/>
      <c r="G215" s="51"/>
      <c r="H215" s="51"/>
      <c r="I215" s="51"/>
      <c r="J215" s="51"/>
      <c r="K215" s="51"/>
      <c r="L215" s="51"/>
      <c r="M215" s="51"/>
      <c r="N215" s="51"/>
      <c r="O215" s="51"/>
      <c r="P215" s="51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x14ac:dyDescent="0.25">
      <c r="A216" s="16" t="s">
        <v>759</v>
      </c>
      <c r="B216" s="5" t="s">
        <v>274</v>
      </c>
      <c r="C216" s="5"/>
      <c r="D216" s="51"/>
      <c r="E216" s="51"/>
      <c r="F216" s="51"/>
      <c r="G216" s="51"/>
      <c r="H216" s="51"/>
      <c r="I216" s="51"/>
      <c r="J216" s="51"/>
      <c r="K216" s="51"/>
      <c r="L216" s="51"/>
      <c r="M216" s="51"/>
      <c r="N216" s="51"/>
      <c r="O216" s="51"/>
      <c r="P216" s="51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x14ac:dyDescent="0.25">
      <c r="A217" s="16" t="s">
        <v>760</v>
      </c>
      <c r="B217" s="5" t="s">
        <v>274</v>
      </c>
      <c r="C217" s="5"/>
      <c r="D217" s="51"/>
      <c r="E217" s="51"/>
      <c r="F217" s="51"/>
      <c r="G217" s="51"/>
      <c r="H217" s="51"/>
      <c r="I217" s="51"/>
      <c r="J217" s="51"/>
      <c r="K217" s="51"/>
      <c r="L217" s="51"/>
      <c r="M217" s="51"/>
      <c r="N217" s="51"/>
      <c r="O217" s="51"/>
      <c r="P217" s="51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x14ac:dyDescent="0.25">
      <c r="A218" s="16" t="s">
        <v>761</v>
      </c>
      <c r="B218" s="5" t="s">
        <v>274</v>
      </c>
      <c r="C218" s="5"/>
      <c r="D218" s="51"/>
      <c r="E218" s="51"/>
      <c r="F218" s="51"/>
      <c r="G218" s="51"/>
      <c r="H218" s="51"/>
      <c r="I218" s="51"/>
      <c r="J218" s="51"/>
      <c r="K218" s="51"/>
      <c r="L218" s="51"/>
      <c r="M218" s="51"/>
      <c r="N218" s="51"/>
      <c r="O218" s="51"/>
      <c r="P218" s="51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x14ac:dyDescent="0.25">
      <c r="A219" s="16" t="s">
        <v>762</v>
      </c>
      <c r="B219" s="5" t="s">
        <v>274</v>
      </c>
      <c r="C219" s="5"/>
      <c r="D219" s="51"/>
      <c r="E219" s="51"/>
      <c r="F219" s="51"/>
      <c r="G219" s="51"/>
      <c r="H219" s="51"/>
      <c r="I219" s="51"/>
      <c r="J219" s="51"/>
      <c r="K219" s="51"/>
      <c r="L219" s="51"/>
      <c r="M219" s="51"/>
      <c r="N219" s="51"/>
      <c r="O219" s="51"/>
      <c r="P219" s="51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x14ac:dyDescent="0.25">
      <c r="A220" s="16" t="s">
        <v>763</v>
      </c>
      <c r="B220" s="5" t="s">
        <v>274</v>
      </c>
      <c r="C220" s="5"/>
      <c r="D220" s="51"/>
      <c r="E220" s="51"/>
      <c r="F220" s="51"/>
      <c r="G220" s="51"/>
      <c r="H220" s="51"/>
      <c r="I220" s="51"/>
      <c r="J220" s="51"/>
      <c r="K220" s="51"/>
      <c r="L220" s="51"/>
      <c r="M220" s="51"/>
      <c r="N220" s="51"/>
      <c r="O220" s="51"/>
      <c r="P220" s="51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x14ac:dyDescent="0.25">
      <c r="A221" s="16" t="s">
        <v>764</v>
      </c>
      <c r="B221" s="5" t="s">
        <v>274</v>
      </c>
      <c r="C221" s="5"/>
      <c r="D221" s="51"/>
      <c r="E221" s="51"/>
      <c r="F221" s="51"/>
      <c r="G221" s="51"/>
      <c r="H221" s="51"/>
      <c r="I221" s="51"/>
      <c r="J221" s="51"/>
      <c r="K221" s="51"/>
      <c r="L221" s="51"/>
      <c r="M221" s="51"/>
      <c r="N221" s="51"/>
      <c r="O221" s="51"/>
      <c r="P221" s="51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x14ac:dyDescent="0.25">
      <c r="A222" s="16" t="s">
        <v>765</v>
      </c>
      <c r="B222" s="5" t="s">
        <v>274</v>
      </c>
      <c r="C222" s="5"/>
      <c r="D222" s="51"/>
      <c r="E222" s="51"/>
      <c r="F222" s="51"/>
      <c r="G222" s="51"/>
      <c r="H222" s="51"/>
      <c r="I222" s="51"/>
      <c r="J222" s="51"/>
      <c r="K222" s="51"/>
      <c r="L222" s="51"/>
      <c r="M222" s="51"/>
      <c r="N222" s="51"/>
      <c r="O222" s="51"/>
      <c r="P222" s="51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x14ac:dyDescent="0.25">
      <c r="A223" s="16" t="s">
        <v>766</v>
      </c>
      <c r="B223" s="5" t="s">
        <v>274</v>
      </c>
      <c r="C223" s="5"/>
      <c r="D223" s="51"/>
      <c r="E223" s="51"/>
      <c r="F223" s="51"/>
      <c r="G223" s="51"/>
      <c r="H223" s="51"/>
      <c r="I223" s="51"/>
      <c r="J223" s="51"/>
      <c r="K223" s="51"/>
      <c r="L223" s="51"/>
      <c r="M223" s="51"/>
      <c r="N223" s="51"/>
      <c r="O223" s="51"/>
      <c r="P223" s="51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x14ac:dyDescent="0.25">
      <c r="A224" s="14" t="s">
        <v>572</v>
      </c>
      <c r="B224" s="9" t="s">
        <v>274</v>
      </c>
      <c r="C224" s="5"/>
      <c r="D224" s="51"/>
      <c r="E224" s="51"/>
      <c r="F224" s="51"/>
      <c r="G224" s="51"/>
      <c r="H224" s="51"/>
      <c r="I224" s="51"/>
      <c r="J224" s="51"/>
      <c r="K224" s="51"/>
      <c r="L224" s="51"/>
      <c r="M224" s="51"/>
      <c r="N224" s="51"/>
      <c r="O224" s="51"/>
      <c r="P224" s="51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x14ac:dyDescent="0.25">
      <c r="A225" s="16" t="s">
        <v>757</v>
      </c>
      <c r="B225" s="5" t="s">
        <v>275</v>
      </c>
      <c r="C225" s="5"/>
      <c r="D225" s="51"/>
      <c r="E225" s="51"/>
      <c r="F225" s="51"/>
      <c r="G225" s="51"/>
      <c r="H225" s="51"/>
      <c r="I225" s="51"/>
      <c r="J225" s="51"/>
      <c r="K225" s="51"/>
      <c r="L225" s="51"/>
      <c r="M225" s="51"/>
      <c r="N225" s="51"/>
      <c r="O225" s="51"/>
      <c r="P225" s="51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x14ac:dyDescent="0.25">
      <c r="A226" s="16" t="s">
        <v>758</v>
      </c>
      <c r="B226" s="5" t="s">
        <v>275</v>
      </c>
      <c r="C226" s="5"/>
      <c r="D226" s="51"/>
      <c r="E226" s="51"/>
      <c r="F226" s="51"/>
      <c r="G226" s="51"/>
      <c r="H226" s="51"/>
      <c r="I226" s="51"/>
      <c r="J226" s="51"/>
      <c r="K226" s="51"/>
      <c r="L226" s="51"/>
      <c r="M226" s="51"/>
      <c r="N226" s="51"/>
      <c r="O226" s="51"/>
      <c r="P226" s="51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x14ac:dyDescent="0.25">
      <c r="A227" s="16" t="s">
        <v>759</v>
      </c>
      <c r="B227" s="5" t="s">
        <v>275</v>
      </c>
      <c r="C227" s="5"/>
      <c r="D227" s="51"/>
      <c r="E227" s="51"/>
      <c r="F227" s="51"/>
      <c r="G227" s="51"/>
      <c r="H227" s="51"/>
      <c r="I227" s="51"/>
      <c r="J227" s="51"/>
      <c r="K227" s="51"/>
      <c r="L227" s="51"/>
      <c r="M227" s="51"/>
      <c r="N227" s="51"/>
      <c r="O227" s="51"/>
      <c r="P227" s="51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x14ac:dyDescent="0.25">
      <c r="A228" s="16" t="s">
        <v>760</v>
      </c>
      <c r="B228" s="5" t="s">
        <v>275</v>
      </c>
      <c r="C228" s="5"/>
      <c r="D228" s="51"/>
      <c r="E228" s="51"/>
      <c r="F228" s="51"/>
      <c r="G228" s="51"/>
      <c r="H228" s="51"/>
      <c r="I228" s="51"/>
      <c r="J228" s="51"/>
      <c r="K228" s="51"/>
      <c r="L228" s="51"/>
      <c r="M228" s="51"/>
      <c r="N228" s="51"/>
      <c r="O228" s="51"/>
      <c r="P228" s="51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x14ac:dyDescent="0.25">
      <c r="A229" s="16" t="s">
        <v>761</v>
      </c>
      <c r="B229" s="5" t="s">
        <v>275</v>
      </c>
      <c r="C229" s="5"/>
      <c r="D229" s="51"/>
      <c r="E229" s="51"/>
      <c r="F229" s="51"/>
      <c r="G229" s="51"/>
      <c r="H229" s="51"/>
      <c r="I229" s="51"/>
      <c r="J229" s="51"/>
      <c r="K229" s="51"/>
      <c r="L229" s="51"/>
      <c r="M229" s="51"/>
      <c r="N229" s="51"/>
      <c r="O229" s="51"/>
      <c r="P229" s="51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x14ac:dyDescent="0.25">
      <c r="A230" s="16" t="s">
        <v>762</v>
      </c>
      <c r="B230" s="5" t="s">
        <v>275</v>
      </c>
      <c r="C230" s="5"/>
      <c r="D230" s="51"/>
      <c r="E230" s="51"/>
      <c r="F230" s="51"/>
      <c r="G230" s="51"/>
      <c r="H230" s="51"/>
      <c r="I230" s="51"/>
      <c r="J230" s="51"/>
      <c r="K230" s="51"/>
      <c r="L230" s="51"/>
      <c r="M230" s="51"/>
      <c r="N230" s="51"/>
      <c r="O230" s="51"/>
      <c r="P230" s="51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x14ac:dyDescent="0.25">
      <c r="A231" s="16" t="s">
        <v>763</v>
      </c>
      <c r="B231" s="5" t="s">
        <v>275</v>
      </c>
      <c r="C231" s="5"/>
      <c r="D231" s="51"/>
      <c r="E231" s="51"/>
      <c r="F231" s="51"/>
      <c r="G231" s="51"/>
      <c r="H231" s="51"/>
      <c r="I231" s="51"/>
      <c r="J231" s="51"/>
      <c r="K231" s="51"/>
      <c r="L231" s="51"/>
      <c r="M231" s="51"/>
      <c r="N231" s="51"/>
      <c r="O231" s="51"/>
      <c r="P231" s="51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x14ac:dyDescent="0.25">
      <c r="A232" s="16" t="s">
        <v>764</v>
      </c>
      <c r="B232" s="5" t="s">
        <v>275</v>
      </c>
      <c r="C232" s="5"/>
      <c r="D232" s="51"/>
      <c r="E232" s="51"/>
      <c r="F232" s="51"/>
      <c r="G232" s="51"/>
      <c r="H232" s="51"/>
      <c r="I232" s="51"/>
      <c r="J232" s="51"/>
      <c r="K232" s="51"/>
      <c r="L232" s="51"/>
      <c r="M232" s="51"/>
      <c r="N232" s="51"/>
      <c r="O232" s="51"/>
      <c r="P232" s="51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x14ac:dyDescent="0.25">
      <c r="A233" s="16" t="s">
        <v>765</v>
      </c>
      <c r="B233" s="5" t="s">
        <v>275</v>
      </c>
      <c r="C233" s="5"/>
      <c r="D233" s="51"/>
      <c r="E233" s="51"/>
      <c r="F233" s="51"/>
      <c r="G233" s="51"/>
      <c r="H233" s="51"/>
      <c r="I233" s="51"/>
      <c r="J233" s="51"/>
      <c r="K233" s="51"/>
      <c r="L233" s="51"/>
      <c r="M233" s="51"/>
      <c r="N233" s="51"/>
      <c r="O233" s="51"/>
      <c r="P233" s="51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x14ac:dyDescent="0.25">
      <c r="A234" s="16" t="s">
        <v>766</v>
      </c>
      <c r="B234" s="5" t="s">
        <v>275</v>
      </c>
      <c r="C234" s="5"/>
      <c r="D234" s="51"/>
      <c r="E234" s="51"/>
      <c r="F234" s="51"/>
      <c r="G234" s="51"/>
      <c r="H234" s="51"/>
      <c r="I234" s="51"/>
      <c r="J234" s="51"/>
      <c r="K234" s="51"/>
      <c r="L234" s="51"/>
      <c r="M234" s="51"/>
      <c r="N234" s="51"/>
      <c r="O234" s="51"/>
      <c r="P234" s="51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x14ac:dyDescent="0.25">
      <c r="A235" s="14" t="s">
        <v>571</v>
      </c>
      <c r="B235" s="9" t="s">
        <v>275</v>
      </c>
      <c r="C235" s="5"/>
      <c r="D235" s="51"/>
      <c r="E235" s="51"/>
      <c r="F235" s="51"/>
      <c r="G235" s="51"/>
      <c r="H235" s="51"/>
      <c r="I235" s="51"/>
      <c r="J235" s="51"/>
      <c r="K235" s="51"/>
      <c r="L235" s="51"/>
      <c r="M235" s="51"/>
      <c r="N235" s="51"/>
      <c r="O235" s="51"/>
      <c r="P235" s="51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x14ac:dyDescent="0.25">
      <c r="A236" s="14" t="s">
        <v>570</v>
      </c>
      <c r="B236" s="9" t="s">
        <v>276</v>
      </c>
      <c r="C236" s="5"/>
      <c r="D236" s="51"/>
      <c r="E236" s="51"/>
      <c r="F236" s="51"/>
      <c r="G236" s="51"/>
      <c r="H236" s="51"/>
      <c r="I236" s="51"/>
      <c r="J236" s="51"/>
      <c r="K236" s="51"/>
      <c r="L236" s="51"/>
      <c r="M236" s="51"/>
      <c r="N236" s="51"/>
      <c r="O236" s="51"/>
      <c r="P236" s="51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x14ac:dyDescent="0.25">
      <c r="A237" s="24" t="s">
        <v>238</v>
      </c>
      <c r="B237" s="7" t="s">
        <v>276</v>
      </c>
      <c r="C237" s="5"/>
      <c r="D237" s="51"/>
      <c r="E237" s="51"/>
      <c r="F237" s="51"/>
      <c r="G237" s="51"/>
      <c r="H237" s="51"/>
      <c r="I237" s="51"/>
      <c r="J237" s="51"/>
      <c r="K237" s="51"/>
      <c r="L237" s="51"/>
      <c r="M237" s="51"/>
      <c r="N237" s="51"/>
      <c r="O237" s="51"/>
      <c r="P237" s="51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x14ac:dyDescent="0.25">
      <c r="A238" s="16" t="s">
        <v>767</v>
      </c>
      <c r="B238" s="4" t="s">
        <v>277</v>
      </c>
      <c r="C238" s="4"/>
      <c r="D238" s="51"/>
      <c r="E238" s="51"/>
      <c r="F238" s="51"/>
      <c r="G238" s="51"/>
      <c r="H238" s="51"/>
      <c r="I238" s="51"/>
      <c r="J238" s="51"/>
      <c r="K238" s="51"/>
      <c r="L238" s="51"/>
      <c r="M238" s="51"/>
      <c r="N238" s="51"/>
      <c r="O238" s="51"/>
      <c r="P238" s="51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x14ac:dyDescent="0.25">
      <c r="A239" s="16" t="s">
        <v>768</v>
      </c>
      <c r="B239" s="5" t="s">
        <v>277</v>
      </c>
      <c r="C239" s="5"/>
      <c r="D239" s="51"/>
      <c r="E239" s="51"/>
      <c r="F239" s="51"/>
      <c r="G239" s="51"/>
      <c r="H239" s="51"/>
      <c r="I239" s="51"/>
      <c r="J239" s="51"/>
      <c r="K239" s="51"/>
      <c r="L239" s="51"/>
      <c r="M239" s="51"/>
      <c r="N239" s="51"/>
      <c r="O239" s="51"/>
      <c r="P239" s="51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x14ac:dyDescent="0.25">
      <c r="A240" s="16" t="s">
        <v>769</v>
      </c>
      <c r="B240" s="4" t="s">
        <v>277</v>
      </c>
      <c r="C240" s="4"/>
      <c r="D240" s="51"/>
      <c r="E240" s="51"/>
      <c r="F240" s="51"/>
      <c r="G240" s="51"/>
      <c r="H240" s="51"/>
      <c r="I240" s="51"/>
      <c r="J240" s="51"/>
      <c r="K240" s="51"/>
      <c r="L240" s="51"/>
      <c r="M240" s="51"/>
      <c r="N240" s="51"/>
      <c r="O240" s="51"/>
      <c r="P240" s="51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x14ac:dyDescent="0.25">
      <c r="A241" s="4" t="s">
        <v>770</v>
      </c>
      <c r="B241" s="5" t="s">
        <v>277</v>
      </c>
      <c r="C241" s="5"/>
      <c r="D241" s="51"/>
      <c r="E241" s="51"/>
      <c r="F241" s="51"/>
      <c r="G241" s="51"/>
      <c r="H241" s="51"/>
      <c r="I241" s="51"/>
      <c r="J241" s="51"/>
      <c r="K241" s="51"/>
      <c r="L241" s="51"/>
      <c r="M241" s="51"/>
      <c r="N241" s="51"/>
      <c r="O241" s="51"/>
      <c r="P241" s="51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x14ac:dyDescent="0.25">
      <c r="A242" s="4" t="s">
        <v>771</v>
      </c>
      <c r="B242" s="4" t="s">
        <v>277</v>
      </c>
      <c r="C242" s="4"/>
      <c r="D242" s="51"/>
      <c r="E242" s="51"/>
      <c r="F242" s="51"/>
      <c r="G242" s="51"/>
      <c r="H242" s="51"/>
      <c r="I242" s="51"/>
      <c r="J242" s="51"/>
      <c r="K242" s="51"/>
      <c r="L242" s="51"/>
      <c r="M242" s="51"/>
      <c r="N242" s="51"/>
      <c r="O242" s="51"/>
      <c r="P242" s="51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x14ac:dyDescent="0.25">
      <c r="A243" s="4" t="s">
        <v>772</v>
      </c>
      <c r="B243" s="5" t="s">
        <v>277</v>
      </c>
      <c r="C243" s="5"/>
      <c r="D243" s="51"/>
      <c r="E243" s="51"/>
      <c r="F243" s="51"/>
      <c r="G243" s="51"/>
      <c r="H243" s="51"/>
      <c r="I243" s="51"/>
      <c r="J243" s="51"/>
      <c r="K243" s="51"/>
      <c r="L243" s="51"/>
      <c r="M243" s="51"/>
      <c r="N243" s="51"/>
      <c r="O243" s="51"/>
      <c r="P243" s="51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x14ac:dyDescent="0.25">
      <c r="A244" s="16" t="s">
        <v>773</v>
      </c>
      <c r="B244" s="4" t="s">
        <v>277</v>
      </c>
      <c r="C244" s="4"/>
      <c r="D244" s="51"/>
      <c r="E244" s="51"/>
      <c r="F244" s="51"/>
      <c r="G244" s="51"/>
      <c r="H244" s="51"/>
      <c r="I244" s="51"/>
      <c r="J244" s="51"/>
      <c r="K244" s="51"/>
      <c r="L244" s="51"/>
      <c r="M244" s="51"/>
      <c r="N244" s="51"/>
      <c r="O244" s="51"/>
      <c r="P244" s="51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x14ac:dyDescent="0.25">
      <c r="A245" s="16" t="s">
        <v>777</v>
      </c>
      <c r="B245" s="5" t="s">
        <v>277</v>
      </c>
      <c r="C245" s="5"/>
      <c r="D245" s="51"/>
      <c r="E245" s="51"/>
      <c r="F245" s="51"/>
      <c r="G245" s="51"/>
      <c r="H245" s="51"/>
      <c r="I245" s="51"/>
      <c r="J245" s="51"/>
      <c r="K245" s="51"/>
      <c r="L245" s="51"/>
      <c r="M245" s="51"/>
      <c r="N245" s="51"/>
      <c r="O245" s="51"/>
      <c r="P245" s="51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x14ac:dyDescent="0.25">
      <c r="A246" s="16" t="s">
        <v>775</v>
      </c>
      <c r="B246" s="4" t="s">
        <v>277</v>
      </c>
      <c r="C246" s="4"/>
      <c r="D246" s="51"/>
      <c r="E246" s="51"/>
      <c r="F246" s="51"/>
      <c r="G246" s="51"/>
      <c r="H246" s="51"/>
      <c r="I246" s="51"/>
      <c r="J246" s="51"/>
      <c r="K246" s="51"/>
      <c r="L246" s="51"/>
      <c r="M246" s="51"/>
      <c r="N246" s="51"/>
      <c r="O246" s="51"/>
      <c r="P246" s="51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x14ac:dyDescent="0.25">
      <c r="A247" s="16" t="s">
        <v>776</v>
      </c>
      <c r="B247" s="5" t="s">
        <v>277</v>
      </c>
      <c r="C247" s="5"/>
      <c r="D247" s="51"/>
      <c r="E247" s="51"/>
      <c r="F247" s="51"/>
      <c r="G247" s="51"/>
      <c r="H247" s="51"/>
      <c r="I247" s="51"/>
      <c r="J247" s="51"/>
      <c r="K247" s="51"/>
      <c r="L247" s="51"/>
      <c r="M247" s="51"/>
      <c r="N247" s="51"/>
      <c r="O247" s="51"/>
      <c r="P247" s="51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x14ac:dyDescent="0.25">
      <c r="A248" s="14" t="s">
        <v>569</v>
      </c>
      <c r="B248" s="9" t="s">
        <v>277</v>
      </c>
      <c r="C248" s="5"/>
      <c r="D248" s="51"/>
      <c r="E248" s="51"/>
      <c r="F248" s="51"/>
      <c r="G248" s="51"/>
      <c r="H248" s="51"/>
      <c r="I248" s="51"/>
      <c r="J248" s="51"/>
      <c r="K248" s="51"/>
      <c r="L248" s="51"/>
      <c r="M248" s="51"/>
      <c r="N248" s="51"/>
      <c r="O248" s="51"/>
      <c r="P248" s="51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x14ac:dyDescent="0.25">
      <c r="A249" s="14" t="s">
        <v>278</v>
      </c>
      <c r="B249" s="9" t="s">
        <v>279</v>
      </c>
      <c r="C249" s="5"/>
      <c r="D249" s="51"/>
      <c r="E249" s="51"/>
      <c r="F249" s="51"/>
      <c r="G249" s="51"/>
      <c r="H249" s="51"/>
      <c r="I249" s="51"/>
      <c r="J249" s="51"/>
      <c r="K249" s="51"/>
      <c r="L249" s="51"/>
      <c r="M249" s="51"/>
      <c r="N249" s="51"/>
      <c r="O249" s="51"/>
      <c r="P249" s="51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x14ac:dyDescent="0.25">
      <c r="A250" s="16" t="s">
        <v>767</v>
      </c>
      <c r="B250" s="4" t="s">
        <v>280</v>
      </c>
      <c r="C250" s="4"/>
      <c r="D250" s="51"/>
      <c r="E250" s="51"/>
      <c r="F250" s="51"/>
      <c r="G250" s="51"/>
      <c r="H250" s="51"/>
      <c r="I250" s="51"/>
      <c r="J250" s="51"/>
      <c r="K250" s="51"/>
      <c r="L250" s="51"/>
      <c r="M250" s="51"/>
      <c r="N250" s="51"/>
      <c r="O250" s="51"/>
      <c r="P250" s="51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x14ac:dyDescent="0.25">
      <c r="A251" s="16" t="s">
        <v>768</v>
      </c>
      <c r="B251" s="4" t="s">
        <v>280</v>
      </c>
      <c r="C251" s="4"/>
      <c r="D251" s="51"/>
      <c r="E251" s="51"/>
      <c r="F251" s="51"/>
      <c r="G251" s="51"/>
      <c r="H251" s="51"/>
      <c r="I251" s="51"/>
      <c r="J251" s="51"/>
      <c r="K251" s="51"/>
      <c r="L251" s="51"/>
      <c r="M251" s="51"/>
      <c r="N251" s="51"/>
      <c r="O251" s="51"/>
      <c r="P251" s="51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x14ac:dyDescent="0.25">
      <c r="A252" s="16" t="s">
        <v>769</v>
      </c>
      <c r="B252" s="4" t="s">
        <v>280</v>
      </c>
      <c r="C252" s="4"/>
      <c r="D252" s="51"/>
      <c r="E252" s="51"/>
      <c r="F252" s="51"/>
      <c r="G252" s="51"/>
      <c r="H252" s="51"/>
      <c r="I252" s="51"/>
      <c r="J252" s="51"/>
      <c r="K252" s="51"/>
      <c r="L252" s="51"/>
      <c r="M252" s="51"/>
      <c r="N252" s="51"/>
      <c r="O252" s="51"/>
      <c r="P252" s="51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x14ac:dyDescent="0.25">
      <c r="A253" s="4" t="s">
        <v>770</v>
      </c>
      <c r="B253" s="4" t="s">
        <v>280</v>
      </c>
      <c r="C253" s="4"/>
      <c r="D253" s="51"/>
      <c r="E253" s="51"/>
      <c r="F253" s="51"/>
      <c r="G253" s="51"/>
      <c r="H253" s="51"/>
      <c r="I253" s="51"/>
      <c r="J253" s="51"/>
      <c r="K253" s="51"/>
      <c r="L253" s="51"/>
      <c r="M253" s="51"/>
      <c r="N253" s="51"/>
      <c r="O253" s="51"/>
      <c r="P253" s="51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x14ac:dyDescent="0.25">
      <c r="A254" s="4" t="s">
        <v>771</v>
      </c>
      <c r="B254" s="4" t="s">
        <v>280</v>
      </c>
      <c r="C254" s="4"/>
      <c r="D254" s="51"/>
      <c r="E254" s="51"/>
      <c r="F254" s="51"/>
      <c r="G254" s="51"/>
      <c r="H254" s="51"/>
      <c r="I254" s="51"/>
      <c r="J254" s="51"/>
      <c r="K254" s="51"/>
      <c r="L254" s="51"/>
      <c r="M254" s="51"/>
      <c r="N254" s="51"/>
      <c r="O254" s="51"/>
      <c r="P254" s="51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x14ac:dyDescent="0.25">
      <c r="A255" s="4" t="s">
        <v>772</v>
      </c>
      <c r="B255" s="4" t="s">
        <v>280</v>
      </c>
      <c r="C255" s="4"/>
      <c r="D255" s="51"/>
      <c r="E255" s="51"/>
      <c r="F255" s="51"/>
      <c r="G255" s="51"/>
      <c r="H255" s="51"/>
      <c r="I255" s="51"/>
      <c r="J255" s="51"/>
      <c r="K255" s="51"/>
      <c r="L255" s="51"/>
      <c r="M255" s="51"/>
      <c r="N255" s="51"/>
      <c r="O255" s="51"/>
      <c r="P255" s="51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x14ac:dyDescent="0.25">
      <c r="A256" s="16" t="s">
        <v>773</v>
      </c>
      <c r="B256" s="4" t="s">
        <v>280</v>
      </c>
      <c r="C256" s="4"/>
      <c r="D256" s="51"/>
      <c r="E256" s="51"/>
      <c r="F256" s="51"/>
      <c r="G256" s="51"/>
      <c r="H256" s="51"/>
      <c r="I256" s="51"/>
      <c r="J256" s="51"/>
      <c r="K256" s="51"/>
      <c r="L256" s="51"/>
      <c r="M256" s="51"/>
      <c r="N256" s="51"/>
      <c r="O256" s="51"/>
      <c r="P256" s="51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x14ac:dyDescent="0.25">
      <c r="A257" s="16" t="s">
        <v>777</v>
      </c>
      <c r="B257" s="4" t="s">
        <v>280</v>
      </c>
      <c r="C257" s="4"/>
      <c r="D257" s="51"/>
      <c r="E257" s="51"/>
      <c r="F257" s="51"/>
      <c r="G257" s="51"/>
      <c r="H257" s="51"/>
      <c r="I257" s="51"/>
      <c r="J257" s="51"/>
      <c r="K257" s="51"/>
      <c r="L257" s="51"/>
      <c r="M257" s="51"/>
      <c r="N257" s="51"/>
      <c r="O257" s="51"/>
      <c r="P257" s="51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x14ac:dyDescent="0.25">
      <c r="A258" s="16" t="s">
        <v>775</v>
      </c>
      <c r="B258" s="4" t="s">
        <v>280</v>
      </c>
      <c r="C258" s="4"/>
      <c r="D258" s="51"/>
      <c r="E258" s="51"/>
      <c r="F258" s="51"/>
      <c r="G258" s="51"/>
      <c r="H258" s="51"/>
      <c r="I258" s="51"/>
      <c r="J258" s="51"/>
      <c r="K258" s="51"/>
      <c r="L258" s="51"/>
      <c r="M258" s="51"/>
      <c r="N258" s="51"/>
      <c r="O258" s="51"/>
      <c r="P258" s="51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x14ac:dyDescent="0.25">
      <c r="A259" s="16" t="s">
        <v>776</v>
      </c>
      <c r="B259" s="4" t="s">
        <v>280</v>
      </c>
      <c r="C259" s="4"/>
      <c r="D259" s="51"/>
      <c r="E259" s="51"/>
      <c r="F259" s="51"/>
      <c r="G259" s="51"/>
      <c r="H259" s="51"/>
      <c r="I259" s="51"/>
      <c r="J259" s="51"/>
      <c r="K259" s="51"/>
      <c r="L259" s="51"/>
      <c r="M259" s="51"/>
      <c r="N259" s="51"/>
      <c r="O259" s="51"/>
      <c r="P259" s="51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x14ac:dyDescent="0.25">
      <c r="A260" s="19" t="s">
        <v>66</v>
      </c>
      <c r="B260" s="9" t="s">
        <v>280</v>
      </c>
      <c r="C260" s="4"/>
      <c r="D260" s="51"/>
      <c r="E260" s="51"/>
      <c r="F260" s="51"/>
      <c r="G260" s="51"/>
      <c r="H260" s="51"/>
      <c r="I260" s="51"/>
      <c r="J260" s="51"/>
      <c r="K260" s="51"/>
      <c r="L260" s="51"/>
      <c r="M260" s="51"/>
      <c r="N260" s="51"/>
      <c r="O260" s="51"/>
      <c r="P260" s="51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5.75" x14ac:dyDescent="0.25">
      <c r="A261" s="22" t="s">
        <v>567</v>
      </c>
      <c r="B261" s="11" t="s">
        <v>281</v>
      </c>
      <c r="C261" s="9"/>
      <c r="D261" s="51"/>
      <c r="E261" s="51"/>
      <c r="F261" s="51"/>
      <c r="G261" s="51"/>
      <c r="H261" s="51"/>
      <c r="I261" s="51"/>
      <c r="J261" s="51"/>
      <c r="K261" s="51"/>
      <c r="L261" s="51"/>
      <c r="M261" s="51"/>
      <c r="N261" s="51"/>
      <c r="O261" s="51"/>
      <c r="P261" s="51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8" x14ac:dyDescent="0.25">
      <c r="A262" s="26" t="s">
        <v>568</v>
      </c>
      <c r="B262" s="27" t="s">
        <v>282</v>
      </c>
      <c r="C262" s="8"/>
      <c r="D262" s="51"/>
      <c r="E262" s="51"/>
      <c r="F262" s="51"/>
      <c r="G262" s="51"/>
      <c r="H262" s="51"/>
      <c r="I262" s="51"/>
      <c r="J262" s="51"/>
      <c r="K262" s="51"/>
      <c r="L262" s="51"/>
      <c r="M262" s="51"/>
      <c r="N262" s="51"/>
      <c r="O262" s="51"/>
      <c r="P262" s="51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x14ac:dyDescent="0.25">
      <c r="A263" s="15" t="s">
        <v>576</v>
      </c>
      <c r="B263" s="4" t="s">
        <v>283</v>
      </c>
      <c r="C263" s="4"/>
      <c r="D263" s="51"/>
      <c r="E263" s="51"/>
      <c r="F263" s="51"/>
      <c r="G263" s="51"/>
      <c r="H263" s="51"/>
      <c r="I263" s="51"/>
      <c r="J263" s="51"/>
      <c r="K263" s="51"/>
      <c r="L263" s="51"/>
      <c r="M263" s="51"/>
      <c r="N263" s="51"/>
      <c r="O263" s="51"/>
      <c r="P263" s="51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x14ac:dyDescent="0.25">
      <c r="A264" s="24" t="s">
        <v>284</v>
      </c>
      <c r="B264" s="24" t="s">
        <v>283</v>
      </c>
      <c r="C264" s="4"/>
      <c r="D264" s="51"/>
      <c r="E264" s="51"/>
      <c r="F264" s="51"/>
      <c r="G264" s="51"/>
      <c r="H264" s="51"/>
      <c r="I264" s="51"/>
      <c r="J264" s="51"/>
      <c r="K264" s="51"/>
      <c r="L264" s="51"/>
      <c r="M264" s="51"/>
      <c r="N264" s="51"/>
      <c r="O264" s="51"/>
      <c r="P264" s="51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x14ac:dyDescent="0.25">
      <c r="A265" s="24" t="s">
        <v>285</v>
      </c>
      <c r="B265" s="24" t="s">
        <v>283</v>
      </c>
      <c r="C265" s="4"/>
      <c r="D265" s="51"/>
      <c r="E265" s="51"/>
      <c r="F265" s="51"/>
      <c r="G265" s="51"/>
      <c r="H265" s="51"/>
      <c r="I265" s="51"/>
      <c r="J265" s="51"/>
      <c r="K265" s="51"/>
      <c r="L265" s="51"/>
      <c r="M265" s="51"/>
      <c r="N265" s="51"/>
      <c r="O265" s="51"/>
      <c r="P265" s="51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x14ac:dyDescent="0.25">
      <c r="A266" s="15" t="s">
        <v>286</v>
      </c>
      <c r="B266" s="4" t="s">
        <v>287</v>
      </c>
      <c r="C266" s="4"/>
      <c r="D266" s="51"/>
      <c r="E266" s="51"/>
      <c r="F266" s="51"/>
      <c r="G266" s="51"/>
      <c r="H266" s="51"/>
      <c r="I266" s="51"/>
      <c r="J266" s="51"/>
      <c r="K266" s="51"/>
      <c r="L266" s="51"/>
      <c r="M266" s="51"/>
      <c r="N266" s="51"/>
      <c r="O266" s="51"/>
      <c r="P266" s="51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x14ac:dyDescent="0.25">
      <c r="A267" s="15" t="s">
        <v>575</v>
      </c>
      <c r="B267" s="4" t="s">
        <v>288</v>
      </c>
      <c r="C267" s="4"/>
      <c r="D267" s="51"/>
      <c r="E267" s="51"/>
      <c r="F267" s="51"/>
      <c r="G267" s="51"/>
      <c r="H267" s="51"/>
      <c r="I267" s="51"/>
      <c r="J267" s="51"/>
      <c r="K267" s="51"/>
      <c r="L267" s="51"/>
      <c r="M267" s="51"/>
      <c r="N267" s="51"/>
      <c r="O267" s="51"/>
      <c r="P267" s="51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x14ac:dyDescent="0.25">
      <c r="A268" s="24" t="s">
        <v>284</v>
      </c>
      <c r="B268" s="24" t="s">
        <v>288</v>
      </c>
      <c r="C268" s="4"/>
      <c r="D268" s="51"/>
      <c r="E268" s="51"/>
      <c r="F268" s="51"/>
      <c r="G268" s="51"/>
      <c r="H268" s="51"/>
      <c r="I268" s="51"/>
      <c r="J268" s="51"/>
      <c r="K268" s="51"/>
      <c r="L268" s="51"/>
      <c r="M268" s="51"/>
      <c r="N268" s="51"/>
      <c r="O268" s="51"/>
      <c r="P268" s="51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x14ac:dyDescent="0.25">
      <c r="A269" s="24" t="s">
        <v>285</v>
      </c>
      <c r="B269" s="24" t="s">
        <v>289</v>
      </c>
      <c r="C269" s="4"/>
      <c r="D269" s="51"/>
      <c r="E269" s="51"/>
      <c r="F269" s="51"/>
      <c r="G269" s="51"/>
      <c r="H269" s="51"/>
      <c r="I269" s="51"/>
      <c r="J269" s="51"/>
      <c r="K269" s="51"/>
      <c r="L269" s="51"/>
      <c r="M269" s="51"/>
      <c r="N269" s="51"/>
      <c r="O269" s="51"/>
      <c r="P269" s="51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x14ac:dyDescent="0.25">
      <c r="A270" s="14" t="s">
        <v>574</v>
      </c>
      <c r="B270" s="8" t="s">
        <v>290</v>
      </c>
      <c r="C270" s="8"/>
      <c r="D270" s="51"/>
      <c r="E270" s="51"/>
      <c r="F270" s="51"/>
      <c r="G270" s="51"/>
      <c r="H270" s="51"/>
      <c r="I270" s="51"/>
      <c r="J270" s="51"/>
      <c r="K270" s="51"/>
      <c r="L270" s="51"/>
      <c r="M270" s="51"/>
      <c r="N270" s="51"/>
      <c r="O270" s="51"/>
      <c r="P270" s="51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x14ac:dyDescent="0.25">
      <c r="A271" s="28" t="s">
        <v>579</v>
      </c>
      <c r="B271" s="4" t="s">
        <v>291</v>
      </c>
      <c r="C271" s="4"/>
      <c r="D271" s="51"/>
      <c r="E271" s="51"/>
      <c r="F271" s="51"/>
      <c r="G271" s="51"/>
      <c r="H271" s="51"/>
      <c r="I271" s="51"/>
      <c r="J271" s="51"/>
      <c r="K271" s="51"/>
      <c r="L271" s="51"/>
      <c r="M271" s="51"/>
      <c r="N271" s="51"/>
      <c r="O271" s="51"/>
      <c r="P271" s="51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x14ac:dyDescent="0.25">
      <c r="A272" s="24" t="s">
        <v>292</v>
      </c>
      <c r="B272" s="24" t="s">
        <v>291</v>
      </c>
      <c r="C272" s="4"/>
      <c r="D272" s="51"/>
      <c r="E272" s="51"/>
      <c r="F272" s="51"/>
      <c r="G272" s="51"/>
      <c r="H272" s="51"/>
      <c r="I272" s="51"/>
      <c r="J272" s="51"/>
      <c r="K272" s="51"/>
      <c r="L272" s="51"/>
      <c r="M272" s="51"/>
      <c r="N272" s="51"/>
      <c r="O272" s="51"/>
      <c r="P272" s="51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x14ac:dyDescent="0.25">
      <c r="A273" s="24" t="s">
        <v>293</v>
      </c>
      <c r="B273" s="24" t="s">
        <v>291</v>
      </c>
      <c r="C273" s="4"/>
      <c r="D273" s="51"/>
      <c r="E273" s="51"/>
      <c r="F273" s="51"/>
      <c r="G273" s="51"/>
      <c r="H273" s="51"/>
      <c r="I273" s="51"/>
      <c r="J273" s="51"/>
      <c r="K273" s="51"/>
      <c r="L273" s="51"/>
      <c r="M273" s="51"/>
      <c r="N273" s="51"/>
      <c r="O273" s="51"/>
      <c r="P273" s="51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x14ac:dyDescent="0.25">
      <c r="A274" s="28" t="s">
        <v>580</v>
      </c>
      <c r="B274" s="4" t="s">
        <v>294</v>
      </c>
      <c r="C274" s="4"/>
      <c r="D274" s="51"/>
      <c r="E274" s="51"/>
      <c r="F274" s="51"/>
      <c r="G274" s="51"/>
      <c r="H274" s="51"/>
      <c r="I274" s="51"/>
      <c r="J274" s="51"/>
      <c r="K274" s="51"/>
      <c r="L274" s="51"/>
      <c r="M274" s="51"/>
      <c r="N274" s="51"/>
      <c r="O274" s="51"/>
      <c r="P274" s="51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x14ac:dyDescent="0.25">
      <c r="A275" s="24" t="s">
        <v>285</v>
      </c>
      <c r="B275" s="24" t="s">
        <v>294</v>
      </c>
      <c r="C275" s="4"/>
      <c r="D275" s="51"/>
      <c r="E275" s="51"/>
      <c r="F275" s="51"/>
      <c r="G275" s="51"/>
      <c r="H275" s="51"/>
      <c r="I275" s="51"/>
      <c r="J275" s="51"/>
      <c r="K275" s="51"/>
      <c r="L275" s="51"/>
      <c r="M275" s="51"/>
      <c r="N275" s="51"/>
      <c r="O275" s="51"/>
      <c r="P275" s="51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x14ac:dyDescent="0.25">
      <c r="A276" s="16" t="s">
        <v>295</v>
      </c>
      <c r="B276" s="4" t="s">
        <v>296</v>
      </c>
      <c r="C276" s="4"/>
      <c r="D276" s="51"/>
      <c r="E276" s="51"/>
      <c r="F276" s="51"/>
      <c r="G276" s="51"/>
      <c r="H276" s="51"/>
      <c r="I276" s="51"/>
      <c r="J276" s="51"/>
      <c r="K276" s="51"/>
      <c r="L276" s="51"/>
      <c r="M276" s="51"/>
      <c r="N276" s="51"/>
      <c r="O276" s="51"/>
      <c r="P276" s="51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x14ac:dyDescent="0.25">
      <c r="A277" s="16" t="s">
        <v>581</v>
      </c>
      <c r="B277" s="4" t="s">
        <v>297</v>
      </c>
      <c r="C277" s="4"/>
      <c r="D277" s="51"/>
      <c r="E277" s="51"/>
      <c r="F277" s="51"/>
      <c r="G277" s="51"/>
      <c r="H277" s="51"/>
      <c r="I277" s="51"/>
      <c r="J277" s="51"/>
      <c r="K277" s="51"/>
      <c r="L277" s="51"/>
      <c r="M277" s="51"/>
      <c r="N277" s="51"/>
      <c r="O277" s="51"/>
      <c r="P277" s="51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x14ac:dyDescent="0.25">
      <c r="A278" s="24" t="s">
        <v>293</v>
      </c>
      <c r="B278" s="24" t="s">
        <v>297</v>
      </c>
      <c r="C278" s="4"/>
      <c r="D278" s="51"/>
      <c r="E278" s="51"/>
      <c r="F278" s="51"/>
      <c r="G278" s="51"/>
      <c r="H278" s="51"/>
      <c r="I278" s="51"/>
      <c r="J278" s="51"/>
      <c r="K278" s="51"/>
      <c r="L278" s="51"/>
      <c r="M278" s="51"/>
      <c r="N278" s="51"/>
      <c r="O278" s="51"/>
      <c r="P278" s="51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x14ac:dyDescent="0.25">
      <c r="A279" s="24" t="s">
        <v>285</v>
      </c>
      <c r="B279" s="24" t="s">
        <v>297</v>
      </c>
      <c r="C279" s="4"/>
      <c r="D279" s="51"/>
      <c r="E279" s="51"/>
      <c r="F279" s="51"/>
      <c r="G279" s="51"/>
      <c r="H279" s="51"/>
      <c r="I279" s="51"/>
      <c r="J279" s="51"/>
      <c r="K279" s="51"/>
      <c r="L279" s="51"/>
      <c r="M279" s="51"/>
      <c r="N279" s="51"/>
      <c r="O279" s="51"/>
      <c r="P279" s="51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x14ac:dyDescent="0.25">
      <c r="A280" s="29" t="s">
        <v>577</v>
      </c>
      <c r="B280" s="8" t="s">
        <v>298</v>
      </c>
      <c r="C280" s="8"/>
      <c r="D280" s="51"/>
      <c r="E280" s="51"/>
      <c r="F280" s="51"/>
      <c r="G280" s="51"/>
      <c r="H280" s="51"/>
      <c r="I280" s="51"/>
      <c r="J280" s="51"/>
      <c r="K280" s="51"/>
      <c r="L280" s="51"/>
      <c r="M280" s="51"/>
      <c r="N280" s="51"/>
      <c r="O280" s="51"/>
      <c r="P280" s="51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x14ac:dyDescent="0.25">
      <c r="A281" s="28" t="s">
        <v>299</v>
      </c>
      <c r="B281" s="4" t="s">
        <v>300</v>
      </c>
      <c r="C281" s="4"/>
      <c r="D281" s="51"/>
      <c r="E281" s="51"/>
      <c r="F281" s="51"/>
      <c r="G281" s="51"/>
      <c r="H281" s="51"/>
      <c r="I281" s="51"/>
      <c r="J281" s="51"/>
      <c r="K281" s="51"/>
      <c r="L281" s="51"/>
      <c r="M281" s="51"/>
      <c r="N281" s="51"/>
      <c r="O281" s="51"/>
      <c r="P281" s="51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x14ac:dyDescent="0.25">
      <c r="A282" s="28" t="s">
        <v>301</v>
      </c>
      <c r="B282" s="4" t="s">
        <v>302</v>
      </c>
      <c r="C282" s="4"/>
      <c r="D282" s="51"/>
      <c r="E282" s="51"/>
      <c r="F282" s="51"/>
      <c r="G282" s="51"/>
      <c r="H282" s="51"/>
      <c r="I282" s="51"/>
      <c r="J282" s="51"/>
      <c r="K282" s="51"/>
      <c r="L282" s="51"/>
      <c r="M282" s="51"/>
      <c r="N282" s="51"/>
      <c r="O282" s="51"/>
      <c r="P282" s="51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x14ac:dyDescent="0.25">
      <c r="A283" s="29" t="s">
        <v>303</v>
      </c>
      <c r="B283" s="8" t="s">
        <v>304</v>
      </c>
      <c r="C283" s="4"/>
      <c r="D283" s="51"/>
      <c r="E283" s="51"/>
      <c r="F283" s="51"/>
      <c r="G283" s="51"/>
      <c r="H283" s="51"/>
      <c r="I283" s="51"/>
      <c r="J283" s="51"/>
      <c r="K283" s="51"/>
      <c r="L283" s="51"/>
      <c r="M283" s="51"/>
      <c r="N283" s="51"/>
      <c r="O283" s="51"/>
      <c r="P283" s="51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x14ac:dyDescent="0.25">
      <c r="A284" s="28" t="s">
        <v>305</v>
      </c>
      <c r="B284" s="4" t="s">
        <v>306</v>
      </c>
      <c r="C284" s="4"/>
      <c r="D284" s="51"/>
      <c r="E284" s="51"/>
      <c r="F284" s="51"/>
      <c r="G284" s="51"/>
      <c r="H284" s="51"/>
      <c r="I284" s="51"/>
      <c r="J284" s="51"/>
      <c r="K284" s="51"/>
      <c r="L284" s="51"/>
      <c r="M284" s="51"/>
      <c r="N284" s="51"/>
      <c r="O284" s="51"/>
      <c r="P284" s="51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x14ac:dyDescent="0.25">
      <c r="A285" s="28" t="s">
        <v>307</v>
      </c>
      <c r="B285" s="4" t="s">
        <v>308</v>
      </c>
      <c r="C285" s="4"/>
      <c r="D285" s="51"/>
      <c r="E285" s="51"/>
      <c r="F285" s="51"/>
      <c r="G285" s="51"/>
      <c r="H285" s="51"/>
      <c r="I285" s="51"/>
      <c r="J285" s="51"/>
      <c r="K285" s="51"/>
      <c r="L285" s="51"/>
      <c r="M285" s="51"/>
      <c r="N285" s="51"/>
      <c r="O285" s="51"/>
      <c r="P285" s="51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x14ac:dyDescent="0.25">
      <c r="A286" s="28" t="s">
        <v>309</v>
      </c>
      <c r="B286" s="4" t="s">
        <v>310</v>
      </c>
      <c r="C286" s="4"/>
      <c r="D286" s="51"/>
      <c r="E286" s="51"/>
      <c r="F286" s="51"/>
      <c r="G286" s="51"/>
      <c r="H286" s="51"/>
      <c r="I286" s="51"/>
      <c r="J286" s="51"/>
      <c r="K286" s="51"/>
      <c r="L286" s="51"/>
      <c r="M286" s="51"/>
      <c r="N286" s="51"/>
      <c r="O286" s="51"/>
      <c r="P286" s="51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x14ac:dyDescent="0.25">
      <c r="A287" s="57" t="s">
        <v>578</v>
      </c>
      <c r="B287" s="58" t="s">
        <v>311</v>
      </c>
      <c r="C287" s="8"/>
      <c r="D287" s="51"/>
      <c r="E287" s="51"/>
      <c r="F287" s="51"/>
      <c r="G287" s="51"/>
      <c r="H287" s="51"/>
      <c r="I287" s="51"/>
      <c r="J287" s="51"/>
      <c r="K287" s="51"/>
      <c r="L287" s="51"/>
      <c r="M287" s="51"/>
      <c r="N287" s="51"/>
      <c r="O287" s="51"/>
      <c r="P287" s="51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x14ac:dyDescent="0.25">
      <c r="A288" s="28" t="s">
        <v>312</v>
      </c>
      <c r="B288" s="4" t="s">
        <v>313</v>
      </c>
      <c r="C288" s="4"/>
      <c r="D288" s="51"/>
      <c r="E288" s="51"/>
      <c r="F288" s="51"/>
      <c r="G288" s="51"/>
      <c r="H288" s="51"/>
      <c r="I288" s="51"/>
      <c r="J288" s="51"/>
      <c r="K288" s="51"/>
      <c r="L288" s="51"/>
      <c r="M288" s="51"/>
      <c r="N288" s="51"/>
      <c r="O288" s="51"/>
      <c r="P288" s="51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x14ac:dyDescent="0.25">
      <c r="A289" s="15" t="s">
        <v>314</v>
      </c>
      <c r="B289" s="4" t="s">
        <v>315</v>
      </c>
      <c r="C289" s="4"/>
      <c r="D289" s="51"/>
      <c r="E289" s="51"/>
      <c r="F289" s="51"/>
      <c r="G289" s="51"/>
      <c r="H289" s="51"/>
      <c r="I289" s="51"/>
      <c r="J289" s="51"/>
      <c r="K289" s="51"/>
      <c r="L289" s="51"/>
      <c r="M289" s="51"/>
      <c r="N289" s="51"/>
      <c r="O289" s="51"/>
      <c r="P289" s="51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x14ac:dyDescent="0.25">
      <c r="A290" s="28" t="s">
        <v>582</v>
      </c>
      <c r="B290" s="4" t="s">
        <v>316</v>
      </c>
      <c r="C290" s="4"/>
      <c r="D290" s="51"/>
      <c r="E290" s="51"/>
      <c r="F290" s="51"/>
      <c r="G290" s="51"/>
      <c r="H290" s="51"/>
      <c r="I290" s="51"/>
      <c r="J290" s="51"/>
      <c r="K290" s="51"/>
      <c r="L290" s="51"/>
      <c r="M290" s="51"/>
      <c r="N290" s="51"/>
      <c r="O290" s="51"/>
      <c r="P290" s="51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x14ac:dyDescent="0.25">
      <c r="A291" s="24" t="s">
        <v>285</v>
      </c>
      <c r="B291" s="24" t="s">
        <v>316</v>
      </c>
      <c r="C291" s="4"/>
      <c r="D291" s="51"/>
      <c r="E291" s="51"/>
      <c r="F291" s="51"/>
      <c r="G291" s="51"/>
      <c r="H291" s="51"/>
      <c r="I291" s="51"/>
      <c r="J291" s="51"/>
      <c r="K291" s="51"/>
      <c r="L291" s="51"/>
      <c r="M291" s="51"/>
      <c r="N291" s="51"/>
      <c r="O291" s="51"/>
      <c r="P291" s="51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x14ac:dyDescent="0.25">
      <c r="A292" s="28" t="s">
        <v>583</v>
      </c>
      <c r="B292" s="4" t="s">
        <v>317</v>
      </c>
      <c r="C292" s="4"/>
      <c r="D292" s="51"/>
      <c r="E292" s="51"/>
      <c r="F292" s="51"/>
      <c r="G292" s="51"/>
      <c r="H292" s="51"/>
      <c r="I292" s="51"/>
      <c r="J292" s="51"/>
      <c r="K292" s="51"/>
      <c r="L292" s="51"/>
      <c r="M292" s="51"/>
      <c r="N292" s="51"/>
      <c r="O292" s="51"/>
      <c r="P292" s="51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x14ac:dyDescent="0.25">
      <c r="A293" s="24" t="s">
        <v>318</v>
      </c>
      <c r="B293" s="24" t="s">
        <v>317</v>
      </c>
      <c r="C293" s="4"/>
      <c r="D293" s="51"/>
      <c r="E293" s="51"/>
      <c r="F293" s="51"/>
      <c r="G293" s="51"/>
      <c r="H293" s="51"/>
      <c r="I293" s="51"/>
      <c r="J293" s="51"/>
      <c r="K293" s="51"/>
      <c r="L293" s="51"/>
      <c r="M293" s="51"/>
      <c r="N293" s="51"/>
      <c r="O293" s="51"/>
      <c r="P293" s="51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x14ac:dyDescent="0.25">
      <c r="A294" s="24" t="s">
        <v>319</v>
      </c>
      <c r="B294" s="24" t="s">
        <v>317</v>
      </c>
      <c r="C294" s="4"/>
      <c r="D294" s="51"/>
      <c r="E294" s="51"/>
      <c r="F294" s="51"/>
      <c r="G294" s="51"/>
      <c r="H294" s="51"/>
      <c r="I294" s="51"/>
      <c r="J294" s="51"/>
      <c r="K294" s="51"/>
      <c r="L294" s="51"/>
      <c r="M294" s="51"/>
      <c r="N294" s="51"/>
      <c r="O294" s="51"/>
      <c r="P294" s="51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x14ac:dyDescent="0.25">
      <c r="A295" s="24" t="s">
        <v>320</v>
      </c>
      <c r="B295" s="24" t="s">
        <v>317</v>
      </c>
      <c r="C295" s="4"/>
      <c r="D295" s="51"/>
      <c r="E295" s="51"/>
      <c r="F295" s="51"/>
      <c r="G295" s="51"/>
      <c r="H295" s="51"/>
      <c r="I295" s="51"/>
      <c r="J295" s="51"/>
      <c r="K295" s="51"/>
      <c r="L295" s="51"/>
      <c r="M295" s="51"/>
      <c r="N295" s="51"/>
      <c r="O295" s="51"/>
      <c r="P295" s="51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x14ac:dyDescent="0.25">
      <c r="A296" s="24" t="s">
        <v>285</v>
      </c>
      <c r="B296" s="24" t="s">
        <v>317</v>
      </c>
      <c r="C296" s="4"/>
      <c r="D296" s="51"/>
      <c r="E296" s="51"/>
      <c r="F296" s="51"/>
      <c r="G296" s="51"/>
      <c r="H296" s="51"/>
      <c r="I296" s="51"/>
      <c r="J296" s="51"/>
      <c r="K296" s="51"/>
      <c r="L296" s="51"/>
      <c r="M296" s="51"/>
      <c r="N296" s="51"/>
      <c r="O296" s="51"/>
      <c r="P296" s="51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x14ac:dyDescent="0.25">
      <c r="A297" s="57" t="s">
        <v>584</v>
      </c>
      <c r="B297" s="58" t="s">
        <v>321</v>
      </c>
      <c r="C297" s="8"/>
      <c r="D297" s="51"/>
      <c r="E297" s="51"/>
      <c r="F297" s="51"/>
      <c r="G297" s="51"/>
      <c r="H297" s="51"/>
      <c r="I297" s="51"/>
      <c r="J297" s="51"/>
      <c r="K297" s="51"/>
      <c r="L297" s="51"/>
      <c r="M297" s="51"/>
      <c r="N297" s="51"/>
      <c r="O297" s="51"/>
      <c r="P297" s="51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x14ac:dyDescent="0.25">
      <c r="A298" s="59" t="s">
        <v>322</v>
      </c>
      <c r="B298" s="58" t="s">
        <v>323</v>
      </c>
      <c r="C298" s="4"/>
      <c r="D298" s="51"/>
      <c r="E298" s="51"/>
      <c r="F298" s="51"/>
      <c r="G298" s="51"/>
      <c r="H298" s="51"/>
      <c r="I298" s="51"/>
      <c r="J298" s="51"/>
      <c r="K298" s="51"/>
      <c r="L298" s="51"/>
      <c r="M298" s="51"/>
      <c r="N298" s="51"/>
      <c r="O298" s="51"/>
      <c r="P298" s="51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5.75" x14ac:dyDescent="0.25">
      <c r="A299" s="56" t="s">
        <v>585</v>
      </c>
      <c r="B299" s="50" t="s">
        <v>324</v>
      </c>
      <c r="C299" s="8"/>
      <c r="D299" s="51"/>
      <c r="E299" s="51"/>
      <c r="F299" s="51"/>
      <c r="G299" s="51"/>
      <c r="H299" s="51"/>
      <c r="I299" s="51"/>
      <c r="J299" s="51"/>
      <c r="K299" s="51"/>
      <c r="L299" s="51"/>
      <c r="M299" s="51"/>
      <c r="N299" s="51"/>
      <c r="O299" s="51"/>
      <c r="P299" s="51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5.75" x14ac:dyDescent="0.25">
      <c r="A300" s="54" t="s">
        <v>656</v>
      </c>
      <c r="B300" s="55"/>
      <c r="C300" s="51"/>
      <c r="D300" s="51"/>
      <c r="E300" s="51"/>
      <c r="F300" s="51"/>
      <c r="G300" s="51"/>
      <c r="H300" s="51"/>
      <c r="I300" s="51"/>
      <c r="J300" s="51"/>
      <c r="K300" s="51"/>
      <c r="L300" s="51"/>
      <c r="M300" s="51"/>
      <c r="N300" s="51"/>
      <c r="O300" s="51"/>
      <c r="P300" s="51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x14ac:dyDescent="0.2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x14ac:dyDescent="0.2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x14ac:dyDescent="0.2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x14ac:dyDescent="0.2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x14ac:dyDescent="0.2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x14ac:dyDescent="0.2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x14ac:dyDescent="0.2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x14ac:dyDescent="0.2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x14ac:dyDescent="0.2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x14ac:dyDescent="0.2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x14ac:dyDescent="0.2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x14ac:dyDescent="0.2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x14ac:dyDescent="0.2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</sheetData>
  <phoneticPr fontId="33" type="noConversion"/>
  <pageMargins left="0" right="0" top="0.74803149606299213" bottom="0.74803149606299213" header="0.31496062992125984" footer="0.31496062992125984"/>
  <pageSetup paperSize="8" scale="7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6"/>
  <sheetViews>
    <sheetView workbookViewId="0">
      <selection activeCell="A67" sqref="A67:A68"/>
    </sheetView>
  </sheetViews>
  <sheetFormatPr defaultRowHeight="15" x14ac:dyDescent="0.25"/>
  <cols>
    <col min="1" max="1" width="92.5703125" customWidth="1"/>
    <col min="3" max="3" width="13" customWidth="1"/>
    <col min="4" max="4" width="14.140625" customWidth="1"/>
    <col min="5" max="5" width="15.5703125" customWidth="1"/>
    <col min="6" max="6" width="13.140625" customWidth="1"/>
  </cols>
  <sheetData>
    <row r="1" spans="1:8" ht="24" customHeight="1" x14ac:dyDescent="0.25">
      <c r="A1" s="405" t="s">
        <v>92</v>
      </c>
      <c r="B1" s="409"/>
      <c r="C1" s="409"/>
      <c r="D1" s="409"/>
      <c r="E1" s="409"/>
      <c r="F1" s="407"/>
    </row>
    <row r="2" spans="1:8" ht="24" customHeight="1" x14ac:dyDescent="0.25">
      <c r="A2" s="408" t="s">
        <v>721</v>
      </c>
      <c r="B2" s="406"/>
      <c r="C2" s="406"/>
      <c r="D2" s="406"/>
      <c r="E2" s="406"/>
      <c r="F2" s="407"/>
      <c r="H2" s="104"/>
    </row>
    <row r="3" spans="1:8" ht="18" x14ac:dyDescent="0.25">
      <c r="A3" s="61"/>
    </row>
    <row r="4" spans="1:8" x14ac:dyDescent="0.25">
      <c r="A4" s="3" t="s">
        <v>4</v>
      </c>
    </row>
    <row r="5" spans="1:8" ht="30" x14ac:dyDescent="0.3">
      <c r="A5" s="1" t="s">
        <v>134</v>
      </c>
      <c r="B5" s="2" t="s">
        <v>72</v>
      </c>
      <c r="C5" s="79" t="s">
        <v>755</v>
      </c>
      <c r="D5" s="79" t="s">
        <v>756</v>
      </c>
      <c r="E5" s="79" t="s">
        <v>95</v>
      </c>
      <c r="F5" s="108" t="s">
        <v>58</v>
      </c>
    </row>
    <row r="6" spans="1:8" ht="15" customHeight="1" x14ac:dyDescent="0.25">
      <c r="A6" s="40" t="s">
        <v>325</v>
      </c>
      <c r="B6" s="5" t="s">
        <v>326</v>
      </c>
      <c r="C6" s="36"/>
      <c r="D6" s="36"/>
      <c r="E6" s="36"/>
      <c r="F6" s="36"/>
    </row>
    <row r="7" spans="1:8" ht="15" customHeight="1" x14ac:dyDescent="0.25">
      <c r="A7" s="4" t="s">
        <v>327</v>
      </c>
      <c r="B7" s="5" t="s">
        <v>328</v>
      </c>
      <c r="C7" s="36"/>
      <c r="D7" s="36"/>
      <c r="E7" s="36"/>
      <c r="F7" s="36"/>
    </row>
    <row r="8" spans="1:8" ht="15" customHeight="1" x14ac:dyDescent="0.25">
      <c r="A8" s="4" t="s">
        <v>329</v>
      </c>
      <c r="B8" s="5" t="s">
        <v>330</v>
      </c>
      <c r="C8" s="36"/>
      <c r="D8" s="36"/>
      <c r="E8" s="36"/>
      <c r="F8" s="36"/>
    </row>
    <row r="9" spans="1:8" ht="15" customHeight="1" x14ac:dyDescent="0.25">
      <c r="A9" s="4" t="s">
        <v>331</v>
      </c>
      <c r="B9" s="5" t="s">
        <v>332</v>
      </c>
      <c r="C9" s="36"/>
      <c r="D9" s="36"/>
      <c r="E9" s="36"/>
      <c r="F9" s="36"/>
    </row>
    <row r="10" spans="1:8" ht="15" customHeight="1" x14ac:dyDescent="0.25">
      <c r="A10" s="4" t="s">
        <v>333</v>
      </c>
      <c r="B10" s="5" t="s">
        <v>334</v>
      </c>
      <c r="C10" s="36"/>
      <c r="D10" s="36"/>
      <c r="E10" s="36"/>
      <c r="F10" s="36"/>
    </row>
    <row r="11" spans="1:8" ht="15" customHeight="1" x14ac:dyDescent="0.25">
      <c r="A11" s="4" t="s">
        <v>335</v>
      </c>
      <c r="B11" s="5" t="s">
        <v>336</v>
      </c>
      <c r="C11" s="36"/>
      <c r="D11" s="36"/>
      <c r="E11" s="36"/>
      <c r="F11" s="36"/>
    </row>
    <row r="12" spans="1:8" ht="15" customHeight="1" x14ac:dyDescent="0.25">
      <c r="A12" s="8" t="s">
        <v>659</v>
      </c>
      <c r="B12" s="9" t="s">
        <v>337</v>
      </c>
      <c r="C12" s="36"/>
      <c r="D12" s="36"/>
      <c r="E12" s="36"/>
      <c r="F12" s="36"/>
    </row>
    <row r="13" spans="1:8" ht="15" customHeight="1" x14ac:dyDescent="0.25">
      <c r="A13" s="4" t="s">
        <v>338</v>
      </c>
      <c r="B13" s="5" t="s">
        <v>339</v>
      </c>
      <c r="C13" s="36"/>
      <c r="D13" s="36"/>
      <c r="E13" s="36"/>
      <c r="F13" s="36"/>
    </row>
    <row r="14" spans="1:8" ht="15" customHeight="1" x14ac:dyDescent="0.25">
      <c r="A14" s="4" t="s">
        <v>340</v>
      </c>
      <c r="B14" s="5" t="s">
        <v>341</v>
      </c>
      <c r="C14" s="36"/>
      <c r="D14" s="36"/>
      <c r="E14" s="36"/>
      <c r="F14" s="36"/>
    </row>
    <row r="15" spans="1:8" ht="15" customHeight="1" x14ac:dyDescent="0.25">
      <c r="A15" s="4" t="s">
        <v>620</v>
      </c>
      <c r="B15" s="5" t="s">
        <v>342</v>
      </c>
      <c r="C15" s="36"/>
      <c r="D15" s="36"/>
      <c r="E15" s="36"/>
      <c r="F15" s="36"/>
    </row>
    <row r="16" spans="1:8" ht="15" customHeight="1" x14ac:dyDescent="0.25">
      <c r="A16" s="4" t="s">
        <v>621</v>
      </c>
      <c r="B16" s="5" t="s">
        <v>343</v>
      </c>
      <c r="C16" s="36"/>
      <c r="D16" s="36"/>
      <c r="E16" s="36"/>
      <c r="F16" s="36"/>
    </row>
    <row r="17" spans="1:6" ht="15" customHeight="1" x14ac:dyDescent="0.25">
      <c r="A17" s="4" t="s">
        <v>622</v>
      </c>
      <c r="B17" s="5" t="s">
        <v>344</v>
      </c>
      <c r="C17" s="36"/>
      <c r="D17" s="36"/>
      <c r="E17" s="36"/>
      <c r="F17" s="36"/>
    </row>
    <row r="18" spans="1:6" ht="15" customHeight="1" x14ac:dyDescent="0.25">
      <c r="A18" s="48" t="s">
        <v>660</v>
      </c>
      <c r="B18" s="63" t="s">
        <v>345</v>
      </c>
      <c r="C18" s="36"/>
      <c r="D18" s="36"/>
      <c r="E18" s="36"/>
      <c r="F18" s="36"/>
    </row>
    <row r="19" spans="1:6" ht="15" customHeight="1" x14ac:dyDescent="0.25">
      <c r="A19" s="4" t="s">
        <v>626</v>
      </c>
      <c r="B19" s="5" t="s">
        <v>354</v>
      </c>
      <c r="C19" s="36"/>
      <c r="D19" s="36"/>
      <c r="E19" s="36"/>
      <c r="F19" s="36"/>
    </row>
    <row r="20" spans="1:6" ht="15" customHeight="1" x14ac:dyDescent="0.25">
      <c r="A20" s="4" t="s">
        <v>627</v>
      </c>
      <c r="B20" s="5" t="s">
        <v>358</v>
      </c>
      <c r="C20" s="36"/>
      <c r="D20" s="36"/>
      <c r="E20" s="36"/>
      <c r="F20" s="36"/>
    </row>
    <row r="21" spans="1:6" ht="15" customHeight="1" x14ac:dyDescent="0.25">
      <c r="A21" s="8" t="s">
        <v>662</v>
      </c>
      <c r="B21" s="9" t="s">
        <v>359</v>
      </c>
      <c r="C21" s="36"/>
      <c r="D21" s="36"/>
      <c r="E21" s="36"/>
      <c r="F21" s="36"/>
    </row>
    <row r="22" spans="1:6" ht="15" customHeight="1" x14ac:dyDescent="0.25">
      <c r="A22" s="4" t="s">
        <v>628</v>
      </c>
      <c r="B22" s="5" t="s">
        <v>360</v>
      </c>
      <c r="C22" s="36"/>
      <c r="D22" s="36"/>
      <c r="E22" s="36"/>
      <c r="F22" s="36"/>
    </row>
    <row r="23" spans="1:6" ht="15" customHeight="1" x14ac:dyDescent="0.25">
      <c r="A23" s="4" t="s">
        <v>629</v>
      </c>
      <c r="B23" s="5" t="s">
        <v>361</v>
      </c>
      <c r="C23" s="36"/>
      <c r="D23" s="36"/>
      <c r="E23" s="36"/>
      <c r="F23" s="36"/>
    </row>
    <row r="24" spans="1:6" ht="15" customHeight="1" x14ac:dyDescent="0.25">
      <c r="A24" s="4" t="s">
        <v>630</v>
      </c>
      <c r="B24" s="5" t="s">
        <v>362</v>
      </c>
      <c r="C24" s="36"/>
      <c r="D24" s="36"/>
      <c r="E24" s="36"/>
      <c r="F24" s="36"/>
    </row>
    <row r="25" spans="1:6" ht="15" customHeight="1" x14ac:dyDescent="0.25">
      <c r="A25" s="4" t="s">
        <v>631</v>
      </c>
      <c r="B25" s="5" t="s">
        <v>363</v>
      </c>
      <c r="C25" s="36"/>
      <c r="D25" s="36"/>
      <c r="E25" s="36"/>
      <c r="F25" s="36"/>
    </row>
    <row r="26" spans="1:6" ht="15" customHeight="1" x14ac:dyDescent="0.25">
      <c r="A26" s="4" t="s">
        <v>632</v>
      </c>
      <c r="B26" s="5" t="s">
        <v>366</v>
      </c>
      <c r="C26" s="36"/>
      <c r="D26" s="36"/>
      <c r="E26" s="36"/>
      <c r="F26" s="36"/>
    </row>
    <row r="27" spans="1:6" ht="15" customHeight="1" x14ac:dyDescent="0.25">
      <c r="A27" s="4" t="s">
        <v>367</v>
      </c>
      <c r="B27" s="5" t="s">
        <v>368</v>
      </c>
      <c r="C27" s="36"/>
      <c r="D27" s="36"/>
      <c r="E27" s="36"/>
      <c r="F27" s="36"/>
    </row>
    <row r="28" spans="1:6" ht="15" customHeight="1" x14ac:dyDescent="0.25">
      <c r="A28" s="4" t="s">
        <v>633</v>
      </c>
      <c r="B28" s="5" t="s">
        <v>369</v>
      </c>
      <c r="C28" s="36"/>
      <c r="D28" s="36"/>
      <c r="E28" s="36"/>
      <c r="F28" s="36"/>
    </row>
    <row r="29" spans="1:6" ht="15" customHeight="1" x14ac:dyDescent="0.25">
      <c r="A29" s="4" t="s">
        <v>634</v>
      </c>
      <c r="B29" s="5" t="s">
        <v>374</v>
      </c>
      <c r="C29" s="36"/>
      <c r="D29" s="36"/>
      <c r="E29" s="36"/>
      <c r="F29" s="36"/>
    </row>
    <row r="30" spans="1:6" ht="15" customHeight="1" x14ac:dyDescent="0.25">
      <c r="A30" s="8" t="s">
        <v>663</v>
      </c>
      <c r="B30" s="9" t="s">
        <v>390</v>
      </c>
      <c r="C30" s="36"/>
      <c r="D30" s="36"/>
      <c r="E30" s="36"/>
      <c r="F30" s="36"/>
    </row>
    <row r="31" spans="1:6" ht="15" customHeight="1" x14ac:dyDescent="0.25">
      <c r="A31" s="4" t="s">
        <v>635</v>
      </c>
      <c r="B31" s="5" t="s">
        <v>391</v>
      </c>
      <c r="C31" s="36"/>
      <c r="D31" s="36"/>
      <c r="E31" s="36"/>
      <c r="F31" s="36"/>
    </row>
    <row r="32" spans="1:6" ht="15" customHeight="1" x14ac:dyDescent="0.25">
      <c r="A32" s="48" t="s">
        <v>664</v>
      </c>
      <c r="B32" s="63" t="s">
        <v>392</v>
      </c>
      <c r="C32" s="36"/>
      <c r="D32" s="36"/>
      <c r="E32" s="36"/>
      <c r="F32" s="36"/>
    </row>
    <row r="33" spans="1:6" ht="15" customHeight="1" x14ac:dyDescent="0.25">
      <c r="A33" s="16" t="s">
        <v>393</v>
      </c>
      <c r="B33" s="5" t="s">
        <v>394</v>
      </c>
      <c r="C33" s="36"/>
      <c r="D33" s="36"/>
      <c r="E33" s="36"/>
      <c r="F33" s="36"/>
    </row>
    <row r="34" spans="1:6" ht="15" customHeight="1" x14ac:dyDescent="0.25">
      <c r="A34" s="16" t="s">
        <v>636</v>
      </c>
      <c r="B34" s="5" t="s">
        <v>395</v>
      </c>
      <c r="C34" s="36"/>
      <c r="D34" s="36"/>
      <c r="E34" s="36"/>
      <c r="F34" s="36"/>
    </row>
    <row r="35" spans="1:6" ht="15" customHeight="1" x14ac:dyDescent="0.25">
      <c r="A35" s="16" t="s">
        <v>637</v>
      </c>
      <c r="B35" s="5" t="s">
        <v>398</v>
      </c>
      <c r="C35" s="36"/>
      <c r="D35" s="36"/>
      <c r="E35" s="36"/>
      <c r="F35" s="36"/>
    </row>
    <row r="36" spans="1:6" ht="15" customHeight="1" x14ac:dyDescent="0.25">
      <c r="A36" s="16" t="s">
        <v>638</v>
      </c>
      <c r="B36" s="5" t="s">
        <v>399</v>
      </c>
      <c r="C36" s="36"/>
      <c r="D36" s="36"/>
      <c r="E36" s="36"/>
      <c r="F36" s="36"/>
    </row>
    <row r="37" spans="1:6" ht="15" customHeight="1" x14ac:dyDescent="0.25">
      <c r="A37" s="16" t="s">
        <v>406</v>
      </c>
      <c r="B37" s="5" t="s">
        <v>407</v>
      </c>
      <c r="C37" s="36"/>
      <c r="D37" s="36"/>
      <c r="E37" s="36"/>
      <c r="F37" s="36"/>
    </row>
    <row r="38" spans="1:6" ht="15" customHeight="1" x14ac:dyDescent="0.25">
      <c r="A38" s="16" t="s">
        <v>408</v>
      </c>
      <c r="B38" s="5" t="s">
        <v>409</v>
      </c>
      <c r="C38" s="36"/>
      <c r="D38" s="36"/>
      <c r="E38" s="36"/>
      <c r="F38" s="36"/>
    </row>
    <row r="39" spans="1:6" ht="15" customHeight="1" x14ac:dyDescent="0.25">
      <c r="A39" s="16" t="s">
        <v>410</v>
      </c>
      <c r="B39" s="5" t="s">
        <v>411</v>
      </c>
      <c r="C39" s="36"/>
      <c r="D39" s="36"/>
      <c r="E39" s="36"/>
      <c r="F39" s="36"/>
    </row>
    <row r="40" spans="1:6" ht="15" customHeight="1" x14ac:dyDescent="0.25">
      <c r="A40" s="16" t="s">
        <v>639</v>
      </c>
      <c r="B40" s="5" t="s">
        <v>412</v>
      </c>
      <c r="C40" s="36"/>
      <c r="D40" s="36"/>
      <c r="E40" s="36"/>
      <c r="F40" s="36"/>
    </row>
    <row r="41" spans="1:6" ht="15" customHeight="1" x14ac:dyDescent="0.25">
      <c r="A41" s="16" t="s">
        <v>640</v>
      </c>
      <c r="B41" s="5" t="s">
        <v>414</v>
      </c>
      <c r="C41" s="36"/>
      <c r="D41" s="36"/>
      <c r="E41" s="36"/>
      <c r="F41" s="36"/>
    </row>
    <row r="42" spans="1:6" ht="15" customHeight="1" x14ac:dyDescent="0.25">
      <c r="A42" s="16" t="s">
        <v>641</v>
      </c>
      <c r="B42" s="5" t="s">
        <v>419</v>
      </c>
      <c r="C42" s="36"/>
      <c r="D42" s="36"/>
      <c r="E42" s="36"/>
      <c r="F42" s="36"/>
    </row>
    <row r="43" spans="1:6" ht="15" customHeight="1" x14ac:dyDescent="0.25">
      <c r="A43" s="62" t="s">
        <v>665</v>
      </c>
      <c r="B43" s="63" t="s">
        <v>423</v>
      </c>
      <c r="C43" s="36"/>
      <c r="D43" s="36"/>
      <c r="E43" s="36"/>
      <c r="F43" s="36"/>
    </row>
    <row r="44" spans="1:6" ht="15" customHeight="1" x14ac:dyDescent="0.25">
      <c r="A44" s="16" t="s">
        <v>435</v>
      </c>
      <c r="B44" s="5" t="s">
        <v>436</v>
      </c>
      <c r="C44" s="36"/>
      <c r="D44" s="36"/>
      <c r="E44" s="36"/>
      <c r="F44" s="36"/>
    </row>
    <row r="45" spans="1:6" ht="15" customHeight="1" x14ac:dyDescent="0.25">
      <c r="A45" s="4" t="s">
        <v>645</v>
      </c>
      <c r="B45" s="5" t="s">
        <v>437</v>
      </c>
      <c r="C45" s="36"/>
      <c r="D45" s="36"/>
      <c r="E45" s="36"/>
      <c r="F45" s="36"/>
    </row>
    <row r="46" spans="1:6" ht="15" customHeight="1" x14ac:dyDescent="0.25">
      <c r="A46" s="16" t="s">
        <v>646</v>
      </c>
      <c r="B46" s="5" t="s">
        <v>438</v>
      </c>
      <c r="C46" s="36"/>
      <c r="D46" s="36"/>
      <c r="E46" s="36"/>
      <c r="F46" s="36"/>
    </row>
    <row r="47" spans="1:6" ht="15" customHeight="1" x14ac:dyDescent="0.25">
      <c r="A47" s="48" t="s">
        <v>667</v>
      </c>
      <c r="B47" s="63" t="s">
        <v>439</v>
      </c>
      <c r="C47" s="36"/>
      <c r="D47" s="36"/>
      <c r="E47" s="36"/>
      <c r="F47" s="36"/>
    </row>
    <row r="48" spans="1:6" ht="15" customHeight="1" x14ac:dyDescent="0.25">
      <c r="A48" s="77" t="s">
        <v>754</v>
      </c>
      <c r="B48" s="82"/>
      <c r="C48" s="36"/>
      <c r="D48" s="36"/>
      <c r="E48" s="36"/>
      <c r="F48" s="36"/>
    </row>
    <row r="49" spans="1:6" ht="15" customHeight="1" x14ac:dyDescent="0.25">
      <c r="A49" s="4" t="s">
        <v>346</v>
      </c>
      <c r="B49" s="5" t="s">
        <v>347</v>
      </c>
      <c r="C49" s="36"/>
      <c r="D49" s="36"/>
      <c r="E49" s="36"/>
      <c r="F49" s="36"/>
    </row>
    <row r="50" spans="1:6" ht="15" customHeight="1" x14ac:dyDescent="0.25">
      <c r="A50" s="4" t="s">
        <v>348</v>
      </c>
      <c r="B50" s="5" t="s">
        <v>349</v>
      </c>
      <c r="C50" s="36"/>
      <c r="D50" s="36"/>
      <c r="E50" s="36"/>
      <c r="F50" s="36"/>
    </row>
    <row r="51" spans="1:6" ht="15" customHeight="1" x14ac:dyDescent="0.25">
      <c r="A51" s="4" t="s">
        <v>623</v>
      </c>
      <c r="B51" s="5" t="s">
        <v>350</v>
      </c>
      <c r="C51" s="36"/>
      <c r="D51" s="36"/>
      <c r="E51" s="36"/>
      <c r="F51" s="36"/>
    </row>
    <row r="52" spans="1:6" ht="15" customHeight="1" x14ac:dyDescent="0.25">
      <c r="A52" s="4" t="s">
        <v>624</v>
      </c>
      <c r="B52" s="5" t="s">
        <v>351</v>
      </c>
      <c r="C52" s="36"/>
      <c r="D52" s="36"/>
      <c r="E52" s="36"/>
      <c r="F52" s="36"/>
    </row>
    <row r="53" spans="1:6" ht="15" customHeight="1" x14ac:dyDescent="0.25">
      <c r="A53" s="4" t="s">
        <v>625</v>
      </c>
      <c r="B53" s="5" t="s">
        <v>352</v>
      </c>
      <c r="C53" s="36"/>
      <c r="D53" s="36"/>
      <c r="E53" s="36"/>
      <c r="F53" s="36"/>
    </row>
    <row r="54" spans="1:6" ht="15" customHeight="1" x14ac:dyDescent="0.25">
      <c r="A54" s="48" t="s">
        <v>661</v>
      </c>
      <c r="B54" s="63" t="s">
        <v>353</v>
      </c>
      <c r="C54" s="36"/>
      <c r="D54" s="36"/>
      <c r="E54" s="36"/>
      <c r="F54" s="36"/>
    </row>
    <row r="55" spans="1:6" ht="15" customHeight="1" x14ac:dyDescent="0.25">
      <c r="A55" s="16" t="s">
        <v>642</v>
      </c>
      <c r="B55" s="5" t="s">
        <v>424</v>
      </c>
      <c r="C55" s="36"/>
      <c r="D55" s="36"/>
      <c r="E55" s="36"/>
      <c r="F55" s="36"/>
    </row>
    <row r="56" spans="1:6" ht="15" customHeight="1" x14ac:dyDescent="0.25">
      <c r="A56" s="16" t="s">
        <v>643</v>
      </c>
      <c r="B56" s="5" t="s">
        <v>426</v>
      </c>
      <c r="C56" s="36"/>
      <c r="D56" s="36"/>
      <c r="E56" s="36"/>
      <c r="F56" s="36"/>
    </row>
    <row r="57" spans="1:6" ht="15" customHeight="1" x14ac:dyDescent="0.25">
      <c r="A57" s="16" t="s">
        <v>428</v>
      </c>
      <c r="B57" s="5" t="s">
        <v>429</v>
      </c>
      <c r="C57" s="36"/>
      <c r="D57" s="36"/>
      <c r="E57" s="36"/>
      <c r="F57" s="36"/>
    </row>
    <row r="58" spans="1:6" ht="15" customHeight="1" x14ac:dyDescent="0.25">
      <c r="A58" s="16" t="s">
        <v>644</v>
      </c>
      <c r="B58" s="5" t="s">
        <v>430</v>
      </c>
      <c r="C58" s="36"/>
      <c r="D58" s="36"/>
      <c r="E58" s="36"/>
      <c r="F58" s="36"/>
    </row>
    <row r="59" spans="1:6" ht="15" customHeight="1" x14ac:dyDescent="0.25">
      <c r="A59" s="16" t="s">
        <v>432</v>
      </c>
      <c r="B59" s="5" t="s">
        <v>433</v>
      </c>
      <c r="C59" s="36"/>
      <c r="D59" s="36"/>
      <c r="E59" s="36"/>
      <c r="F59" s="36"/>
    </row>
    <row r="60" spans="1:6" ht="15" customHeight="1" x14ac:dyDescent="0.25">
      <c r="A60" s="48" t="s">
        <v>666</v>
      </c>
      <c r="B60" s="63" t="s">
        <v>434</v>
      </c>
      <c r="C60" s="36"/>
      <c r="D60" s="36"/>
      <c r="E60" s="36"/>
      <c r="F60" s="36"/>
    </row>
    <row r="61" spans="1:6" ht="15" customHeight="1" x14ac:dyDescent="0.25">
      <c r="A61" s="16" t="s">
        <v>440</v>
      </c>
      <c r="B61" s="5" t="s">
        <v>441</v>
      </c>
      <c r="C61" s="36"/>
      <c r="D61" s="36"/>
      <c r="E61" s="36"/>
      <c r="F61" s="36"/>
    </row>
    <row r="62" spans="1:6" ht="15" customHeight="1" x14ac:dyDescent="0.25">
      <c r="A62" s="4" t="s">
        <v>647</v>
      </c>
      <c r="B62" s="5" t="s">
        <v>442</v>
      </c>
      <c r="C62" s="36"/>
      <c r="D62" s="36"/>
      <c r="E62" s="36"/>
      <c r="F62" s="36"/>
    </row>
    <row r="63" spans="1:6" ht="15" customHeight="1" x14ac:dyDescent="0.25">
      <c r="A63" s="16" t="s">
        <v>648</v>
      </c>
      <c r="B63" s="5" t="s">
        <v>443</v>
      </c>
      <c r="C63" s="36"/>
      <c r="D63" s="36"/>
      <c r="E63" s="36"/>
      <c r="F63" s="36"/>
    </row>
    <row r="64" spans="1:6" ht="15" customHeight="1" x14ac:dyDescent="0.25">
      <c r="A64" s="48" t="s">
        <v>669</v>
      </c>
      <c r="B64" s="63" t="s">
        <v>444</v>
      </c>
      <c r="C64" s="36"/>
      <c r="D64" s="36"/>
      <c r="E64" s="36"/>
      <c r="F64" s="36"/>
    </row>
    <row r="65" spans="1:6" ht="15" customHeight="1" x14ac:dyDescent="0.25">
      <c r="A65" s="77" t="s">
        <v>753</v>
      </c>
      <c r="B65" s="82"/>
      <c r="C65" s="36"/>
      <c r="D65" s="36"/>
      <c r="E65" s="36"/>
      <c r="F65" s="36"/>
    </row>
    <row r="66" spans="1:6" ht="15.75" x14ac:dyDescent="0.25">
      <c r="A66" s="60" t="s">
        <v>668</v>
      </c>
      <c r="B66" s="44" t="s">
        <v>445</v>
      </c>
      <c r="C66" s="36"/>
      <c r="D66" s="36"/>
      <c r="E66" s="36"/>
      <c r="F66" s="36"/>
    </row>
    <row r="67" spans="1:6" ht="15.75" x14ac:dyDescent="0.25">
      <c r="A67" s="113" t="s">
        <v>98</v>
      </c>
      <c r="B67" s="80"/>
      <c r="C67" s="36"/>
      <c r="D67" s="36"/>
      <c r="E67" s="36"/>
      <c r="F67" s="36"/>
    </row>
    <row r="68" spans="1:6" ht="15.75" x14ac:dyDescent="0.25">
      <c r="A68" s="113" t="s">
        <v>99</v>
      </c>
      <c r="B68" s="80"/>
      <c r="C68" s="36"/>
      <c r="D68" s="36"/>
      <c r="E68" s="36"/>
      <c r="F68" s="36"/>
    </row>
    <row r="69" spans="1:6" x14ac:dyDescent="0.25">
      <c r="A69" s="46" t="s">
        <v>650</v>
      </c>
      <c r="B69" s="4" t="s">
        <v>446</v>
      </c>
      <c r="C69" s="36"/>
      <c r="D69" s="36"/>
      <c r="E69" s="36"/>
      <c r="F69" s="36"/>
    </row>
    <row r="70" spans="1:6" x14ac:dyDescent="0.25">
      <c r="A70" s="16" t="s">
        <v>447</v>
      </c>
      <c r="B70" s="4" t="s">
        <v>448</v>
      </c>
      <c r="C70" s="36"/>
      <c r="D70" s="36"/>
      <c r="E70" s="36"/>
      <c r="F70" s="36"/>
    </row>
    <row r="71" spans="1:6" x14ac:dyDescent="0.25">
      <c r="A71" s="46" t="s">
        <v>651</v>
      </c>
      <c r="B71" s="4" t="s">
        <v>449</v>
      </c>
      <c r="C71" s="36"/>
      <c r="D71" s="36"/>
      <c r="E71" s="36"/>
      <c r="F71" s="36"/>
    </row>
    <row r="72" spans="1:6" x14ac:dyDescent="0.25">
      <c r="A72" s="19" t="s">
        <v>670</v>
      </c>
      <c r="B72" s="8" t="s">
        <v>450</v>
      </c>
      <c r="C72" s="36"/>
      <c r="D72" s="36"/>
      <c r="E72" s="36"/>
      <c r="F72" s="36"/>
    </row>
    <row r="73" spans="1:6" x14ac:dyDescent="0.25">
      <c r="A73" s="16" t="s">
        <v>652</v>
      </c>
      <c r="B73" s="4" t="s">
        <v>451</v>
      </c>
      <c r="C73" s="36"/>
      <c r="D73" s="36"/>
      <c r="E73" s="36"/>
      <c r="F73" s="36"/>
    </row>
    <row r="74" spans="1:6" x14ac:dyDescent="0.25">
      <c r="A74" s="46" t="s">
        <v>452</v>
      </c>
      <c r="B74" s="4" t="s">
        <v>453</v>
      </c>
      <c r="C74" s="36"/>
      <c r="D74" s="36"/>
      <c r="E74" s="36"/>
      <c r="F74" s="36"/>
    </row>
    <row r="75" spans="1:6" x14ac:dyDescent="0.25">
      <c r="A75" s="16" t="s">
        <v>653</v>
      </c>
      <c r="B75" s="4" t="s">
        <v>454</v>
      </c>
      <c r="C75" s="36"/>
      <c r="D75" s="36"/>
      <c r="E75" s="36"/>
      <c r="F75" s="36"/>
    </row>
    <row r="76" spans="1:6" x14ac:dyDescent="0.25">
      <c r="A76" s="46" t="s">
        <v>455</v>
      </c>
      <c r="B76" s="4" t="s">
        <v>456</v>
      </c>
      <c r="C76" s="36"/>
      <c r="D76" s="36"/>
      <c r="E76" s="36"/>
      <c r="F76" s="36"/>
    </row>
    <row r="77" spans="1:6" x14ac:dyDescent="0.25">
      <c r="A77" s="17" t="s">
        <v>671</v>
      </c>
      <c r="B77" s="8" t="s">
        <v>457</v>
      </c>
      <c r="C77" s="36"/>
      <c r="D77" s="36"/>
      <c r="E77" s="36"/>
      <c r="F77" s="36"/>
    </row>
    <row r="78" spans="1:6" x14ac:dyDescent="0.25">
      <c r="A78" s="4" t="s">
        <v>804</v>
      </c>
      <c r="B78" s="4" t="s">
        <v>458</v>
      </c>
      <c r="C78" s="36"/>
      <c r="D78" s="36"/>
      <c r="E78" s="36"/>
      <c r="F78" s="36"/>
    </row>
    <row r="79" spans="1:6" x14ac:dyDescent="0.25">
      <c r="A79" s="4" t="s">
        <v>805</v>
      </c>
      <c r="B79" s="4" t="s">
        <v>458</v>
      </c>
      <c r="C79" s="36"/>
      <c r="D79" s="36"/>
      <c r="E79" s="36"/>
      <c r="F79" s="36"/>
    </row>
    <row r="80" spans="1:6" x14ac:dyDescent="0.25">
      <c r="A80" s="4" t="s">
        <v>802</v>
      </c>
      <c r="B80" s="4" t="s">
        <v>459</v>
      </c>
      <c r="C80" s="36"/>
      <c r="D80" s="36"/>
      <c r="E80" s="36"/>
      <c r="F80" s="36"/>
    </row>
    <row r="81" spans="1:6" x14ac:dyDescent="0.25">
      <c r="A81" s="4" t="s">
        <v>803</v>
      </c>
      <c r="B81" s="4" t="s">
        <v>459</v>
      </c>
      <c r="C81" s="36"/>
      <c r="D81" s="36"/>
      <c r="E81" s="36"/>
      <c r="F81" s="36"/>
    </row>
    <row r="82" spans="1:6" x14ac:dyDescent="0.25">
      <c r="A82" s="8" t="s">
        <v>672</v>
      </c>
      <c r="B82" s="8" t="s">
        <v>460</v>
      </c>
      <c r="C82" s="36"/>
      <c r="D82" s="36"/>
      <c r="E82" s="36"/>
      <c r="F82" s="36"/>
    </row>
    <row r="83" spans="1:6" x14ac:dyDescent="0.25">
      <c r="A83" s="46" t="s">
        <v>461</v>
      </c>
      <c r="B83" s="4" t="s">
        <v>462</v>
      </c>
      <c r="C83" s="36"/>
      <c r="D83" s="36"/>
      <c r="E83" s="36"/>
      <c r="F83" s="36"/>
    </row>
    <row r="84" spans="1:6" x14ac:dyDescent="0.25">
      <c r="A84" s="46" t="s">
        <v>463</v>
      </c>
      <c r="B84" s="4" t="s">
        <v>464</v>
      </c>
      <c r="C84" s="36"/>
      <c r="D84" s="36"/>
      <c r="E84" s="36"/>
      <c r="F84" s="36"/>
    </row>
    <row r="85" spans="1:6" x14ac:dyDescent="0.25">
      <c r="A85" s="46" t="s">
        <v>465</v>
      </c>
      <c r="B85" s="4" t="s">
        <v>466</v>
      </c>
      <c r="C85" s="36"/>
      <c r="D85" s="36"/>
      <c r="E85" s="36"/>
      <c r="F85" s="36"/>
    </row>
    <row r="86" spans="1:6" x14ac:dyDescent="0.25">
      <c r="A86" s="46" t="s">
        <v>467</v>
      </c>
      <c r="B86" s="4" t="s">
        <v>468</v>
      </c>
      <c r="C86" s="36"/>
      <c r="D86" s="36"/>
      <c r="E86" s="36"/>
      <c r="F86" s="36"/>
    </row>
    <row r="87" spans="1:6" x14ac:dyDescent="0.25">
      <c r="A87" s="16" t="s">
        <v>654</v>
      </c>
      <c r="B87" s="4" t="s">
        <v>469</v>
      </c>
      <c r="C87" s="36"/>
      <c r="D87" s="36"/>
      <c r="E87" s="36"/>
      <c r="F87" s="36"/>
    </row>
    <row r="88" spans="1:6" x14ac:dyDescent="0.25">
      <c r="A88" s="19" t="s">
        <v>673</v>
      </c>
      <c r="B88" s="8" t="s">
        <v>471</v>
      </c>
      <c r="C88" s="36"/>
      <c r="D88" s="36"/>
      <c r="E88" s="36"/>
      <c r="F88" s="36"/>
    </row>
    <row r="89" spans="1:6" x14ac:dyDescent="0.25">
      <c r="A89" s="16" t="s">
        <v>472</v>
      </c>
      <c r="B89" s="4" t="s">
        <v>473</v>
      </c>
      <c r="C89" s="36"/>
      <c r="D89" s="36"/>
      <c r="E89" s="36"/>
      <c r="F89" s="36"/>
    </row>
    <row r="90" spans="1:6" x14ac:dyDescent="0.25">
      <c r="A90" s="16" t="s">
        <v>474</v>
      </c>
      <c r="B90" s="4" t="s">
        <v>475</v>
      </c>
      <c r="C90" s="36"/>
      <c r="D90" s="36"/>
      <c r="E90" s="36"/>
      <c r="F90" s="36"/>
    </row>
    <row r="91" spans="1:6" x14ac:dyDescent="0.25">
      <c r="A91" s="46" t="s">
        <v>476</v>
      </c>
      <c r="B91" s="4" t="s">
        <v>477</v>
      </c>
      <c r="C91" s="36"/>
      <c r="D91" s="36"/>
      <c r="E91" s="36"/>
      <c r="F91" s="36"/>
    </row>
    <row r="92" spans="1:6" x14ac:dyDescent="0.25">
      <c r="A92" s="46" t="s">
        <v>655</v>
      </c>
      <c r="B92" s="4" t="s">
        <v>478</v>
      </c>
      <c r="C92" s="36"/>
      <c r="D92" s="36"/>
      <c r="E92" s="36"/>
      <c r="F92" s="36"/>
    </row>
    <row r="93" spans="1:6" x14ac:dyDescent="0.25">
      <c r="A93" s="17" t="s">
        <v>674</v>
      </c>
      <c r="B93" s="8" t="s">
        <v>479</v>
      </c>
      <c r="C93" s="36"/>
      <c r="D93" s="36"/>
      <c r="E93" s="36"/>
      <c r="F93" s="36"/>
    </row>
    <row r="94" spans="1:6" x14ac:dyDescent="0.25">
      <c r="A94" s="19" t="s">
        <v>480</v>
      </c>
      <c r="B94" s="8" t="s">
        <v>481</v>
      </c>
      <c r="C94" s="36"/>
      <c r="D94" s="36"/>
      <c r="E94" s="36"/>
      <c r="F94" s="36"/>
    </row>
    <row r="95" spans="1:6" ht="15.75" x14ac:dyDescent="0.25">
      <c r="A95" s="49" t="s">
        <v>675</v>
      </c>
      <c r="B95" s="50" t="s">
        <v>482</v>
      </c>
      <c r="C95" s="36"/>
      <c r="D95" s="36"/>
      <c r="E95" s="36"/>
      <c r="F95" s="36"/>
    </row>
    <row r="96" spans="1:6" ht="15.75" x14ac:dyDescent="0.25">
      <c r="A96" s="54" t="s">
        <v>657</v>
      </c>
      <c r="B96" s="55"/>
      <c r="C96" s="36"/>
      <c r="D96" s="36"/>
      <c r="E96" s="36"/>
      <c r="F96" s="36"/>
    </row>
  </sheetData>
  <mergeCells count="2">
    <mergeCell ref="A1:F1"/>
    <mergeCell ref="A2:F2"/>
  </mergeCells>
  <phoneticPr fontId="33" type="noConversion"/>
  <pageMargins left="0" right="0" top="0.74803149606299213" bottom="0.74803149606299213" header="0.31496062992125984" footer="0.31496062992125984"/>
  <pageSetup paperSize="9" scale="75" orientation="landscape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6"/>
  <sheetViews>
    <sheetView workbookViewId="0">
      <selection activeCell="A67" sqref="A67:A68"/>
    </sheetView>
  </sheetViews>
  <sheetFormatPr defaultRowHeight="15" x14ac:dyDescent="0.25"/>
  <cols>
    <col min="1" max="1" width="92.5703125" customWidth="1"/>
    <col min="3" max="3" width="13" customWidth="1"/>
    <col min="4" max="4" width="14.140625" customWidth="1"/>
    <col min="5" max="5" width="15.5703125" customWidth="1"/>
    <col min="6" max="6" width="13.28515625" customWidth="1"/>
  </cols>
  <sheetData>
    <row r="1" spans="1:8" ht="24" customHeight="1" x14ac:dyDescent="0.25">
      <c r="A1" s="405" t="s">
        <v>92</v>
      </c>
      <c r="B1" s="409"/>
      <c r="C1" s="409"/>
      <c r="D1" s="409"/>
      <c r="E1" s="409"/>
      <c r="F1" s="407"/>
    </row>
    <row r="2" spans="1:8" ht="24" customHeight="1" x14ac:dyDescent="0.25">
      <c r="A2" s="408" t="s">
        <v>721</v>
      </c>
      <c r="B2" s="406"/>
      <c r="C2" s="406"/>
      <c r="D2" s="406"/>
      <c r="E2" s="406"/>
      <c r="F2" s="407"/>
      <c r="H2" s="104"/>
    </row>
    <row r="3" spans="1:8" ht="18" x14ac:dyDescent="0.25">
      <c r="A3" s="61"/>
    </row>
    <row r="4" spans="1:8" x14ac:dyDescent="0.25">
      <c r="A4" s="3" t="s">
        <v>5</v>
      </c>
    </row>
    <row r="5" spans="1:8" ht="30" x14ac:dyDescent="0.3">
      <c r="A5" s="1" t="s">
        <v>134</v>
      </c>
      <c r="B5" s="2" t="s">
        <v>72</v>
      </c>
      <c r="C5" s="79" t="s">
        <v>755</v>
      </c>
      <c r="D5" s="79" t="s">
        <v>756</v>
      </c>
      <c r="E5" s="79" t="s">
        <v>95</v>
      </c>
      <c r="F5" s="108" t="s">
        <v>58</v>
      </c>
    </row>
    <row r="6" spans="1:8" ht="15" customHeight="1" x14ac:dyDescent="0.25">
      <c r="A6" s="40" t="s">
        <v>325</v>
      </c>
      <c r="B6" s="5" t="s">
        <v>326</v>
      </c>
      <c r="C6" s="36"/>
      <c r="D6" s="36"/>
      <c r="E6" s="36"/>
      <c r="F6" s="36"/>
    </row>
    <row r="7" spans="1:8" ht="15" customHeight="1" x14ac:dyDescent="0.25">
      <c r="A7" s="4" t="s">
        <v>327</v>
      </c>
      <c r="B7" s="5" t="s">
        <v>328</v>
      </c>
      <c r="C7" s="36"/>
      <c r="D7" s="36"/>
      <c r="E7" s="36"/>
      <c r="F7" s="36"/>
    </row>
    <row r="8" spans="1:8" ht="15" customHeight="1" x14ac:dyDescent="0.25">
      <c r="A8" s="4" t="s">
        <v>329</v>
      </c>
      <c r="B8" s="5" t="s">
        <v>330</v>
      </c>
      <c r="C8" s="36"/>
      <c r="D8" s="36"/>
      <c r="E8" s="36"/>
      <c r="F8" s="36"/>
    </row>
    <row r="9" spans="1:8" ht="15" customHeight="1" x14ac:dyDescent="0.25">
      <c r="A9" s="4" t="s">
        <v>331</v>
      </c>
      <c r="B9" s="5" t="s">
        <v>332</v>
      </c>
      <c r="C9" s="36"/>
      <c r="D9" s="36"/>
      <c r="E9" s="36"/>
      <c r="F9" s="36"/>
    </row>
    <row r="10" spans="1:8" ht="15" customHeight="1" x14ac:dyDescent="0.25">
      <c r="A10" s="4" t="s">
        <v>333</v>
      </c>
      <c r="B10" s="5" t="s">
        <v>334</v>
      </c>
      <c r="C10" s="36"/>
      <c r="D10" s="36"/>
      <c r="E10" s="36"/>
      <c r="F10" s="36"/>
    </row>
    <row r="11" spans="1:8" ht="15" customHeight="1" x14ac:dyDescent="0.25">
      <c r="A11" s="4" t="s">
        <v>335</v>
      </c>
      <c r="B11" s="5" t="s">
        <v>336</v>
      </c>
      <c r="C11" s="36"/>
      <c r="D11" s="36"/>
      <c r="E11" s="36"/>
      <c r="F11" s="36"/>
    </row>
    <row r="12" spans="1:8" ht="15" customHeight="1" x14ac:dyDescent="0.25">
      <c r="A12" s="8" t="s">
        <v>659</v>
      </c>
      <c r="B12" s="9" t="s">
        <v>337</v>
      </c>
      <c r="C12" s="36"/>
      <c r="D12" s="36"/>
      <c r="E12" s="36"/>
      <c r="F12" s="36"/>
    </row>
    <row r="13" spans="1:8" ht="15" customHeight="1" x14ac:dyDescent="0.25">
      <c r="A13" s="4" t="s">
        <v>338</v>
      </c>
      <c r="B13" s="5" t="s">
        <v>339</v>
      </c>
      <c r="C13" s="36"/>
      <c r="D13" s="36"/>
      <c r="E13" s="36"/>
      <c r="F13" s="36"/>
    </row>
    <row r="14" spans="1:8" ht="15" customHeight="1" x14ac:dyDescent="0.25">
      <c r="A14" s="4" t="s">
        <v>340</v>
      </c>
      <c r="B14" s="5" t="s">
        <v>341</v>
      </c>
      <c r="C14" s="36"/>
      <c r="D14" s="36"/>
      <c r="E14" s="36"/>
      <c r="F14" s="36"/>
    </row>
    <row r="15" spans="1:8" ht="15" customHeight="1" x14ac:dyDescent="0.25">
      <c r="A15" s="4" t="s">
        <v>620</v>
      </c>
      <c r="B15" s="5" t="s">
        <v>342</v>
      </c>
      <c r="C15" s="36"/>
      <c r="D15" s="36"/>
      <c r="E15" s="36"/>
      <c r="F15" s="36"/>
    </row>
    <row r="16" spans="1:8" ht="15" customHeight="1" x14ac:dyDescent="0.25">
      <c r="A16" s="4" t="s">
        <v>621</v>
      </c>
      <c r="B16" s="5" t="s">
        <v>343</v>
      </c>
      <c r="C16" s="36"/>
      <c r="D16" s="36"/>
      <c r="E16" s="36"/>
      <c r="F16" s="36"/>
    </row>
    <row r="17" spans="1:6" ht="15" customHeight="1" x14ac:dyDescent="0.25">
      <c r="A17" s="4" t="s">
        <v>622</v>
      </c>
      <c r="B17" s="5" t="s">
        <v>344</v>
      </c>
      <c r="C17" s="36"/>
      <c r="D17" s="36"/>
      <c r="E17" s="36"/>
      <c r="F17" s="36"/>
    </row>
    <row r="18" spans="1:6" ht="15" customHeight="1" x14ac:dyDescent="0.25">
      <c r="A18" s="48" t="s">
        <v>660</v>
      </c>
      <c r="B18" s="63" t="s">
        <v>345</v>
      </c>
      <c r="C18" s="36"/>
      <c r="D18" s="36"/>
      <c r="E18" s="36"/>
      <c r="F18" s="36"/>
    </row>
    <row r="19" spans="1:6" ht="15" customHeight="1" x14ac:dyDescent="0.25">
      <c r="A19" s="4" t="s">
        <v>626</v>
      </c>
      <c r="B19" s="5" t="s">
        <v>354</v>
      </c>
      <c r="C19" s="36"/>
      <c r="D19" s="36"/>
      <c r="E19" s="36"/>
      <c r="F19" s="36"/>
    </row>
    <row r="20" spans="1:6" ht="15" customHeight="1" x14ac:dyDescent="0.25">
      <c r="A20" s="4" t="s">
        <v>627</v>
      </c>
      <c r="B20" s="5" t="s">
        <v>358</v>
      </c>
      <c r="C20" s="36"/>
      <c r="D20" s="36"/>
      <c r="E20" s="36"/>
      <c r="F20" s="36"/>
    </row>
    <row r="21" spans="1:6" ht="15" customHeight="1" x14ac:dyDescent="0.25">
      <c r="A21" s="8" t="s">
        <v>662</v>
      </c>
      <c r="B21" s="9" t="s">
        <v>359</v>
      </c>
      <c r="C21" s="36"/>
      <c r="D21" s="36"/>
      <c r="E21" s="36"/>
      <c r="F21" s="36"/>
    </row>
    <row r="22" spans="1:6" ht="15" customHeight="1" x14ac:dyDescent="0.25">
      <c r="A22" s="4" t="s">
        <v>628</v>
      </c>
      <c r="B22" s="5" t="s">
        <v>360</v>
      </c>
      <c r="C22" s="36"/>
      <c r="D22" s="36"/>
      <c r="E22" s="36"/>
      <c r="F22" s="36"/>
    </row>
    <row r="23" spans="1:6" ht="15" customHeight="1" x14ac:dyDescent="0.25">
      <c r="A23" s="4" t="s">
        <v>629</v>
      </c>
      <c r="B23" s="5" t="s">
        <v>361</v>
      </c>
      <c r="C23" s="36"/>
      <c r="D23" s="36"/>
      <c r="E23" s="36"/>
      <c r="F23" s="36"/>
    </row>
    <row r="24" spans="1:6" ht="15" customHeight="1" x14ac:dyDescent="0.25">
      <c r="A24" s="4" t="s">
        <v>630</v>
      </c>
      <c r="B24" s="5" t="s">
        <v>362</v>
      </c>
      <c r="C24" s="36"/>
      <c r="D24" s="36"/>
      <c r="E24" s="36"/>
      <c r="F24" s="36"/>
    </row>
    <row r="25" spans="1:6" ht="15" customHeight="1" x14ac:dyDescent="0.25">
      <c r="A25" s="4" t="s">
        <v>631</v>
      </c>
      <c r="B25" s="5" t="s">
        <v>363</v>
      </c>
      <c r="C25" s="36"/>
      <c r="D25" s="36"/>
      <c r="E25" s="36"/>
      <c r="F25" s="36"/>
    </row>
    <row r="26" spans="1:6" ht="15" customHeight="1" x14ac:dyDescent="0.25">
      <c r="A26" s="4" t="s">
        <v>632</v>
      </c>
      <c r="B26" s="5" t="s">
        <v>366</v>
      </c>
      <c r="C26" s="36"/>
      <c r="D26" s="36"/>
      <c r="E26" s="36"/>
      <c r="F26" s="36"/>
    </row>
    <row r="27" spans="1:6" ht="15" customHeight="1" x14ac:dyDescent="0.25">
      <c r="A27" s="4" t="s">
        <v>367</v>
      </c>
      <c r="B27" s="5" t="s">
        <v>368</v>
      </c>
      <c r="C27" s="36"/>
      <c r="D27" s="36"/>
      <c r="E27" s="36"/>
      <c r="F27" s="36"/>
    </row>
    <row r="28" spans="1:6" ht="15" customHeight="1" x14ac:dyDescent="0.25">
      <c r="A28" s="4" t="s">
        <v>633</v>
      </c>
      <c r="B28" s="5" t="s">
        <v>369</v>
      </c>
      <c r="C28" s="36"/>
      <c r="D28" s="36"/>
      <c r="E28" s="36"/>
      <c r="F28" s="36"/>
    </row>
    <row r="29" spans="1:6" ht="15" customHeight="1" x14ac:dyDescent="0.25">
      <c r="A29" s="4" t="s">
        <v>634</v>
      </c>
      <c r="B29" s="5" t="s">
        <v>374</v>
      </c>
      <c r="C29" s="36"/>
      <c r="D29" s="36"/>
      <c r="E29" s="36"/>
      <c r="F29" s="36"/>
    </row>
    <row r="30" spans="1:6" ht="15" customHeight="1" x14ac:dyDescent="0.25">
      <c r="A30" s="8" t="s">
        <v>663</v>
      </c>
      <c r="B30" s="9" t="s">
        <v>390</v>
      </c>
      <c r="C30" s="36"/>
      <c r="D30" s="36"/>
      <c r="E30" s="36"/>
      <c r="F30" s="36"/>
    </row>
    <row r="31" spans="1:6" ht="15" customHeight="1" x14ac:dyDescent="0.25">
      <c r="A31" s="4" t="s">
        <v>635</v>
      </c>
      <c r="B31" s="5" t="s">
        <v>391</v>
      </c>
      <c r="C31" s="36"/>
      <c r="D31" s="36"/>
      <c r="E31" s="36"/>
      <c r="F31" s="36"/>
    </row>
    <row r="32" spans="1:6" ht="15" customHeight="1" x14ac:dyDescent="0.25">
      <c r="A32" s="48" t="s">
        <v>664</v>
      </c>
      <c r="B32" s="63" t="s">
        <v>392</v>
      </c>
      <c r="C32" s="36"/>
      <c r="D32" s="36"/>
      <c r="E32" s="36"/>
      <c r="F32" s="36"/>
    </row>
    <row r="33" spans="1:6" ht="15" customHeight="1" x14ac:dyDescent="0.25">
      <c r="A33" s="16" t="s">
        <v>393</v>
      </c>
      <c r="B33" s="5" t="s">
        <v>394</v>
      </c>
      <c r="C33" s="36"/>
      <c r="D33" s="36"/>
      <c r="E33" s="36"/>
      <c r="F33" s="36"/>
    </row>
    <row r="34" spans="1:6" ht="15" customHeight="1" x14ac:dyDescent="0.25">
      <c r="A34" s="16" t="s">
        <v>636</v>
      </c>
      <c r="B34" s="5" t="s">
        <v>395</v>
      </c>
      <c r="C34" s="36"/>
      <c r="D34" s="36"/>
      <c r="E34" s="36"/>
      <c r="F34" s="36"/>
    </row>
    <row r="35" spans="1:6" ht="15" customHeight="1" x14ac:dyDescent="0.25">
      <c r="A35" s="16" t="s">
        <v>637</v>
      </c>
      <c r="B35" s="5" t="s">
        <v>398</v>
      </c>
      <c r="C35" s="36"/>
      <c r="D35" s="36"/>
      <c r="E35" s="36"/>
      <c r="F35" s="36"/>
    </row>
    <row r="36" spans="1:6" ht="15" customHeight="1" x14ac:dyDescent="0.25">
      <c r="A36" s="16" t="s">
        <v>638</v>
      </c>
      <c r="B36" s="5" t="s">
        <v>399</v>
      </c>
      <c r="C36" s="36"/>
      <c r="D36" s="36"/>
      <c r="E36" s="36"/>
      <c r="F36" s="36"/>
    </row>
    <row r="37" spans="1:6" ht="15" customHeight="1" x14ac:dyDescent="0.25">
      <c r="A37" s="16" t="s">
        <v>406</v>
      </c>
      <c r="B37" s="5" t="s">
        <v>407</v>
      </c>
      <c r="C37" s="36"/>
      <c r="D37" s="36"/>
      <c r="E37" s="36"/>
      <c r="F37" s="36"/>
    </row>
    <row r="38" spans="1:6" ht="15" customHeight="1" x14ac:dyDescent="0.25">
      <c r="A38" s="16" t="s">
        <v>408</v>
      </c>
      <c r="B38" s="5" t="s">
        <v>409</v>
      </c>
      <c r="C38" s="36"/>
      <c r="D38" s="36"/>
      <c r="E38" s="36"/>
      <c r="F38" s="36"/>
    </row>
    <row r="39" spans="1:6" ht="15" customHeight="1" x14ac:dyDescent="0.25">
      <c r="A39" s="16" t="s">
        <v>410</v>
      </c>
      <c r="B39" s="5" t="s">
        <v>411</v>
      </c>
      <c r="C39" s="36"/>
      <c r="D39" s="36"/>
      <c r="E39" s="36"/>
      <c r="F39" s="36"/>
    </row>
    <row r="40" spans="1:6" ht="15" customHeight="1" x14ac:dyDescent="0.25">
      <c r="A40" s="16" t="s">
        <v>639</v>
      </c>
      <c r="B40" s="5" t="s">
        <v>412</v>
      </c>
      <c r="C40" s="36"/>
      <c r="D40" s="36"/>
      <c r="E40" s="36"/>
      <c r="F40" s="36"/>
    </row>
    <row r="41" spans="1:6" ht="15" customHeight="1" x14ac:dyDescent="0.25">
      <c r="A41" s="16" t="s">
        <v>640</v>
      </c>
      <c r="B41" s="5" t="s">
        <v>414</v>
      </c>
      <c r="C41" s="36"/>
      <c r="D41" s="36"/>
      <c r="E41" s="36"/>
      <c r="F41" s="36"/>
    </row>
    <row r="42" spans="1:6" ht="15" customHeight="1" x14ac:dyDescent="0.25">
      <c r="A42" s="16" t="s">
        <v>641</v>
      </c>
      <c r="B42" s="5" t="s">
        <v>419</v>
      </c>
      <c r="C42" s="36"/>
      <c r="D42" s="36"/>
      <c r="E42" s="36"/>
      <c r="F42" s="36"/>
    </row>
    <row r="43" spans="1:6" ht="15" customHeight="1" x14ac:dyDescent="0.25">
      <c r="A43" s="62" t="s">
        <v>665</v>
      </c>
      <c r="B43" s="63" t="s">
        <v>423</v>
      </c>
      <c r="C43" s="36"/>
      <c r="D43" s="36"/>
      <c r="E43" s="36"/>
      <c r="F43" s="36"/>
    </row>
    <row r="44" spans="1:6" ht="15" customHeight="1" x14ac:dyDescent="0.25">
      <c r="A44" s="16" t="s">
        <v>435</v>
      </c>
      <c r="B44" s="5" t="s">
        <v>436</v>
      </c>
      <c r="C44" s="36"/>
      <c r="D44" s="36"/>
      <c r="E44" s="36"/>
      <c r="F44" s="36"/>
    </row>
    <row r="45" spans="1:6" ht="15" customHeight="1" x14ac:dyDescent="0.25">
      <c r="A45" s="4" t="s">
        <v>645</v>
      </c>
      <c r="B45" s="5" t="s">
        <v>437</v>
      </c>
      <c r="C45" s="36"/>
      <c r="D45" s="36"/>
      <c r="E45" s="36"/>
      <c r="F45" s="36"/>
    </row>
    <row r="46" spans="1:6" ht="15" customHeight="1" x14ac:dyDescent="0.25">
      <c r="A46" s="16" t="s">
        <v>646</v>
      </c>
      <c r="B46" s="5" t="s">
        <v>438</v>
      </c>
      <c r="C46" s="36"/>
      <c r="D46" s="36"/>
      <c r="E46" s="36"/>
      <c r="F46" s="36"/>
    </row>
    <row r="47" spans="1:6" ht="15" customHeight="1" x14ac:dyDescent="0.25">
      <c r="A47" s="48" t="s">
        <v>667</v>
      </c>
      <c r="B47" s="63" t="s">
        <v>439</v>
      </c>
      <c r="C47" s="36"/>
      <c r="D47" s="36"/>
      <c r="E47" s="36"/>
      <c r="F47" s="36"/>
    </row>
    <row r="48" spans="1:6" ht="15" customHeight="1" x14ac:dyDescent="0.25">
      <c r="A48" s="77" t="s">
        <v>754</v>
      </c>
      <c r="B48" s="82"/>
      <c r="C48" s="36"/>
      <c r="D48" s="36"/>
      <c r="E48" s="36"/>
      <c r="F48" s="36"/>
    </row>
    <row r="49" spans="1:6" ht="15" customHeight="1" x14ac:dyDescent="0.25">
      <c r="A49" s="4" t="s">
        <v>346</v>
      </c>
      <c r="B49" s="5" t="s">
        <v>347</v>
      </c>
      <c r="C49" s="36"/>
      <c r="D49" s="36"/>
      <c r="E49" s="36"/>
      <c r="F49" s="36"/>
    </row>
    <row r="50" spans="1:6" ht="15" customHeight="1" x14ac:dyDescent="0.25">
      <c r="A50" s="4" t="s">
        <v>348</v>
      </c>
      <c r="B50" s="5" t="s">
        <v>349</v>
      </c>
      <c r="C50" s="36"/>
      <c r="D50" s="36"/>
      <c r="E50" s="36"/>
      <c r="F50" s="36"/>
    </row>
    <row r="51" spans="1:6" ht="15" customHeight="1" x14ac:dyDescent="0.25">
      <c r="A51" s="4" t="s">
        <v>623</v>
      </c>
      <c r="B51" s="5" t="s">
        <v>350</v>
      </c>
      <c r="C51" s="36"/>
      <c r="D51" s="36"/>
      <c r="E51" s="36"/>
      <c r="F51" s="36"/>
    </row>
    <row r="52" spans="1:6" ht="15" customHeight="1" x14ac:dyDescent="0.25">
      <c r="A52" s="4" t="s">
        <v>624</v>
      </c>
      <c r="B52" s="5" t="s">
        <v>351</v>
      </c>
      <c r="C52" s="36"/>
      <c r="D52" s="36"/>
      <c r="E52" s="36"/>
      <c r="F52" s="36"/>
    </row>
    <row r="53" spans="1:6" ht="15" customHeight="1" x14ac:dyDescent="0.25">
      <c r="A53" s="4" t="s">
        <v>625</v>
      </c>
      <c r="B53" s="5" t="s">
        <v>352</v>
      </c>
      <c r="C53" s="36"/>
      <c r="D53" s="36"/>
      <c r="E53" s="36"/>
      <c r="F53" s="36"/>
    </row>
    <row r="54" spans="1:6" ht="15" customHeight="1" x14ac:dyDescent="0.25">
      <c r="A54" s="48" t="s">
        <v>661</v>
      </c>
      <c r="B54" s="63" t="s">
        <v>353</v>
      </c>
      <c r="C54" s="36"/>
      <c r="D54" s="36"/>
      <c r="E54" s="36"/>
      <c r="F54" s="36"/>
    </row>
    <row r="55" spans="1:6" ht="15" customHeight="1" x14ac:dyDescent="0.25">
      <c r="A55" s="16" t="s">
        <v>642</v>
      </c>
      <c r="B55" s="5" t="s">
        <v>424</v>
      </c>
      <c r="C55" s="36"/>
      <c r="D55" s="36"/>
      <c r="E55" s="36"/>
      <c r="F55" s="36"/>
    </row>
    <row r="56" spans="1:6" ht="15" customHeight="1" x14ac:dyDescent="0.25">
      <c r="A56" s="16" t="s">
        <v>643</v>
      </c>
      <c r="B56" s="5" t="s">
        <v>426</v>
      </c>
      <c r="C56" s="36"/>
      <c r="D56" s="36"/>
      <c r="E56" s="36"/>
      <c r="F56" s="36"/>
    </row>
    <row r="57" spans="1:6" ht="15" customHeight="1" x14ac:dyDescent="0.25">
      <c r="A57" s="16" t="s">
        <v>428</v>
      </c>
      <c r="B57" s="5" t="s">
        <v>429</v>
      </c>
      <c r="C57" s="36"/>
      <c r="D57" s="36"/>
      <c r="E57" s="36"/>
      <c r="F57" s="36"/>
    </row>
    <row r="58" spans="1:6" ht="15" customHeight="1" x14ac:dyDescent="0.25">
      <c r="A58" s="16" t="s">
        <v>644</v>
      </c>
      <c r="B58" s="5" t="s">
        <v>430</v>
      </c>
      <c r="C58" s="36"/>
      <c r="D58" s="36"/>
      <c r="E58" s="36"/>
      <c r="F58" s="36"/>
    </row>
    <row r="59" spans="1:6" ht="15" customHeight="1" x14ac:dyDescent="0.25">
      <c r="A59" s="16" t="s">
        <v>432</v>
      </c>
      <c r="B59" s="5" t="s">
        <v>433</v>
      </c>
      <c r="C59" s="36"/>
      <c r="D59" s="36"/>
      <c r="E59" s="36"/>
      <c r="F59" s="36"/>
    </row>
    <row r="60" spans="1:6" ht="15" customHeight="1" x14ac:dyDescent="0.25">
      <c r="A60" s="48" t="s">
        <v>666</v>
      </c>
      <c r="B60" s="63" t="s">
        <v>434</v>
      </c>
      <c r="C60" s="36"/>
      <c r="D60" s="36"/>
      <c r="E60" s="36"/>
      <c r="F60" s="36"/>
    </row>
    <row r="61" spans="1:6" ht="15" customHeight="1" x14ac:dyDescent="0.25">
      <c r="A61" s="16" t="s">
        <v>440</v>
      </c>
      <c r="B61" s="5" t="s">
        <v>441</v>
      </c>
      <c r="C61" s="36"/>
      <c r="D61" s="36"/>
      <c r="E61" s="36"/>
      <c r="F61" s="36"/>
    </row>
    <row r="62" spans="1:6" ht="15" customHeight="1" x14ac:dyDescent="0.25">
      <c r="A62" s="4" t="s">
        <v>647</v>
      </c>
      <c r="B62" s="5" t="s">
        <v>442</v>
      </c>
      <c r="C62" s="36"/>
      <c r="D62" s="36"/>
      <c r="E62" s="36"/>
      <c r="F62" s="36"/>
    </row>
    <row r="63" spans="1:6" ht="15" customHeight="1" x14ac:dyDescent="0.25">
      <c r="A63" s="16" t="s">
        <v>648</v>
      </c>
      <c r="B63" s="5" t="s">
        <v>443</v>
      </c>
      <c r="C63" s="36"/>
      <c r="D63" s="36"/>
      <c r="E63" s="36"/>
      <c r="F63" s="36"/>
    </row>
    <row r="64" spans="1:6" ht="15" customHeight="1" x14ac:dyDescent="0.25">
      <c r="A64" s="48" t="s">
        <v>669</v>
      </c>
      <c r="B64" s="63" t="s">
        <v>444</v>
      </c>
      <c r="C64" s="36"/>
      <c r="D64" s="36"/>
      <c r="E64" s="36"/>
      <c r="F64" s="36"/>
    </row>
    <row r="65" spans="1:6" ht="15" customHeight="1" x14ac:dyDescent="0.25">
      <c r="A65" s="77" t="s">
        <v>753</v>
      </c>
      <c r="B65" s="82"/>
      <c r="C65" s="36"/>
      <c r="D65" s="36"/>
      <c r="E65" s="36"/>
      <c r="F65" s="36"/>
    </row>
    <row r="66" spans="1:6" ht="15.75" x14ac:dyDescent="0.25">
      <c r="A66" s="60" t="s">
        <v>668</v>
      </c>
      <c r="B66" s="44" t="s">
        <v>445</v>
      </c>
      <c r="C66" s="36"/>
      <c r="D66" s="36"/>
      <c r="E66" s="36"/>
      <c r="F66" s="36"/>
    </row>
    <row r="67" spans="1:6" ht="15.75" x14ac:dyDescent="0.25">
      <c r="A67" s="113" t="s">
        <v>98</v>
      </c>
      <c r="B67" s="80"/>
      <c r="C67" s="36"/>
      <c r="D67" s="36"/>
      <c r="E67" s="36"/>
      <c r="F67" s="36"/>
    </row>
    <row r="68" spans="1:6" ht="15.75" x14ac:dyDescent="0.25">
      <c r="A68" s="113" t="s">
        <v>99</v>
      </c>
      <c r="B68" s="80"/>
      <c r="C68" s="36"/>
      <c r="D68" s="36"/>
      <c r="E68" s="36"/>
      <c r="F68" s="36"/>
    </row>
    <row r="69" spans="1:6" x14ac:dyDescent="0.25">
      <c r="A69" s="46" t="s">
        <v>650</v>
      </c>
      <c r="B69" s="4" t="s">
        <v>446</v>
      </c>
      <c r="C69" s="36"/>
      <c r="D69" s="36"/>
      <c r="E69" s="36"/>
      <c r="F69" s="36"/>
    </row>
    <row r="70" spans="1:6" x14ac:dyDescent="0.25">
      <c r="A70" s="16" t="s">
        <v>447</v>
      </c>
      <c r="B70" s="4" t="s">
        <v>448</v>
      </c>
      <c r="C70" s="36"/>
      <c r="D70" s="36"/>
      <c r="E70" s="36"/>
      <c r="F70" s="36"/>
    </row>
    <row r="71" spans="1:6" x14ac:dyDescent="0.25">
      <c r="A71" s="46" t="s">
        <v>651</v>
      </c>
      <c r="B71" s="4" t="s">
        <v>449</v>
      </c>
      <c r="C71" s="36"/>
      <c r="D71" s="36"/>
      <c r="E71" s="36"/>
      <c r="F71" s="36"/>
    </row>
    <row r="72" spans="1:6" x14ac:dyDescent="0.25">
      <c r="A72" s="19" t="s">
        <v>670</v>
      </c>
      <c r="B72" s="8" t="s">
        <v>450</v>
      </c>
      <c r="C72" s="36"/>
      <c r="D72" s="36"/>
      <c r="E72" s="36"/>
      <c r="F72" s="36"/>
    </row>
    <row r="73" spans="1:6" x14ac:dyDescent="0.25">
      <c r="A73" s="16" t="s">
        <v>652</v>
      </c>
      <c r="B73" s="4" t="s">
        <v>451</v>
      </c>
      <c r="C73" s="36"/>
      <c r="D73" s="36"/>
      <c r="E73" s="36"/>
      <c r="F73" s="36"/>
    </row>
    <row r="74" spans="1:6" x14ac:dyDescent="0.25">
      <c r="A74" s="46" t="s">
        <v>452</v>
      </c>
      <c r="B74" s="4" t="s">
        <v>453</v>
      </c>
      <c r="C74" s="36"/>
      <c r="D74" s="36"/>
      <c r="E74" s="36"/>
      <c r="F74" s="36"/>
    </row>
    <row r="75" spans="1:6" x14ac:dyDescent="0.25">
      <c r="A75" s="16" t="s">
        <v>653</v>
      </c>
      <c r="B75" s="4" t="s">
        <v>454</v>
      </c>
      <c r="C75" s="36"/>
      <c r="D75" s="36"/>
      <c r="E75" s="36"/>
      <c r="F75" s="36"/>
    </row>
    <row r="76" spans="1:6" x14ac:dyDescent="0.25">
      <c r="A76" s="46" t="s">
        <v>455</v>
      </c>
      <c r="B76" s="4" t="s">
        <v>456</v>
      </c>
      <c r="C76" s="36"/>
      <c r="D76" s="36"/>
      <c r="E76" s="36"/>
      <c r="F76" s="36"/>
    </row>
    <row r="77" spans="1:6" x14ac:dyDescent="0.25">
      <c r="A77" s="17" t="s">
        <v>671</v>
      </c>
      <c r="B77" s="8" t="s">
        <v>457</v>
      </c>
      <c r="C77" s="36"/>
      <c r="D77" s="36"/>
      <c r="E77" s="36"/>
      <c r="F77" s="36"/>
    </row>
    <row r="78" spans="1:6" x14ac:dyDescent="0.25">
      <c r="A78" s="4" t="s">
        <v>804</v>
      </c>
      <c r="B78" s="4" t="s">
        <v>458</v>
      </c>
      <c r="C78" s="36"/>
      <c r="D78" s="36"/>
      <c r="E78" s="36"/>
      <c r="F78" s="36"/>
    </row>
    <row r="79" spans="1:6" x14ac:dyDescent="0.25">
      <c r="A79" s="4" t="s">
        <v>805</v>
      </c>
      <c r="B79" s="4" t="s">
        <v>458</v>
      </c>
      <c r="C79" s="36"/>
      <c r="D79" s="36"/>
      <c r="E79" s="36"/>
      <c r="F79" s="36"/>
    </row>
    <row r="80" spans="1:6" x14ac:dyDescent="0.25">
      <c r="A80" s="4" t="s">
        <v>802</v>
      </c>
      <c r="B80" s="4" t="s">
        <v>459</v>
      </c>
      <c r="C80" s="36"/>
      <c r="D80" s="36"/>
      <c r="E80" s="36"/>
      <c r="F80" s="36"/>
    </row>
    <row r="81" spans="1:6" x14ac:dyDescent="0.25">
      <c r="A81" s="4" t="s">
        <v>803</v>
      </c>
      <c r="B81" s="4" t="s">
        <v>459</v>
      </c>
      <c r="C81" s="36"/>
      <c r="D81" s="36"/>
      <c r="E81" s="36"/>
      <c r="F81" s="36"/>
    </row>
    <row r="82" spans="1:6" x14ac:dyDescent="0.25">
      <c r="A82" s="8" t="s">
        <v>672</v>
      </c>
      <c r="B82" s="8" t="s">
        <v>460</v>
      </c>
      <c r="C82" s="36"/>
      <c r="D82" s="36"/>
      <c r="E82" s="36"/>
      <c r="F82" s="36"/>
    </row>
    <row r="83" spans="1:6" x14ac:dyDescent="0.25">
      <c r="A83" s="46" t="s">
        <v>461</v>
      </c>
      <c r="B83" s="4" t="s">
        <v>462</v>
      </c>
      <c r="C83" s="36"/>
      <c r="D83" s="36"/>
      <c r="E83" s="36"/>
      <c r="F83" s="36"/>
    </row>
    <row r="84" spans="1:6" x14ac:dyDescent="0.25">
      <c r="A84" s="46" t="s">
        <v>463</v>
      </c>
      <c r="B84" s="4" t="s">
        <v>464</v>
      </c>
      <c r="C84" s="36"/>
      <c r="D84" s="36"/>
      <c r="E84" s="36"/>
      <c r="F84" s="36"/>
    </row>
    <row r="85" spans="1:6" x14ac:dyDescent="0.25">
      <c r="A85" s="46" t="s">
        <v>465</v>
      </c>
      <c r="B85" s="4" t="s">
        <v>466</v>
      </c>
      <c r="C85" s="36"/>
      <c r="D85" s="36"/>
      <c r="E85" s="36"/>
      <c r="F85" s="36"/>
    </row>
    <row r="86" spans="1:6" x14ac:dyDescent="0.25">
      <c r="A86" s="46" t="s">
        <v>467</v>
      </c>
      <c r="B86" s="4" t="s">
        <v>468</v>
      </c>
      <c r="C86" s="36"/>
      <c r="D86" s="36"/>
      <c r="E86" s="36"/>
      <c r="F86" s="36"/>
    </row>
    <row r="87" spans="1:6" x14ac:dyDescent="0.25">
      <c r="A87" s="16" t="s">
        <v>654</v>
      </c>
      <c r="B87" s="4" t="s">
        <v>469</v>
      </c>
      <c r="C87" s="36"/>
      <c r="D87" s="36"/>
      <c r="E87" s="36"/>
      <c r="F87" s="36"/>
    </row>
    <row r="88" spans="1:6" x14ac:dyDescent="0.25">
      <c r="A88" s="19" t="s">
        <v>673</v>
      </c>
      <c r="B88" s="8" t="s">
        <v>471</v>
      </c>
      <c r="C88" s="36"/>
      <c r="D88" s="36"/>
      <c r="E88" s="36"/>
      <c r="F88" s="36"/>
    </row>
    <row r="89" spans="1:6" x14ac:dyDescent="0.25">
      <c r="A89" s="16" t="s">
        <v>472</v>
      </c>
      <c r="B89" s="4" t="s">
        <v>473</v>
      </c>
      <c r="C89" s="36"/>
      <c r="D89" s="36"/>
      <c r="E89" s="36"/>
      <c r="F89" s="36"/>
    </row>
    <row r="90" spans="1:6" x14ac:dyDescent="0.25">
      <c r="A90" s="16" t="s">
        <v>474</v>
      </c>
      <c r="B90" s="4" t="s">
        <v>475</v>
      </c>
      <c r="C90" s="36"/>
      <c r="D90" s="36"/>
      <c r="E90" s="36"/>
      <c r="F90" s="36"/>
    </row>
    <row r="91" spans="1:6" x14ac:dyDescent="0.25">
      <c r="A91" s="46" t="s">
        <v>476</v>
      </c>
      <c r="B91" s="4" t="s">
        <v>477</v>
      </c>
      <c r="C91" s="36"/>
      <c r="D91" s="36"/>
      <c r="E91" s="36"/>
      <c r="F91" s="36"/>
    </row>
    <row r="92" spans="1:6" x14ac:dyDescent="0.25">
      <c r="A92" s="46" t="s">
        <v>655</v>
      </c>
      <c r="B92" s="4" t="s">
        <v>478</v>
      </c>
      <c r="C92" s="36"/>
      <c r="D92" s="36"/>
      <c r="E92" s="36"/>
      <c r="F92" s="36"/>
    </row>
    <row r="93" spans="1:6" x14ac:dyDescent="0.25">
      <c r="A93" s="17" t="s">
        <v>674</v>
      </c>
      <c r="B93" s="8" t="s">
        <v>479</v>
      </c>
      <c r="C93" s="36"/>
      <c r="D93" s="36"/>
      <c r="E93" s="36"/>
      <c r="F93" s="36"/>
    </row>
    <row r="94" spans="1:6" x14ac:dyDescent="0.25">
      <c r="A94" s="19" t="s">
        <v>480</v>
      </c>
      <c r="B94" s="8" t="s">
        <v>481</v>
      </c>
      <c r="C94" s="36"/>
      <c r="D94" s="36"/>
      <c r="E94" s="36"/>
      <c r="F94" s="36"/>
    </row>
    <row r="95" spans="1:6" ht="15.75" x14ac:dyDescent="0.25">
      <c r="A95" s="49" t="s">
        <v>675</v>
      </c>
      <c r="B95" s="50" t="s">
        <v>482</v>
      </c>
      <c r="C95" s="36"/>
      <c r="D95" s="36"/>
      <c r="E95" s="36"/>
      <c r="F95" s="36"/>
    </row>
    <row r="96" spans="1:6" ht="15.75" x14ac:dyDescent="0.25">
      <c r="A96" s="54" t="s">
        <v>657</v>
      </c>
      <c r="B96" s="55"/>
      <c r="C96" s="36"/>
      <c r="D96" s="36"/>
      <c r="E96" s="36"/>
      <c r="F96" s="36"/>
    </row>
  </sheetData>
  <mergeCells count="2">
    <mergeCell ref="A1:F1"/>
    <mergeCell ref="A2:F2"/>
  </mergeCells>
  <phoneticPr fontId="33" type="noConversion"/>
  <pageMargins left="0" right="0" top="0.74803149606299213" bottom="0.74803149606299213" header="0.31496062992125984" footer="0.31496062992125984"/>
  <pageSetup paperSize="9" scale="75" orientation="landscape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8"/>
  <sheetViews>
    <sheetView topLeftCell="A4" workbookViewId="0"/>
  </sheetViews>
  <sheetFormatPr defaultRowHeight="15" x14ac:dyDescent="0.25"/>
  <cols>
    <col min="1" max="1" width="112.42578125" customWidth="1"/>
    <col min="3" max="3" width="21.28515625" customWidth="1"/>
    <col min="4" max="4" width="16.140625" customWidth="1"/>
    <col min="5" max="5" width="17.140625" customWidth="1"/>
    <col min="6" max="6" width="19.7109375" customWidth="1"/>
    <col min="7" max="7" width="14.85546875" customWidth="1"/>
    <col min="8" max="8" width="15.85546875" customWidth="1"/>
    <col min="9" max="9" width="14.5703125" customWidth="1"/>
    <col min="10" max="10" width="15.7109375" customWidth="1"/>
    <col min="11" max="11" width="14" customWidth="1"/>
    <col min="12" max="12" width="17" customWidth="1"/>
    <col min="13" max="13" width="17.7109375" customWidth="1"/>
    <col min="15" max="15" width="14" customWidth="1"/>
  </cols>
  <sheetData>
    <row r="1" spans="1:15" ht="18" x14ac:dyDescent="0.25">
      <c r="A1" s="101" t="s">
        <v>92</v>
      </c>
      <c r="C1" s="98" t="s">
        <v>54</v>
      </c>
    </row>
    <row r="2" spans="1:15" ht="18" x14ac:dyDescent="0.25">
      <c r="A2" s="61" t="s">
        <v>724</v>
      </c>
    </row>
    <row r="3" spans="1:15" ht="18" x14ac:dyDescent="0.25">
      <c r="A3" s="61"/>
    </row>
    <row r="4" spans="1:15" ht="18" x14ac:dyDescent="0.25">
      <c r="A4" s="61"/>
    </row>
    <row r="5" spans="1:15" ht="79.5" customHeight="1" x14ac:dyDescent="0.25">
      <c r="A5" s="1" t="s">
        <v>134</v>
      </c>
      <c r="B5" s="2" t="s">
        <v>135</v>
      </c>
      <c r="C5" s="97" t="s">
        <v>42</v>
      </c>
      <c r="D5" s="97" t="s">
        <v>43</v>
      </c>
      <c r="E5" s="97" t="s">
        <v>44</v>
      </c>
      <c r="F5" s="97" t="s">
        <v>45</v>
      </c>
      <c r="G5" s="97" t="s">
        <v>46</v>
      </c>
      <c r="H5" s="97" t="s">
        <v>47</v>
      </c>
      <c r="I5" s="97" t="s">
        <v>48</v>
      </c>
      <c r="J5" s="97" t="s">
        <v>49</v>
      </c>
      <c r="K5" s="97" t="s">
        <v>50</v>
      </c>
      <c r="L5" s="97" t="s">
        <v>51</v>
      </c>
      <c r="M5" s="97" t="s">
        <v>52</v>
      </c>
      <c r="N5" s="51" t="s">
        <v>53</v>
      </c>
      <c r="O5" s="51" t="s">
        <v>58</v>
      </c>
    </row>
    <row r="6" spans="1:15" x14ac:dyDescent="0.25">
      <c r="A6" s="4" t="s">
        <v>325</v>
      </c>
      <c r="B6" s="5" t="s">
        <v>326</v>
      </c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</row>
    <row r="7" spans="1:15" x14ac:dyDescent="0.25">
      <c r="A7" s="4" t="s">
        <v>327</v>
      </c>
      <c r="B7" s="5" t="s">
        <v>328</v>
      </c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</row>
    <row r="8" spans="1:15" x14ac:dyDescent="0.25">
      <c r="A8" s="4" t="s">
        <v>329</v>
      </c>
      <c r="B8" s="5" t="s">
        <v>330</v>
      </c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</row>
    <row r="9" spans="1:15" x14ac:dyDescent="0.25">
      <c r="A9" s="4" t="s">
        <v>331</v>
      </c>
      <c r="B9" s="5" t="s">
        <v>332</v>
      </c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</row>
    <row r="10" spans="1:15" x14ac:dyDescent="0.25">
      <c r="A10" s="4" t="s">
        <v>333</v>
      </c>
      <c r="B10" s="5" t="s">
        <v>334</v>
      </c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</row>
    <row r="11" spans="1:15" x14ac:dyDescent="0.25">
      <c r="A11" s="4" t="s">
        <v>335</v>
      </c>
      <c r="B11" s="5" t="s">
        <v>336</v>
      </c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</row>
    <row r="12" spans="1:15" x14ac:dyDescent="0.25">
      <c r="A12" s="8" t="s">
        <v>659</v>
      </c>
      <c r="B12" s="9" t="s">
        <v>337</v>
      </c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</row>
    <row r="13" spans="1:15" x14ac:dyDescent="0.25">
      <c r="A13" s="8" t="s">
        <v>338</v>
      </c>
      <c r="B13" s="9" t="s">
        <v>339</v>
      </c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</row>
    <row r="14" spans="1:15" x14ac:dyDescent="0.25">
      <c r="A14" s="8" t="s">
        <v>340</v>
      </c>
      <c r="B14" s="9" t="s">
        <v>341</v>
      </c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</row>
    <row r="15" spans="1:15" x14ac:dyDescent="0.25">
      <c r="A15" s="16" t="s">
        <v>778</v>
      </c>
      <c r="B15" s="5" t="s">
        <v>342</v>
      </c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</row>
    <row r="16" spans="1:15" x14ac:dyDescent="0.25">
      <c r="A16" s="16" t="s">
        <v>787</v>
      </c>
      <c r="B16" s="5" t="s">
        <v>342</v>
      </c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</row>
    <row r="17" spans="1:15" x14ac:dyDescent="0.25">
      <c r="A17" s="16" t="s">
        <v>788</v>
      </c>
      <c r="B17" s="5" t="s">
        <v>342</v>
      </c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</row>
    <row r="18" spans="1:15" x14ac:dyDescent="0.25">
      <c r="A18" s="16" t="s">
        <v>786</v>
      </c>
      <c r="B18" s="5" t="s">
        <v>342</v>
      </c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</row>
    <row r="19" spans="1:15" x14ac:dyDescent="0.25">
      <c r="A19" s="16" t="s">
        <v>785</v>
      </c>
      <c r="B19" s="5" t="s">
        <v>342</v>
      </c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</row>
    <row r="20" spans="1:15" x14ac:dyDescent="0.25">
      <c r="A20" s="16" t="s">
        <v>784</v>
      </c>
      <c r="B20" s="5" t="s">
        <v>342</v>
      </c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</row>
    <row r="21" spans="1:15" x14ac:dyDescent="0.25">
      <c r="A21" s="16" t="s">
        <v>779</v>
      </c>
      <c r="B21" s="5" t="s">
        <v>342</v>
      </c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</row>
    <row r="22" spans="1:15" x14ac:dyDescent="0.25">
      <c r="A22" s="16" t="s">
        <v>780</v>
      </c>
      <c r="B22" s="5" t="s">
        <v>342</v>
      </c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</row>
    <row r="23" spans="1:15" x14ac:dyDescent="0.25">
      <c r="A23" s="16" t="s">
        <v>781</v>
      </c>
      <c r="B23" s="5" t="s">
        <v>342</v>
      </c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</row>
    <row r="24" spans="1:15" x14ac:dyDescent="0.25">
      <c r="A24" s="16" t="s">
        <v>782</v>
      </c>
      <c r="B24" s="5" t="s">
        <v>342</v>
      </c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</row>
    <row r="25" spans="1:15" x14ac:dyDescent="0.25">
      <c r="A25" s="8" t="s">
        <v>620</v>
      </c>
      <c r="B25" s="9" t="s">
        <v>342</v>
      </c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</row>
    <row r="26" spans="1:15" x14ac:dyDescent="0.25">
      <c r="A26" s="16" t="s">
        <v>778</v>
      </c>
      <c r="B26" s="5" t="s">
        <v>343</v>
      </c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</row>
    <row r="27" spans="1:15" x14ac:dyDescent="0.25">
      <c r="A27" s="16" t="s">
        <v>787</v>
      </c>
      <c r="B27" s="5" t="s">
        <v>343</v>
      </c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</row>
    <row r="28" spans="1:15" x14ac:dyDescent="0.25">
      <c r="A28" s="16" t="s">
        <v>788</v>
      </c>
      <c r="B28" s="5" t="s">
        <v>343</v>
      </c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</row>
    <row r="29" spans="1:15" x14ac:dyDescent="0.25">
      <c r="A29" s="16" t="s">
        <v>786</v>
      </c>
      <c r="B29" s="5" t="s">
        <v>343</v>
      </c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</row>
    <row r="30" spans="1:15" x14ac:dyDescent="0.25">
      <c r="A30" s="16" t="s">
        <v>785</v>
      </c>
      <c r="B30" s="5" t="s">
        <v>343</v>
      </c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</row>
    <row r="31" spans="1:15" x14ac:dyDescent="0.25">
      <c r="A31" s="16" t="s">
        <v>784</v>
      </c>
      <c r="B31" s="5" t="s">
        <v>343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</row>
    <row r="32" spans="1:15" x14ac:dyDescent="0.25">
      <c r="A32" s="16" t="s">
        <v>779</v>
      </c>
      <c r="B32" s="5" t="s">
        <v>343</v>
      </c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</row>
    <row r="33" spans="1:15" x14ac:dyDescent="0.25">
      <c r="A33" s="16" t="s">
        <v>780</v>
      </c>
      <c r="B33" s="5" t="s">
        <v>343</v>
      </c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</row>
    <row r="34" spans="1:15" x14ac:dyDescent="0.25">
      <c r="A34" s="16" t="s">
        <v>781</v>
      </c>
      <c r="B34" s="5" t="s">
        <v>343</v>
      </c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</row>
    <row r="35" spans="1:15" x14ac:dyDescent="0.25">
      <c r="A35" s="16" t="s">
        <v>782</v>
      </c>
      <c r="B35" s="5" t="s">
        <v>343</v>
      </c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</row>
    <row r="36" spans="1:15" x14ac:dyDescent="0.25">
      <c r="A36" s="8" t="s">
        <v>679</v>
      </c>
      <c r="B36" s="9" t="s">
        <v>343</v>
      </c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</row>
    <row r="37" spans="1:15" x14ac:dyDescent="0.25">
      <c r="A37" s="16" t="s">
        <v>778</v>
      </c>
      <c r="B37" s="5" t="s">
        <v>344</v>
      </c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</row>
    <row r="38" spans="1:15" x14ac:dyDescent="0.25">
      <c r="A38" s="16" t="s">
        <v>787</v>
      </c>
      <c r="B38" s="5" t="s">
        <v>344</v>
      </c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</row>
    <row r="39" spans="1:15" x14ac:dyDescent="0.25">
      <c r="A39" s="16" t="s">
        <v>788</v>
      </c>
      <c r="B39" s="5" t="s">
        <v>344</v>
      </c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</row>
    <row r="40" spans="1:15" x14ac:dyDescent="0.25">
      <c r="A40" s="16" t="s">
        <v>786</v>
      </c>
      <c r="B40" s="5" t="s">
        <v>344</v>
      </c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</row>
    <row r="41" spans="1:15" x14ac:dyDescent="0.25">
      <c r="A41" s="16" t="s">
        <v>785</v>
      </c>
      <c r="B41" s="5" t="s">
        <v>344</v>
      </c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</row>
    <row r="42" spans="1:15" x14ac:dyDescent="0.25">
      <c r="A42" s="16" t="s">
        <v>784</v>
      </c>
      <c r="B42" s="5" t="s">
        <v>344</v>
      </c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</row>
    <row r="43" spans="1:15" x14ac:dyDescent="0.25">
      <c r="A43" s="16" t="s">
        <v>779</v>
      </c>
      <c r="B43" s="5" t="s">
        <v>344</v>
      </c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</row>
    <row r="44" spans="1:15" x14ac:dyDescent="0.25">
      <c r="A44" s="16" t="s">
        <v>780</v>
      </c>
      <c r="B44" s="5" t="s">
        <v>344</v>
      </c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</row>
    <row r="45" spans="1:15" x14ac:dyDescent="0.25">
      <c r="A45" s="16" t="s">
        <v>781</v>
      </c>
      <c r="B45" s="5" t="s">
        <v>344</v>
      </c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</row>
    <row r="46" spans="1:15" x14ac:dyDescent="0.25">
      <c r="A46" s="16" t="s">
        <v>782</v>
      </c>
      <c r="B46" s="5" t="s">
        <v>344</v>
      </c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</row>
    <row r="47" spans="1:15" x14ac:dyDescent="0.25">
      <c r="A47" s="8" t="s">
        <v>678</v>
      </c>
      <c r="B47" s="9" t="s">
        <v>344</v>
      </c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</row>
    <row r="48" spans="1:15" x14ac:dyDescent="0.25">
      <c r="A48" s="66" t="s">
        <v>677</v>
      </c>
      <c r="B48" s="11" t="s">
        <v>345</v>
      </c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</row>
    <row r="49" spans="1:15" x14ac:dyDescent="0.25">
      <c r="A49" s="8" t="s">
        <v>346</v>
      </c>
      <c r="B49" s="9" t="s">
        <v>347</v>
      </c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</row>
    <row r="50" spans="1:15" x14ac:dyDescent="0.25">
      <c r="A50" s="8" t="s">
        <v>348</v>
      </c>
      <c r="B50" s="9" t="s">
        <v>349</v>
      </c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</row>
    <row r="51" spans="1:15" x14ac:dyDescent="0.25">
      <c r="A51" s="16" t="s">
        <v>778</v>
      </c>
      <c r="B51" s="5" t="s">
        <v>350</v>
      </c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</row>
    <row r="52" spans="1:15" x14ac:dyDescent="0.25">
      <c r="A52" s="16" t="s">
        <v>787</v>
      </c>
      <c r="B52" s="5" t="s">
        <v>350</v>
      </c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</row>
    <row r="53" spans="1:15" x14ac:dyDescent="0.25">
      <c r="A53" s="16" t="s">
        <v>788</v>
      </c>
      <c r="B53" s="5" t="s">
        <v>350</v>
      </c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</row>
    <row r="54" spans="1:15" x14ac:dyDescent="0.25">
      <c r="A54" s="16" t="s">
        <v>786</v>
      </c>
      <c r="B54" s="5" t="s">
        <v>350</v>
      </c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</row>
    <row r="55" spans="1:15" x14ac:dyDescent="0.25">
      <c r="A55" s="16" t="s">
        <v>785</v>
      </c>
      <c r="B55" s="5" t="s">
        <v>350</v>
      </c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</row>
    <row r="56" spans="1:15" x14ac:dyDescent="0.25">
      <c r="A56" s="16" t="s">
        <v>784</v>
      </c>
      <c r="B56" s="5" t="s">
        <v>350</v>
      </c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</row>
    <row r="57" spans="1:15" x14ac:dyDescent="0.25">
      <c r="A57" s="16" t="s">
        <v>779</v>
      </c>
      <c r="B57" s="5" t="s">
        <v>350</v>
      </c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</row>
    <row r="58" spans="1:15" x14ac:dyDescent="0.25">
      <c r="A58" s="16" t="s">
        <v>780</v>
      </c>
      <c r="B58" s="5" t="s">
        <v>350</v>
      </c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</row>
    <row r="59" spans="1:15" x14ac:dyDescent="0.25">
      <c r="A59" s="16" t="s">
        <v>781</v>
      </c>
      <c r="B59" s="5" t="s">
        <v>350</v>
      </c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</row>
    <row r="60" spans="1:15" x14ac:dyDescent="0.25">
      <c r="A60" s="16" t="s">
        <v>782</v>
      </c>
      <c r="B60" s="5" t="s">
        <v>350</v>
      </c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</row>
    <row r="61" spans="1:15" x14ac:dyDescent="0.25">
      <c r="A61" s="8" t="s">
        <v>676</v>
      </c>
      <c r="B61" s="9" t="s">
        <v>350</v>
      </c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</row>
    <row r="62" spans="1:15" x14ac:dyDescent="0.25">
      <c r="A62" s="16" t="s">
        <v>783</v>
      </c>
      <c r="B62" s="5" t="s">
        <v>351</v>
      </c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</row>
    <row r="63" spans="1:15" x14ac:dyDescent="0.25">
      <c r="A63" s="16" t="s">
        <v>787</v>
      </c>
      <c r="B63" s="5" t="s">
        <v>351</v>
      </c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</row>
    <row r="64" spans="1:15" x14ac:dyDescent="0.25">
      <c r="A64" s="16" t="s">
        <v>788</v>
      </c>
      <c r="B64" s="5" t="s">
        <v>351</v>
      </c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</row>
    <row r="65" spans="1:15" x14ac:dyDescent="0.25">
      <c r="A65" s="16" t="s">
        <v>786</v>
      </c>
      <c r="B65" s="5" t="s">
        <v>351</v>
      </c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</row>
    <row r="66" spans="1:15" x14ac:dyDescent="0.25">
      <c r="A66" s="16" t="s">
        <v>785</v>
      </c>
      <c r="B66" s="5" t="s">
        <v>351</v>
      </c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</row>
    <row r="67" spans="1:15" x14ac:dyDescent="0.25">
      <c r="A67" s="16" t="s">
        <v>784</v>
      </c>
      <c r="B67" s="5" t="s">
        <v>351</v>
      </c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</row>
    <row r="68" spans="1:15" x14ac:dyDescent="0.25">
      <c r="A68" s="16" t="s">
        <v>779</v>
      </c>
      <c r="B68" s="5" t="s">
        <v>351</v>
      </c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</row>
    <row r="69" spans="1:15" x14ac:dyDescent="0.25">
      <c r="A69" s="16" t="s">
        <v>780</v>
      </c>
      <c r="B69" s="5" t="s">
        <v>351</v>
      </c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</row>
    <row r="70" spans="1:15" x14ac:dyDescent="0.25">
      <c r="A70" s="16" t="s">
        <v>781</v>
      </c>
      <c r="B70" s="5" t="s">
        <v>351</v>
      </c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</row>
    <row r="71" spans="1:15" x14ac:dyDescent="0.25">
      <c r="A71" s="16" t="s">
        <v>782</v>
      </c>
      <c r="B71" s="5" t="s">
        <v>351</v>
      </c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</row>
    <row r="72" spans="1:15" x14ac:dyDescent="0.25">
      <c r="A72" s="8" t="s">
        <v>680</v>
      </c>
      <c r="B72" s="9" t="s">
        <v>351</v>
      </c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</row>
    <row r="73" spans="1:15" x14ac:dyDescent="0.25">
      <c r="A73" s="16" t="s">
        <v>778</v>
      </c>
      <c r="B73" s="5" t="s">
        <v>352</v>
      </c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</row>
    <row r="74" spans="1:15" x14ac:dyDescent="0.25">
      <c r="A74" s="16" t="s">
        <v>787</v>
      </c>
      <c r="B74" s="5" t="s">
        <v>352</v>
      </c>
      <c r="C74" s="36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</row>
    <row r="75" spans="1:15" x14ac:dyDescent="0.25">
      <c r="A75" s="16" t="s">
        <v>788</v>
      </c>
      <c r="B75" s="5" t="s">
        <v>352</v>
      </c>
      <c r="C75" s="36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</row>
    <row r="76" spans="1:15" x14ac:dyDescent="0.25">
      <c r="A76" s="16" t="s">
        <v>786</v>
      </c>
      <c r="B76" s="5" t="s">
        <v>352</v>
      </c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</row>
    <row r="77" spans="1:15" x14ac:dyDescent="0.25">
      <c r="A77" s="16" t="s">
        <v>785</v>
      </c>
      <c r="B77" s="5" t="s">
        <v>352</v>
      </c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</row>
    <row r="78" spans="1:15" x14ac:dyDescent="0.25">
      <c r="A78" s="16" t="s">
        <v>784</v>
      </c>
      <c r="B78" s="5" t="s">
        <v>352</v>
      </c>
      <c r="C78" s="36"/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</row>
    <row r="79" spans="1:15" x14ac:dyDescent="0.25">
      <c r="A79" s="16" t="s">
        <v>779</v>
      </c>
      <c r="B79" s="5" t="s">
        <v>352</v>
      </c>
      <c r="C79" s="36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</row>
    <row r="80" spans="1:15" x14ac:dyDescent="0.25">
      <c r="A80" s="16" t="s">
        <v>780</v>
      </c>
      <c r="B80" s="5" t="s">
        <v>352</v>
      </c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</row>
    <row r="81" spans="1:15" x14ac:dyDescent="0.25">
      <c r="A81" s="16" t="s">
        <v>781</v>
      </c>
      <c r="B81" s="5" t="s">
        <v>352</v>
      </c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</row>
    <row r="82" spans="1:15" x14ac:dyDescent="0.25">
      <c r="A82" s="16" t="s">
        <v>782</v>
      </c>
      <c r="B82" s="5" t="s">
        <v>352</v>
      </c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</row>
    <row r="83" spans="1:15" x14ac:dyDescent="0.25">
      <c r="A83" s="8" t="s">
        <v>625</v>
      </c>
      <c r="B83" s="9" t="s">
        <v>352</v>
      </c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</row>
    <row r="84" spans="1:15" x14ac:dyDescent="0.25">
      <c r="A84" s="66" t="s">
        <v>661</v>
      </c>
      <c r="B84" s="11" t="s">
        <v>353</v>
      </c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</row>
    <row r="85" spans="1:15" x14ac:dyDescent="0.25">
      <c r="A85" s="4" t="s">
        <v>681</v>
      </c>
      <c r="B85" s="5" t="s">
        <v>354</v>
      </c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</row>
    <row r="86" spans="1:15" x14ac:dyDescent="0.25">
      <c r="A86" s="24" t="s">
        <v>355</v>
      </c>
      <c r="B86" s="7" t="s">
        <v>354</v>
      </c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</row>
    <row r="87" spans="1:15" x14ac:dyDescent="0.25">
      <c r="A87" s="24" t="s">
        <v>356</v>
      </c>
      <c r="B87" s="7" t="s">
        <v>354</v>
      </c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</row>
    <row r="88" spans="1:15" x14ac:dyDescent="0.25">
      <c r="A88" s="24" t="s">
        <v>357</v>
      </c>
      <c r="B88" s="7" t="s">
        <v>354</v>
      </c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</row>
    <row r="89" spans="1:15" x14ac:dyDescent="0.25">
      <c r="A89" s="4" t="s">
        <v>627</v>
      </c>
      <c r="B89" s="5" t="s">
        <v>358</v>
      </c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</row>
    <row r="90" spans="1:15" x14ac:dyDescent="0.25">
      <c r="A90" s="8" t="s">
        <v>662</v>
      </c>
      <c r="B90" s="9" t="s">
        <v>359</v>
      </c>
      <c r="C90" s="36"/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6"/>
    </row>
    <row r="91" spans="1:15" x14ac:dyDescent="0.25">
      <c r="A91" s="8" t="s">
        <v>628</v>
      </c>
      <c r="B91" s="9" t="s">
        <v>360</v>
      </c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</row>
    <row r="92" spans="1:15" x14ac:dyDescent="0.25">
      <c r="A92" s="19" t="s">
        <v>682</v>
      </c>
      <c r="B92" s="17" t="s">
        <v>361</v>
      </c>
      <c r="C92" s="36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6"/>
    </row>
    <row r="93" spans="1:15" x14ac:dyDescent="0.25">
      <c r="A93" s="4" t="s">
        <v>683</v>
      </c>
      <c r="B93" s="4" t="s">
        <v>362</v>
      </c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</row>
    <row r="94" spans="1:15" x14ac:dyDescent="0.25">
      <c r="A94" s="4" t="s">
        <v>684</v>
      </c>
      <c r="B94" s="4" t="s">
        <v>362</v>
      </c>
      <c r="C94" s="36"/>
      <c r="D94" s="36"/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36"/>
    </row>
    <row r="95" spans="1:15" x14ac:dyDescent="0.25">
      <c r="A95" s="4" t="s">
        <v>685</v>
      </c>
      <c r="B95" s="4" t="s">
        <v>362</v>
      </c>
      <c r="C95" s="36"/>
      <c r="D95" s="36"/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36"/>
    </row>
    <row r="96" spans="1:15" x14ac:dyDescent="0.25">
      <c r="A96" s="4" t="s">
        <v>686</v>
      </c>
      <c r="B96" s="4" t="s">
        <v>362</v>
      </c>
      <c r="C96" s="36"/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6"/>
    </row>
    <row r="97" spans="1:15" x14ac:dyDescent="0.25">
      <c r="A97" s="4" t="s">
        <v>687</v>
      </c>
      <c r="B97" s="4" t="s">
        <v>362</v>
      </c>
      <c r="C97" s="36"/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</row>
    <row r="98" spans="1:15" x14ac:dyDescent="0.25">
      <c r="A98" s="4" t="s">
        <v>688</v>
      </c>
      <c r="B98" s="4" t="s">
        <v>362</v>
      </c>
      <c r="C98" s="36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6"/>
    </row>
    <row r="99" spans="1:15" x14ac:dyDescent="0.25">
      <c r="A99" s="4" t="s">
        <v>689</v>
      </c>
      <c r="B99" s="4" t="s">
        <v>362</v>
      </c>
      <c r="C99" s="36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</row>
    <row r="100" spans="1:15" x14ac:dyDescent="0.25">
      <c r="A100" s="4" t="s">
        <v>690</v>
      </c>
      <c r="B100" s="4" t="s">
        <v>362</v>
      </c>
      <c r="C100" s="36"/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36"/>
    </row>
    <row r="101" spans="1:15" x14ac:dyDescent="0.25">
      <c r="A101" s="8" t="s">
        <v>630</v>
      </c>
      <c r="B101" s="9" t="s">
        <v>362</v>
      </c>
      <c r="C101" s="36"/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</row>
    <row r="102" spans="1:15" x14ac:dyDescent="0.25">
      <c r="A102" s="4" t="s">
        <v>631</v>
      </c>
      <c r="B102" s="5" t="s">
        <v>363</v>
      </c>
      <c r="C102" s="36"/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6"/>
    </row>
    <row r="103" spans="1:15" x14ac:dyDescent="0.25">
      <c r="A103" s="67" t="s">
        <v>364</v>
      </c>
      <c r="B103" s="67" t="s">
        <v>363</v>
      </c>
      <c r="C103" s="36"/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</row>
    <row r="104" spans="1:15" x14ac:dyDescent="0.25">
      <c r="A104" s="67" t="s">
        <v>365</v>
      </c>
      <c r="B104" s="67" t="s">
        <v>363</v>
      </c>
      <c r="C104" s="36"/>
      <c r="D104" s="36"/>
      <c r="E104" s="36"/>
      <c r="F104" s="36"/>
      <c r="G104" s="36"/>
      <c r="H104" s="36"/>
      <c r="I104" s="36"/>
      <c r="J104" s="36"/>
      <c r="K104" s="36"/>
      <c r="L104" s="36"/>
      <c r="M104" s="36"/>
      <c r="N104" s="36"/>
      <c r="O104" s="36"/>
    </row>
    <row r="105" spans="1:15" x14ac:dyDescent="0.25">
      <c r="A105" s="4" t="s">
        <v>632</v>
      </c>
      <c r="B105" s="5" t="s">
        <v>366</v>
      </c>
      <c r="C105" s="36"/>
      <c r="D105" s="36"/>
      <c r="E105" s="36"/>
      <c r="F105" s="36"/>
      <c r="G105" s="36"/>
      <c r="H105" s="36"/>
      <c r="I105" s="36"/>
      <c r="J105" s="36"/>
      <c r="K105" s="36"/>
      <c r="L105" s="36"/>
      <c r="M105" s="36"/>
      <c r="N105" s="36"/>
      <c r="O105" s="36"/>
    </row>
    <row r="106" spans="1:15" x14ac:dyDescent="0.25">
      <c r="A106" s="4" t="s">
        <v>367</v>
      </c>
      <c r="B106" s="5" t="s">
        <v>368</v>
      </c>
      <c r="C106" s="36"/>
      <c r="D106" s="36"/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36"/>
    </row>
    <row r="107" spans="1:15" x14ac:dyDescent="0.25">
      <c r="A107" s="4" t="s">
        <v>633</v>
      </c>
      <c r="B107" s="5" t="s">
        <v>369</v>
      </c>
      <c r="C107" s="36"/>
      <c r="D107" s="36"/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36"/>
    </row>
    <row r="108" spans="1:15" x14ac:dyDescent="0.25">
      <c r="A108" s="67" t="s">
        <v>370</v>
      </c>
      <c r="B108" s="67" t="s">
        <v>369</v>
      </c>
      <c r="C108" s="36"/>
      <c r="D108" s="36"/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36"/>
    </row>
    <row r="109" spans="1:15" x14ac:dyDescent="0.25">
      <c r="A109" s="67" t="s">
        <v>371</v>
      </c>
      <c r="B109" s="67" t="s">
        <v>369</v>
      </c>
      <c r="C109" s="36"/>
      <c r="D109" s="36"/>
      <c r="E109" s="36"/>
      <c r="F109" s="36"/>
      <c r="G109" s="36"/>
      <c r="H109" s="36"/>
      <c r="I109" s="36"/>
      <c r="J109" s="36"/>
      <c r="K109" s="36"/>
      <c r="L109" s="36"/>
      <c r="M109" s="36"/>
      <c r="N109" s="36"/>
      <c r="O109" s="36"/>
    </row>
    <row r="110" spans="1:15" x14ac:dyDescent="0.25">
      <c r="A110" s="67" t="s">
        <v>372</v>
      </c>
      <c r="B110" s="67" t="s">
        <v>369</v>
      </c>
      <c r="C110" s="36"/>
      <c r="D110" s="36"/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36"/>
    </row>
    <row r="111" spans="1:15" x14ac:dyDescent="0.25">
      <c r="A111" s="67" t="s">
        <v>373</v>
      </c>
      <c r="B111" s="67" t="s">
        <v>369</v>
      </c>
      <c r="C111" s="36"/>
      <c r="D111" s="36"/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36"/>
    </row>
    <row r="112" spans="1:15" x14ac:dyDescent="0.25">
      <c r="A112" s="4" t="s">
        <v>691</v>
      </c>
      <c r="B112" s="5" t="s">
        <v>374</v>
      </c>
      <c r="C112" s="36"/>
      <c r="D112" s="36"/>
      <c r="E112" s="36"/>
      <c r="F112" s="36"/>
      <c r="G112" s="36"/>
      <c r="H112" s="36"/>
      <c r="I112" s="36"/>
      <c r="J112" s="36"/>
      <c r="K112" s="36"/>
      <c r="L112" s="36"/>
      <c r="M112" s="36"/>
      <c r="N112" s="36"/>
      <c r="O112" s="36"/>
    </row>
    <row r="113" spans="1:15" x14ac:dyDescent="0.25">
      <c r="A113" s="67" t="s">
        <v>375</v>
      </c>
      <c r="B113" s="67" t="s">
        <v>374</v>
      </c>
      <c r="C113" s="36"/>
      <c r="D113" s="36"/>
      <c r="E113" s="36"/>
      <c r="F113" s="36"/>
      <c r="G113" s="36"/>
      <c r="H113" s="36"/>
      <c r="I113" s="36"/>
      <c r="J113" s="36"/>
      <c r="K113" s="36"/>
      <c r="L113" s="36"/>
      <c r="M113" s="36"/>
      <c r="N113" s="36"/>
      <c r="O113" s="36"/>
    </row>
    <row r="114" spans="1:15" x14ac:dyDescent="0.25">
      <c r="A114" s="67" t="s">
        <v>376</v>
      </c>
      <c r="B114" s="67" t="s">
        <v>374</v>
      </c>
      <c r="C114" s="36"/>
      <c r="D114" s="36"/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6"/>
    </row>
    <row r="115" spans="1:15" x14ac:dyDescent="0.25">
      <c r="A115" s="67" t="s">
        <v>377</v>
      </c>
      <c r="B115" s="67" t="s">
        <v>374</v>
      </c>
      <c r="C115" s="36"/>
      <c r="D115" s="36"/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36"/>
    </row>
    <row r="116" spans="1:15" x14ac:dyDescent="0.25">
      <c r="A116" s="67" t="s">
        <v>378</v>
      </c>
      <c r="B116" s="67" t="s">
        <v>374</v>
      </c>
      <c r="C116" s="36"/>
      <c r="D116" s="36"/>
      <c r="E116" s="36"/>
      <c r="F116" s="36"/>
      <c r="G116" s="36"/>
      <c r="H116" s="36"/>
      <c r="I116" s="36"/>
      <c r="J116" s="36"/>
      <c r="K116" s="36"/>
      <c r="L116" s="36"/>
      <c r="M116" s="36"/>
      <c r="N116" s="36"/>
      <c r="O116" s="36"/>
    </row>
    <row r="117" spans="1:15" x14ac:dyDescent="0.25">
      <c r="A117" s="67" t="s">
        <v>379</v>
      </c>
      <c r="B117" s="67" t="s">
        <v>374</v>
      </c>
      <c r="C117" s="36"/>
      <c r="D117" s="36"/>
      <c r="E117" s="36"/>
      <c r="F117" s="36"/>
      <c r="G117" s="36"/>
      <c r="H117" s="36"/>
      <c r="I117" s="36"/>
      <c r="J117" s="36"/>
      <c r="K117" s="36"/>
      <c r="L117" s="36"/>
      <c r="M117" s="36"/>
      <c r="N117" s="36"/>
      <c r="O117" s="36"/>
    </row>
    <row r="118" spans="1:15" x14ac:dyDescent="0.25">
      <c r="A118" s="67" t="s">
        <v>380</v>
      </c>
      <c r="B118" s="67" t="s">
        <v>374</v>
      </c>
      <c r="C118" s="36"/>
      <c r="D118" s="36"/>
      <c r="E118" s="36"/>
      <c r="F118" s="36"/>
      <c r="G118" s="36"/>
      <c r="H118" s="36"/>
      <c r="I118" s="36"/>
      <c r="J118" s="36"/>
      <c r="K118" s="36"/>
      <c r="L118" s="36"/>
      <c r="M118" s="36"/>
      <c r="N118" s="36"/>
      <c r="O118" s="36"/>
    </row>
    <row r="119" spans="1:15" x14ac:dyDescent="0.25">
      <c r="A119" s="67" t="s">
        <v>381</v>
      </c>
      <c r="B119" s="67" t="s">
        <v>374</v>
      </c>
      <c r="C119" s="36"/>
      <c r="D119" s="36"/>
      <c r="E119" s="36"/>
      <c r="F119" s="36"/>
      <c r="G119" s="36"/>
      <c r="H119" s="36"/>
      <c r="I119" s="36"/>
      <c r="J119" s="36"/>
      <c r="K119" s="36"/>
      <c r="L119" s="36"/>
      <c r="M119" s="36"/>
      <c r="N119" s="36"/>
      <c r="O119" s="36"/>
    </row>
    <row r="120" spans="1:15" x14ac:dyDescent="0.25">
      <c r="A120" s="67" t="s">
        <v>382</v>
      </c>
      <c r="B120" s="67" t="s">
        <v>374</v>
      </c>
      <c r="C120" s="36"/>
      <c r="D120" s="36"/>
      <c r="E120" s="36"/>
      <c r="F120" s="36"/>
      <c r="G120" s="36"/>
      <c r="H120" s="36"/>
      <c r="I120" s="36"/>
      <c r="J120" s="36"/>
      <c r="K120" s="36"/>
      <c r="L120" s="36"/>
      <c r="M120" s="36"/>
      <c r="N120" s="36"/>
      <c r="O120" s="36"/>
    </row>
    <row r="121" spans="1:15" x14ac:dyDescent="0.25">
      <c r="A121" s="67" t="s">
        <v>383</v>
      </c>
      <c r="B121" s="67" t="s">
        <v>374</v>
      </c>
      <c r="C121" s="36"/>
      <c r="D121" s="36"/>
      <c r="E121" s="36"/>
      <c r="F121" s="36"/>
      <c r="G121" s="36"/>
      <c r="H121" s="36"/>
      <c r="I121" s="36"/>
      <c r="J121" s="36"/>
      <c r="K121" s="36"/>
      <c r="L121" s="36"/>
      <c r="M121" s="36"/>
      <c r="N121" s="36"/>
      <c r="O121" s="36"/>
    </row>
    <row r="122" spans="1:15" x14ac:dyDescent="0.25">
      <c r="A122" s="67" t="s">
        <v>384</v>
      </c>
      <c r="B122" s="67" t="s">
        <v>374</v>
      </c>
      <c r="C122" s="36"/>
      <c r="D122" s="36"/>
      <c r="E122" s="36"/>
      <c r="F122" s="36"/>
      <c r="G122" s="36"/>
      <c r="H122" s="36"/>
      <c r="I122" s="36"/>
      <c r="J122" s="36"/>
      <c r="K122" s="36"/>
      <c r="L122" s="36"/>
      <c r="M122" s="36"/>
      <c r="N122" s="36"/>
      <c r="O122" s="36"/>
    </row>
    <row r="123" spans="1:15" x14ac:dyDescent="0.25">
      <c r="A123" s="67" t="s">
        <v>385</v>
      </c>
      <c r="B123" s="67" t="s">
        <v>374</v>
      </c>
      <c r="C123" s="36"/>
      <c r="D123" s="36"/>
      <c r="E123" s="36"/>
      <c r="F123" s="36"/>
      <c r="G123" s="36"/>
      <c r="H123" s="36"/>
      <c r="I123" s="36"/>
      <c r="J123" s="36"/>
      <c r="K123" s="36"/>
      <c r="L123" s="36"/>
      <c r="M123" s="36"/>
      <c r="N123" s="36"/>
      <c r="O123" s="36"/>
    </row>
    <row r="124" spans="1:15" x14ac:dyDescent="0.25">
      <c r="A124" s="67" t="s">
        <v>386</v>
      </c>
      <c r="B124" s="67" t="s">
        <v>374</v>
      </c>
      <c r="C124" s="36"/>
      <c r="D124" s="36"/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36"/>
    </row>
    <row r="125" spans="1:15" x14ac:dyDescent="0.25">
      <c r="A125" s="67" t="s">
        <v>387</v>
      </c>
      <c r="B125" s="67" t="s">
        <v>374</v>
      </c>
      <c r="C125" s="36"/>
      <c r="D125" s="36"/>
      <c r="E125" s="36"/>
      <c r="F125" s="36"/>
      <c r="G125" s="36"/>
      <c r="H125" s="36"/>
      <c r="I125" s="36"/>
      <c r="J125" s="36"/>
      <c r="K125" s="36"/>
      <c r="L125" s="36"/>
      <c r="M125" s="36"/>
      <c r="N125" s="36"/>
      <c r="O125" s="36"/>
    </row>
    <row r="126" spans="1:15" x14ac:dyDescent="0.25">
      <c r="A126" s="67" t="s">
        <v>388</v>
      </c>
      <c r="B126" s="67" t="s">
        <v>374</v>
      </c>
      <c r="C126" s="36"/>
      <c r="D126" s="36"/>
      <c r="E126" s="36"/>
      <c r="F126" s="36"/>
      <c r="G126" s="36"/>
      <c r="H126" s="36"/>
      <c r="I126" s="36"/>
      <c r="J126" s="36"/>
      <c r="K126" s="36"/>
      <c r="L126" s="36"/>
      <c r="M126" s="36"/>
      <c r="N126" s="36"/>
      <c r="O126" s="36"/>
    </row>
    <row r="127" spans="1:15" x14ac:dyDescent="0.25">
      <c r="A127" s="67" t="s">
        <v>389</v>
      </c>
      <c r="B127" s="67" t="s">
        <v>374</v>
      </c>
      <c r="C127" s="36"/>
      <c r="D127" s="36"/>
      <c r="E127" s="36"/>
      <c r="F127" s="36"/>
      <c r="G127" s="36"/>
      <c r="H127" s="36"/>
      <c r="I127" s="36"/>
      <c r="J127" s="36"/>
      <c r="K127" s="36"/>
      <c r="L127" s="36"/>
      <c r="M127" s="36"/>
      <c r="N127" s="36"/>
      <c r="O127" s="36"/>
    </row>
    <row r="128" spans="1:15" x14ac:dyDescent="0.25">
      <c r="A128" s="8" t="s">
        <v>663</v>
      </c>
      <c r="B128" s="9" t="s">
        <v>390</v>
      </c>
      <c r="C128" s="36"/>
      <c r="D128" s="36"/>
      <c r="E128" s="36"/>
      <c r="F128" s="36"/>
      <c r="G128" s="36"/>
      <c r="H128" s="36"/>
      <c r="I128" s="36"/>
      <c r="J128" s="36"/>
      <c r="K128" s="36"/>
      <c r="L128" s="36"/>
      <c r="M128" s="36"/>
      <c r="N128" s="36"/>
      <c r="O128" s="36"/>
    </row>
    <row r="129" spans="1:15" x14ac:dyDescent="0.25">
      <c r="A129" s="4" t="s">
        <v>693</v>
      </c>
      <c r="B129" s="4" t="s">
        <v>391</v>
      </c>
      <c r="C129" s="36"/>
      <c r="D129" s="36"/>
      <c r="E129" s="36"/>
      <c r="F129" s="36"/>
      <c r="G129" s="36"/>
      <c r="H129" s="36"/>
      <c r="I129" s="36"/>
      <c r="J129" s="36"/>
      <c r="K129" s="36"/>
      <c r="L129" s="36"/>
      <c r="M129" s="36"/>
      <c r="N129" s="36"/>
      <c r="O129" s="36"/>
    </row>
    <row r="130" spans="1:15" x14ac:dyDescent="0.25">
      <c r="A130" s="4" t="s">
        <v>692</v>
      </c>
      <c r="B130" s="4" t="s">
        <v>391</v>
      </c>
      <c r="C130" s="36"/>
      <c r="D130" s="36"/>
      <c r="E130" s="36"/>
      <c r="F130" s="36"/>
      <c r="G130" s="36"/>
      <c r="H130" s="36"/>
      <c r="I130" s="36"/>
      <c r="J130" s="36"/>
      <c r="K130" s="36"/>
      <c r="L130" s="36"/>
      <c r="M130" s="36"/>
      <c r="N130" s="36"/>
      <c r="O130" s="36"/>
    </row>
    <row r="131" spans="1:15" x14ac:dyDescent="0.25">
      <c r="A131" s="4" t="s">
        <v>694</v>
      </c>
      <c r="B131" s="4" t="s">
        <v>391</v>
      </c>
      <c r="C131" s="36"/>
      <c r="D131" s="36"/>
      <c r="E131" s="36"/>
      <c r="F131" s="36"/>
      <c r="G131" s="36"/>
      <c r="H131" s="36"/>
      <c r="I131" s="36"/>
      <c r="J131" s="36"/>
      <c r="K131" s="36"/>
      <c r="L131" s="36"/>
      <c r="M131" s="36"/>
      <c r="N131" s="36"/>
      <c r="O131" s="36"/>
    </row>
    <row r="132" spans="1:15" x14ac:dyDescent="0.25">
      <c r="A132" s="4" t="s">
        <v>695</v>
      </c>
      <c r="B132" s="4" t="s">
        <v>391</v>
      </c>
      <c r="C132" s="36"/>
      <c r="D132" s="36"/>
      <c r="E132" s="36"/>
      <c r="F132" s="36"/>
      <c r="G132" s="36"/>
      <c r="H132" s="36"/>
      <c r="I132" s="36"/>
      <c r="J132" s="36"/>
      <c r="K132" s="36"/>
      <c r="L132" s="36"/>
      <c r="M132" s="36"/>
      <c r="N132" s="36"/>
      <c r="O132" s="36"/>
    </row>
    <row r="133" spans="1:15" x14ac:dyDescent="0.25">
      <c r="A133" s="4" t="s">
        <v>696</v>
      </c>
      <c r="B133" s="4" t="s">
        <v>391</v>
      </c>
      <c r="C133" s="36"/>
      <c r="D133" s="36"/>
      <c r="E133" s="36"/>
      <c r="F133" s="36"/>
      <c r="G133" s="36"/>
      <c r="H133" s="36"/>
      <c r="I133" s="36"/>
      <c r="J133" s="36"/>
      <c r="K133" s="36"/>
      <c r="L133" s="36"/>
      <c r="M133" s="36"/>
      <c r="N133" s="36"/>
      <c r="O133" s="36"/>
    </row>
    <row r="134" spans="1:15" ht="30" x14ac:dyDescent="0.25">
      <c r="A134" s="4" t="s">
        <v>697</v>
      </c>
      <c r="B134" s="4" t="s">
        <v>391</v>
      </c>
      <c r="C134" s="36"/>
      <c r="D134" s="36"/>
      <c r="E134" s="36"/>
      <c r="F134" s="36"/>
      <c r="G134" s="36"/>
      <c r="H134" s="36"/>
      <c r="I134" s="36"/>
      <c r="J134" s="36"/>
      <c r="K134" s="36"/>
      <c r="L134" s="36"/>
      <c r="M134" s="36"/>
      <c r="N134" s="36"/>
      <c r="O134" s="36"/>
    </row>
    <row r="135" spans="1:15" x14ac:dyDescent="0.25">
      <c r="A135" s="4" t="s">
        <v>698</v>
      </c>
      <c r="B135" s="4" t="s">
        <v>391</v>
      </c>
      <c r="C135" s="36"/>
      <c r="D135" s="36"/>
      <c r="E135" s="36"/>
      <c r="F135" s="36"/>
      <c r="G135" s="36"/>
      <c r="H135" s="36"/>
      <c r="I135" s="36"/>
      <c r="J135" s="36"/>
      <c r="K135" s="36"/>
      <c r="L135" s="36"/>
      <c r="M135" s="36"/>
      <c r="N135" s="36"/>
      <c r="O135" s="36"/>
    </row>
    <row r="136" spans="1:15" x14ac:dyDescent="0.25">
      <c r="A136" s="4" t="s">
        <v>699</v>
      </c>
      <c r="B136" s="4" t="s">
        <v>391</v>
      </c>
      <c r="C136" s="36"/>
      <c r="D136" s="36"/>
      <c r="E136" s="36"/>
      <c r="F136" s="36"/>
      <c r="G136" s="36"/>
      <c r="H136" s="36"/>
      <c r="I136" s="36"/>
      <c r="J136" s="36"/>
      <c r="K136" s="36"/>
      <c r="L136" s="36"/>
      <c r="M136" s="36"/>
      <c r="N136" s="36"/>
      <c r="O136" s="36"/>
    </row>
    <row r="137" spans="1:15" x14ac:dyDescent="0.25">
      <c r="A137" s="4" t="s">
        <v>700</v>
      </c>
      <c r="B137" s="4" t="s">
        <v>391</v>
      </c>
      <c r="C137" s="36"/>
      <c r="D137" s="36"/>
      <c r="E137" s="36"/>
      <c r="F137" s="36"/>
      <c r="G137" s="36"/>
      <c r="H137" s="36"/>
      <c r="I137" s="36"/>
      <c r="J137" s="36"/>
      <c r="K137" s="36"/>
      <c r="L137" s="36"/>
      <c r="M137" s="36"/>
      <c r="N137" s="36"/>
      <c r="O137" s="36"/>
    </row>
    <row r="138" spans="1:15" x14ac:dyDescent="0.25">
      <c r="A138" s="4" t="s">
        <v>701</v>
      </c>
      <c r="B138" s="4" t="s">
        <v>391</v>
      </c>
      <c r="C138" s="36"/>
      <c r="D138" s="36"/>
      <c r="E138" s="36"/>
      <c r="F138" s="36"/>
      <c r="G138" s="36"/>
      <c r="H138" s="36"/>
      <c r="I138" s="36"/>
      <c r="J138" s="36"/>
      <c r="K138" s="36"/>
      <c r="L138" s="36"/>
      <c r="M138" s="36"/>
      <c r="N138" s="36"/>
      <c r="O138" s="36"/>
    </row>
    <row r="139" spans="1:15" ht="30" x14ac:dyDescent="0.25">
      <c r="A139" s="4" t="s">
        <v>702</v>
      </c>
      <c r="B139" s="4" t="s">
        <v>391</v>
      </c>
      <c r="C139" s="36"/>
      <c r="D139" s="36"/>
      <c r="E139" s="36"/>
      <c r="F139" s="36"/>
      <c r="G139" s="36"/>
      <c r="H139" s="36"/>
      <c r="I139" s="36"/>
      <c r="J139" s="36"/>
      <c r="K139" s="36"/>
      <c r="L139" s="36"/>
      <c r="M139" s="36"/>
      <c r="N139" s="36"/>
      <c r="O139" s="36"/>
    </row>
    <row r="140" spans="1:15" x14ac:dyDescent="0.25">
      <c r="A140" s="4" t="s">
        <v>703</v>
      </c>
      <c r="B140" s="4" t="s">
        <v>391</v>
      </c>
      <c r="C140" s="36"/>
      <c r="D140" s="36"/>
      <c r="E140" s="36"/>
      <c r="F140" s="36"/>
      <c r="G140" s="36"/>
      <c r="H140" s="36"/>
      <c r="I140" s="36"/>
      <c r="J140" s="36"/>
      <c r="K140" s="36"/>
      <c r="L140" s="36"/>
      <c r="M140" s="36"/>
      <c r="N140" s="36"/>
      <c r="O140" s="36"/>
    </row>
    <row r="141" spans="1:15" x14ac:dyDescent="0.25">
      <c r="A141" s="8" t="s">
        <v>635</v>
      </c>
      <c r="B141" s="9" t="s">
        <v>391</v>
      </c>
      <c r="C141" s="36"/>
      <c r="D141" s="36"/>
      <c r="E141" s="36"/>
      <c r="F141" s="36"/>
      <c r="G141" s="36"/>
      <c r="H141" s="36"/>
      <c r="I141" s="36"/>
      <c r="J141" s="36"/>
      <c r="K141" s="36"/>
      <c r="L141" s="36"/>
      <c r="M141" s="36"/>
      <c r="N141" s="36"/>
      <c r="O141" s="36"/>
    </row>
    <row r="142" spans="1:15" x14ac:dyDescent="0.25">
      <c r="A142" s="66" t="s">
        <v>664</v>
      </c>
      <c r="B142" s="11" t="s">
        <v>392</v>
      </c>
      <c r="C142" s="36"/>
      <c r="D142" s="36"/>
      <c r="E142" s="36"/>
      <c r="F142" s="36"/>
      <c r="G142" s="36"/>
      <c r="H142" s="36"/>
      <c r="I142" s="36"/>
      <c r="J142" s="36"/>
      <c r="K142" s="36"/>
      <c r="L142" s="36"/>
      <c r="M142" s="36"/>
      <c r="N142" s="36"/>
      <c r="O142" s="36"/>
    </row>
    <row r="143" spans="1:15" x14ac:dyDescent="0.25">
      <c r="A143" s="16" t="s">
        <v>393</v>
      </c>
      <c r="B143" s="5" t="s">
        <v>394</v>
      </c>
      <c r="C143" s="36"/>
      <c r="D143" s="36"/>
      <c r="E143" s="36"/>
      <c r="F143" s="36"/>
      <c r="G143" s="36"/>
      <c r="H143" s="36"/>
      <c r="I143" s="36"/>
      <c r="J143" s="36"/>
      <c r="K143" s="36"/>
      <c r="L143" s="36"/>
      <c r="M143" s="36"/>
      <c r="N143" s="36"/>
      <c r="O143" s="36"/>
    </row>
    <row r="144" spans="1:15" x14ac:dyDescent="0.25">
      <c r="A144" s="16" t="s">
        <v>636</v>
      </c>
      <c r="B144" s="5" t="s">
        <v>395</v>
      </c>
      <c r="C144" s="36"/>
      <c r="D144" s="36"/>
      <c r="E144" s="36"/>
      <c r="F144" s="36"/>
      <c r="G144" s="36"/>
      <c r="H144" s="36"/>
      <c r="I144" s="36"/>
      <c r="J144" s="36"/>
      <c r="K144" s="36"/>
      <c r="L144" s="36"/>
      <c r="M144" s="36"/>
      <c r="N144" s="36"/>
      <c r="O144" s="36"/>
    </row>
    <row r="145" spans="1:15" x14ac:dyDescent="0.25">
      <c r="A145" s="68" t="s">
        <v>396</v>
      </c>
      <c r="B145" s="67" t="s">
        <v>395</v>
      </c>
      <c r="C145" s="36"/>
      <c r="D145" s="36"/>
      <c r="E145" s="36"/>
      <c r="F145" s="36"/>
      <c r="G145" s="36"/>
      <c r="H145" s="36"/>
      <c r="I145" s="36"/>
      <c r="J145" s="36"/>
      <c r="K145" s="36"/>
      <c r="L145" s="36"/>
      <c r="M145" s="36"/>
      <c r="N145" s="36"/>
      <c r="O145" s="36"/>
    </row>
    <row r="146" spans="1:15" x14ac:dyDescent="0.25">
      <c r="A146" s="67" t="s">
        <v>397</v>
      </c>
      <c r="B146" s="67" t="s">
        <v>395</v>
      </c>
      <c r="C146" s="36"/>
      <c r="D146" s="36"/>
      <c r="E146" s="36"/>
      <c r="F146" s="36"/>
      <c r="G146" s="36"/>
      <c r="H146" s="36"/>
      <c r="I146" s="36"/>
      <c r="J146" s="36"/>
      <c r="K146" s="36"/>
      <c r="L146" s="36"/>
      <c r="M146" s="36"/>
      <c r="N146" s="36"/>
      <c r="O146" s="36"/>
    </row>
    <row r="147" spans="1:15" x14ac:dyDescent="0.25">
      <c r="A147" s="46" t="s">
        <v>637</v>
      </c>
      <c r="B147" s="5" t="s">
        <v>398</v>
      </c>
      <c r="C147" s="36"/>
      <c r="D147" s="36"/>
      <c r="E147" s="36"/>
      <c r="F147" s="36"/>
      <c r="G147" s="36"/>
      <c r="H147" s="36"/>
      <c r="I147" s="36"/>
      <c r="J147" s="36"/>
      <c r="K147" s="36"/>
      <c r="L147" s="36"/>
      <c r="M147" s="36"/>
      <c r="N147" s="36"/>
      <c r="O147" s="36"/>
    </row>
    <row r="148" spans="1:15" x14ac:dyDescent="0.25">
      <c r="A148" s="69" t="s">
        <v>193</v>
      </c>
      <c r="B148" s="69" t="s">
        <v>398</v>
      </c>
      <c r="C148" s="36"/>
      <c r="D148" s="36"/>
      <c r="E148" s="36"/>
      <c r="F148" s="36"/>
      <c r="G148" s="36"/>
      <c r="H148" s="36"/>
      <c r="I148" s="36"/>
      <c r="J148" s="36"/>
      <c r="K148" s="36"/>
      <c r="L148" s="36"/>
      <c r="M148" s="36"/>
      <c r="N148" s="36"/>
      <c r="O148" s="36"/>
    </row>
    <row r="149" spans="1:15" x14ac:dyDescent="0.25">
      <c r="A149" s="46" t="s">
        <v>704</v>
      </c>
      <c r="B149" s="5" t="s">
        <v>399</v>
      </c>
      <c r="C149" s="36"/>
      <c r="D149" s="36"/>
      <c r="E149" s="36"/>
      <c r="F149" s="36"/>
      <c r="G149" s="36"/>
      <c r="H149" s="36"/>
      <c r="I149" s="36"/>
      <c r="J149" s="36"/>
      <c r="K149" s="36"/>
      <c r="L149" s="36"/>
      <c r="M149" s="36"/>
      <c r="N149" s="36"/>
      <c r="O149" s="36"/>
    </row>
    <row r="150" spans="1:15" x14ac:dyDescent="0.25">
      <c r="A150" s="70" t="s">
        <v>400</v>
      </c>
      <c r="B150" s="67" t="s">
        <v>399</v>
      </c>
      <c r="C150" s="36"/>
      <c r="D150" s="36"/>
      <c r="E150" s="36"/>
      <c r="F150" s="36"/>
      <c r="G150" s="36"/>
      <c r="H150" s="36"/>
      <c r="I150" s="36"/>
      <c r="J150" s="36"/>
      <c r="K150" s="36"/>
      <c r="L150" s="36"/>
      <c r="M150" s="36"/>
      <c r="N150" s="36"/>
      <c r="O150" s="36"/>
    </row>
    <row r="151" spans="1:15" x14ac:dyDescent="0.25">
      <c r="A151" s="67" t="s">
        <v>401</v>
      </c>
      <c r="B151" s="67" t="s">
        <v>399</v>
      </c>
      <c r="C151" s="36"/>
      <c r="D151" s="36"/>
      <c r="E151" s="36"/>
      <c r="F151" s="36"/>
      <c r="G151" s="36"/>
      <c r="H151" s="36"/>
      <c r="I151" s="36"/>
      <c r="J151" s="36"/>
      <c r="K151" s="36"/>
      <c r="L151" s="36"/>
      <c r="M151" s="36"/>
      <c r="N151" s="36"/>
      <c r="O151" s="36"/>
    </row>
    <row r="152" spans="1:15" x14ac:dyDescent="0.25">
      <c r="A152" s="67" t="s">
        <v>402</v>
      </c>
      <c r="B152" s="67" t="s">
        <v>399</v>
      </c>
      <c r="C152" s="36"/>
      <c r="D152" s="36"/>
      <c r="E152" s="36"/>
      <c r="F152" s="36"/>
      <c r="G152" s="36"/>
      <c r="H152" s="36"/>
      <c r="I152" s="36"/>
      <c r="J152" s="36"/>
      <c r="K152" s="36"/>
      <c r="L152" s="36"/>
      <c r="M152" s="36"/>
      <c r="N152" s="36"/>
      <c r="O152" s="36"/>
    </row>
    <row r="153" spans="1:15" x14ac:dyDescent="0.25">
      <c r="A153" s="67" t="s">
        <v>403</v>
      </c>
      <c r="B153" s="67" t="s">
        <v>399</v>
      </c>
      <c r="C153" s="36"/>
      <c r="D153" s="36"/>
      <c r="E153" s="36"/>
      <c r="F153" s="36"/>
      <c r="G153" s="36"/>
      <c r="H153" s="36"/>
      <c r="I153" s="36"/>
      <c r="J153" s="36"/>
      <c r="K153" s="36"/>
      <c r="L153" s="36"/>
      <c r="M153" s="36"/>
      <c r="N153" s="36"/>
      <c r="O153" s="36"/>
    </row>
    <row r="154" spans="1:15" x14ac:dyDescent="0.25">
      <c r="A154" s="67" t="s">
        <v>404</v>
      </c>
      <c r="B154" s="67" t="s">
        <v>399</v>
      </c>
      <c r="C154" s="36"/>
      <c r="D154" s="36"/>
      <c r="E154" s="36"/>
      <c r="F154" s="36"/>
      <c r="G154" s="36"/>
      <c r="H154" s="36"/>
      <c r="I154" s="36"/>
      <c r="J154" s="36"/>
      <c r="K154" s="36"/>
      <c r="L154" s="36"/>
      <c r="M154" s="36"/>
      <c r="N154" s="36"/>
      <c r="O154" s="36"/>
    </row>
    <row r="155" spans="1:15" x14ac:dyDescent="0.25">
      <c r="A155" s="67" t="s">
        <v>405</v>
      </c>
      <c r="B155" s="67" t="s">
        <v>399</v>
      </c>
      <c r="C155" s="36"/>
      <c r="D155" s="36"/>
      <c r="E155" s="36"/>
      <c r="F155" s="36"/>
      <c r="G155" s="36"/>
      <c r="H155" s="36"/>
      <c r="I155" s="36"/>
      <c r="J155" s="36"/>
      <c r="K155" s="36"/>
      <c r="L155" s="36"/>
      <c r="M155" s="36"/>
      <c r="N155" s="36"/>
      <c r="O155" s="36"/>
    </row>
    <row r="156" spans="1:15" x14ac:dyDescent="0.25">
      <c r="A156" s="46" t="s">
        <v>406</v>
      </c>
      <c r="B156" s="5" t="s">
        <v>407</v>
      </c>
      <c r="C156" s="36"/>
      <c r="D156" s="36"/>
      <c r="E156" s="36"/>
      <c r="F156" s="36"/>
      <c r="G156" s="36"/>
      <c r="H156" s="36"/>
      <c r="I156" s="36"/>
      <c r="J156" s="36"/>
      <c r="K156" s="36"/>
      <c r="L156" s="36"/>
      <c r="M156" s="36"/>
      <c r="N156" s="36"/>
      <c r="O156" s="36"/>
    </row>
    <row r="157" spans="1:15" x14ac:dyDescent="0.25">
      <c r="A157" s="46" t="s">
        <v>408</v>
      </c>
      <c r="B157" s="5" t="s">
        <v>409</v>
      </c>
      <c r="C157" s="36"/>
      <c r="D157" s="36"/>
      <c r="E157" s="36"/>
      <c r="F157" s="36"/>
      <c r="G157" s="36"/>
      <c r="H157" s="36"/>
      <c r="I157" s="36"/>
      <c r="J157" s="36"/>
      <c r="K157" s="36"/>
      <c r="L157" s="36"/>
      <c r="M157" s="36"/>
      <c r="N157" s="36"/>
      <c r="O157" s="36"/>
    </row>
    <row r="158" spans="1:15" x14ac:dyDescent="0.25">
      <c r="A158" s="46" t="s">
        <v>410</v>
      </c>
      <c r="B158" s="5" t="s">
        <v>411</v>
      </c>
      <c r="C158" s="36"/>
      <c r="D158" s="36"/>
      <c r="E158" s="36"/>
      <c r="F158" s="36"/>
      <c r="G158" s="36"/>
      <c r="H158" s="36"/>
      <c r="I158" s="36"/>
      <c r="J158" s="36"/>
      <c r="K158" s="36"/>
      <c r="L158" s="36"/>
      <c r="M158" s="36"/>
      <c r="N158" s="36"/>
      <c r="O158" s="36"/>
    </row>
    <row r="159" spans="1:15" x14ac:dyDescent="0.25">
      <c r="A159" s="16" t="s">
        <v>705</v>
      </c>
      <c r="B159" s="5" t="s">
        <v>412</v>
      </c>
      <c r="C159" s="36"/>
      <c r="D159" s="36"/>
      <c r="E159" s="36"/>
      <c r="F159" s="36"/>
      <c r="G159" s="36"/>
      <c r="H159" s="36"/>
      <c r="I159" s="36"/>
      <c r="J159" s="36"/>
      <c r="K159" s="36"/>
      <c r="L159" s="36"/>
      <c r="M159" s="36"/>
      <c r="N159" s="36"/>
      <c r="O159" s="36"/>
    </row>
    <row r="160" spans="1:15" x14ac:dyDescent="0.25">
      <c r="A160" s="69" t="s">
        <v>193</v>
      </c>
      <c r="B160" s="69" t="s">
        <v>412</v>
      </c>
      <c r="C160" s="36"/>
      <c r="D160" s="36"/>
      <c r="E160" s="36"/>
      <c r="F160" s="36"/>
      <c r="G160" s="36"/>
      <c r="H160" s="36"/>
      <c r="I160" s="36"/>
      <c r="J160" s="36"/>
      <c r="K160" s="36"/>
      <c r="L160" s="36"/>
      <c r="M160" s="36"/>
      <c r="N160" s="36"/>
      <c r="O160" s="36"/>
    </row>
    <row r="161" spans="1:15" x14ac:dyDescent="0.25">
      <c r="A161" s="69" t="s">
        <v>413</v>
      </c>
      <c r="B161" s="69" t="s">
        <v>412</v>
      </c>
      <c r="C161" s="36"/>
      <c r="D161" s="36"/>
      <c r="E161" s="36"/>
      <c r="F161" s="36"/>
      <c r="G161" s="36"/>
      <c r="H161" s="36"/>
      <c r="I161" s="36"/>
      <c r="J161" s="36"/>
      <c r="K161" s="36"/>
      <c r="L161" s="36"/>
      <c r="M161" s="36"/>
      <c r="N161" s="36"/>
      <c r="O161" s="36"/>
    </row>
    <row r="162" spans="1:15" x14ac:dyDescent="0.25">
      <c r="A162" s="69" t="s">
        <v>706</v>
      </c>
      <c r="B162" s="69" t="s">
        <v>412</v>
      </c>
      <c r="C162" s="36"/>
      <c r="D162" s="36"/>
      <c r="E162" s="36"/>
      <c r="F162" s="36"/>
      <c r="G162" s="36"/>
      <c r="H162" s="36"/>
      <c r="I162" s="36"/>
      <c r="J162" s="36"/>
      <c r="K162" s="36"/>
      <c r="L162" s="36"/>
      <c r="M162" s="36"/>
      <c r="N162" s="36"/>
      <c r="O162" s="36"/>
    </row>
    <row r="163" spans="1:15" x14ac:dyDescent="0.25">
      <c r="A163" s="16" t="s">
        <v>707</v>
      </c>
      <c r="B163" s="5" t="s">
        <v>414</v>
      </c>
      <c r="C163" s="36"/>
      <c r="D163" s="36"/>
      <c r="E163" s="36"/>
      <c r="F163" s="36"/>
      <c r="G163" s="36"/>
      <c r="H163" s="36"/>
      <c r="I163" s="36"/>
      <c r="J163" s="36"/>
      <c r="K163" s="36"/>
      <c r="L163" s="36"/>
      <c r="M163" s="36"/>
      <c r="N163" s="36"/>
      <c r="O163" s="36"/>
    </row>
    <row r="164" spans="1:15" x14ac:dyDescent="0.25">
      <c r="A164" s="67" t="s">
        <v>415</v>
      </c>
      <c r="B164" s="69" t="s">
        <v>414</v>
      </c>
      <c r="C164" s="36"/>
      <c r="D164" s="36"/>
      <c r="E164" s="36"/>
      <c r="F164" s="36"/>
      <c r="G164" s="36"/>
      <c r="H164" s="36"/>
      <c r="I164" s="36"/>
      <c r="J164" s="36"/>
      <c r="K164" s="36"/>
      <c r="L164" s="36"/>
      <c r="M164" s="36"/>
      <c r="N164" s="36"/>
      <c r="O164" s="36"/>
    </row>
    <row r="165" spans="1:15" x14ac:dyDescent="0.25">
      <c r="A165" s="67" t="s">
        <v>416</v>
      </c>
      <c r="B165" s="69" t="s">
        <v>414</v>
      </c>
      <c r="C165" s="36"/>
      <c r="D165" s="36"/>
      <c r="E165" s="36"/>
      <c r="F165" s="36"/>
      <c r="G165" s="36"/>
      <c r="H165" s="36"/>
      <c r="I165" s="36"/>
      <c r="J165" s="36"/>
      <c r="K165" s="36"/>
      <c r="L165" s="36"/>
      <c r="M165" s="36"/>
      <c r="N165" s="36"/>
      <c r="O165" s="36"/>
    </row>
    <row r="166" spans="1:15" x14ac:dyDescent="0.25">
      <c r="A166" s="67" t="s">
        <v>417</v>
      </c>
      <c r="B166" s="69" t="s">
        <v>414</v>
      </c>
      <c r="C166" s="36"/>
      <c r="D166" s="36"/>
      <c r="E166" s="36"/>
      <c r="F166" s="36"/>
      <c r="G166" s="36"/>
      <c r="H166" s="36"/>
      <c r="I166" s="36"/>
      <c r="J166" s="36"/>
      <c r="K166" s="36"/>
      <c r="L166" s="36"/>
      <c r="M166" s="36"/>
      <c r="N166" s="36"/>
      <c r="O166" s="36"/>
    </row>
    <row r="167" spans="1:15" x14ac:dyDescent="0.25">
      <c r="A167" s="67" t="s">
        <v>418</v>
      </c>
      <c r="B167" s="69" t="s">
        <v>414</v>
      </c>
      <c r="C167" s="36"/>
      <c r="D167" s="36"/>
      <c r="E167" s="36"/>
      <c r="F167" s="36"/>
      <c r="G167" s="36"/>
      <c r="H167" s="36"/>
      <c r="I167" s="36"/>
      <c r="J167" s="36"/>
      <c r="K167" s="36"/>
      <c r="L167" s="36"/>
      <c r="M167" s="36"/>
      <c r="N167" s="36"/>
      <c r="O167" s="36"/>
    </row>
    <row r="168" spans="1:15" x14ac:dyDescent="0.25">
      <c r="A168" s="16" t="s">
        <v>708</v>
      </c>
      <c r="B168" s="5" t="s">
        <v>419</v>
      </c>
      <c r="C168" s="36"/>
      <c r="D168" s="36"/>
      <c r="E168" s="36"/>
      <c r="F168" s="36"/>
      <c r="G168" s="36"/>
      <c r="H168" s="36"/>
      <c r="I168" s="36"/>
      <c r="J168" s="36"/>
      <c r="K168" s="36"/>
      <c r="L168" s="36"/>
      <c r="M168" s="36"/>
      <c r="N168" s="36"/>
      <c r="O168" s="36"/>
    </row>
    <row r="169" spans="1:15" x14ac:dyDescent="0.25">
      <c r="A169" s="69" t="s">
        <v>420</v>
      </c>
      <c r="B169" s="69" t="s">
        <v>419</v>
      </c>
      <c r="C169" s="36"/>
      <c r="D169" s="36"/>
      <c r="E169" s="36"/>
      <c r="F169" s="36"/>
      <c r="G169" s="36"/>
      <c r="H169" s="36"/>
      <c r="I169" s="36"/>
      <c r="J169" s="36"/>
      <c r="K169" s="36"/>
      <c r="L169" s="36"/>
      <c r="M169" s="36"/>
      <c r="N169" s="36"/>
      <c r="O169" s="36"/>
    </row>
    <row r="170" spans="1:15" ht="27" x14ac:dyDescent="0.25">
      <c r="A170" s="67" t="s">
        <v>421</v>
      </c>
      <c r="B170" s="69" t="s">
        <v>419</v>
      </c>
      <c r="C170" s="36"/>
      <c r="D170" s="36"/>
      <c r="E170" s="36"/>
      <c r="F170" s="36"/>
      <c r="G170" s="36"/>
      <c r="H170" s="36"/>
      <c r="I170" s="36"/>
      <c r="J170" s="36"/>
      <c r="K170" s="36"/>
      <c r="L170" s="36"/>
      <c r="M170" s="36"/>
      <c r="N170" s="36"/>
      <c r="O170" s="36"/>
    </row>
    <row r="171" spans="1:15" x14ac:dyDescent="0.25">
      <c r="A171" s="67" t="s">
        <v>422</v>
      </c>
      <c r="B171" s="69" t="s">
        <v>419</v>
      </c>
      <c r="C171" s="36"/>
      <c r="D171" s="36"/>
      <c r="E171" s="36"/>
      <c r="F171" s="36"/>
      <c r="G171" s="36"/>
      <c r="H171" s="36"/>
      <c r="I171" s="36"/>
      <c r="J171" s="36"/>
      <c r="K171" s="36"/>
      <c r="L171" s="36"/>
      <c r="M171" s="36"/>
      <c r="N171" s="36"/>
      <c r="O171" s="36"/>
    </row>
    <row r="172" spans="1:15" x14ac:dyDescent="0.25">
      <c r="A172" s="71" t="s">
        <v>709</v>
      </c>
      <c r="B172" s="11" t="s">
        <v>423</v>
      </c>
      <c r="C172" s="36"/>
      <c r="D172" s="36"/>
      <c r="E172" s="36"/>
      <c r="F172" s="36"/>
      <c r="G172" s="36"/>
      <c r="H172" s="36"/>
      <c r="I172" s="36"/>
      <c r="J172" s="36"/>
      <c r="K172" s="36"/>
      <c r="L172" s="36"/>
      <c r="M172" s="36"/>
      <c r="N172" s="36"/>
      <c r="O172" s="36"/>
    </row>
    <row r="173" spans="1:15" x14ac:dyDescent="0.25">
      <c r="A173" s="19" t="s">
        <v>710</v>
      </c>
      <c r="B173" s="9" t="s">
        <v>424</v>
      </c>
      <c r="C173" s="36"/>
      <c r="D173" s="36"/>
      <c r="E173" s="36"/>
      <c r="F173" s="36"/>
      <c r="G173" s="36"/>
      <c r="H173" s="36"/>
      <c r="I173" s="36"/>
      <c r="J173" s="36"/>
      <c r="K173" s="36"/>
      <c r="L173" s="36"/>
      <c r="M173" s="36"/>
      <c r="N173" s="36"/>
      <c r="O173" s="36"/>
    </row>
    <row r="174" spans="1:15" x14ac:dyDescent="0.25">
      <c r="A174" s="67" t="s">
        <v>425</v>
      </c>
      <c r="B174" s="69" t="s">
        <v>424</v>
      </c>
      <c r="C174" s="36"/>
      <c r="D174" s="36"/>
      <c r="E174" s="36"/>
      <c r="F174" s="36"/>
      <c r="G174" s="36"/>
      <c r="H174" s="36"/>
      <c r="I174" s="36"/>
      <c r="J174" s="36"/>
      <c r="K174" s="36"/>
      <c r="L174" s="36"/>
      <c r="M174" s="36"/>
      <c r="N174" s="36"/>
      <c r="O174" s="36"/>
    </row>
    <row r="175" spans="1:15" x14ac:dyDescent="0.25">
      <c r="A175" s="19" t="s">
        <v>711</v>
      </c>
      <c r="B175" s="9" t="s">
        <v>426</v>
      </c>
      <c r="C175" s="36"/>
      <c r="D175" s="36"/>
      <c r="E175" s="36"/>
      <c r="F175" s="36"/>
      <c r="G175" s="36"/>
      <c r="H175" s="36"/>
      <c r="I175" s="36"/>
      <c r="J175" s="36"/>
      <c r="K175" s="36"/>
      <c r="L175" s="36"/>
      <c r="M175" s="36"/>
      <c r="N175" s="36"/>
      <c r="O175" s="36"/>
    </row>
    <row r="176" spans="1:15" x14ac:dyDescent="0.25">
      <c r="A176" s="67" t="s">
        <v>427</v>
      </c>
      <c r="B176" s="69" t="s">
        <v>426</v>
      </c>
      <c r="C176" s="36"/>
      <c r="D176" s="36"/>
      <c r="E176" s="36"/>
      <c r="F176" s="36"/>
      <c r="G176" s="36"/>
      <c r="H176" s="36"/>
      <c r="I176" s="36"/>
      <c r="J176" s="36"/>
      <c r="K176" s="36"/>
      <c r="L176" s="36"/>
      <c r="M176" s="36"/>
      <c r="N176" s="36"/>
      <c r="O176" s="36"/>
    </row>
    <row r="177" spans="1:15" x14ac:dyDescent="0.25">
      <c r="A177" s="19" t="s">
        <v>428</v>
      </c>
      <c r="B177" s="9" t="s">
        <v>429</v>
      </c>
      <c r="C177" s="36"/>
      <c r="D177" s="36"/>
      <c r="E177" s="36"/>
      <c r="F177" s="36"/>
      <c r="G177" s="36"/>
      <c r="H177" s="36"/>
      <c r="I177" s="36"/>
      <c r="J177" s="36"/>
      <c r="K177" s="36"/>
      <c r="L177" s="36"/>
      <c r="M177" s="36"/>
      <c r="N177" s="36"/>
      <c r="O177" s="36"/>
    </row>
    <row r="178" spans="1:15" x14ac:dyDescent="0.25">
      <c r="A178" s="19" t="s">
        <v>712</v>
      </c>
      <c r="B178" s="9" t="s">
        <v>430</v>
      </c>
      <c r="C178" s="36"/>
      <c r="D178" s="36"/>
      <c r="E178" s="36"/>
      <c r="F178" s="36"/>
      <c r="G178" s="36"/>
      <c r="H178" s="36"/>
      <c r="I178" s="36"/>
      <c r="J178" s="36"/>
      <c r="K178" s="36"/>
      <c r="L178" s="36"/>
      <c r="M178" s="36"/>
      <c r="N178" s="36"/>
      <c r="O178" s="36"/>
    </row>
    <row r="179" spans="1:15" x14ac:dyDescent="0.25">
      <c r="A179" s="67" t="s">
        <v>431</v>
      </c>
      <c r="B179" s="69" t="s">
        <v>430</v>
      </c>
      <c r="C179" s="36"/>
      <c r="D179" s="36"/>
      <c r="E179" s="36"/>
      <c r="F179" s="36"/>
      <c r="G179" s="36"/>
      <c r="H179" s="36"/>
      <c r="I179" s="36"/>
      <c r="J179" s="36"/>
      <c r="K179" s="36"/>
      <c r="L179" s="36"/>
      <c r="M179" s="36"/>
      <c r="N179" s="36"/>
      <c r="O179" s="36"/>
    </row>
    <row r="180" spans="1:15" x14ac:dyDescent="0.25">
      <c r="A180" s="19" t="s">
        <v>432</v>
      </c>
      <c r="B180" s="9" t="s">
        <v>433</v>
      </c>
      <c r="C180" s="36"/>
      <c r="D180" s="36"/>
      <c r="E180" s="36"/>
      <c r="F180" s="36"/>
      <c r="G180" s="36"/>
      <c r="H180" s="36"/>
      <c r="I180" s="36"/>
      <c r="J180" s="36"/>
      <c r="K180" s="36"/>
      <c r="L180" s="36"/>
      <c r="M180" s="36"/>
      <c r="N180" s="36"/>
      <c r="O180" s="36"/>
    </row>
    <row r="181" spans="1:15" x14ac:dyDescent="0.25">
      <c r="A181" s="66" t="s">
        <v>666</v>
      </c>
      <c r="B181" s="11" t="s">
        <v>434</v>
      </c>
      <c r="C181" s="36"/>
      <c r="D181" s="36"/>
      <c r="E181" s="36"/>
      <c r="F181" s="36"/>
      <c r="G181" s="36"/>
      <c r="H181" s="36"/>
      <c r="I181" s="36"/>
      <c r="J181" s="36"/>
      <c r="K181" s="36"/>
      <c r="L181" s="36"/>
      <c r="M181" s="36"/>
      <c r="N181" s="36"/>
      <c r="O181" s="36"/>
    </row>
    <row r="182" spans="1:15" x14ac:dyDescent="0.25">
      <c r="A182" s="19" t="s">
        <v>435</v>
      </c>
      <c r="B182" s="9" t="s">
        <v>436</v>
      </c>
      <c r="C182" s="36"/>
      <c r="D182" s="36"/>
      <c r="E182" s="36"/>
      <c r="F182" s="36"/>
      <c r="G182" s="36"/>
      <c r="H182" s="36"/>
      <c r="I182" s="36"/>
      <c r="J182" s="36"/>
      <c r="K182" s="36"/>
      <c r="L182" s="36"/>
      <c r="M182" s="36"/>
      <c r="N182" s="36"/>
      <c r="O182" s="36"/>
    </row>
    <row r="183" spans="1:15" x14ac:dyDescent="0.25">
      <c r="A183" s="16" t="s">
        <v>789</v>
      </c>
      <c r="B183" s="4" t="s">
        <v>437</v>
      </c>
      <c r="C183" s="36"/>
      <c r="D183" s="36"/>
      <c r="E183" s="36"/>
      <c r="F183" s="36"/>
      <c r="G183" s="36"/>
      <c r="H183" s="36"/>
      <c r="I183" s="36"/>
      <c r="J183" s="36"/>
      <c r="K183" s="36"/>
      <c r="L183" s="36"/>
      <c r="M183" s="36"/>
      <c r="N183" s="36"/>
      <c r="O183" s="36"/>
    </row>
    <row r="184" spans="1:15" x14ac:dyDescent="0.25">
      <c r="A184" s="16" t="s">
        <v>790</v>
      </c>
      <c r="B184" s="4" t="s">
        <v>437</v>
      </c>
      <c r="C184" s="36"/>
      <c r="D184" s="36"/>
      <c r="E184" s="36"/>
      <c r="F184" s="36"/>
      <c r="G184" s="36"/>
      <c r="H184" s="36"/>
      <c r="I184" s="36"/>
      <c r="J184" s="36"/>
      <c r="K184" s="36"/>
      <c r="L184" s="36"/>
      <c r="M184" s="36"/>
      <c r="N184" s="36"/>
      <c r="O184" s="36"/>
    </row>
    <row r="185" spans="1:15" x14ac:dyDescent="0.25">
      <c r="A185" s="16" t="s">
        <v>798</v>
      </c>
      <c r="B185" s="4" t="s">
        <v>437</v>
      </c>
      <c r="C185" s="36"/>
      <c r="D185" s="36"/>
      <c r="E185" s="36"/>
      <c r="F185" s="36"/>
      <c r="G185" s="36"/>
      <c r="H185" s="36"/>
      <c r="I185" s="36"/>
      <c r="J185" s="36"/>
      <c r="K185" s="36"/>
      <c r="L185" s="36"/>
      <c r="M185" s="36"/>
      <c r="N185" s="36"/>
      <c r="O185" s="36"/>
    </row>
    <row r="186" spans="1:15" x14ac:dyDescent="0.25">
      <c r="A186" s="4" t="s">
        <v>797</v>
      </c>
      <c r="B186" s="4" t="s">
        <v>437</v>
      </c>
      <c r="C186" s="36"/>
      <c r="D186" s="36"/>
      <c r="E186" s="36"/>
      <c r="F186" s="36"/>
      <c r="G186" s="36"/>
      <c r="H186" s="36"/>
      <c r="I186" s="36"/>
      <c r="J186" s="36"/>
      <c r="K186" s="36"/>
      <c r="L186" s="36"/>
      <c r="M186" s="36"/>
      <c r="N186" s="36"/>
      <c r="O186" s="36"/>
    </row>
    <row r="187" spans="1:15" x14ac:dyDescent="0.25">
      <c r="A187" s="4" t="s">
        <v>796</v>
      </c>
      <c r="B187" s="4" t="s">
        <v>437</v>
      </c>
      <c r="C187" s="36"/>
      <c r="D187" s="36"/>
      <c r="E187" s="36"/>
      <c r="F187" s="36"/>
      <c r="G187" s="36"/>
      <c r="H187" s="36"/>
      <c r="I187" s="36"/>
      <c r="J187" s="36"/>
      <c r="K187" s="36"/>
      <c r="L187" s="36"/>
      <c r="M187" s="36"/>
      <c r="N187" s="36"/>
      <c r="O187" s="36"/>
    </row>
    <row r="188" spans="1:15" x14ac:dyDescent="0.25">
      <c r="A188" s="4" t="s">
        <v>795</v>
      </c>
      <c r="B188" s="4" t="s">
        <v>437</v>
      </c>
      <c r="C188" s="36"/>
      <c r="D188" s="36"/>
      <c r="E188" s="36"/>
      <c r="F188" s="36"/>
      <c r="G188" s="36"/>
      <c r="H188" s="36"/>
      <c r="I188" s="36"/>
      <c r="J188" s="36"/>
      <c r="K188" s="36"/>
      <c r="L188" s="36"/>
      <c r="M188" s="36"/>
      <c r="N188" s="36"/>
      <c r="O188" s="36"/>
    </row>
    <row r="189" spans="1:15" x14ac:dyDescent="0.25">
      <c r="A189" s="16" t="s">
        <v>794</v>
      </c>
      <c r="B189" s="4" t="s">
        <v>437</v>
      </c>
      <c r="C189" s="36"/>
      <c r="D189" s="36"/>
      <c r="E189" s="36"/>
      <c r="F189" s="36"/>
      <c r="G189" s="36"/>
      <c r="H189" s="36"/>
      <c r="I189" s="36"/>
      <c r="J189" s="36"/>
      <c r="K189" s="36"/>
      <c r="L189" s="36"/>
      <c r="M189" s="36"/>
      <c r="N189" s="36"/>
      <c r="O189" s="36"/>
    </row>
    <row r="190" spans="1:15" x14ac:dyDescent="0.25">
      <c r="A190" s="16" t="s">
        <v>799</v>
      </c>
      <c r="B190" s="4" t="s">
        <v>437</v>
      </c>
      <c r="C190" s="36"/>
      <c r="D190" s="36"/>
      <c r="E190" s="36"/>
      <c r="F190" s="36"/>
      <c r="G190" s="36"/>
      <c r="H190" s="36"/>
      <c r="I190" s="36"/>
      <c r="J190" s="36"/>
      <c r="K190" s="36"/>
      <c r="L190" s="36"/>
      <c r="M190" s="36"/>
      <c r="N190" s="36"/>
      <c r="O190" s="36"/>
    </row>
    <row r="191" spans="1:15" x14ac:dyDescent="0.25">
      <c r="A191" s="16" t="s">
        <v>791</v>
      </c>
      <c r="B191" s="4" t="s">
        <v>437</v>
      </c>
      <c r="C191" s="36"/>
      <c r="D191" s="36"/>
      <c r="E191" s="36"/>
      <c r="F191" s="36"/>
      <c r="G191" s="36"/>
      <c r="H191" s="36"/>
      <c r="I191" s="36"/>
      <c r="J191" s="36"/>
      <c r="K191" s="36"/>
      <c r="L191" s="36"/>
      <c r="M191" s="36"/>
      <c r="N191" s="36"/>
      <c r="O191" s="36"/>
    </row>
    <row r="192" spans="1:15" x14ac:dyDescent="0.25">
      <c r="A192" s="16" t="s">
        <v>792</v>
      </c>
      <c r="B192" s="4" t="s">
        <v>437</v>
      </c>
      <c r="C192" s="36"/>
      <c r="D192" s="36"/>
      <c r="E192" s="36"/>
      <c r="F192" s="36"/>
      <c r="G192" s="36"/>
      <c r="H192" s="36"/>
      <c r="I192" s="36"/>
      <c r="J192" s="36"/>
      <c r="K192" s="36"/>
      <c r="L192" s="36"/>
      <c r="M192" s="36"/>
      <c r="N192" s="36"/>
      <c r="O192" s="36"/>
    </row>
    <row r="193" spans="1:15" x14ac:dyDescent="0.25">
      <c r="A193" s="8" t="s">
        <v>713</v>
      </c>
      <c r="B193" s="9" t="s">
        <v>437</v>
      </c>
      <c r="C193" s="36"/>
      <c r="D193" s="36"/>
      <c r="E193" s="36"/>
      <c r="F193" s="36"/>
      <c r="G193" s="36"/>
      <c r="H193" s="36"/>
      <c r="I193" s="36"/>
      <c r="J193" s="36"/>
      <c r="K193" s="36"/>
      <c r="L193" s="36"/>
      <c r="M193" s="36"/>
      <c r="N193" s="36"/>
      <c r="O193" s="36"/>
    </row>
    <row r="194" spans="1:15" x14ac:dyDescent="0.25">
      <c r="A194" s="16" t="s">
        <v>789</v>
      </c>
      <c r="B194" s="4" t="s">
        <v>438</v>
      </c>
      <c r="C194" s="36"/>
      <c r="D194" s="36"/>
      <c r="E194" s="36"/>
      <c r="F194" s="36"/>
      <c r="G194" s="36"/>
      <c r="H194" s="36"/>
      <c r="I194" s="36"/>
      <c r="J194" s="36"/>
      <c r="K194" s="36"/>
      <c r="L194" s="36"/>
      <c r="M194" s="36"/>
      <c r="N194" s="36"/>
      <c r="O194" s="36"/>
    </row>
    <row r="195" spans="1:15" x14ac:dyDescent="0.25">
      <c r="A195" s="16" t="s">
        <v>790</v>
      </c>
      <c r="B195" s="4" t="s">
        <v>438</v>
      </c>
      <c r="C195" s="36"/>
      <c r="D195" s="36"/>
      <c r="E195" s="36"/>
      <c r="F195" s="36"/>
      <c r="G195" s="36"/>
      <c r="H195" s="36"/>
      <c r="I195" s="36"/>
      <c r="J195" s="36"/>
      <c r="K195" s="36"/>
      <c r="L195" s="36"/>
      <c r="M195" s="36"/>
      <c r="N195" s="36"/>
      <c r="O195" s="36"/>
    </row>
    <row r="196" spans="1:15" x14ac:dyDescent="0.25">
      <c r="A196" s="16" t="s">
        <v>798</v>
      </c>
      <c r="B196" s="4" t="s">
        <v>438</v>
      </c>
      <c r="C196" s="36"/>
      <c r="D196" s="36"/>
      <c r="E196" s="36"/>
      <c r="F196" s="36"/>
      <c r="G196" s="36"/>
      <c r="H196" s="36"/>
      <c r="I196" s="36"/>
      <c r="J196" s="36"/>
      <c r="K196" s="36"/>
      <c r="L196" s="36"/>
      <c r="M196" s="36"/>
      <c r="N196" s="36"/>
      <c r="O196" s="36"/>
    </row>
    <row r="197" spans="1:15" x14ac:dyDescent="0.25">
      <c r="A197" s="4" t="s">
        <v>797</v>
      </c>
      <c r="B197" s="4" t="s">
        <v>438</v>
      </c>
      <c r="C197" s="36"/>
      <c r="D197" s="36"/>
      <c r="E197" s="36"/>
      <c r="F197" s="36"/>
      <c r="G197" s="36"/>
      <c r="H197" s="36"/>
      <c r="I197" s="36"/>
      <c r="J197" s="36"/>
      <c r="K197" s="36"/>
      <c r="L197" s="36"/>
      <c r="M197" s="36"/>
      <c r="N197" s="36"/>
      <c r="O197" s="36"/>
    </row>
    <row r="198" spans="1:15" x14ac:dyDescent="0.25">
      <c r="A198" s="4" t="s">
        <v>796</v>
      </c>
      <c r="B198" s="4" t="s">
        <v>438</v>
      </c>
      <c r="C198" s="36"/>
      <c r="D198" s="36"/>
      <c r="E198" s="36"/>
      <c r="F198" s="36"/>
      <c r="G198" s="36"/>
      <c r="H198" s="36"/>
      <c r="I198" s="36"/>
      <c r="J198" s="36"/>
      <c r="K198" s="36"/>
      <c r="L198" s="36"/>
      <c r="M198" s="36"/>
      <c r="N198" s="36"/>
      <c r="O198" s="36"/>
    </row>
    <row r="199" spans="1:15" x14ac:dyDescent="0.25">
      <c r="A199" s="4" t="s">
        <v>795</v>
      </c>
      <c r="B199" s="4" t="s">
        <v>438</v>
      </c>
      <c r="C199" s="36"/>
      <c r="D199" s="36"/>
      <c r="E199" s="36"/>
      <c r="F199" s="36"/>
      <c r="G199" s="36"/>
      <c r="H199" s="36"/>
      <c r="I199" s="36"/>
      <c r="J199" s="36"/>
      <c r="K199" s="36"/>
      <c r="L199" s="36"/>
      <c r="M199" s="36"/>
      <c r="N199" s="36"/>
      <c r="O199" s="36"/>
    </row>
    <row r="200" spans="1:15" x14ac:dyDescent="0.25">
      <c r="A200" s="16" t="s">
        <v>794</v>
      </c>
      <c r="B200" s="4" t="s">
        <v>438</v>
      </c>
      <c r="C200" s="36"/>
      <c r="D200" s="36"/>
      <c r="E200" s="36"/>
      <c r="F200" s="36"/>
      <c r="G200" s="36"/>
      <c r="H200" s="36"/>
      <c r="I200" s="36"/>
      <c r="J200" s="36"/>
      <c r="K200" s="36"/>
      <c r="L200" s="36"/>
      <c r="M200" s="36"/>
      <c r="N200" s="36"/>
      <c r="O200" s="36"/>
    </row>
    <row r="201" spans="1:15" x14ac:dyDescent="0.25">
      <c r="A201" s="16" t="s">
        <v>793</v>
      </c>
      <c r="B201" s="4" t="s">
        <v>438</v>
      </c>
      <c r="C201" s="36"/>
      <c r="D201" s="36"/>
      <c r="E201" s="36"/>
      <c r="F201" s="36"/>
      <c r="G201" s="36"/>
      <c r="H201" s="36"/>
      <c r="I201" s="36"/>
      <c r="J201" s="36"/>
      <c r="K201" s="36"/>
      <c r="L201" s="36"/>
      <c r="M201" s="36"/>
      <c r="N201" s="36"/>
      <c r="O201" s="36"/>
    </row>
    <row r="202" spans="1:15" x14ac:dyDescent="0.25">
      <c r="A202" s="16" t="s">
        <v>791</v>
      </c>
      <c r="B202" s="4" t="s">
        <v>438</v>
      </c>
      <c r="C202" s="36"/>
      <c r="D202" s="36"/>
      <c r="E202" s="36"/>
      <c r="F202" s="36"/>
      <c r="G202" s="36"/>
      <c r="H202" s="36"/>
      <c r="I202" s="36"/>
      <c r="J202" s="36"/>
      <c r="K202" s="36"/>
      <c r="L202" s="36"/>
      <c r="M202" s="36"/>
      <c r="N202" s="36"/>
      <c r="O202" s="36"/>
    </row>
    <row r="203" spans="1:15" x14ac:dyDescent="0.25">
      <c r="A203" s="16" t="s">
        <v>792</v>
      </c>
      <c r="B203" s="4" t="s">
        <v>438</v>
      </c>
      <c r="C203" s="36"/>
      <c r="D203" s="36"/>
      <c r="E203" s="36"/>
      <c r="F203" s="36"/>
      <c r="G203" s="36"/>
      <c r="H203" s="36"/>
      <c r="I203" s="36"/>
      <c r="J203" s="36"/>
      <c r="K203" s="36"/>
      <c r="L203" s="36"/>
      <c r="M203" s="36"/>
      <c r="N203" s="36"/>
      <c r="O203" s="36"/>
    </row>
    <row r="204" spans="1:15" x14ac:dyDescent="0.25">
      <c r="A204" s="19" t="s">
        <v>714</v>
      </c>
      <c r="B204" s="9" t="s">
        <v>438</v>
      </c>
      <c r="C204" s="36"/>
      <c r="D204" s="36"/>
      <c r="E204" s="36"/>
      <c r="F204" s="36"/>
      <c r="G204" s="36"/>
      <c r="H204" s="36"/>
      <c r="I204" s="36"/>
      <c r="J204" s="36"/>
      <c r="K204" s="36"/>
      <c r="L204" s="36"/>
      <c r="M204" s="36"/>
      <c r="N204" s="36"/>
      <c r="O204" s="36"/>
    </row>
    <row r="205" spans="1:15" x14ac:dyDescent="0.25">
      <c r="A205" s="66" t="s">
        <v>667</v>
      </c>
      <c r="B205" s="11" t="s">
        <v>439</v>
      </c>
      <c r="C205" s="36"/>
      <c r="D205" s="36"/>
      <c r="E205" s="36"/>
      <c r="F205" s="36"/>
      <c r="G205" s="36"/>
      <c r="H205" s="36"/>
      <c r="I205" s="36"/>
      <c r="J205" s="36"/>
      <c r="K205" s="36"/>
      <c r="L205" s="36"/>
      <c r="M205" s="36"/>
      <c r="N205" s="36"/>
      <c r="O205" s="36"/>
    </row>
    <row r="206" spans="1:15" x14ac:dyDescent="0.25">
      <c r="A206" s="19" t="s">
        <v>440</v>
      </c>
      <c r="B206" s="9" t="s">
        <v>441</v>
      </c>
      <c r="C206" s="36"/>
      <c r="D206" s="36"/>
      <c r="E206" s="36"/>
      <c r="F206" s="36"/>
      <c r="G206" s="36"/>
      <c r="H206" s="36"/>
      <c r="I206" s="36"/>
      <c r="J206" s="36"/>
      <c r="K206" s="36"/>
      <c r="L206" s="36"/>
      <c r="M206" s="36"/>
      <c r="N206" s="36"/>
      <c r="O206" s="36"/>
    </row>
    <row r="207" spans="1:15" x14ac:dyDescent="0.25">
      <c r="A207" s="16" t="s">
        <v>789</v>
      </c>
      <c r="B207" s="4" t="s">
        <v>442</v>
      </c>
      <c r="C207" s="36"/>
      <c r="D207" s="36"/>
      <c r="E207" s="36"/>
      <c r="F207" s="36"/>
      <c r="G207" s="36"/>
      <c r="H207" s="36"/>
      <c r="I207" s="36"/>
      <c r="J207" s="36"/>
      <c r="K207" s="36"/>
      <c r="L207" s="36"/>
      <c r="M207" s="36"/>
      <c r="N207" s="36"/>
      <c r="O207" s="36"/>
    </row>
    <row r="208" spans="1:15" x14ac:dyDescent="0.25">
      <c r="A208" s="16" t="s">
        <v>790</v>
      </c>
      <c r="B208" s="4" t="s">
        <v>442</v>
      </c>
      <c r="C208" s="36"/>
      <c r="D208" s="36"/>
      <c r="E208" s="36"/>
      <c r="F208" s="36"/>
      <c r="G208" s="36"/>
      <c r="H208" s="36"/>
      <c r="I208" s="36"/>
      <c r="J208" s="36"/>
      <c r="K208" s="36"/>
      <c r="L208" s="36"/>
      <c r="M208" s="36"/>
      <c r="N208" s="36"/>
      <c r="O208" s="36"/>
    </row>
    <row r="209" spans="1:15" x14ac:dyDescent="0.25">
      <c r="A209" s="16" t="s">
        <v>798</v>
      </c>
      <c r="B209" s="4" t="s">
        <v>442</v>
      </c>
      <c r="C209" s="36"/>
      <c r="D209" s="36"/>
      <c r="E209" s="36"/>
      <c r="F209" s="36"/>
      <c r="G209" s="36"/>
      <c r="H209" s="36"/>
      <c r="I209" s="36"/>
      <c r="J209" s="36"/>
      <c r="K209" s="36"/>
      <c r="L209" s="36"/>
      <c r="M209" s="36"/>
      <c r="N209" s="36"/>
      <c r="O209" s="36"/>
    </row>
    <row r="210" spans="1:15" x14ac:dyDescent="0.25">
      <c r="A210" s="4" t="s">
        <v>797</v>
      </c>
      <c r="B210" s="4" t="s">
        <v>442</v>
      </c>
      <c r="C210" s="36"/>
      <c r="D210" s="36"/>
      <c r="E210" s="36"/>
      <c r="F210" s="36"/>
      <c r="G210" s="36"/>
      <c r="H210" s="36"/>
      <c r="I210" s="36"/>
      <c r="J210" s="36"/>
      <c r="K210" s="36"/>
      <c r="L210" s="36"/>
      <c r="M210" s="36"/>
      <c r="N210" s="36"/>
      <c r="O210" s="36"/>
    </row>
    <row r="211" spans="1:15" x14ac:dyDescent="0.25">
      <c r="A211" s="4" t="s">
        <v>796</v>
      </c>
      <c r="B211" s="4" t="s">
        <v>442</v>
      </c>
      <c r="C211" s="36"/>
      <c r="D211" s="36"/>
      <c r="E211" s="36"/>
      <c r="F211" s="36"/>
      <c r="G211" s="36"/>
      <c r="H211" s="36"/>
      <c r="I211" s="36"/>
      <c r="J211" s="36"/>
      <c r="K211" s="36"/>
      <c r="L211" s="36"/>
      <c r="M211" s="36"/>
      <c r="N211" s="36"/>
      <c r="O211" s="36"/>
    </row>
    <row r="212" spans="1:15" x14ac:dyDescent="0.25">
      <c r="A212" s="4" t="s">
        <v>795</v>
      </c>
      <c r="B212" s="4" t="s">
        <v>442</v>
      </c>
      <c r="C212" s="36"/>
      <c r="D212" s="36"/>
      <c r="E212" s="36"/>
      <c r="F212" s="36"/>
      <c r="G212" s="36"/>
      <c r="H212" s="36"/>
      <c r="I212" s="36"/>
      <c r="J212" s="36"/>
      <c r="K212" s="36"/>
      <c r="L212" s="36"/>
      <c r="M212" s="36"/>
      <c r="N212" s="36"/>
      <c r="O212" s="36"/>
    </row>
    <row r="213" spans="1:15" x14ac:dyDescent="0.25">
      <c r="A213" s="16" t="s">
        <v>794</v>
      </c>
      <c r="B213" s="4" t="s">
        <v>442</v>
      </c>
      <c r="C213" s="36"/>
      <c r="D213" s="36"/>
      <c r="E213" s="36"/>
      <c r="F213" s="36"/>
      <c r="G213" s="36"/>
      <c r="H213" s="36"/>
      <c r="I213" s="36"/>
      <c r="J213" s="36"/>
      <c r="K213" s="36"/>
      <c r="L213" s="36"/>
      <c r="M213" s="36"/>
      <c r="N213" s="36"/>
      <c r="O213" s="36"/>
    </row>
    <row r="214" spans="1:15" x14ac:dyDescent="0.25">
      <c r="A214" s="16" t="s">
        <v>799</v>
      </c>
      <c r="B214" s="4" t="s">
        <v>442</v>
      </c>
      <c r="C214" s="36"/>
      <c r="D214" s="36"/>
      <c r="E214" s="36"/>
      <c r="F214" s="36"/>
      <c r="G214" s="36"/>
      <c r="H214" s="36"/>
      <c r="I214" s="36"/>
      <c r="J214" s="36"/>
      <c r="K214" s="36"/>
      <c r="L214" s="36"/>
      <c r="M214" s="36"/>
      <c r="N214" s="36"/>
      <c r="O214" s="36"/>
    </row>
    <row r="215" spans="1:15" x14ac:dyDescent="0.25">
      <c r="A215" s="16" t="s">
        <v>791</v>
      </c>
      <c r="B215" s="4" t="s">
        <v>442</v>
      </c>
      <c r="C215" s="36"/>
      <c r="D215" s="36"/>
      <c r="E215" s="36"/>
      <c r="F215" s="36"/>
      <c r="G215" s="36"/>
      <c r="H215" s="36"/>
      <c r="I215" s="36"/>
      <c r="J215" s="36"/>
      <c r="K215" s="36"/>
      <c r="L215" s="36"/>
      <c r="M215" s="36"/>
      <c r="N215" s="36"/>
      <c r="O215" s="36"/>
    </row>
    <row r="216" spans="1:15" x14ac:dyDescent="0.25">
      <c r="A216" s="16" t="s">
        <v>792</v>
      </c>
      <c r="B216" s="4" t="s">
        <v>442</v>
      </c>
      <c r="C216" s="36"/>
      <c r="D216" s="36"/>
      <c r="E216" s="36"/>
      <c r="F216" s="36"/>
      <c r="G216" s="36"/>
      <c r="H216" s="36"/>
      <c r="I216" s="36"/>
      <c r="J216" s="36"/>
      <c r="K216" s="36"/>
      <c r="L216" s="36"/>
      <c r="M216" s="36"/>
      <c r="N216" s="36"/>
      <c r="O216" s="36"/>
    </row>
    <row r="217" spans="1:15" x14ac:dyDescent="0.25">
      <c r="A217" s="8" t="s">
        <v>715</v>
      </c>
      <c r="B217" s="9" t="s">
        <v>442</v>
      </c>
      <c r="C217" s="36"/>
      <c r="D217" s="36"/>
      <c r="E217" s="36"/>
      <c r="F217" s="36"/>
      <c r="G217" s="36"/>
      <c r="H217" s="36"/>
      <c r="I217" s="36"/>
      <c r="J217" s="36"/>
      <c r="K217" s="36"/>
      <c r="L217" s="36"/>
      <c r="M217" s="36"/>
      <c r="N217" s="36"/>
      <c r="O217" s="36"/>
    </row>
    <row r="218" spans="1:15" x14ac:dyDescent="0.25">
      <c r="A218" s="16" t="s">
        <v>789</v>
      </c>
      <c r="B218" s="4" t="s">
        <v>443</v>
      </c>
      <c r="C218" s="36"/>
      <c r="D218" s="36"/>
      <c r="E218" s="36"/>
      <c r="F218" s="36"/>
      <c r="G218" s="36"/>
      <c r="H218" s="36"/>
      <c r="I218" s="36"/>
      <c r="J218" s="36"/>
      <c r="K218" s="36"/>
      <c r="L218" s="36"/>
      <c r="M218" s="36"/>
      <c r="N218" s="36"/>
      <c r="O218" s="36"/>
    </row>
    <row r="219" spans="1:15" x14ac:dyDescent="0.25">
      <c r="A219" s="16" t="s">
        <v>790</v>
      </c>
      <c r="B219" s="4" t="s">
        <v>443</v>
      </c>
      <c r="C219" s="36"/>
      <c r="D219" s="36"/>
      <c r="E219" s="36"/>
      <c r="F219" s="36"/>
      <c r="G219" s="36"/>
      <c r="H219" s="36"/>
      <c r="I219" s="36"/>
      <c r="J219" s="36"/>
      <c r="K219" s="36"/>
      <c r="L219" s="36"/>
      <c r="M219" s="36"/>
      <c r="N219" s="36"/>
      <c r="O219" s="36"/>
    </row>
    <row r="220" spans="1:15" x14ac:dyDescent="0.25">
      <c r="A220" s="16" t="s">
        <v>798</v>
      </c>
      <c r="B220" s="4" t="s">
        <v>443</v>
      </c>
      <c r="C220" s="36"/>
      <c r="D220" s="36"/>
      <c r="E220" s="36"/>
      <c r="F220" s="36"/>
      <c r="G220" s="36"/>
      <c r="H220" s="36"/>
      <c r="I220" s="36"/>
      <c r="J220" s="36"/>
      <c r="K220" s="36"/>
      <c r="L220" s="36"/>
      <c r="M220" s="36"/>
      <c r="N220" s="36"/>
      <c r="O220" s="36"/>
    </row>
    <row r="221" spans="1:15" x14ac:dyDescent="0.25">
      <c r="A221" s="4" t="s">
        <v>797</v>
      </c>
      <c r="B221" s="4" t="s">
        <v>443</v>
      </c>
      <c r="C221" s="36"/>
      <c r="D221" s="36"/>
      <c r="E221" s="36"/>
      <c r="F221" s="36"/>
      <c r="G221" s="36"/>
      <c r="H221" s="36"/>
      <c r="I221" s="36"/>
      <c r="J221" s="36"/>
      <c r="K221" s="36"/>
      <c r="L221" s="36"/>
      <c r="M221" s="36"/>
      <c r="N221" s="36"/>
      <c r="O221" s="36"/>
    </row>
    <row r="222" spans="1:15" x14ac:dyDescent="0.25">
      <c r="A222" s="4" t="s">
        <v>796</v>
      </c>
      <c r="B222" s="4" t="s">
        <v>443</v>
      </c>
      <c r="C222" s="36"/>
      <c r="D222" s="36"/>
      <c r="E222" s="36"/>
      <c r="F222" s="36"/>
      <c r="G222" s="36"/>
      <c r="H222" s="36"/>
      <c r="I222" s="36"/>
      <c r="J222" s="36"/>
      <c r="K222" s="36"/>
      <c r="L222" s="36"/>
      <c r="M222" s="36"/>
      <c r="N222" s="36"/>
      <c r="O222" s="36"/>
    </row>
    <row r="223" spans="1:15" x14ac:dyDescent="0.25">
      <c r="A223" s="4" t="s">
        <v>795</v>
      </c>
      <c r="B223" s="4" t="s">
        <v>443</v>
      </c>
      <c r="C223" s="36"/>
      <c r="D223" s="36"/>
      <c r="E223" s="36"/>
      <c r="F223" s="36"/>
      <c r="G223" s="36"/>
      <c r="H223" s="36"/>
      <c r="I223" s="36"/>
      <c r="J223" s="36"/>
      <c r="K223" s="36"/>
      <c r="L223" s="36"/>
      <c r="M223" s="36"/>
      <c r="N223" s="36"/>
      <c r="O223" s="36"/>
    </row>
    <row r="224" spans="1:15" x14ac:dyDescent="0.25">
      <c r="A224" s="16" t="s">
        <v>794</v>
      </c>
      <c r="B224" s="4" t="s">
        <v>443</v>
      </c>
      <c r="C224" s="36"/>
      <c r="D224" s="36"/>
      <c r="E224" s="36"/>
      <c r="F224" s="36"/>
      <c r="G224" s="36"/>
      <c r="H224" s="36"/>
      <c r="I224" s="36"/>
      <c r="J224" s="36"/>
      <c r="K224" s="36"/>
      <c r="L224" s="36"/>
      <c r="M224" s="36"/>
      <c r="N224" s="36"/>
      <c r="O224" s="36"/>
    </row>
    <row r="225" spans="1:15" x14ac:dyDescent="0.25">
      <c r="A225" s="16" t="s">
        <v>793</v>
      </c>
      <c r="B225" s="4" t="s">
        <v>443</v>
      </c>
      <c r="C225" s="36"/>
      <c r="D225" s="36"/>
      <c r="E225" s="36"/>
      <c r="F225" s="36"/>
      <c r="G225" s="36"/>
      <c r="H225" s="36"/>
      <c r="I225" s="36"/>
      <c r="J225" s="36"/>
      <c r="K225" s="36"/>
      <c r="L225" s="36"/>
      <c r="M225" s="36"/>
      <c r="N225" s="36"/>
      <c r="O225" s="36"/>
    </row>
    <row r="226" spans="1:15" x14ac:dyDescent="0.25">
      <c r="A226" s="16" t="s">
        <v>791</v>
      </c>
      <c r="B226" s="4" t="s">
        <v>443</v>
      </c>
      <c r="C226" s="36"/>
      <c r="D226" s="36"/>
      <c r="E226" s="36"/>
      <c r="F226" s="36"/>
      <c r="G226" s="36"/>
      <c r="H226" s="36"/>
      <c r="I226" s="36"/>
      <c r="J226" s="36"/>
      <c r="K226" s="36"/>
      <c r="L226" s="36"/>
      <c r="M226" s="36"/>
      <c r="N226" s="36"/>
      <c r="O226" s="36"/>
    </row>
    <row r="227" spans="1:15" x14ac:dyDescent="0.25">
      <c r="A227" s="16" t="s">
        <v>792</v>
      </c>
      <c r="B227" s="4" t="s">
        <v>443</v>
      </c>
      <c r="C227" s="36"/>
      <c r="D227" s="36"/>
      <c r="E227" s="36"/>
      <c r="F227" s="36"/>
      <c r="G227" s="36"/>
      <c r="H227" s="36"/>
      <c r="I227" s="36"/>
      <c r="J227" s="36"/>
      <c r="K227" s="36"/>
      <c r="L227" s="36"/>
      <c r="M227" s="36"/>
      <c r="N227" s="36"/>
      <c r="O227" s="36"/>
    </row>
    <row r="228" spans="1:15" x14ac:dyDescent="0.25">
      <c r="A228" s="19" t="s">
        <v>716</v>
      </c>
      <c r="B228" s="9" t="s">
        <v>443</v>
      </c>
      <c r="C228" s="36"/>
      <c r="D228" s="36"/>
      <c r="E228" s="36"/>
      <c r="F228" s="36"/>
      <c r="G228" s="36"/>
      <c r="H228" s="36"/>
      <c r="I228" s="36"/>
      <c r="J228" s="36"/>
      <c r="K228" s="36"/>
      <c r="L228" s="36"/>
      <c r="M228" s="36"/>
      <c r="N228" s="36"/>
      <c r="O228" s="36"/>
    </row>
    <row r="229" spans="1:15" x14ac:dyDescent="0.25">
      <c r="A229" s="66" t="s">
        <v>669</v>
      </c>
      <c r="B229" s="11" t="s">
        <v>444</v>
      </c>
      <c r="C229" s="36"/>
      <c r="D229" s="36"/>
      <c r="E229" s="36"/>
      <c r="F229" s="36"/>
      <c r="G229" s="36"/>
      <c r="H229" s="36"/>
      <c r="I229" s="36"/>
      <c r="J229" s="36"/>
      <c r="K229" s="36"/>
      <c r="L229" s="36"/>
      <c r="M229" s="36"/>
      <c r="N229" s="36"/>
      <c r="O229" s="36"/>
    </row>
    <row r="230" spans="1:15" x14ac:dyDescent="0.25">
      <c r="A230" s="72" t="s">
        <v>668</v>
      </c>
      <c r="B230" s="73" t="s">
        <v>445</v>
      </c>
      <c r="C230" s="36"/>
      <c r="D230" s="36"/>
      <c r="E230" s="36"/>
      <c r="F230" s="36"/>
      <c r="G230" s="36"/>
      <c r="H230" s="36"/>
      <c r="I230" s="36"/>
      <c r="J230" s="36"/>
      <c r="K230" s="36"/>
      <c r="L230" s="36"/>
      <c r="M230" s="36"/>
      <c r="N230" s="36"/>
      <c r="O230" s="36"/>
    </row>
    <row r="231" spans="1:15" ht="15.75" x14ac:dyDescent="0.25">
      <c r="A231" s="81" t="s">
        <v>806</v>
      </c>
      <c r="B231" s="80"/>
      <c r="C231" s="36"/>
      <c r="D231" s="36"/>
      <c r="E231" s="36"/>
      <c r="F231" s="36"/>
      <c r="G231" s="36"/>
      <c r="H231" s="36"/>
      <c r="I231" s="36"/>
      <c r="J231" s="36"/>
      <c r="K231" s="36"/>
      <c r="L231" s="36"/>
      <c r="M231" s="36"/>
      <c r="N231" s="36"/>
      <c r="O231" s="36"/>
    </row>
    <row r="232" spans="1:15" ht="15.75" x14ac:dyDescent="0.25">
      <c r="A232" s="81" t="s">
        <v>807</v>
      </c>
      <c r="B232" s="80"/>
      <c r="C232" s="36"/>
      <c r="D232" s="36"/>
      <c r="E232" s="36"/>
      <c r="F232" s="36"/>
      <c r="G232" s="36"/>
      <c r="H232" s="36"/>
      <c r="I232" s="36"/>
      <c r="J232" s="36"/>
      <c r="K232" s="36"/>
      <c r="L232" s="36"/>
      <c r="M232" s="36"/>
      <c r="N232" s="36"/>
      <c r="O232" s="36"/>
    </row>
    <row r="233" spans="1:15" x14ac:dyDescent="0.25">
      <c r="A233" s="28" t="s">
        <v>650</v>
      </c>
      <c r="B233" s="4" t="s">
        <v>446</v>
      </c>
      <c r="C233" s="36"/>
      <c r="D233" s="36"/>
      <c r="E233" s="36"/>
      <c r="F233" s="36"/>
      <c r="G233" s="36"/>
      <c r="H233" s="36"/>
      <c r="I233" s="36"/>
      <c r="J233" s="36"/>
      <c r="K233" s="36"/>
      <c r="L233" s="36"/>
      <c r="M233" s="36"/>
      <c r="N233" s="36"/>
      <c r="O233" s="36"/>
    </row>
    <row r="234" spans="1:15" x14ac:dyDescent="0.25">
      <c r="A234" s="67" t="s">
        <v>284</v>
      </c>
      <c r="B234" s="67" t="s">
        <v>446</v>
      </c>
      <c r="C234" s="36"/>
      <c r="D234" s="36"/>
      <c r="E234" s="36"/>
      <c r="F234" s="36"/>
      <c r="G234" s="36"/>
      <c r="H234" s="36"/>
      <c r="I234" s="36"/>
      <c r="J234" s="36"/>
      <c r="K234" s="36"/>
      <c r="L234" s="36"/>
      <c r="M234" s="36"/>
      <c r="N234" s="36"/>
      <c r="O234" s="36"/>
    </row>
    <row r="235" spans="1:15" x14ac:dyDescent="0.25">
      <c r="A235" s="15" t="s">
        <v>447</v>
      </c>
      <c r="B235" s="4" t="s">
        <v>448</v>
      </c>
      <c r="C235" s="36"/>
      <c r="D235" s="36"/>
      <c r="E235" s="36"/>
      <c r="F235" s="36"/>
      <c r="G235" s="36"/>
      <c r="H235" s="36"/>
      <c r="I235" s="36"/>
      <c r="J235" s="36"/>
      <c r="K235" s="36"/>
      <c r="L235" s="36"/>
      <c r="M235" s="36"/>
      <c r="N235" s="36"/>
      <c r="O235" s="36"/>
    </row>
    <row r="236" spans="1:15" x14ac:dyDescent="0.25">
      <c r="A236" s="28" t="s">
        <v>717</v>
      </c>
      <c r="B236" s="4" t="s">
        <v>449</v>
      </c>
      <c r="C236" s="36"/>
      <c r="D236" s="36"/>
      <c r="E236" s="36"/>
      <c r="F236" s="36"/>
      <c r="G236" s="36"/>
      <c r="H236" s="36"/>
      <c r="I236" s="36"/>
      <c r="J236" s="36"/>
      <c r="K236" s="36"/>
      <c r="L236" s="36"/>
      <c r="M236" s="36"/>
      <c r="N236" s="36"/>
      <c r="O236" s="36"/>
    </row>
    <row r="237" spans="1:15" x14ac:dyDescent="0.25">
      <c r="A237" s="67" t="s">
        <v>284</v>
      </c>
      <c r="B237" s="67" t="s">
        <v>449</v>
      </c>
      <c r="C237" s="36"/>
      <c r="D237" s="36"/>
      <c r="E237" s="36"/>
      <c r="F237" s="36"/>
      <c r="G237" s="36"/>
      <c r="H237" s="36"/>
      <c r="I237" s="36"/>
      <c r="J237" s="36"/>
      <c r="K237" s="36"/>
      <c r="L237" s="36"/>
      <c r="M237" s="36"/>
      <c r="N237" s="36"/>
      <c r="O237" s="36"/>
    </row>
    <row r="238" spans="1:15" x14ac:dyDescent="0.25">
      <c r="A238" s="14" t="s">
        <v>670</v>
      </c>
      <c r="B238" s="8" t="s">
        <v>450</v>
      </c>
      <c r="C238" s="36"/>
      <c r="D238" s="36"/>
      <c r="E238" s="36"/>
      <c r="F238" s="36"/>
      <c r="G238" s="36"/>
      <c r="H238" s="36"/>
      <c r="I238" s="36"/>
      <c r="J238" s="36"/>
      <c r="K238" s="36"/>
      <c r="L238" s="36"/>
      <c r="M238" s="36"/>
      <c r="N238" s="36"/>
      <c r="O238" s="36"/>
    </row>
    <row r="239" spans="1:15" x14ac:dyDescent="0.25">
      <c r="A239" s="15" t="s">
        <v>718</v>
      </c>
      <c r="B239" s="4" t="s">
        <v>451</v>
      </c>
      <c r="C239" s="36"/>
      <c r="D239" s="36"/>
      <c r="E239" s="36"/>
      <c r="F239" s="36"/>
      <c r="G239" s="36"/>
      <c r="H239" s="36"/>
      <c r="I239" s="36"/>
      <c r="J239" s="36"/>
      <c r="K239" s="36"/>
      <c r="L239" s="36"/>
      <c r="M239" s="36"/>
      <c r="N239" s="36"/>
      <c r="O239" s="36"/>
    </row>
    <row r="240" spans="1:15" x14ac:dyDescent="0.25">
      <c r="A240" s="67" t="s">
        <v>292</v>
      </c>
      <c r="B240" s="67" t="s">
        <v>451</v>
      </c>
      <c r="C240" s="36"/>
      <c r="D240" s="36"/>
      <c r="E240" s="36"/>
      <c r="F240" s="36"/>
      <c r="G240" s="36"/>
      <c r="H240" s="36"/>
      <c r="I240" s="36"/>
      <c r="J240" s="36"/>
      <c r="K240" s="36"/>
      <c r="L240" s="36"/>
      <c r="M240" s="36"/>
      <c r="N240" s="36"/>
      <c r="O240" s="36"/>
    </row>
    <row r="241" spans="1:15" x14ac:dyDescent="0.25">
      <c r="A241" s="28" t="s">
        <v>452</v>
      </c>
      <c r="B241" s="4" t="s">
        <v>453</v>
      </c>
      <c r="C241" s="36"/>
      <c r="D241" s="36"/>
      <c r="E241" s="36"/>
      <c r="F241" s="36"/>
      <c r="G241" s="36"/>
      <c r="H241" s="36"/>
      <c r="I241" s="36"/>
      <c r="J241" s="36"/>
      <c r="K241" s="36"/>
      <c r="L241" s="36"/>
      <c r="M241" s="36"/>
      <c r="N241" s="36"/>
      <c r="O241" s="36"/>
    </row>
    <row r="242" spans="1:15" x14ac:dyDescent="0.25">
      <c r="A242" s="16" t="s">
        <v>719</v>
      </c>
      <c r="B242" s="4" t="s">
        <v>454</v>
      </c>
      <c r="C242" s="36"/>
      <c r="D242" s="36"/>
      <c r="E242" s="36"/>
      <c r="F242" s="36"/>
      <c r="G242" s="36"/>
      <c r="H242" s="36"/>
      <c r="I242" s="36"/>
      <c r="J242" s="36"/>
      <c r="K242" s="36"/>
      <c r="L242" s="36"/>
      <c r="M242" s="36"/>
      <c r="N242" s="36"/>
      <c r="O242" s="36"/>
    </row>
    <row r="243" spans="1:15" x14ac:dyDescent="0.25">
      <c r="A243" s="67" t="s">
        <v>293</v>
      </c>
      <c r="B243" s="67" t="s">
        <v>454</v>
      </c>
      <c r="C243" s="36"/>
      <c r="D243" s="36"/>
      <c r="E243" s="36"/>
      <c r="F243" s="36"/>
      <c r="G243" s="36"/>
      <c r="H243" s="36"/>
      <c r="I243" s="36"/>
      <c r="J243" s="36"/>
      <c r="K243" s="36"/>
      <c r="L243" s="36"/>
      <c r="M243" s="36"/>
      <c r="N243" s="36"/>
      <c r="O243" s="36"/>
    </row>
    <row r="244" spans="1:15" x14ac:dyDescent="0.25">
      <c r="A244" s="28" t="s">
        <v>455</v>
      </c>
      <c r="B244" s="4" t="s">
        <v>456</v>
      </c>
      <c r="C244" s="36"/>
      <c r="D244" s="36"/>
      <c r="E244" s="36"/>
      <c r="F244" s="36"/>
      <c r="G244" s="36"/>
      <c r="H244" s="36"/>
      <c r="I244" s="36"/>
      <c r="J244" s="36"/>
      <c r="K244" s="36"/>
      <c r="L244" s="36"/>
      <c r="M244" s="36"/>
      <c r="N244" s="36"/>
      <c r="O244" s="36"/>
    </row>
    <row r="245" spans="1:15" x14ac:dyDescent="0.25">
      <c r="A245" s="29" t="s">
        <v>671</v>
      </c>
      <c r="B245" s="8" t="s">
        <v>457</v>
      </c>
      <c r="C245" s="36"/>
      <c r="D245" s="36"/>
      <c r="E245" s="36"/>
      <c r="F245" s="36"/>
      <c r="G245" s="36"/>
      <c r="H245" s="36"/>
      <c r="I245" s="36"/>
      <c r="J245" s="36"/>
      <c r="K245" s="36"/>
      <c r="L245" s="36"/>
      <c r="M245" s="36"/>
      <c r="N245" s="36"/>
      <c r="O245" s="36"/>
    </row>
    <row r="246" spans="1:15" x14ac:dyDescent="0.25">
      <c r="A246" s="4" t="s">
        <v>804</v>
      </c>
      <c r="B246" s="4" t="s">
        <v>458</v>
      </c>
      <c r="C246" s="36"/>
      <c r="D246" s="36"/>
      <c r="E246" s="36"/>
      <c r="F246" s="36"/>
      <c r="G246" s="36"/>
      <c r="H246" s="36"/>
      <c r="I246" s="36"/>
      <c r="J246" s="36"/>
      <c r="K246" s="36"/>
      <c r="L246" s="36"/>
      <c r="M246" s="36"/>
      <c r="N246" s="36"/>
      <c r="O246" s="36"/>
    </row>
    <row r="247" spans="1:15" x14ac:dyDescent="0.25">
      <c r="A247" s="4" t="s">
        <v>805</v>
      </c>
      <c r="B247" s="4" t="s">
        <v>458</v>
      </c>
      <c r="C247" s="36"/>
      <c r="D247" s="36"/>
      <c r="E247" s="36"/>
      <c r="F247" s="36"/>
      <c r="G247" s="36"/>
      <c r="H247" s="36"/>
      <c r="I247" s="36"/>
      <c r="J247" s="36"/>
      <c r="K247" s="36"/>
      <c r="L247" s="36"/>
      <c r="M247" s="36"/>
      <c r="N247" s="36"/>
      <c r="O247" s="36"/>
    </row>
    <row r="248" spans="1:15" x14ac:dyDescent="0.25">
      <c r="A248" s="4" t="s">
        <v>802</v>
      </c>
      <c r="B248" s="4" t="s">
        <v>459</v>
      </c>
      <c r="C248" s="36"/>
      <c r="D248" s="36"/>
      <c r="E248" s="36"/>
      <c r="F248" s="36"/>
      <c r="G248" s="36"/>
      <c r="H248" s="36"/>
      <c r="I248" s="36"/>
      <c r="J248" s="36"/>
      <c r="K248" s="36"/>
      <c r="L248" s="36"/>
      <c r="M248" s="36"/>
      <c r="N248" s="36"/>
      <c r="O248" s="36"/>
    </row>
    <row r="249" spans="1:15" x14ac:dyDescent="0.25">
      <c r="A249" s="4" t="s">
        <v>803</v>
      </c>
      <c r="B249" s="4" t="s">
        <v>459</v>
      </c>
      <c r="C249" s="36"/>
      <c r="D249" s="36"/>
      <c r="E249" s="36"/>
      <c r="F249" s="36"/>
      <c r="G249" s="36"/>
      <c r="H249" s="36"/>
      <c r="I249" s="36"/>
      <c r="J249" s="36"/>
      <c r="K249" s="36"/>
      <c r="L249" s="36"/>
      <c r="M249" s="36"/>
      <c r="N249" s="36"/>
      <c r="O249" s="36"/>
    </row>
    <row r="250" spans="1:15" x14ac:dyDescent="0.25">
      <c r="A250" s="8" t="s">
        <v>672</v>
      </c>
      <c r="B250" s="8" t="s">
        <v>460</v>
      </c>
      <c r="C250" s="36"/>
      <c r="D250" s="36"/>
      <c r="E250" s="36"/>
      <c r="F250" s="36"/>
      <c r="G250" s="36"/>
      <c r="H250" s="36"/>
      <c r="I250" s="36"/>
      <c r="J250" s="36"/>
      <c r="K250" s="36"/>
      <c r="L250" s="36"/>
      <c r="M250" s="36"/>
      <c r="N250" s="36"/>
      <c r="O250" s="36"/>
    </row>
    <row r="251" spans="1:15" x14ac:dyDescent="0.25">
      <c r="A251" s="29" t="s">
        <v>461</v>
      </c>
      <c r="B251" s="8" t="s">
        <v>462</v>
      </c>
      <c r="C251" s="36"/>
      <c r="D251" s="36"/>
      <c r="E251" s="36"/>
      <c r="F251" s="36"/>
      <c r="G251" s="36"/>
      <c r="H251" s="36"/>
      <c r="I251" s="36"/>
      <c r="J251" s="36"/>
      <c r="K251" s="36"/>
      <c r="L251" s="36"/>
      <c r="M251" s="36"/>
      <c r="N251" s="36"/>
      <c r="O251" s="36"/>
    </row>
    <row r="252" spans="1:15" x14ac:dyDescent="0.25">
      <c r="A252" s="29" t="s">
        <v>463</v>
      </c>
      <c r="B252" s="8" t="s">
        <v>464</v>
      </c>
      <c r="C252" s="36"/>
      <c r="D252" s="36"/>
      <c r="E252" s="36"/>
      <c r="F252" s="36"/>
      <c r="G252" s="36"/>
      <c r="H252" s="36"/>
      <c r="I252" s="36"/>
      <c r="J252" s="36"/>
      <c r="K252" s="36"/>
      <c r="L252" s="36"/>
      <c r="M252" s="36"/>
      <c r="N252" s="36"/>
      <c r="O252" s="36"/>
    </row>
    <row r="253" spans="1:15" x14ac:dyDescent="0.25">
      <c r="A253" s="29" t="s">
        <v>465</v>
      </c>
      <c r="B253" s="8" t="s">
        <v>466</v>
      </c>
      <c r="C253" s="36"/>
      <c r="D253" s="36"/>
      <c r="E253" s="36"/>
      <c r="F253" s="36"/>
      <c r="G253" s="36"/>
      <c r="H253" s="36"/>
      <c r="I253" s="36"/>
      <c r="J253" s="36"/>
      <c r="K253" s="36"/>
      <c r="L253" s="36"/>
      <c r="M253" s="36"/>
      <c r="N253" s="36"/>
      <c r="O253" s="36"/>
    </row>
    <row r="254" spans="1:15" x14ac:dyDescent="0.25">
      <c r="A254" s="29" t="s">
        <v>467</v>
      </c>
      <c r="B254" s="8" t="s">
        <v>468</v>
      </c>
      <c r="C254" s="36"/>
      <c r="D254" s="36"/>
      <c r="E254" s="36"/>
      <c r="F254" s="36"/>
      <c r="G254" s="36"/>
      <c r="H254" s="36"/>
      <c r="I254" s="36"/>
      <c r="J254" s="36"/>
      <c r="K254" s="36"/>
      <c r="L254" s="36"/>
      <c r="M254" s="36"/>
      <c r="N254" s="36"/>
      <c r="O254" s="36"/>
    </row>
    <row r="255" spans="1:15" x14ac:dyDescent="0.25">
      <c r="A255" s="14" t="s">
        <v>0</v>
      </c>
      <c r="B255" s="8" t="s">
        <v>469</v>
      </c>
      <c r="C255" s="36"/>
      <c r="D255" s="36"/>
      <c r="E255" s="36"/>
      <c r="F255" s="36"/>
      <c r="G255" s="36"/>
      <c r="H255" s="36"/>
      <c r="I255" s="36"/>
      <c r="J255" s="36"/>
      <c r="K255" s="36"/>
      <c r="L255" s="36"/>
      <c r="M255" s="36"/>
      <c r="N255" s="36"/>
      <c r="O255" s="36"/>
    </row>
    <row r="256" spans="1:15" x14ac:dyDescent="0.25">
      <c r="A256" s="19" t="s">
        <v>470</v>
      </c>
      <c r="B256" s="8" t="s">
        <v>469</v>
      </c>
      <c r="C256" s="36"/>
      <c r="D256" s="36"/>
      <c r="E256" s="36"/>
      <c r="F256" s="36"/>
      <c r="G256" s="36"/>
      <c r="H256" s="36"/>
      <c r="I256" s="36"/>
      <c r="J256" s="36"/>
      <c r="K256" s="36"/>
      <c r="L256" s="36"/>
      <c r="M256" s="36"/>
      <c r="N256" s="36"/>
      <c r="O256" s="36"/>
    </row>
    <row r="257" spans="1:15" x14ac:dyDescent="0.25">
      <c r="A257" s="74" t="s">
        <v>673</v>
      </c>
      <c r="B257" s="48" t="s">
        <v>471</v>
      </c>
      <c r="C257" s="36"/>
      <c r="D257" s="36"/>
      <c r="E257" s="36"/>
      <c r="F257" s="36"/>
      <c r="G257" s="36"/>
      <c r="H257" s="36"/>
      <c r="I257" s="36"/>
      <c r="J257" s="36"/>
      <c r="K257" s="36"/>
      <c r="L257" s="36"/>
      <c r="M257" s="36"/>
      <c r="N257" s="36"/>
      <c r="O257" s="36"/>
    </row>
    <row r="258" spans="1:15" x14ac:dyDescent="0.25">
      <c r="A258" s="15" t="s">
        <v>472</v>
      </c>
      <c r="B258" s="4" t="s">
        <v>473</v>
      </c>
      <c r="C258" s="36"/>
      <c r="D258" s="36"/>
      <c r="E258" s="36"/>
      <c r="F258" s="36"/>
      <c r="G258" s="36"/>
      <c r="H258" s="36"/>
      <c r="I258" s="36"/>
      <c r="J258" s="36"/>
      <c r="K258" s="36"/>
      <c r="L258" s="36"/>
      <c r="M258" s="36"/>
      <c r="N258" s="36"/>
      <c r="O258" s="36"/>
    </row>
    <row r="259" spans="1:15" x14ac:dyDescent="0.25">
      <c r="A259" s="16" t="s">
        <v>474</v>
      </c>
      <c r="B259" s="4" t="s">
        <v>475</v>
      </c>
      <c r="C259" s="36"/>
      <c r="D259" s="36"/>
      <c r="E259" s="36"/>
      <c r="F259" s="36"/>
      <c r="G259" s="36"/>
      <c r="H259" s="36"/>
      <c r="I259" s="36"/>
      <c r="J259" s="36"/>
      <c r="K259" s="36"/>
      <c r="L259" s="36"/>
      <c r="M259" s="36"/>
      <c r="N259" s="36"/>
      <c r="O259" s="36"/>
    </row>
    <row r="260" spans="1:15" x14ac:dyDescent="0.25">
      <c r="A260" s="28" t="s">
        <v>476</v>
      </c>
      <c r="B260" s="4" t="s">
        <v>477</v>
      </c>
      <c r="C260" s="36"/>
      <c r="D260" s="36"/>
      <c r="E260" s="36"/>
      <c r="F260" s="36"/>
      <c r="G260" s="36"/>
      <c r="H260" s="36"/>
      <c r="I260" s="36"/>
      <c r="J260" s="36"/>
      <c r="K260" s="36"/>
      <c r="L260" s="36"/>
      <c r="M260" s="36"/>
      <c r="N260" s="36"/>
      <c r="O260" s="36"/>
    </row>
    <row r="261" spans="1:15" x14ac:dyDescent="0.25">
      <c r="A261" s="28" t="s">
        <v>655</v>
      </c>
      <c r="B261" s="4" t="s">
        <v>478</v>
      </c>
      <c r="C261" s="36"/>
      <c r="D261" s="36"/>
      <c r="E261" s="36"/>
      <c r="F261" s="36"/>
      <c r="G261" s="36"/>
      <c r="H261" s="36"/>
      <c r="I261" s="36"/>
      <c r="J261" s="36"/>
      <c r="K261" s="36"/>
      <c r="L261" s="36"/>
      <c r="M261" s="36"/>
      <c r="N261" s="36"/>
      <c r="O261" s="36"/>
    </row>
    <row r="262" spans="1:15" x14ac:dyDescent="0.25">
      <c r="A262" s="67" t="s">
        <v>318</v>
      </c>
      <c r="B262" s="67" t="s">
        <v>478</v>
      </c>
      <c r="C262" s="36"/>
      <c r="D262" s="36"/>
      <c r="E262" s="36"/>
      <c r="F262" s="36"/>
      <c r="G262" s="36"/>
      <c r="H262" s="36"/>
      <c r="I262" s="36"/>
      <c r="J262" s="36"/>
      <c r="K262" s="36"/>
      <c r="L262" s="36"/>
      <c r="M262" s="36"/>
      <c r="N262" s="36"/>
      <c r="O262" s="36"/>
    </row>
    <row r="263" spans="1:15" x14ac:dyDescent="0.25">
      <c r="A263" s="67" t="s">
        <v>319</v>
      </c>
      <c r="B263" s="67" t="s">
        <v>478</v>
      </c>
      <c r="C263" s="36"/>
      <c r="D263" s="36"/>
      <c r="E263" s="36"/>
      <c r="F263" s="36"/>
      <c r="G263" s="36"/>
      <c r="H263" s="36"/>
      <c r="I263" s="36"/>
      <c r="J263" s="36"/>
      <c r="K263" s="36"/>
      <c r="L263" s="36"/>
      <c r="M263" s="36"/>
      <c r="N263" s="36"/>
      <c r="O263" s="36"/>
    </row>
    <row r="264" spans="1:15" x14ac:dyDescent="0.25">
      <c r="A264" s="75" t="s">
        <v>320</v>
      </c>
      <c r="B264" s="75" t="s">
        <v>478</v>
      </c>
      <c r="C264" s="36"/>
      <c r="D264" s="36"/>
      <c r="E264" s="36"/>
      <c r="F264" s="36"/>
      <c r="G264" s="36"/>
      <c r="H264" s="36"/>
      <c r="I264" s="36"/>
      <c r="J264" s="36"/>
      <c r="K264" s="36"/>
      <c r="L264" s="36"/>
      <c r="M264" s="36"/>
      <c r="N264" s="36"/>
      <c r="O264" s="36"/>
    </row>
    <row r="265" spans="1:15" x14ac:dyDescent="0.25">
      <c r="A265" s="76" t="s">
        <v>674</v>
      </c>
      <c r="B265" s="48" t="s">
        <v>479</v>
      </c>
      <c r="C265" s="36"/>
      <c r="D265" s="36"/>
      <c r="E265" s="36"/>
      <c r="F265" s="36"/>
      <c r="G265" s="36"/>
      <c r="H265" s="36"/>
      <c r="I265" s="36"/>
      <c r="J265" s="36"/>
      <c r="K265" s="36"/>
      <c r="L265" s="36"/>
      <c r="M265" s="36"/>
      <c r="N265" s="36"/>
      <c r="O265" s="36"/>
    </row>
    <row r="266" spans="1:15" x14ac:dyDescent="0.25">
      <c r="A266" s="62" t="s">
        <v>480</v>
      </c>
      <c r="B266" s="48" t="s">
        <v>481</v>
      </c>
      <c r="C266" s="36"/>
      <c r="D266" s="36"/>
      <c r="E266" s="36"/>
      <c r="F266" s="36"/>
      <c r="G266" s="36"/>
      <c r="H266" s="36"/>
      <c r="I266" s="36"/>
      <c r="J266" s="36"/>
      <c r="K266" s="36"/>
      <c r="L266" s="36"/>
      <c r="M266" s="36"/>
      <c r="N266" s="36"/>
      <c r="O266" s="36"/>
    </row>
    <row r="267" spans="1:15" ht="15.75" x14ac:dyDescent="0.25">
      <c r="A267" s="56" t="s">
        <v>675</v>
      </c>
      <c r="B267" s="50" t="s">
        <v>482</v>
      </c>
      <c r="C267" s="36"/>
      <c r="D267" s="36"/>
      <c r="E267" s="36"/>
      <c r="F267" s="36"/>
      <c r="G267" s="36"/>
      <c r="H267" s="36"/>
      <c r="I267" s="36"/>
      <c r="J267" s="36"/>
      <c r="K267" s="36"/>
      <c r="L267" s="36"/>
      <c r="M267" s="36"/>
      <c r="N267" s="36"/>
      <c r="O267" s="36"/>
    </row>
    <row r="268" spans="1:15" ht="15.75" x14ac:dyDescent="0.25">
      <c r="A268" s="54" t="s">
        <v>720</v>
      </c>
      <c r="B268" s="55"/>
      <c r="C268" s="36"/>
      <c r="D268" s="36"/>
      <c r="E268" s="36"/>
      <c r="F268" s="36"/>
      <c r="G268" s="36"/>
      <c r="H268" s="36"/>
      <c r="I268" s="36"/>
      <c r="J268" s="36"/>
      <c r="K268" s="36"/>
      <c r="L268" s="36"/>
      <c r="M268" s="36"/>
      <c r="N268" s="36"/>
      <c r="O268" s="36"/>
    </row>
  </sheetData>
  <phoneticPr fontId="33" type="noConversion"/>
  <pageMargins left="0" right="0" top="0.74803149606299213" bottom="0.74803149606299213" header="0.31496062992125984" footer="0.31496062992125984"/>
  <pageSetup paperSize="8" scale="6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38"/>
  <sheetViews>
    <sheetView view="pageLayout" zoomScaleNormal="100" workbookViewId="0">
      <selection activeCell="E3" sqref="E3"/>
    </sheetView>
  </sheetViews>
  <sheetFormatPr defaultRowHeight="15" x14ac:dyDescent="0.25"/>
  <cols>
    <col min="1" max="1" width="9.140625" style="114"/>
    <col min="2" max="2" width="64.7109375" style="114" customWidth="1"/>
    <col min="3" max="3" width="12.42578125" style="114" bestFit="1" customWidth="1"/>
    <col min="4" max="4" width="22.42578125" style="116" customWidth="1"/>
    <col min="5" max="5" width="18.85546875" style="116" customWidth="1"/>
    <col min="6" max="6" width="18.7109375" style="116" customWidth="1"/>
    <col min="7" max="9" width="18.28515625" style="116" customWidth="1"/>
    <col min="10" max="10" width="18.7109375" style="116" customWidth="1"/>
    <col min="11" max="11" width="10.85546875" style="114" bestFit="1" customWidth="1"/>
    <col min="12" max="16384" width="9.140625" style="114"/>
  </cols>
  <sheetData>
    <row r="1" spans="1:11" ht="21.75" customHeight="1" x14ac:dyDescent="0.25">
      <c r="B1" s="400" t="s">
        <v>1580</v>
      </c>
      <c r="C1" s="401"/>
      <c r="D1" s="401"/>
      <c r="E1" s="401"/>
      <c r="F1" s="401"/>
      <c r="G1" s="401"/>
      <c r="H1" s="401"/>
      <c r="I1" s="401"/>
      <c r="J1" s="401"/>
    </row>
    <row r="2" spans="1:11" ht="26.25" customHeight="1" x14ac:dyDescent="0.25">
      <c r="B2" s="402" t="s">
        <v>832</v>
      </c>
      <c r="C2" s="401"/>
      <c r="D2" s="401"/>
      <c r="E2" s="401"/>
      <c r="F2" s="401"/>
      <c r="G2" s="401"/>
      <c r="H2" s="401"/>
      <c r="I2" s="401"/>
      <c r="J2" s="401"/>
    </row>
    <row r="3" spans="1:11" ht="26.25" customHeight="1" x14ac:dyDescent="0.25">
      <c r="B3" s="117"/>
      <c r="C3" s="147"/>
      <c r="D3" s="147"/>
      <c r="E3" s="147"/>
      <c r="F3" s="147"/>
      <c r="G3" s="147"/>
      <c r="H3" s="147"/>
      <c r="I3" s="147"/>
      <c r="J3" s="147"/>
    </row>
    <row r="4" spans="1:11" s="262" customFormat="1" ht="26.25" customHeight="1" x14ac:dyDescent="0.25">
      <c r="A4" s="120"/>
      <c r="B4" s="261" t="s">
        <v>1646</v>
      </c>
      <c r="C4" s="187" t="s">
        <v>1612</v>
      </c>
      <c r="D4" s="187" t="s">
        <v>1613</v>
      </c>
      <c r="E4" s="187" t="s">
        <v>1614</v>
      </c>
      <c r="F4" s="187" t="s">
        <v>1636</v>
      </c>
      <c r="G4" s="187" t="s">
        <v>1637</v>
      </c>
      <c r="H4" s="187" t="s">
        <v>1647</v>
      </c>
      <c r="I4" s="187" t="s">
        <v>1648</v>
      </c>
      <c r="J4" s="187" t="s">
        <v>1649</v>
      </c>
    </row>
    <row r="5" spans="1:11" x14ac:dyDescent="0.25">
      <c r="A5" s="119" t="s">
        <v>1615</v>
      </c>
      <c r="B5" s="119"/>
      <c r="C5" s="119"/>
      <c r="D5" s="149" t="s">
        <v>938</v>
      </c>
      <c r="E5" s="149"/>
      <c r="F5" s="149" t="s">
        <v>939</v>
      </c>
      <c r="G5" s="149"/>
      <c r="H5" s="149" t="s">
        <v>940</v>
      </c>
      <c r="I5" s="149"/>
      <c r="J5" s="149" t="s">
        <v>940</v>
      </c>
    </row>
    <row r="6" spans="1:11" ht="60" x14ac:dyDescent="0.25">
      <c r="A6" s="119" t="s">
        <v>1623</v>
      </c>
      <c r="B6" s="150" t="s">
        <v>134</v>
      </c>
      <c r="C6" s="180" t="s">
        <v>135</v>
      </c>
      <c r="D6" s="263" t="s">
        <v>1</v>
      </c>
      <c r="E6" s="263" t="s">
        <v>2</v>
      </c>
      <c r="F6" s="263" t="s">
        <v>1</v>
      </c>
      <c r="G6" s="263" t="s">
        <v>2</v>
      </c>
      <c r="H6" s="263" t="s">
        <v>1</v>
      </c>
      <c r="I6" s="263" t="s">
        <v>2</v>
      </c>
      <c r="J6" s="264" t="s">
        <v>3</v>
      </c>
    </row>
    <row r="7" spans="1:11" s="160" customFormat="1" x14ac:dyDescent="0.25">
      <c r="A7" s="119" t="s">
        <v>1616</v>
      </c>
      <c r="B7" s="162" t="s">
        <v>1884</v>
      </c>
      <c r="C7" s="182" t="s">
        <v>248</v>
      </c>
      <c r="D7" s="159"/>
      <c r="E7" s="159"/>
      <c r="F7" s="159"/>
      <c r="G7" s="159"/>
      <c r="H7" s="159"/>
      <c r="I7" s="159"/>
      <c r="J7" s="149">
        <f>SUM(H7:I7)</f>
        <v>0</v>
      </c>
    </row>
    <row r="8" spans="1:11" s="160" customFormat="1" x14ac:dyDescent="0.25">
      <c r="A8" s="119" t="s">
        <v>1617</v>
      </c>
      <c r="B8" s="162" t="s">
        <v>564</v>
      </c>
      <c r="C8" s="182" t="s">
        <v>249</v>
      </c>
      <c r="D8" s="149">
        <v>21718331</v>
      </c>
      <c r="E8" s="149"/>
      <c r="F8" s="149">
        <v>69449483</v>
      </c>
      <c r="G8" s="149"/>
      <c r="H8" s="149">
        <v>69449483</v>
      </c>
      <c r="I8" s="159"/>
      <c r="J8" s="149">
        <f t="shared" ref="J8:J13" si="0">SUM(H8:I8)</f>
        <v>69449483</v>
      </c>
    </row>
    <row r="9" spans="1:11" s="160" customFormat="1" x14ac:dyDescent="0.25">
      <c r="A9" s="119" t="s">
        <v>1618</v>
      </c>
      <c r="B9" s="157" t="s">
        <v>251</v>
      </c>
      <c r="C9" s="182" t="s">
        <v>252</v>
      </c>
      <c r="D9" s="149">
        <v>0</v>
      </c>
      <c r="E9" s="149"/>
      <c r="F9" s="149"/>
      <c r="G9" s="149"/>
      <c r="H9" s="149"/>
      <c r="I9" s="159"/>
      <c r="J9" s="149">
        <f t="shared" si="0"/>
        <v>0</v>
      </c>
    </row>
    <row r="10" spans="1:11" s="160" customFormat="1" x14ac:dyDescent="0.25">
      <c r="A10" s="119" t="s">
        <v>1619</v>
      </c>
      <c r="B10" s="162" t="s">
        <v>253</v>
      </c>
      <c r="C10" s="182" t="s">
        <v>254</v>
      </c>
      <c r="D10" s="149">
        <v>45000</v>
      </c>
      <c r="E10" s="149"/>
      <c r="F10" s="149">
        <v>68377</v>
      </c>
      <c r="G10" s="149"/>
      <c r="H10" s="149">
        <v>62658</v>
      </c>
      <c r="I10" s="159"/>
      <c r="J10" s="149">
        <f t="shared" si="0"/>
        <v>62658</v>
      </c>
    </row>
    <row r="11" spans="1:11" s="160" customFormat="1" x14ac:dyDescent="0.25">
      <c r="A11" s="119" t="s">
        <v>1620</v>
      </c>
      <c r="B11" s="162" t="s">
        <v>255</v>
      </c>
      <c r="C11" s="182" t="s">
        <v>256</v>
      </c>
      <c r="D11" s="149">
        <v>0</v>
      </c>
      <c r="E11" s="149"/>
      <c r="F11" s="149"/>
      <c r="G11" s="149"/>
      <c r="H11" s="149"/>
      <c r="I11" s="159"/>
      <c r="J11" s="149">
        <f t="shared" si="0"/>
        <v>0</v>
      </c>
    </row>
    <row r="12" spans="1:11" s="160" customFormat="1" x14ac:dyDescent="0.25">
      <c r="A12" s="119" t="s">
        <v>1621</v>
      </c>
      <c r="B12" s="157" t="s">
        <v>257</v>
      </c>
      <c r="C12" s="182" t="s">
        <v>258</v>
      </c>
      <c r="D12" s="149">
        <v>0</v>
      </c>
      <c r="E12" s="149"/>
      <c r="F12" s="149"/>
      <c r="G12" s="149"/>
      <c r="H12" s="149"/>
      <c r="I12" s="159"/>
      <c r="J12" s="149">
        <f t="shared" si="0"/>
        <v>0</v>
      </c>
    </row>
    <row r="13" spans="1:11" s="160" customFormat="1" x14ac:dyDescent="0.25">
      <c r="A13" s="119" t="s">
        <v>1622</v>
      </c>
      <c r="B13" s="157" t="s">
        <v>259</v>
      </c>
      <c r="C13" s="182" t="s">
        <v>260</v>
      </c>
      <c r="D13" s="149">
        <v>5724089</v>
      </c>
      <c r="E13" s="149"/>
      <c r="F13" s="149">
        <v>2553224</v>
      </c>
      <c r="G13" s="149"/>
      <c r="H13" s="149">
        <v>2297320</v>
      </c>
      <c r="I13" s="159"/>
      <c r="J13" s="149">
        <f t="shared" si="0"/>
        <v>2297320</v>
      </c>
    </row>
    <row r="14" spans="1:11" x14ac:dyDescent="0.25">
      <c r="A14" s="119" t="s">
        <v>1624</v>
      </c>
      <c r="B14" s="265" t="s">
        <v>565</v>
      </c>
      <c r="C14" s="266" t="s">
        <v>261</v>
      </c>
      <c r="D14" s="258">
        <f t="shared" ref="D14:I14" si="1">D13+D12+D11+D10+D9+D8+D7</f>
        <v>27487420</v>
      </c>
      <c r="E14" s="258">
        <f t="shared" si="1"/>
        <v>0</v>
      </c>
      <c r="F14" s="258">
        <f t="shared" si="1"/>
        <v>72071084</v>
      </c>
      <c r="G14" s="258">
        <f t="shared" si="1"/>
        <v>0</v>
      </c>
      <c r="H14" s="258">
        <f t="shared" si="1"/>
        <v>71809461</v>
      </c>
      <c r="I14" s="258">
        <f t="shared" si="1"/>
        <v>0</v>
      </c>
      <c r="J14" s="258">
        <f t="shared" ref="J14:J19" si="2">SUM(H14:I14)</f>
        <v>71809461</v>
      </c>
      <c r="K14" s="116">
        <f>SUM(J8:J13)</f>
        <v>71809461</v>
      </c>
    </row>
    <row r="15" spans="1:11" s="160" customFormat="1" x14ac:dyDescent="0.25">
      <c r="A15" s="119" t="s">
        <v>1625</v>
      </c>
      <c r="B15" s="162" t="s">
        <v>928</v>
      </c>
      <c r="C15" s="182" t="s">
        <v>263</v>
      </c>
      <c r="D15" s="149">
        <v>6229150</v>
      </c>
      <c r="E15" s="149"/>
      <c r="F15" s="149">
        <v>28430747</v>
      </c>
      <c r="G15" s="149"/>
      <c r="H15" s="149">
        <v>5889444</v>
      </c>
      <c r="I15" s="159"/>
      <c r="J15" s="149">
        <f t="shared" si="2"/>
        <v>5889444</v>
      </c>
    </row>
    <row r="16" spans="1:11" s="160" customFormat="1" x14ac:dyDescent="0.25">
      <c r="A16" s="119" t="s">
        <v>1626</v>
      </c>
      <c r="B16" s="162" t="s">
        <v>264</v>
      </c>
      <c r="C16" s="182" t="s">
        <v>265</v>
      </c>
      <c r="D16" s="149">
        <v>0</v>
      </c>
      <c r="E16" s="149"/>
      <c r="F16" s="149"/>
      <c r="G16" s="149"/>
      <c r="H16" s="149"/>
      <c r="I16" s="159"/>
      <c r="J16" s="149">
        <f t="shared" si="2"/>
        <v>0</v>
      </c>
    </row>
    <row r="17" spans="1:11" s="160" customFormat="1" x14ac:dyDescent="0.25">
      <c r="A17" s="119" t="s">
        <v>1627</v>
      </c>
      <c r="B17" s="162" t="s">
        <v>266</v>
      </c>
      <c r="C17" s="182" t="s">
        <v>267</v>
      </c>
      <c r="D17" s="149">
        <v>0</v>
      </c>
      <c r="E17" s="149"/>
      <c r="F17" s="149"/>
      <c r="G17" s="149"/>
      <c r="H17" s="149"/>
      <c r="I17" s="159"/>
      <c r="J17" s="149">
        <f t="shared" si="2"/>
        <v>0</v>
      </c>
    </row>
    <row r="18" spans="1:11" s="160" customFormat="1" x14ac:dyDescent="0.25">
      <c r="A18" s="119" t="s">
        <v>1628</v>
      </c>
      <c r="B18" s="162" t="s">
        <v>268</v>
      </c>
      <c r="C18" s="182" t="s">
        <v>269</v>
      </c>
      <c r="D18" s="149">
        <v>1644071</v>
      </c>
      <c r="E18" s="149"/>
      <c r="F18" s="149">
        <v>7585627</v>
      </c>
      <c r="G18" s="149"/>
      <c r="H18" s="149">
        <v>1442023</v>
      </c>
      <c r="I18" s="159"/>
      <c r="J18" s="149">
        <f t="shared" si="2"/>
        <v>1442023</v>
      </c>
    </row>
    <row r="19" spans="1:11" x14ac:dyDescent="0.25">
      <c r="A19" s="119" t="s">
        <v>1629</v>
      </c>
      <c r="B19" s="265" t="s">
        <v>566</v>
      </c>
      <c r="C19" s="266" t="s">
        <v>270</v>
      </c>
      <c r="D19" s="258">
        <f>D15+D18</f>
        <v>7873221</v>
      </c>
      <c r="E19" s="258">
        <f>E15+E18</f>
        <v>0</v>
      </c>
      <c r="F19" s="258">
        <f>F15+F18+F17</f>
        <v>36016374</v>
      </c>
      <c r="G19" s="258">
        <f>G15+G18+G17</f>
        <v>0</v>
      </c>
      <c r="H19" s="258">
        <f>H15+H18+H17</f>
        <v>7331467</v>
      </c>
      <c r="I19" s="258">
        <f>I15+I18+I17</f>
        <v>0</v>
      </c>
      <c r="J19" s="178">
        <f t="shared" si="2"/>
        <v>7331467</v>
      </c>
      <c r="K19" s="116">
        <f>SUM(J15:J18)</f>
        <v>7331467</v>
      </c>
    </row>
    <row r="22" spans="1:11" x14ac:dyDescent="0.25">
      <c r="A22" s="119"/>
      <c r="B22" s="119" t="s">
        <v>1646</v>
      </c>
      <c r="C22" s="119" t="s">
        <v>1612</v>
      </c>
      <c r="D22" s="149" t="s">
        <v>1613</v>
      </c>
      <c r="E22" s="149" t="s">
        <v>1614</v>
      </c>
    </row>
    <row r="23" spans="1:11" x14ac:dyDescent="0.25">
      <c r="A23" s="119" t="s">
        <v>1615</v>
      </c>
      <c r="B23" s="179" t="s">
        <v>812</v>
      </c>
      <c r="C23" s="179" t="s">
        <v>813</v>
      </c>
      <c r="D23" s="259" t="s">
        <v>814</v>
      </c>
      <c r="E23" s="259" t="s">
        <v>815</v>
      </c>
      <c r="F23" s="131"/>
      <c r="G23" s="131"/>
      <c r="H23" s="131"/>
      <c r="I23" s="131"/>
    </row>
    <row r="24" spans="1:11" x14ac:dyDescent="0.25">
      <c r="A24" s="119" t="s">
        <v>1623</v>
      </c>
      <c r="B24" s="162" t="s">
        <v>247</v>
      </c>
      <c r="C24" s="182"/>
      <c r="D24" s="207"/>
      <c r="E24" s="207">
        <f>SUM(C24:D24)</f>
        <v>0</v>
      </c>
      <c r="F24" s="131"/>
      <c r="G24" s="131"/>
      <c r="H24" s="131"/>
      <c r="I24" s="131"/>
    </row>
    <row r="25" spans="1:11" x14ac:dyDescent="0.25">
      <c r="A25" s="119" t="s">
        <v>1616</v>
      </c>
      <c r="B25" s="162" t="s">
        <v>564</v>
      </c>
      <c r="C25" s="122">
        <v>69449483</v>
      </c>
      <c r="D25" s="122">
        <v>2280402</v>
      </c>
      <c r="E25" s="122">
        <f>SUM(C25:D25)</f>
        <v>71729885</v>
      </c>
      <c r="F25" s="131"/>
      <c r="G25" s="131"/>
      <c r="H25" s="131"/>
      <c r="I25" s="131"/>
    </row>
    <row r="26" spans="1:11" x14ac:dyDescent="0.25">
      <c r="A26" s="119" t="s">
        <v>1617</v>
      </c>
      <c r="B26" s="157" t="s">
        <v>251</v>
      </c>
      <c r="C26" s="183"/>
      <c r="D26" s="122"/>
      <c r="E26" s="122">
        <f>SUM(C26:D26)</f>
        <v>0</v>
      </c>
      <c r="F26" s="131"/>
      <c r="G26" s="131"/>
      <c r="H26" s="131"/>
      <c r="I26" s="131"/>
    </row>
    <row r="27" spans="1:11" x14ac:dyDescent="0.25">
      <c r="A27" s="119" t="s">
        <v>1618</v>
      </c>
      <c r="B27" s="162" t="s">
        <v>253</v>
      </c>
      <c r="C27" s="183">
        <v>62658</v>
      </c>
      <c r="D27" s="122">
        <v>16918</v>
      </c>
      <c r="E27" s="122">
        <f>SUM(C27:D27)</f>
        <v>79576</v>
      </c>
      <c r="F27" s="131"/>
      <c r="G27" s="131"/>
      <c r="H27" s="131"/>
      <c r="I27" s="131"/>
    </row>
    <row r="28" spans="1:11" x14ac:dyDescent="0.25">
      <c r="A28" s="119" t="s">
        <v>1619</v>
      </c>
      <c r="B28" s="265" t="s">
        <v>565</v>
      </c>
      <c r="C28" s="267">
        <f>C27+C26+C25+C24</f>
        <v>69512141</v>
      </c>
      <c r="D28" s="267">
        <f>D27+D26+D25+D24</f>
        <v>2297320</v>
      </c>
      <c r="E28" s="267">
        <f>E27+E26+E25+E24</f>
        <v>71809461</v>
      </c>
      <c r="F28" s="131"/>
      <c r="G28" s="131"/>
      <c r="H28" s="131"/>
      <c r="I28" s="131"/>
    </row>
    <row r="29" spans="1:11" x14ac:dyDescent="0.25">
      <c r="A29" s="119" t="s">
        <v>1620</v>
      </c>
      <c r="B29" s="162" t="s">
        <v>262</v>
      </c>
      <c r="C29" s="268">
        <v>5889444</v>
      </c>
      <c r="D29" s="268">
        <v>1442023</v>
      </c>
      <c r="E29" s="268">
        <f>SUM(C29:D29)</f>
        <v>7331467</v>
      </c>
      <c r="F29" s="131"/>
      <c r="G29" s="131"/>
      <c r="H29" s="131"/>
      <c r="I29" s="131"/>
    </row>
    <row r="30" spans="1:11" x14ac:dyDescent="0.25">
      <c r="A30" s="119" t="s">
        <v>1621</v>
      </c>
      <c r="B30" s="162" t="s">
        <v>264</v>
      </c>
      <c r="C30" s="183"/>
      <c r="D30" s="122"/>
      <c r="E30" s="268">
        <f>SUM(C30:D30)</f>
        <v>0</v>
      </c>
      <c r="F30" s="131"/>
      <c r="G30" s="131"/>
      <c r="H30" s="131"/>
      <c r="I30" s="131"/>
    </row>
    <row r="31" spans="1:11" x14ac:dyDescent="0.25">
      <c r="A31" s="119" t="s">
        <v>1622</v>
      </c>
      <c r="B31" s="162" t="s">
        <v>266</v>
      </c>
      <c r="C31" s="183"/>
      <c r="D31" s="122"/>
      <c r="E31" s="268">
        <f>SUM(C31:D31)</f>
        <v>0</v>
      </c>
      <c r="F31" s="131"/>
      <c r="G31" s="131"/>
      <c r="H31" s="131"/>
      <c r="I31" s="131"/>
    </row>
    <row r="32" spans="1:11" x14ac:dyDescent="0.25">
      <c r="A32" s="119" t="s">
        <v>1624</v>
      </c>
      <c r="B32" s="265" t="s">
        <v>566</v>
      </c>
      <c r="C32" s="269">
        <f>C31+C30+C29</f>
        <v>5889444</v>
      </c>
      <c r="D32" s="269">
        <f>D31+D30+D29</f>
        <v>1442023</v>
      </c>
      <c r="E32" s="267">
        <f>E31+E30+E29</f>
        <v>7331467</v>
      </c>
      <c r="F32" s="131"/>
      <c r="G32" s="131"/>
      <c r="H32" s="131"/>
      <c r="I32" s="131"/>
    </row>
    <row r="33" spans="2:9" x14ac:dyDescent="0.25">
      <c r="B33" s="124"/>
      <c r="C33" s="124"/>
      <c r="D33" s="131"/>
      <c r="E33" s="131"/>
      <c r="F33" s="131"/>
      <c r="G33" s="131"/>
      <c r="H33" s="131"/>
      <c r="I33" s="131"/>
    </row>
    <row r="34" spans="2:9" x14ac:dyDescent="0.25">
      <c r="B34" s="124"/>
      <c r="C34" s="124"/>
      <c r="D34" s="131"/>
      <c r="E34" s="131"/>
      <c r="F34" s="131"/>
      <c r="G34" s="131"/>
      <c r="H34" s="131"/>
      <c r="I34" s="131"/>
    </row>
    <row r="35" spans="2:9" x14ac:dyDescent="0.25">
      <c r="B35" s="124"/>
      <c r="C35" s="124"/>
      <c r="D35" s="131"/>
      <c r="E35" s="131"/>
      <c r="F35" s="131"/>
      <c r="G35" s="131"/>
      <c r="H35" s="131"/>
      <c r="I35" s="131"/>
    </row>
    <row r="36" spans="2:9" x14ac:dyDescent="0.25">
      <c r="B36" s="124"/>
      <c r="C36" s="124"/>
      <c r="D36" s="131"/>
      <c r="E36" s="131"/>
      <c r="F36" s="131"/>
      <c r="G36" s="131"/>
      <c r="H36" s="131"/>
      <c r="I36" s="131"/>
    </row>
    <row r="37" spans="2:9" x14ac:dyDescent="0.25">
      <c r="B37" s="124"/>
      <c r="C37" s="124"/>
      <c r="D37" s="131"/>
      <c r="E37" s="131"/>
      <c r="F37" s="131"/>
      <c r="G37" s="131"/>
      <c r="H37" s="131"/>
      <c r="I37" s="131"/>
    </row>
    <row r="38" spans="2:9" x14ac:dyDescent="0.25">
      <c r="B38" s="124"/>
      <c r="C38" s="124"/>
      <c r="D38" s="131"/>
      <c r="E38" s="131"/>
      <c r="F38" s="131"/>
      <c r="G38" s="131"/>
      <c r="H38" s="131"/>
      <c r="I38" s="131"/>
    </row>
  </sheetData>
  <mergeCells count="2">
    <mergeCell ref="B1:J1"/>
    <mergeCell ref="B2:J2"/>
  </mergeCells>
  <phoneticPr fontId="33" type="noConversion"/>
  <pageMargins left="0" right="0" top="0.55118110236220474" bottom="0" header="0.31496062992125984" footer="0.31496062992125984"/>
  <pageSetup paperSize="9" scale="60" orientation="landscape" horizontalDpi="300" verticalDpi="300" r:id="rId1"/>
  <headerFooter alignWithMargins="0">
    <oddHeader>&amp;C&amp;"Bookman Old Style,Normál"&amp;9 8. melléklet a 8/2021.(V. 28.) önkormányzati rendelethez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F40"/>
  <sheetViews>
    <sheetView view="pageLayout" zoomScaleNormal="100" workbookViewId="0">
      <selection activeCell="B2" sqref="B2:D2"/>
    </sheetView>
  </sheetViews>
  <sheetFormatPr defaultRowHeight="15" x14ac:dyDescent="0.25"/>
  <cols>
    <col min="1" max="1" width="9.140625" style="114"/>
    <col min="2" max="2" width="100" style="114" customWidth="1"/>
    <col min="3" max="3" width="9.140625" style="114"/>
    <col min="4" max="6" width="17" style="116" customWidth="1"/>
    <col min="7" max="16384" width="9.140625" style="114"/>
  </cols>
  <sheetData>
    <row r="1" spans="1:6" ht="28.5" customHeight="1" x14ac:dyDescent="0.3">
      <c r="B1" s="410" t="s">
        <v>942</v>
      </c>
      <c r="C1" s="401"/>
      <c r="D1" s="401"/>
      <c r="E1" s="147"/>
      <c r="F1" s="147"/>
    </row>
    <row r="2" spans="1:6" ht="26.25" customHeight="1" x14ac:dyDescent="0.35">
      <c r="B2" s="411" t="s">
        <v>833</v>
      </c>
      <c r="C2" s="411"/>
      <c r="D2" s="411"/>
      <c r="E2" s="206"/>
      <c r="F2" s="206"/>
    </row>
    <row r="3" spans="1:6" ht="18.75" customHeight="1" x14ac:dyDescent="0.3">
      <c r="B3" s="270"/>
      <c r="C3" s="271"/>
      <c r="D3" s="272"/>
      <c r="E3" s="272"/>
      <c r="F3" s="272"/>
    </row>
    <row r="4" spans="1:6" s="253" customFormat="1" ht="18.75" customHeight="1" x14ac:dyDescent="0.2">
      <c r="A4" s="251"/>
      <c r="B4" s="273" t="s">
        <v>1646</v>
      </c>
      <c r="C4" s="252" t="s">
        <v>1612</v>
      </c>
      <c r="D4" s="274" t="s">
        <v>1613</v>
      </c>
      <c r="E4" s="274" t="s">
        <v>1614</v>
      </c>
      <c r="F4" s="274" t="s">
        <v>1636</v>
      </c>
    </row>
    <row r="5" spans="1:6" ht="23.25" customHeight="1" x14ac:dyDescent="0.25">
      <c r="A5" s="119" t="s">
        <v>1615</v>
      </c>
      <c r="B5" s="123" t="s">
        <v>1</v>
      </c>
      <c r="C5" s="119"/>
      <c r="D5" s="149"/>
      <c r="E5" s="149"/>
      <c r="F5" s="149"/>
    </row>
    <row r="6" spans="1:6" ht="25.5" x14ac:dyDescent="0.25">
      <c r="A6" s="119" t="s">
        <v>1623</v>
      </c>
      <c r="B6" s="179" t="s">
        <v>812</v>
      </c>
      <c r="C6" s="254" t="s">
        <v>135</v>
      </c>
      <c r="D6" s="181" t="s">
        <v>61</v>
      </c>
      <c r="E6" s="181" t="s">
        <v>943</v>
      </c>
      <c r="F6" s="181" t="s">
        <v>940</v>
      </c>
    </row>
    <row r="7" spans="1:6" x14ac:dyDescent="0.25">
      <c r="A7" s="119" t="s">
        <v>1616</v>
      </c>
      <c r="B7" s="123" t="s">
        <v>522</v>
      </c>
      <c r="C7" s="216" t="s">
        <v>220</v>
      </c>
      <c r="D7" s="190"/>
      <c r="E7" s="275">
        <v>91000</v>
      </c>
      <c r="F7" s="275">
        <v>0</v>
      </c>
    </row>
    <row r="8" spans="1:6" x14ac:dyDescent="0.25">
      <c r="A8" s="119" t="s">
        <v>1617</v>
      </c>
      <c r="B8" s="276" t="s">
        <v>527</v>
      </c>
      <c r="C8" s="260" t="s">
        <v>222</v>
      </c>
      <c r="D8" s="149"/>
      <c r="E8" s="149"/>
      <c r="F8" s="149"/>
    </row>
    <row r="9" spans="1:6" x14ac:dyDescent="0.25">
      <c r="A9" s="119" t="s">
        <v>1618</v>
      </c>
      <c r="B9" s="276" t="s">
        <v>528</v>
      </c>
      <c r="C9" s="260" t="s">
        <v>222</v>
      </c>
      <c r="D9" s="149"/>
      <c r="E9" s="149"/>
      <c r="F9" s="149"/>
    </row>
    <row r="10" spans="1:6" x14ac:dyDescent="0.25">
      <c r="A10" s="119" t="s">
        <v>1619</v>
      </c>
      <c r="B10" s="276" t="s">
        <v>529</v>
      </c>
      <c r="C10" s="260" t="s">
        <v>222</v>
      </c>
      <c r="D10" s="149"/>
      <c r="E10" s="149"/>
      <c r="F10" s="149"/>
    </row>
    <row r="11" spans="1:6" x14ac:dyDescent="0.25">
      <c r="A11" s="119" t="s">
        <v>1620</v>
      </c>
      <c r="B11" s="276" t="s">
        <v>530</v>
      </c>
      <c r="C11" s="260" t="s">
        <v>222</v>
      </c>
      <c r="D11" s="149"/>
      <c r="E11" s="149"/>
      <c r="F11" s="149"/>
    </row>
    <row r="12" spans="1:6" x14ac:dyDescent="0.25">
      <c r="A12" s="119" t="s">
        <v>1621</v>
      </c>
      <c r="B12" s="273" t="s">
        <v>531</v>
      </c>
      <c r="C12" s="260" t="s">
        <v>222</v>
      </c>
      <c r="D12" s="149"/>
      <c r="E12" s="149"/>
      <c r="F12" s="149"/>
    </row>
    <row r="13" spans="1:6" x14ac:dyDescent="0.25">
      <c r="A13" s="119" t="s">
        <v>1622</v>
      </c>
      <c r="B13" s="273" t="s">
        <v>532</v>
      </c>
      <c r="C13" s="260" t="s">
        <v>222</v>
      </c>
      <c r="D13" s="149"/>
      <c r="E13" s="149"/>
      <c r="F13" s="149"/>
    </row>
    <row r="14" spans="1:6" x14ac:dyDescent="0.25">
      <c r="A14" s="119" t="s">
        <v>1624</v>
      </c>
      <c r="B14" s="255" t="s">
        <v>70</v>
      </c>
      <c r="C14" s="277" t="s">
        <v>222</v>
      </c>
      <c r="D14" s="149">
        <f>SUM(D8:D13)</f>
        <v>0</v>
      </c>
      <c r="E14" s="149">
        <f>SUM(E8:E13)</f>
        <v>0</v>
      </c>
      <c r="F14" s="149">
        <f>SUM(F8:F13)</f>
        <v>0</v>
      </c>
    </row>
    <row r="15" spans="1:6" x14ac:dyDescent="0.25">
      <c r="A15" s="119" t="s">
        <v>1625</v>
      </c>
      <c r="B15" s="276" t="s">
        <v>533</v>
      </c>
      <c r="C15" s="260" t="s">
        <v>223</v>
      </c>
      <c r="D15" s="149"/>
      <c r="E15" s="149"/>
      <c r="F15" s="149"/>
    </row>
    <row r="16" spans="1:6" x14ac:dyDescent="0.25">
      <c r="A16" s="119" t="s">
        <v>1626</v>
      </c>
      <c r="B16" s="278" t="s">
        <v>69</v>
      </c>
      <c r="C16" s="277" t="s">
        <v>223</v>
      </c>
      <c r="D16" s="149">
        <f>SUM(D15)</f>
        <v>0</v>
      </c>
      <c r="E16" s="149">
        <f>SUM(E15)</f>
        <v>0</v>
      </c>
      <c r="F16" s="149">
        <f>SUM(F15)</f>
        <v>0</v>
      </c>
    </row>
    <row r="17" spans="1:6" x14ac:dyDescent="0.25">
      <c r="A17" s="119" t="s">
        <v>1627</v>
      </c>
      <c r="B17" s="276" t="s">
        <v>534</v>
      </c>
      <c r="C17" s="260" t="s">
        <v>224</v>
      </c>
      <c r="D17" s="149"/>
      <c r="E17" s="149"/>
      <c r="F17" s="149"/>
    </row>
    <row r="18" spans="1:6" x14ac:dyDescent="0.25">
      <c r="A18" s="119" t="s">
        <v>1628</v>
      </c>
      <c r="B18" s="276" t="s">
        <v>535</v>
      </c>
      <c r="C18" s="260" t="s">
        <v>224</v>
      </c>
      <c r="D18" s="149"/>
      <c r="E18" s="149"/>
      <c r="F18" s="149"/>
    </row>
    <row r="19" spans="1:6" x14ac:dyDescent="0.25">
      <c r="A19" s="119" t="s">
        <v>1629</v>
      </c>
      <c r="B19" s="273" t="s">
        <v>536</v>
      </c>
      <c r="C19" s="260" t="s">
        <v>224</v>
      </c>
      <c r="D19" s="149"/>
      <c r="E19" s="149"/>
      <c r="F19" s="149"/>
    </row>
    <row r="20" spans="1:6" x14ac:dyDescent="0.25">
      <c r="A20" s="119" t="s">
        <v>1630</v>
      </c>
      <c r="B20" s="273" t="s">
        <v>537</v>
      </c>
      <c r="C20" s="260" t="s">
        <v>224</v>
      </c>
      <c r="D20" s="149"/>
      <c r="E20" s="149"/>
      <c r="F20" s="149"/>
    </row>
    <row r="21" spans="1:6" x14ac:dyDescent="0.25">
      <c r="A21" s="119" t="s">
        <v>1631</v>
      </c>
      <c r="B21" s="273" t="s">
        <v>538</v>
      </c>
      <c r="C21" s="260" t="s">
        <v>224</v>
      </c>
      <c r="D21" s="149"/>
      <c r="E21" s="149"/>
      <c r="F21" s="149"/>
    </row>
    <row r="22" spans="1:6" x14ac:dyDescent="0.25">
      <c r="A22" s="119" t="s">
        <v>1632</v>
      </c>
      <c r="B22" s="279" t="s">
        <v>539</v>
      </c>
      <c r="C22" s="260" t="s">
        <v>224</v>
      </c>
      <c r="D22" s="149"/>
      <c r="E22" s="149"/>
      <c r="F22" s="149"/>
    </row>
    <row r="23" spans="1:6" x14ac:dyDescent="0.25">
      <c r="A23" s="119" t="s">
        <v>1633</v>
      </c>
      <c r="B23" s="280" t="s">
        <v>68</v>
      </c>
      <c r="C23" s="277" t="s">
        <v>224</v>
      </c>
      <c r="D23" s="149">
        <f>SUM(D17:D22)</f>
        <v>0</v>
      </c>
      <c r="E23" s="149">
        <f>SUM(E17:E22)</f>
        <v>0</v>
      </c>
      <c r="F23" s="149">
        <f>SUM(F17:F22)</f>
        <v>0</v>
      </c>
    </row>
    <row r="24" spans="1:6" x14ac:dyDescent="0.25">
      <c r="A24" s="119" t="s">
        <v>1634</v>
      </c>
      <c r="B24" s="276" t="s">
        <v>540</v>
      </c>
      <c r="C24" s="260" t="s">
        <v>225</v>
      </c>
      <c r="D24" s="149"/>
      <c r="E24" s="149"/>
      <c r="F24" s="149"/>
    </row>
    <row r="25" spans="1:6" x14ac:dyDescent="0.25">
      <c r="A25" s="119" t="s">
        <v>1635</v>
      </c>
      <c r="B25" s="276" t="s">
        <v>541</v>
      </c>
      <c r="C25" s="260" t="s">
        <v>225</v>
      </c>
      <c r="D25" s="149"/>
      <c r="E25" s="149"/>
      <c r="F25" s="149"/>
    </row>
    <row r="26" spans="1:6" x14ac:dyDescent="0.25">
      <c r="A26" s="119" t="s">
        <v>1638</v>
      </c>
      <c r="B26" s="280" t="s">
        <v>67</v>
      </c>
      <c r="C26" s="256" t="s">
        <v>225</v>
      </c>
      <c r="D26" s="149"/>
      <c r="E26" s="149"/>
      <c r="F26" s="149"/>
    </row>
    <row r="27" spans="1:6" x14ac:dyDescent="0.25">
      <c r="A27" s="119" t="s">
        <v>1639</v>
      </c>
      <c r="B27" s="276" t="s">
        <v>542</v>
      </c>
      <c r="C27" s="260" t="s">
        <v>226</v>
      </c>
      <c r="D27" s="149"/>
      <c r="E27" s="149"/>
      <c r="F27" s="149"/>
    </row>
    <row r="28" spans="1:6" x14ac:dyDescent="0.25">
      <c r="A28" s="119" t="s">
        <v>1640</v>
      </c>
      <c r="B28" s="276" t="s">
        <v>543</v>
      </c>
      <c r="C28" s="260" t="s">
        <v>226</v>
      </c>
      <c r="D28" s="149"/>
      <c r="E28" s="149"/>
      <c r="F28" s="149"/>
    </row>
    <row r="29" spans="1:6" x14ac:dyDescent="0.25">
      <c r="A29" s="119" t="s">
        <v>1641</v>
      </c>
      <c r="B29" s="273" t="s">
        <v>544</v>
      </c>
      <c r="C29" s="260" t="s">
        <v>226</v>
      </c>
      <c r="D29" s="149"/>
      <c r="E29" s="149"/>
      <c r="F29" s="149"/>
    </row>
    <row r="30" spans="1:6" x14ac:dyDescent="0.25">
      <c r="A30" s="119" t="s">
        <v>1642</v>
      </c>
      <c r="B30" s="273" t="s">
        <v>545</v>
      </c>
      <c r="C30" s="260" t="s">
        <v>226</v>
      </c>
      <c r="D30" s="149"/>
      <c r="E30" s="149"/>
      <c r="F30" s="149"/>
    </row>
    <row r="31" spans="1:6" x14ac:dyDescent="0.25">
      <c r="A31" s="119" t="s">
        <v>1643</v>
      </c>
      <c r="B31" s="273" t="s">
        <v>546</v>
      </c>
      <c r="C31" s="260" t="s">
        <v>226</v>
      </c>
      <c r="D31" s="149">
        <v>10000</v>
      </c>
      <c r="E31" s="149">
        <v>10000</v>
      </c>
      <c r="F31" s="149">
        <v>10000</v>
      </c>
    </row>
    <row r="32" spans="1:6" x14ac:dyDescent="0.25">
      <c r="A32" s="119" t="s">
        <v>1644</v>
      </c>
      <c r="B32" s="273" t="s">
        <v>547</v>
      </c>
      <c r="C32" s="260" t="s">
        <v>226</v>
      </c>
      <c r="D32" s="149"/>
      <c r="E32" s="149"/>
      <c r="F32" s="149"/>
    </row>
    <row r="33" spans="1:6" x14ac:dyDescent="0.25">
      <c r="A33" s="119" t="s">
        <v>1645</v>
      </c>
      <c r="B33" s="273" t="s">
        <v>548</v>
      </c>
      <c r="C33" s="260" t="s">
        <v>226</v>
      </c>
      <c r="D33" s="149"/>
      <c r="E33" s="149"/>
      <c r="F33" s="149"/>
    </row>
    <row r="34" spans="1:6" x14ac:dyDescent="0.25">
      <c r="A34" s="119" t="s">
        <v>1653</v>
      </c>
      <c r="B34" s="273" t="s">
        <v>549</v>
      </c>
      <c r="C34" s="260" t="s">
        <v>226</v>
      </c>
      <c r="D34" s="149"/>
      <c r="E34" s="149"/>
      <c r="F34" s="149"/>
    </row>
    <row r="35" spans="1:6" x14ac:dyDescent="0.25">
      <c r="A35" s="119" t="s">
        <v>1654</v>
      </c>
      <c r="B35" s="273" t="s">
        <v>550</v>
      </c>
      <c r="C35" s="260" t="s">
        <v>226</v>
      </c>
      <c r="D35" s="149"/>
      <c r="E35" s="149"/>
      <c r="F35" s="149"/>
    </row>
    <row r="36" spans="1:6" x14ac:dyDescent="0.25">
      <c r="A36" s="119" t="s">
        <v>1655</v>
      </c>
      <c r="B36" s="273" t="s">
        <v>551</v>
      </c>
      <c r="C36" s="260" t="s">
        <v>226</v>
      </c>
      <c r="D36" s="149"/>
      <c r="E36" s="149"/>
      <c r="F36" s="149"/>
    </row>
    <row r="37" spans="1:6" x14ac:dyDescent="0.25">
      <c r="A37" s="119" t="s">
        <v>1656</v>
      </c>
      <c r="B37" s="273" t="s">
        <v>552</v>
      </c>
      <c r="C37" s="260" t="s">
        <v>226</v>
      </c>
      <c r="D37" s="149"/>
      <c r="E37" s="149"/>
      <c r="F37" s="149"/>
    </row>
    <row r="38" spans="1:6" x14ac:dyDescent="0.25">
      <c r="A38" s="119" t="s">
        <v>1657</v>
      </c>
      <c r="B38" s="273" t="s">
        <v>553</v>
      </c>
      <c r="C38" s="260" t="s">
        <v>226</v>
      </c>
      <c r="D38" s="149"/>
      <c r="E38" s="149"/>
      <c r="F38" s="149"/>
    </row>
    <row r="39" spans="1:6" x14ac:dyDescent="0.25">
      <c r="A39" s="119" t="s">
        <v>1658</v>
      </c>
      <c r="B39" s="280" t="s">
        <v>554</v>
      </c>
      <c r="C39" s="277" t="s">
        <v>226</v>
      </c>
      <c r="D39" s="149">
        <f>SUM(D27:D38)</f>
        <v>10000</v>
      </c>
      <c r="E39" s="149">
        <f>SUM(E27:E38)</f>
        <v>10000</v>
      </c>
      <c r="F39" s="149">
        <f>SUM(F27:F38)</f>
        <v>10000</v>
      </c>
    </row>
    <row r="40" spans="1:6" ht="15.75" x14ac:dyDescent="0.25">
      <c r="A40" s="119" t="s">
        <v>1659</v>
      </c>
      <c r="B40" s="281" t="s">
        <v>555</v>
      </c>
      <c r="C40" s="257" t="s">
        <v>227</v>
      </c>
      <c r="D40" s="178">
        <f>D14+D16+D23+D39</f>
        <v>10000</v>
      </c>
      <c r="E40" s="178">
        <f>E14+E7+E66+E23+E39</f>
        <v>101000</v>
      </c>
      <c r="F40" s="178">
        <f>F14+F16+F23+F39</f>
        <v>10000</v>
      </c>
    </row>
  </sheetData>
  <mergeCells count="2">
    <mergeCell ref="B1:D1"/>
    <mergeCell ref="B2:D2"/>
  </mergeCells>
  <phoneticPr fontId="33" type="noConversion"/>
  <pageMargins left="0" right="0" top="0.74803149606299213" bottom="0.74803149606299213" header="0.31496062992125984" footer="0.31496062992125984"/>
  <pageSetup paperSize="9" scale="59" fitToHeight="0" orientation="portrait" horizontalDpi="300" verticalDpi="300" r:id="rId1"/>
  <headerFooter>
    <oddHeader>&amp;C&amp;"Bookman Old Style,Normál"&amp;9 9. melléklet a 8/2021.(V. 28.) önkormányzati rendelethez</oddHeader>
    <oddFooter xml:space="preserve">&amp;C- 6 -
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F185"/>
  <sheetViews>
    <sheetView view="pageLayout" zoomScaleNormal="100" workbookViewId="0">
      <selection activeCell="D3" sqref="D3"/>
    </sheetView>
  </sheetViews>
  <sheetFormatPr defaultRowHeight="15" x14ac:dyDescent="0.25"/>
  <cols>
    <col min="1" max="1" width="9.140625" style="114"/>
    <col min="2" max="2" width="91.28515625" style="114" customWidth="1"/>
    <col min="3" max="3" width="10.85546875" style="114" customWidth="1"/>
    <col min="4" max="6" width="16.5703125" style="116" customWidth="1"/>
    <col min="7" max="16384" width="9.140625" style="114"/>
  </cols>
  <sheetData>
    <row r="1" spans="1:6" ht="27" customHeight="1" x14ac:dyDescent="0.25">
      <c r="B1" s="400" t="s">
        <v>942</v>
      </c>
      <c r="C1" s="401"/>
      <c r="D1" s="401"/>
      <c r="E1" s="147"/>
      <c r="F1" s="147"/>
    </row>
    <row r="2" spans="1:6" ht="27" customHeight="1" x14ac:dyDescent="0.25">
      <c r="B2" s="402" t="s">
        <v>834</v>
      </c>
      <c r="C2" s="401"/>
      <c r="D2" s="401"/>
      <c r="E2" s="147"/>
      <c r="F2" s="147"/>
    </row>
    <row r="3" spans="1:6" ht="19.5" customHeight="1" x14ac:dyDescent="0.25">
      <c r="B3" s="117"/>
      <c r="C3" s="147"/>
      <c r="D3" s="186"/>
      <c r="E3" s="186"/>
      <c r="F3" s="186"/>
    </row>
    <row r="4" spans="1:6" s="262" customFormat="1" ht="19.5" customHeight="1" x14ac:dyDescent="0.25">
      <c r="A4" s="120"/>
      <c r="B4" s="261" t="s">
        <v>1646</v>
      </c>
      <c r="C4" s="187" t="s">
        <v>1612</v>
      </c>
      <c r="D4" s="188" t="s">
        <v>1613</v>
      </c>
      <c r="E4" s="188" t="s">
        <v>1614</v>
      </c>
      <c r="F4" s="188" t="s">
        <v>1636</v>
      </c>
    </row>
    <row r="5" spans="1:6" x14ac:dyDescent="0.25">
      <c r="A5" s="119" t="s">
        <v>1615</v>
      </c>
      <c r="B5" s="123" t="s">
        <v>1</v>
      </c>
      <c r="C5" s="119"/>
      <c r="D5" s="149"/>
      <c r="E5" s="149"/>
      <c r="F5" s="149"/>
    </row>
    <row r="6" spans="1:6" ht="28.5" x14ac:dyDescent="0.25">
      <c r="A6" s="119" t="s">
        <v>1623</v>
      </c>
      <c r="B6" s="179" t="s">
        <v>812</v>
      </c>
      <c r="C6" s="180" t="s">
        <v>135</v>
      </c>
      <c r="D6" s="181" t="s">
        <v>61</v>
      </c>
      <c r="E6" s="181" t="s">
        <v>943</v>
      </c>
      <c r="F6" s="181" t="s">
        <v>940</v>
      </c>
    </row>
    <row r="7" spans="1:6" x14ac:dyDescent="0.25">
      <c r="A7" s="119" t="s">
        <v>1616</v>
      </c>
      <c r="B7" s="161" t="s">
        <v>757</v>
      </c>
      <c r="C7" s="183" t="s">
        <v>233</v>
      </c>
      <c r="D7" s="149"/>
      <c r="E7" s="149"/>
      <c r="F7" s="149"/>
    </row>
    <row r="8" spans="1:6" x14ac:dyDescent="0.25">
      <c r="A8" s="119" t="s">
        <v>1617</v>
      </c>
      <c r="B8" s="161" t="s">
        <v>758</v>
      </c>
      <c r="C8" s="183" t="s">
        <v>233</v>
      </c>
      <c r="D8" s="149"/>
      <c r="E8" s="149"/>
      <c r="F8" s="149"/>
    </row>
    <row r="9" spans="1:6" x14ac:dyDescent="0.25">
      <c r="A9" s="119" t="s">
        <v>1618</v>
      </c>
      <c r="B9" s="161" t="s">
        <v>759</v>
      </c>
      <c r="C9" s="183" t="s">
        <v>233</v>
      </c>
      <c r="D9" s="149"/>
      <c r="E9" s="149"/>
      <c r="F9" s="149"/>
    </row>
    <row r="10" spans="1:6" x14ac:dyDescent="0.25">
      <c r="A10" s="119" t="s">
        <v>1619</v>
      </c>
      <c r="B10" s="161" t="s">
        <v>760</v>
      </c>
      <c r="C10" s="183" t="s">
        <v>233</v>
      </c>
      <c r="D10" s="149"/>
      <c r="E10" s="149"/>
      <c r="F10" s="149"/>
    </row>
    <row r="11" spans="1:6" x14ac:dyDescent="0.25">
      <c r="A11" s="119" t="s">
        <v>1620</v>
      </c>
      <c r="B11" s="161" t="s">
        <v>761</v>
      </c>
      <c r="C11" s="183" t="s">
        <v>233</v>
      </c>
      <c r="D11" s="149"/>
      <c r="E11" s="149"/>
      <c r="F11" s="149"/>
    </row>
    <row r="12" spans="1:6" x14ac:dyDescent="0.25">
      <c r="A12" s="119" t="s">
        <v>1621</v>
      </c>
      <c r="B12" s="161" t="s">
        <v>762</v>
      </c>
      <c r="C12" s="183" t="s">
        <v>233</v>
      </c>
      <c r="D12" s="149"/>
      <c r="E12" s="149"/>
      <c r="F12" s="149"/>
    </row>
    <row r="13" spans="1:6" x14ac:dyDescent="0.25">
      <c r="A13" s="119" t="s">
        <v>1622</v>
      </c>
      <c r="B13" s="161" t="s">
        <v>763</v>
      </c>
      <c r="C13" s="183" t="s">
        <v>233</v>
      </c>
      <c r="D13" s="149"/>
      <c r="E13" s="149"/>
      <c r="F13" s="149"/>
    </row>
    <row r="14" spans="1:6" x14ac:dyDescent="0.25">
      <c r="A14" s="119" t="s">
        <v>1624</v>
      </c>
      <c r="B14" s="161" t="s">
        <v>764</v>
      </c>
      <c r="C14" s="183" t="s">
        <v>233</v>
      </c>
      <c r="D14" s="149"/>
      <c r="E14" s="149"/>
      <c r="F14" s="149"/>
    </row>
    <row r="15" spans="1:6" x14ac:dyDescent="0.25">
      <c r="A15" s="119" t="s">
        <v>1625</v>
      </c>
      <c r="B15" s="161" t="s">
        <v>765</v>
      </c>
      <c r="C15" s="183" t="s">
        <v>233</v>
      </c>
      <c r="D15" s="149"/>
      <c r="E15" s="149"/>
      <c r="F15" s="149"/>
    </row>
    <row r="16" spans="1:6" x14ac:dyDescent="0.25">
      <c r="A16" s="119" t="s">
        <v>1626</v>
      </c>
      <c r="B16" s="161" t="s">
        <v>766</v>
      </c>
      <c r="C16" s="183" t="s">
        <v>233</v>
      </c>
      <c r="D16" s="149"/>
      <c r="E16" s="149"/>
      <c r="F16" s="149"/>
    </row>
    <row r="17" spans="1:6" x14ac:dyDescent="0.25">
      <c r="A17" s="119" t="s">
        <v>1627</v>
      </c>
      <c r="B17" s="282" t="s">
        <v>906</v>
      </c>
      <c r="C17" s="157" t="s">
        <v>233</v>
      </c>
      <c r="D17" s="190"/>
      <c r="E17" s="190"/>
      <c r="F17" s="190"/>
    </row>
    <row r="18" spans="1:6" x14ac:dyDescent="0.25">
      <c r="A18" s="119" t="s">
        <v>1628</v>
      </c>
      <c r="B18" s="161" t="s">
        <v>757</v>
      </c>
      <c r="C18" s="183" t="s">
        <v>234</v>
      </c>
      <c r="D18" s="149"/>
      <c r="E18" s="149"/>
      <c r="F18" s="149"/>
    </row>
    <row r="19" spans="1:6" x14ac:dyDescent="0.25">
      <c r="A19" s="119" t="s">
        <v>1629</v>
      </c>
      <c r="B19" s="161" t="s">
        <v>758</v>
      </c>
      <c r="C19" s="183" t="s">
        <v>234</v>
      </c>
      <c r="D19" s="149"/>
      <c r="E19" s="149"/>
      <c r="F19" s="149"/>
    </row>
    <row r="20" spans="1:6" x14ac:dyDescent="0.25">
      <c r="A20" s="119" t="s">
        <v>1630</v>
      </c>
      <c r="B20" s="161" t="s">
        <v>759</v>
      </c>
      <c r="C20" s="183" t="s">
        <v>234</v>
      </c>
      <c r="D20" s="149"/>
      <c r="E20" s="149"/>
      <c r="F20" s="149"/>
    </row>
    <row r="21" spans="1:6" x14ac:dyDescent="0.25">
      <c r="A21" s="119" t="s">
        <v>1631</v>
      </c>
      <c r="B21" s="161" t="s">
        <v>760</v>
      </c>
      <c r="C21" s="183" t="s">
        <v>234</v>
      </c>
      <c r="D21" s="149"/>
      <c r="E21" s="149"/>
      <c r="F21" s="149"/>
    </row>
    <row r="22" spans="1:6" x14ac:dyDescent="0.25">
      <c r="A22" s="119" t="s">
        <v>1632</v>
      </c>
      <c r="B22" s="161" t="s">
        <v>761</v>
      </c>
      <c r="C22" s="183" t="s">
        <v>234</v>
      </c>
      <c r="D22" s="149"/>
      <c r="E22" s="149"/>
      <c r="F22" s="149"/>
    </row>
    <row r="23" spans="1:6" x14ac:dyDescent="0.25">
      <c r="A23" s="119" t="s">
        <v>1633</v>
      </c>
      <c r="B23" s="161" t="s">
        <v>762</v>
      </c>
      <c r="C23" s="183" t="s">
        <v>234</v>
      </c>
      <c r="D23" s="149"/>
      <c r="E23" s="149"/>
      <c r="F23" s="149"/>
    </row>
    <row r="24" spans="1:6" x14ac:dyDescent="0.25">
      <c r="A24" s="119" t="s">
        <v>1634</v>
      </c>
      <c r="B24" s="161" t="s">
        <v>763</v>
      </c>
      <c r="C24" s="183" t="s">
        <v>234</v>
      </c>
      <c r="D24" s="149"/>
      <c r="E24" s="149"/>
      <c r="F24" s="149"/>
    </row>
    <row r="25" spans="1:6" x14ac:dyDescent="0.25">
      <c r="A25" s="119" t="s">
        <v>1635</v>
      </c>
      <c r="B25" s="161" t="s">
        <v>764</v>
      </c>
      <c r="C25" s="183" t="s">
        <v>234</v>
      </c>
      <c r="D25" s="149"/>
      <c r="E25" s="149"/>
      <c r="F25" s="149"/>
    </row>
    <row r="26" spans="1:6" x14ac:dyDescent="0.25">
      <c r="A26" s="119" t="s">
        <v>1638</v>
      </c>
      <c r="B26" s="161" t="s">
        <v>765</v>
      </c>
      <c r="C26" s="183" t="s">
        <v>234</v>
      </c>
      <c r="D26" s="149"/>
      <c r="E26" s="149"/>
      <c r="F26" s="149"/>
    </row>
    <row r="27" spans="1:6" x14ac:dyDescent="0.25">
      <c r="A27" s="119" t="s">
        <v>1639</v>
      </c>
      <c r="B27" s="161" t="s">
        <v>766</v>
      </c>
      <c r="C27" s="183" t="s">
        <v>234</v>
      </c>
      <c r="D27" s="149"/>
      <c r="E27" s="149"/>
      <c r="F27" s="149"/>
    </row>
    <row r="28" spans="1:6" x14ac:dyDescent="0.25">
      <c r="A28" s="119" t="s">
        <v>1640</v>
      </c>
      <c r="B28" s="283" t="s">
        <v>557</v>
      </c>
      <c r="C28" s="182" t="s">
        <v>234</v>
      </c>
      <c r="D28" s="149">
        <f>SUM(D18:D27)</f>
        <v>0</v>
      </c>
      <c r="E28" s="149">
        <f>SUM(E18:E27)</f>
        <v>0</v>
      </c>
      <c r="F28" s="149">
        <f>SUM(F18:F27)</f>
        <v>0</v>
      </c>
    </row>
    <row r="29" spans="1:6" x14ac:dyDescent="0.25">
      <c r="A29" s="119" t="s">
        <v>1641</v>
      </c>
      <c r="B29" s="161" t="s">
        <v>757</v>
      </c>
      <c r="C29" s="183" t="s">
        <v>235</v>
      </c>
      <c r="D29" s="149"/>
      <c r="E29" s="149"/>
      <c r="F29" s="149"/>
    </row>
    <row r="30" spans="1:6" x14ac:dyDescent="0.25">
      <c r="A30" s="119" t="s">
        <v>1642</v>
      </c>
      <c r="B30" s="161" t="s">
        <v>758</v>
      </c>
      <c r="C30" s="183" t="s">
        <v>235</v>
      </c>
      <c r="D30" s="149"/>
      <c r="E30" s="149"/>
      <c r="F30" s="149"/>
    </row>
    <row r="31" spans="1:6" x14ac:dyDescent="0.25">
      <c r="A31" s="119" t="s">
        <v>1643</v>
      </c>
      <c r="B31" s="161" t="s">
        <v>759</v>
      </c>
      <c r="C31" s="183" t="s">
        <v>235</v>
      </c>
      <c r="D31" s="149"/>
      <c r="E31" s="149"/>
      <c r="F31" s="149"/>
    </row>
    <row r="32" spans="1:6" x14ac:dyDescent="0.25">
      <c r="A32" s="119" t="s">
        <v>1644</v>
      </c>
      <c r="B32" s="161" t="s">
        <v>760</v>
      </c>
      <c r="C32" s="183" t="s">
        <v>235</v>
      </c>
      <c r="D32" s="149"/>
      <c r="E32" s="149"/>
      <c r="F32" s="149"/>
    </row>
    <row r="33" spans="1:6" x14ac:dyDescent="0.25">
      <c r="A33" s="119" t="s">
        <v>1645</v>
      </c>
      <c r="B33" s="161" t="s">
        <v>761</v>
      </c>
      <c r="C33" s="183" t="s">
        <v>235</v>
      </c>
      <c r="D33" s="149"/>
      <c r="E33" s="149"/>
      <c r="F33" s="149"/>
    </row>
    <row r="34" spans="1:6" x14ac:dyDescent="0.25">
      <c r="A34" s="119" t="s">
        <v>1653</v>
      </c>
      <c r="B34" s="161" t="s">
        <v>762</v>
      </c>
      <c r="C34" s="183" t="s">
        <v>235</v>
      </c>
      <c r="D34" s="149"/>
      <c r="E34" s="149"/>
      <c r="F34" s="149"/>
    </row>
    <row r="35" spans="1:6" x14ac:dyDescent="0.25">
      <c r="A35" s="119" t="s">
        <v>1654</v>
      </c>
      <c r="B35" s="161" t="s">
        <v>763</v>
      </c>
      <c r="C35" s="183" t="s">
        <v>235</v>
      </c>
      <c r="D35" s="149"/>
      <c r="E35" s="149"/>
      <c r="F35" s="149"/>
    </row>
    <row r="36" spans="1:6" x14ac:dyDescent="0.25">
      <c r="A36" s="119" t="s">
        <v>1655</v>
      </c>
      <c r="B36" s="161" t="s">
        <v>764</v>
      </c>
      <c r="C36" s="183" t="s">
        <v>235</v>
      </c>
      <c r="D36" s="149"/>
      <c r="E36" s="149"/>
      <c r="F36" s="149"/>
    </row>
    <row r="37" spans="1:6" x14ac:dyDescent="0.25">
      <c r="A37" s="119" t="s">
        <v>1656</v>
      </c>
      <c r="B37" s="161" t="s">
        <v>765</v>
      </c>
      <c r="C37" s="183" t="s">
        <v>235</v>
      </c>
      <c r="D37" s="149"/>
      <c r="E37" s="149"/>
      <c r="F37" s="149"/>
    </row>
    <row r="38" spans="1:6" x14ac:dyDescent="0.25">
      <c r="A38" s="119" t="s">
        <v>1657</v>
      </c>
      <c r="B38" s="161" t="s">
        <v>766</v>
      </c>
      <c r="C38" s="183" t="s">
        <v>235</v>
      </c>
      <c r="D38" s="149"/>
      <c r="E38" s="149"/>
      <c r="F38" s="149"/>
    </row>
    <row r="39" spans="1:6" x14ac:dyDescent="0.25">
      <c r="A39" s="119" t="s">
        <v>1658</v>
      </c>
      <c r="B39" s="283" t="s">
        <v>558</v>
      </c>
      <c r="C39" s="182" t="s">
        <v>235</v>
      </c>
      <c r="D39" s="159">
        <f>SUM(D29:D38)</f>
        <v>0</v>
      </c>
      <c r="E39" s="159">
        <f>SUM(E29:E38)</f>
        <v>0</v>
      </c>
      <c r="F39" s="159">
        <f>SUM(F29:F38)</f>
        <v>0</v>
      </c>
    </row>
    <row r="40" spans="1:6" x14ac:dyDescent="0.25">
      <c r="A40" s="119" t="s">
        <v>1659</v>
      </c>
      <c r="B40" s="161" t="s">
        <v>757</v>
      </c>
      <c r="C40" s="183" t="s">
        <v>236</v>
      </c>
      <c r="D40" s="149"/>
      <c r="E40" s="149"/>
      <c r="F40" s="149"/>
    </row>
    <row r="41" spans="1:6" x14ac:dyDescent="0.25">
      <c r="A41" s="119" t="s">
        <v>1660</v>
      </c>
      <c r="B41" s="161" t="s">
        <v>758</v>
      </c>
      <c r="C41" s="183" t="s">
        <v>236</v>
      </c>
      <c r="D41" s="149"/>
      <c r="E41" s="149"/>
      <c r="F41" s="149"/>
    </row>
    <row r="42" spans="1:6" x14ac:dyDescent="0.25">
      <c r="A42" s="119" t="s">
        <v>1661</v>
      </c>
      <c r="B42" s="161" t="s">
        <v>759</v>
      </c>
      <c r="C42" s="183" t="s">
        <v>236</v>
      </c>
      <c r="D42" s="149"/>
      <c r="E42" s="149"/>
      <c r="F42" s="149"/>
    </row>
    <row r="43" spans="1:6" x14ac:dyDescent="0.25">
      <c r="A43" s="119" t="s">
        <v>1662</v>
      </c>
      <c r="B43" s="161" t="s">
        <v>760</v>
      </c>
      <c r="C43" s="183" t="s">
        <v>236</v>
      </c>
      <c r="D43" s="149"/>
      <c r="E43" s="149"/>
      <c r="F43" s="149"/>
    </row>
    <row r="44" spans="1:6" x14ac:dyDescent="0.25">
      <c r="A44" s="119" t="s">
        <v>1663</v>
      </c>
      <c r="B44" s="161" t="s">
        <v>761</v>
      </c>
      <c r="C44" s="183" t="s">
        <v>236</v>
      </c>
      <c r="D44" s="149"/>
      <c r="E44" s="149"/>
      <c r="F44" s="149"/>
    </row>
    <row r="45" spans="1:6" x14ac:dyDescent="0.25">
      <c r="A45" s="119" t="s">
        <v>1664</v>
      </c>
      <c r="B45" s="161" t="s">
        <v>762</v>
      </c>
      <c r="C45" s="183" t="s">
        <v>236</v>
      </c>
      <c r="D45" s="149"/>
      <c r="E45" s="149"/>
      <c r="F45" s="149"/>
    </row>
    <row r="46" spans="1:6" x14ac:dyDescent="0.25">
      <c r="A46" s="119" t="s">
        <v>1665</v>
      </c>
      <c r="B46" s="161" t="s">
        <v>763</v>
      </c>
      <c r="C46" s="183" t="s">
        <v>236</v>
      </c>
      <c r="D46" s="149">
        <v>4726915</v>
      </c>
      <c r="E46" s="149">
        <v>4726915</v>
      </c>
      <c r="F46" s="149">
        <v>4302515</v>
      </c>
    </row>
    <row r="47" spans="1:6" x14ac:dyDescent="0.25">
      <c r="A47" s="119" t="s">
        <v>1666</v>
      </c>
      <c r="B47" s="161" t="s">
        <v>764</v>
      </c>
      <c r="C47" s="183" t="s">
        <v>236</v>
      </c>
      <c r="D47" s="149">
        <v>10300050</v>
      </c>
      <c r="E47" s="149">
        <v>10300050</v>
      </c>
      <c r="F47" s="149">
        <v>4223305</v>
      </c>
    </row>
    <row r="48" spans="1:6" x14ac:dyDescent="0.25">
      <c r="A48" s="119" t="s">
        <v>1667</v>
      </c>
      <c r="B48" s="161" t="s">
        <v>765</v>
      </c>
      <c r="C48" s="183" t="s">
        <v>236</v>
      </c>
      <c r="D48" s="149"/>
      <c r="E48" s="149"/>
      <c r="F48" s="149"/>
    </row>
    <row r="49" spans="1:6" x14ac:dyDescent="0.25">
      <c r="A49" s="119" t="s">
        <v>1668</v>
      </c>
      <c r="B49" s="161" t="s">
        <v>766</v>
      </c>
      <c r="C49" s="183" t="s">
        <v>236</v>
      </c>
      <c r="D49" s="149"/>
      <c r="E49" s="149"/>
      <c r="F49" s="149"/>
    </row>
    <row r="50" spans="1:6" x14ac:dyDescent="0.25">
      <c r="A50" s="119" t="s">
        <v>1669</v>
      </c>
      <c r="B50" s="283" t="s">
        <v>559</v>
      </c>
      <c r="C50" s="182" t="s">
        <v>236</v>
      </c>
      <c r="D50" s="159">
        <f>SUM(D40:D49)</f>
        <v>15026965</v>
      </c>
      <c r="E50" s="159">
        <f>SUM(E40:E49)</f>
        <v>15026965</v>
      </c>
      <c r="F50" s="159">
        <f>SUM(F40:F49)</f>
        <v>8525820</v>
      </c>
    </row>
    <row r="51" spans="1:6" x14ac:dyDescent="0.25">
      <c r="A51" s="119" t="s">
        <v>1670</v>
      </c>
      <c r="B51" s="161" t="s">
        <v>757</v>
      </c>
      <c r="C51" s="183" t="s">
        <v>237</v>
      </c>
      <c r="D51" s="149"/>
      <c r="E51" s="149"/>
      <c r="F51" s="149"/>
    </row>
    <row r="52" spans="1:6" x14ac:dyDescent="0.25">
      <c r="A52" s="119" t="s">
        <v>1671</v>
      </c>
      <c r="B52" s="161" t="s">
        <v>758</v>
      </c>
      <c r="C52" s="183" t="s">
        <v>237</v>
      </c>
      <c r="D52" s="149"/>
      <c r="E52" s="149"/>
      <c r="F52" s="149"/>
    </row>
    <row r="53" spans="1:6" x14ac:dyDescent="0.25">
      <c r="A53" s="119" t="s">
        <v>1672</v>
      </c>
      <c r="B53" s="161" t="s">
        <v>759</v>
      </c>
      <c r="C53" s="183" t="s">
        <v>237</v>
      </c>
      <c r="D53" s="149"/>
      <c r="E53" s="149"/>
      <c r="F53" s="149"/>
    </row>
    <row r="54" spans="1:6" x14ac:dyDescent="0.25">
      <c r="A54" s="119" t="s">
        <v>1673</v>
      </c>
      <c r="B54" s="161" t="s">
        <v>760</v>
      </c>
      <c r="C54" s="183" t="s">
        <v>237</v>
      </c>
      <c r="D54" s="149"/>
      <c r="E54" s="149"/>
      <c r="F54" s="149"/>
    </row>
    <row r="55" spans="1:6" x14ac:dyDescent="0.25">
      <c r="A55" s="119" t="s">
        <v>1674</v>
      </c>
      <c r="B55" s="161" t="s">
        <v>761</v>
      </c>
      <c r="C55" s="183" t="s">
        <v>237</v>
      </c>
      <c r="D55" s="149"/>
      <c r="E55" s="149"/>
      <c r="F55" s="149"/>
    </row>
    <row r="56" spans="1:6" x14ac:dyDescent="0.25">
      <c r="A56" s="119" t="s">
        <v>1675</v>
      </c>
      <c r="B56" s="161" t="s">
        <v>762</v>
      </c>
      <c r="C56" s="183" t="s">
        <v>237</v>
      </c>
      <c r="D56" s="149"/>
      <c r="E56" s="149"/>
      <c r="F56" s="149"/>
    </row>
    <row r="57" spans="1:6" x14ac:dyDescent="0.25">
      <c r="A57" s="119" t="s">
        <v>1676</v>
      </c>
      <c r="B57" s="161" t="s">
        <v>763</v>
      </c>
      <c r="C57" s="183" t="s">
        <v>237</v>
      </c>
      <c r="D57" s="149"/>
      <c r="E57" s="149"/>
      <c r="F57" s="149"/>
    </row>
    <row r="58" spans="1:6" x14ac:dyDescent="0.25">
      <c r="A58" s="119" t="s">
        <v>1677</v>
      </c>
      <c r="B58" s="161" t="s">
        <v>764</v>
      </c>
      <c r="C58" s="183" t="s">
        <v>237</v>
      </c>
      <c r="D58" s="149"/>
      <c r="E58" s="149"/>
      <c r="F58" s="149"/>
    </row>
    <row r="59" spans="1:6" x14ac:dyDescent="0.25">
      <c r="A59" s="119" t="s">
        <v>1678</v>
      </c>
      <c r="B59" s="161" t="s">
        <v>765</v>
      </c>
      <c r="C59" s="183" t="s">
        <v>237</v>
      </c>
      <c r="D59" s="149"/>
      <c r="E59" s="149"/>
      <c r="F59" s="149"/>
    </row>
    <row r="60" spans="1:6" x14ac:dyDescent="0.25">
      <c r="A60" s="119" t="s">
        <v>1679</v>
      </c>
      <c r="B60" s="161" t="s">
        <v>766</v>
      </c>
      <c r="C60" s="183" t="s">
        <v>237</v>
      </c>
      <c r="D60" s="149"/>
      <c r="E60" s="149"/>
      <c r="F60" s="149"/>
    </row>
    <row r="61" spans="1:6" x14ac:dyDescent="0.25">
      <c r="A61" s="119" t="s">
        <v>1680</v>
      </c>
      <c r="B61" s="283" t="s">
        <v>907</v>
      </c>
      <c r="C61" s="182" t="s">
        <v>237</v>
      </c>
      <c r="D61" s="159"/>
      <c r="E61" s="159"/>
      <c r="F61" s="159"/>
    </row>
    <row r="62" spans="1:6" x14ac:dyDescent="0.25">
      <c r="A62" s="119" t="s">
        <v>1681</v>
      </c>
      <c r="B62" s="161" t="s">
        <v>767</v>
      </c>
      <c r="C62" s="156" t="s">
        <v>239</v>
      </c>
      <c r="D62" s="149"/>
      <c r="E62" s="149"/>
      <c r="F62" s="149"/>
    </row>
    <row r="63" spans="1:6" x14ac:dyDescent="0.25">
      <c r="A63" s="119" t="s">
        <v>1682</v>
      </c>
      <c r="B63" s="161" t="s">
        <v>768</v>
      </c>
      <c r="C63" s="156" t="s">
        <v>239</v>
      </c>
      <c r="D63" s="149"/>
      <c r="E63" s="149"/>
      <c r="F63" s="149"/>
    </row>
    <row r="64" spans="1:6" x14ac:dyDescent="0.25">
      <c r="A64" s="119" t="s">
        <v>1683</v>
      </c>
      <c r="B64" s="161" t="s">
        <v>769</v>
      </c>
      <c r="C64" s="156" t="s">
        <v>239</v>
      </c>
      <c r="D64" s="149"/>
      <c r="E64" s="149"/>
      <c r="F64" s="149"/>
    </row>
    <row r="65" spans="1:6" x14ac:dyDescent="0.25">
      <c r="A65" s="119" t="s">
        <v>1684</v>
      </c>
      <c r="B65" s="156" t="s">
        <v>770</v>
      </c>
      <c r="C65" s="156" t="s">
        <v>239</v>
      </c>
      <c r="D65" s="149"/>
      <c r="E65" s="149"/>
      <c r="F65" s="149"/>
    </row>
    <row r="66" spans="1:6" x14ac:dyDescent="0.25">
      <c r="A66" s="119" t="s">
        <v>1685</v>
      </c>
      <c r="B66" s="156" t="s">
        <v>771</v>
      </c>
      <c r="C66" s="156" t="s">
        <v>239</v>
      </c>
      <c r="D66" s="149"/>
      <c r="E66" s="149"/>
      <c r="F66" s="149"/>
    </row>
    <row r="67" spans="1:6" x14ac:dyDescent="0.25">
      <c r="A67" s="119" t="s">
        <v>1686</v>
      </c>
      <c r="B67" s="156" t="s">
        <v>772</v>
      </c>
      <c r="C67" s="156" t="s">
        <v>239</v>
      </c>
      <c r="D67" s="149"/>
      <c r="E67" s="149"/>
      <c r="F67" s="149"/>
    </row>
    <row r="68" spans="1:6" x14ac:dyDescent="0.25">
      <c r="A68" s="119" t="s">
        <v>1687</v>
      </c>
      <c r="B68" s="161" t="s">
        <v>773</v>
      </c>
      <c r="C68" s="156" t="s">
        <v>239</v>
      </c>
      <c r="D68" s="149"/>
      <c r="E68" s="149"/>
      <c r="F68" s="149"/>
    </row>
    <row r="69" spans="1:6" x14ac:dyDescent="0.25">
      <c r="A69" s="119" t="s">
        <v>1688</v>
      </c>
      <c r="B69" s="161" t="s">
        <v>774</v>
      </c>
      <c r="C69" s="156" t="s">
        <v>239</v>
      </c>
      <c r="D69" s="149"/>
      <c r="E69" s="149"/>
      <c r="F69" s="149"/>
    </row>
    <row r="70" spans="1:6" x14ac:dyDescent="0.25">
      <c r="A70" s="119" t="s">
        <v>1689</v>
      </c>
      <c r="B70" s="161" t="s">
        <v>775</v>
      </c>
      <c r="C70" s="156" t="s">
        <v>239</v>
      </c>
      <c r="D70" s="149"/>
      <c r="E70" s="149"/>
      <c r="F70" s="149"/>
    </row>
    <row r="71" spans="1:6" x14ac:dyDescent="0.25">
      <c r="A71" s="119" t="s">
        <v>1690</v>
      </c>
      <c r="B71" s="161" t="s">
        <v>776</v>
      </c>
      <c r="C71" s="156" t="s">
        <v>239</v>
      </c>
      <c r="D71" s="149"/>
      <c r="E71" s="149"/>
      <c r="F71" s="149"/>
    </row>
    <row r="72" spans="1:6" x14ac:dyDescent="0.25">
      <c r="A72" s="119" t="s">
        <v>1691</v>
      </c>
      <c r="B72" s="283" t="s">
        <v>561</v>
      </c>
      <c r="C72" s="182" t="s">
        <v>239</v>
      </c>
      <c r="D72" s="149">
        <f>SUM(D62:D71)</f>
        <v>0</v>
      </c>
      <c r="E72" s="149">
        <f>SUM(E62:E71)</f>
        <v>0</v>
      </c>
      <c r="F72" s="149">
        <f>SUM(F62:F71)</f>
        <v>0</v>
      </c>
    </row>
    <row r="73" spans="1:6" s="160" customFormat="1" x14ac:dyDescent="0.25">
      <c r="A73" s="119" t="s">
        <v>1692</v>
      </c>
      <c r="B73" s="283" t="s">
        <v>908</v>
      </c>
      <c r="C73" s="182" t="s">
        <v>241</v>
      </c>
      <c r="D73" s="159"/>
      <c r="E73" s="159"/>
      <c r="F73" s="159"/>
    </row>
    <row r="74" spans="1:6" s="160" customFormat="1" x14ac:dyDescent="0.25">
      <c r="A74" s="119" t="s">
        <v>1693</v>
      </c>
      <c r="B74" s="283" t="s">
        <v>242</v>
      </c>
      <c r="C74" s="182" t="s">
        <v>243</v>
      </c>
      <c r="D74" s="159"/>
      <c r="E74" s="159"/>
      <c r="F74" s="159"/>
    </row>
    <row r="75" spans="1:6" x14ac:dyDescent="0.25">
      <c r="A75" s="119" t="s">
        <v>1694</v>
      </c>
      <c r="B75" s="161" t="s">
        <v>767</v>
      </c>
      <c r="C75" s="156" t="s">
        <v>244</v>
      </c>
      <c r="D75" s="149"/>
      <c r="E75" s="149"/>
      <c r="F75" s="149"/>
    </row>
    <row r="76" spans="1:6" x14ac:dyDescent="0.25">
      <c r="A76" s="119" t="s">
        <v>1695</v>
      </c>
      <c r="B76" s="161" t="s">
        <v>768</v>
      </c>
      <c r="C76" s="156" t="s">
        <v>244</v>
      </c>
      <c r="D76" s="149"/>
      <c r="E76" s="149"/>
      <c r="F76" s="149"/>
    </row>
    <row r="77" spans="1:6" x14ac:dyDescent="0.25">
      <c r="A77" s="119" t="s">
        <v>1696</v>
      </c>
      <c r="B77" s="161" t="s">
        <v>769</v>
      </c>
      <c r="C77" s="156" t="s">
        <v>244</v>
      </c>
      <c r="D77" s="149"/>
      <c r="E77" s="149"/>
      <c r="F77" s="149"/>
    </row>
    <row r="78" spans="1:6" x14ac:dyDescent="0.25">
      <c r="A78" s="119" t="s">
        <v>1697</v>
      </c>
      <c r="B78" s="156" t="s">
        <v>770</v>
      </c>
      <c r="C78" s="156" t="s">
        <v>244</v>
      </c>
      <c r="D78" s="149"/>
      <c r="E78" s="149"/>
      <c r="F78" s="149"/>
    </row>
    <row r="79" spans="1:6" x14ac:dyDescent="0.25">
      <c r="A79" s="119" t="s">
        <v>1698</v>
      </c>
      <c r="B79" s="156" t="s">
        <v>771</v>
      </c>
      <c r="C79" s="156" t="s">
        <v>244</v>
      </c>
      <c r="D79" s="149"/>
      <c r="E79" s="149"/>
      <c r="F79" s="149"/>
    </row>
    <row r="80" spans="1:6" x14ac:dyDescent="0.25">
      <c r="A80" s="119" t="s">
        <v>1699</v>
      </c>
      <c r="B80" s="156" t="s">
        <v>772</v>
      </c>
      <c r="C80" s="156" t="s">
        <v>244</v>
      </c>
      <c r="D80" s="149"/>
      <c r="E80" s="149"/>
      <c r="F80" s="149"/>
    </row>
    <row r="81" spans="1:6" x14ac:dyDescent="0.25">
      <c r="A81" s="119" t="s">
        <v>1700</v>
      </c>
      <c r="B81" s="161" t="s">
        <v>773</v>
      </c>
      <c r="C81" s="156" t="s">
        <v>244</v>
      </c>
      <c r="D81" s="149"/>
      <c r="E81" s="149"/>
      <c r="F81" s="149"/>
    </row>
    <row r="82" spans="1:6" x14ac:dyDescent="0.25">
      <c r="A82" s="119" t="s">
        <v>1701</v>
      </c>
      <c r="B82" s="161" t="s">
        <v>777</v>
      </c>
      <c r="C82" s="156" t="s">
        <v>244</v>
      </c>
      <c r="D82" s="149"/>
      <c r="E82" s="149"/>
      <c r="F82" s="149"/>
    </row>
    <row r="83" spans="1:6" x14ac:dyDescent="0.25">
      <c r="A83" s="119" t="s">
        <v>1702</v>
      </c>
      <c r="B83" s="161" t="s">
        <v>775</v>
      </c>
      <c r="C83" s="156" t="s">
        <v>244</v>
      </c>
      <c r="D83" s="149"/>
      <c r="E83" s="149"/>
      <c r="F83" s="149"/>
    </row>
    <row r="84" spans="1:6" x14ac:dyDescent="0.25">
      <c r="A84" s="119" t="s">
        <v>1703</v>
      </c>
      <c r="B84" s="161" t="s">
        <v>776</v>
      </c>
      <c r="C84" s="156" t="s">
        <v>244</v>
      </c>
      <c r="D84" s="149"/>
      <c r="E84" s="149"/>
      <c r="F84" s="149"/>
    </row>
    <row r="85" spans="1:6" s="160" customFormat="1" x14ac:dyDescent="0.25">
      <c r="A85" s="119" t="s">
        <v>1704</v>
      </c>
      <c r="B85" s="283" t="s">
        <v>909</v>
      </c>
      <c r="C85" s="182" t="s">
        <v>244</v>
      </c>
      <c r="D85" s="159"/>
      <c r="E85" s="159"/>
      <c r="F85" s="159"/>
    </row>
    <row r="86" spans="1:6" x14ac:dyDescent="0.25">
      <c r="A86" s="119" t="s">
        <v>1705</v>
      </c>
      <c r="B86" s="161" t="s">
        <v>767</v>
      </c>
      <c r="C86" s="156" t="s">
        <v>245</v>
      </c>
      <c r="D86" s="149"/>
      <c r="E86" s="149"/>
      <c r="F86" s="149"/>
    </row>
    <row r="87" spans="1:6" x14ac:dyDescent="0.25">
      <c r="A87" s="119" t="s">
        <v>1706</v>
      </c>
      <c r="B87" s="161" t="s">
        <v>768</v>
      </c>
      <c r="C87" s="156" t="s">
        <v>245</v>
      </c>
      <c r="D87" s="149">
        <v>1276700</v>
      </c>
      <c r="E87" s="149">
        <v>1276700</v>
      </c>
      <c r="F87" s="149">
        <v>280749</v>
      </c>
    </row>
    <row r="88" spans="1:6" x14ac:dyDescent="0.25">
      <c r="A88" s="119" t="s">
        <v>1707</v>
      </c>
      <c r="B88" s="161" t="s">
        <v>769</v>
      </c>
      <c r="C88" s="156" t="s">
        <v>245</v>
      </c>
      <c r="D88" s="149"/>
      <c r="E88" s="149"/>
      <c r="F88" s="149"/>
    </row>
    <row r="89" spans="1:6" x14ac:dyDescent="0.25">
      <c r="A89" s="119" t="s">
        <v>1708</v>
      </c>
      <c r="B89" s="156" t="s">
        <v>770</v>
      </c>
      <c r="C89" s="156" t="s">
        <v>245</v>
      </c>
      <c r="D89" s="149"/>
      <c r="E89" s="149"/>
      <c r="F89" s="149"/>
    </row>
    <row r="90" spans="1:6" x14ac:dyDescent="0.25">
      <c r="A90" s="119" t="s">
        <v>1709</v>
      </c>
      <c r="B90" s="156" t="s">
        <v>771</v>
      </c>
      <c r="C90" s="156" t="s">
        <v>245</v>
      </c>
      <c r="D90" s="149"/>
      <c r="E90" s="149"/>
      <c r="F90" s="149"/>
    </row>
    <row r="91" spans="1:6" x14ac:dyDescent="0.25">
      <c r="A91" s="119" t="s">
        <v>1710</v>
      </c>
      <c r="B91" s="156" t="s">
        <v>772</v>
      </c>
      <c r="C91" s="156" t="s">
        <v>245</v>
      </c>
      <c r="D91" s="149"/>
      <c r="E91" s="149"/>
      <c r="F91" s="149"/>
    </row>
    <row r="92" spans="1:6" x14ac:dyDescent="0.25">
      <c r="A92" s="119" t="s">
        <v>1711</v>
      </c>
      <c r="B92" s="161" t="s">
        <v>773</v>
      </c>
      <c r="C92" s="156" t="s">
        <v>245</v>
      </c>
      <c r="D92" s="149"/>
      <c r="E92" s="149"/>
      <c r="F92" s="149"/>
    </row>
    <row r="93" spans="1:6" x14ac:dyDescent="0.25">
      <c r="A93" s="119" t="s">
        <v>1712</v>
      </c>
      <c r="B93" s="161" t="s">
        <v>777</v>
      </c>
      <c r="C93" s="156" t="s">
        <v>245</v>
      </c>
      <c r="D93" s="149"/>
      <c r="E93" s="149"/>
      <c r="F93" s="149"/>
    </row>
    <row r="94" spans="1:6" x14ac:dyDescent="0.25">
      <c r="A94" s="119" t="s">
        <v>1713</v>
      </c>
      <c r="B94" s="161" t="s">
        <v>775</v>
      </c>
      <c r="C94" s="156" t="s">
        <v>245</v>
      </c>
      <c r="D94" s="149"/>
      <c r="E94" s="149"/>
      <c r="F94" s="149"/>
    </row>
    <row r="95" spans="1:6" x14ac:dyDescent="0.25">
      <c r="A95" s="119" t="s">
        <v>1714</v>
      </c>
      <c r="B95" s="161" t="s">
        <v>776</v>
      </c>
      <c r="C95" s="156" t="s">
        <v>245</v>
      </c>
      <c r="D95" s="149"/>
      <c r="E95" s="149"/>
      <c r="F95" s="149"/>
    </row>
    <row r="96" spans="1:6" x14ac:dyDescent="0.25">
      <c r="A96" s="119" t="s">
        <v>1715</v>
      </c>
      <c r="B96" s="162" t="s">
        <v>562</v>
      </c>
      <c r="C96" s="182" t="s">
        <v>245</v>
      </c>
      <c r="D96" s="159">
        <f>SUM(D86:D95)</f>
        <v>1276700</v>
      </c>
      <c r="E96" s="159">
        <f>SUM(E86:E95)</f>
        <v>1276700</v>
      </c>
      <c r="F96" s="159">
        <f>SUM(F86:F95)</f>
        <v>280749</v>
      </c>
    </row>
    <row r="97" spans="1:6" x14ac:dyDescent="0.25">
      <c r="A97" s="119" t="s">
        <v>1716</v>
      </c>
      <c r="B97" s="161" t="s">
        <v>757</v>
      </c>
      <c r="C97" s="183" t="s">
        <v>272</v>
      </c>
      <c r="D97" s="149"/>
      <c r="E97" s="149"/>
      <c r="F97" s="149"/>
    </row>
    <row r="98" spans="1:6" x14ac:dyDescent="0.25">
      <c r="A98" s="119" t="s">
        <v>1717</v>
      </c>
      <c r="B98" s="161" t="s">
        <v>758</v>
      </c>
      <c r="C98" s="183" t="s">
        <v>272</v>
      </c>
      <c r="D98" s="149"/>
      <c r="E98" s="149"/>
      <c r="F98" s="149"/>
    </row>
    <row r="99" spans="1:6" x14ac:dyDescent="0.25">
      <c r="A99" s="119" t="s">
        <v>1718</v>
      </c>
      <c r="B99" s="161" t="s">
        <v>759</v>
      </c>
      <c r="C99" s="183" t="s">
        <v>272</v>
      </c>
      <c r="D99" s="149"/>
      <c r="E99" s="149"/>
      <c r="F99" s="149"/>
    </row>
    <row r="100" spans="1:6" x14ac:dyDescent="0.25">
      <c r="A100" s="119" t="s">
        <v>1719</v>
      </c>
      <c r="B100" s="161" t="s">
        <v>760</v>
      </c>
      <c r="C100" s="183" t="s">
        <v>272</v>
      </c>
      <c r="D100" s="149"/>
      <c r="E100" s="149"/>
      <c r="F100" s="149"/>
    </row>
    <row r="101" spans="1:6" x14ac:dyDescent="0.25">
      <c r="A101" s="119" t="s">
        <v>1720</v>
      </c>
      <c r="B101" s="161" t="s">
        <v>761</v>
      </c>
      <c r="C101" s="183" t="s">
        <v>272</v>
      </c>
      <c r="D101" s="149"/>
      <c r="E101" s="149"/>
      <c r="F101" s="149"/>
    </row>
    <row r="102" spans="1:6" x14ac:dyDescent="0.25">
      <c r="A102" s="119" t="s">
        <v>1721</v>
      </c>
      <c r="B102" s="161" t="s">
        <v>762</v>
      </c>
      <c r="C102" s="183" t="s">
        <v>272</v>
      </c>
      <c r="D102" s="149"/>
      <c r="E102" s="149"/>
      <c r="F102" s="149"/>
    </row>
    <row r="103" spans="1:6" x14ac:dyDescent="0.25">
      <c r="A103" s="119" t="s">
        <v>1722</v>
      </c>
      <c r="B103" s="161" t="s">
        <v>763</v>
      </c>
      <c r="C103" s="183" t="s">
        <v>272</v>
      </c>
      <c r="D103" s="149"/>
      <c r="E103" s="149"/>
      <c r="F103" s="149"/>
    </row>
    <row r="104" spans="1:6" x14ac:dyDescent="0.25">
      <c r="A104" s="119" t="s">
        <v>1723</v>
      </c>
      <c r="B104" s="161" t="s">
        <v>764</v>
      </c>
      <c r="C104" s="183" t="s">
        <v>272</v>
      </c>
      <c r="D104" s="149"/>
      <c r="E104" s="149"/>
      <c r="F104" s="149"/>
    </row>
    <row r="105" spans="1:6" x14ac:dyDescent="0.25">
      <c r="A105" s="119" t="s">
        <v>1724</v>
      </c>
      <c r="B105" s="161" t="s">
        <v>765</v>
      </c>
      <c r="C105" s="183" t="s">
        <v>272</v>
      </c>
      <c r="D105" s="149"/>
      <c r="E105" s="149"/>
      <c r="F105" s="149"/>
    </row>
    <row r="106" spans="1:6" x14ac:dyDescent="0.25">
      <c r="A106" s="119" t="s">
        <v>1725</v>
      </c>
      <c r="B106" s="161" t="s">
        <v>766</v>
      </c>
      <c r="C106" s="183" t="s">
        <v>272</v>
      </c>
      <c r="D106" s="149"/>
      <c r="E106" s="149"/>
      <c r="F106" s="149"/>
    </row>
    <row r="107" spans="1:6" x14ac:dyDescent="0.25">
      <c r="A107" s="119" t="s">
        <v>1726</v>
      </c>
      <c r="B107" s="162" t="s">
        <v>910</v>
      </c>
      <c r="C107" s="182" t="s">
        <v>272</v>
      </c>
      <c r="D107" s="159"/>
      <c r="E107" s="159"/>
      <c r="F107" s="159"/>
    </row>
    <row r="108" spans="1:6" x14ac:dyDescent="0.25">
      <c r="A108" s="119" t="s">
        <v>1727</v>
      </c>
      <c r="B108" s="161" t="s">
        <v>757</v>
      </c>
      <c r="C108" s="183" t="s">
        <v>273</v>
      </c>
      <c r="D108" s="149"/>
      <c r="E108" s="149"/>
      <c r="F108" s="149"/>
    </row>
    <row r="109" spans="1:6" x14ac:dyDescent="0.25">
      <c r="A109" s="119" t="s">
        <v>1728</v>
      </c>
      <c r="B109" s="161" t="s">
        <v>758</v>
      </c>
      <c r="C109" s="183" t="s">
        <v>273</v>
      </c>
      <c r="D109" s="149"/>
      <c r="E109" s="149"/>
      <c r="F109" s="149"/>
    </row>
    <row r="110" spans="1:6" x14ac:dyDescent="0.25">
      <c r="A110" s="119" t="s">
        <v>1729</v>
      </c>
      <c r="B110" s="161" t="s">
        <v>759</v>
      </c>
      <c r="C110" s="183" t="s">
        <v>273</v>
      </c>
      <c r="D110" s="149"/>
      <c r="E110" s="149"/>
      <c r="F110" s="149"/>
    </row>
    <row r="111" spans="1:6" x14ac:dyDescent="0.25">
      <c r="A111" s="119" t="s">
        <v>1730</v>
      </c>
      <c r="B111" s="161" t="s">
        <v>760</v>
      </c>
      <c r="C111" s="183" t="s">
        <v>273</v>
      </c>
      <c r="D111" s="149"/>
      <c r="E111" s="149"/>
      <c r="F111" s="149"/>
    </row>
    <row r="112" spans="1:6" x14ac:dyDescent="0.25">
      <c r="A112" s="119" t="s">
        <v>1731</v>
      </c>
      <c r="B112" s="161" t="s">
        <v>761</v>
      </c>
      <c r="C112" s="183" t="s">
        <v>273</v>
      </c>
      <c r="D112" s="149"/>
      <c r="E112" s="149"/>
      <c r="F112" s="149"/>
    </row>
    <row r="113" spans="1:6" x14ac:dyDescent="0.25">
      <c r="A113" s="119" t="s">
        <v>1732</v>
      </c>
      <c r="B113" s="161" t="s">
        <v>762</v>
      </c>
      <c r="C113" s="183" t="s">
        <v>273</v>
      </c>
      <c r="D113" s="149"/>
      <c r="E113" s="149"/>
      <c r="F113" s="149"/>
    </row>
    <row r="114" spans="1:6" x14ac:dyDescent="0.25">
      <c r="A114" s="119" t="s">
        <v>1733</v>
      </c>
      <c r="B114" s="161" t="s">
        <v>763</v>
      </c>
      <c r="C114" s="183" t="s">
        <v>273</v>
      </c>
      <c r="D114" s="149"/>
      <c r="E114" s="149"/>
      <c r="F114" s="149"/>
    </row>
    <row r="115" spans="1:6" x14ac:dyDescent="0.25">
      <c r="A115" s="119" t="s">
        <v>1734</v>
      </c>
      <c r="B115" s="161" t="s">
        <v>764</v>
      </c>
      <c r="C115" s="183" t="s">
        <v>273</v>
      </c>
      <c r="D115" s="149"/>
      <c r="E115" s="149"/>
      <c r="F115" s="149"/>
    </row>
    <row r="116" spans="1:6" x14ac:dyDescent="0.25">
      <c r="A116" s="119" t="s">
        <v>1735</v>
      </c>
      <c r="B116" s="161" t="s">
        <v>765</v>
      </c>
      <c r="C116" s="183" t="s">
        <v>273</v>
      </c>
      <c r="D116" s="149"/>
      <c r="E116" s="149"/>
      <c r="F116" s="149"/>
    </row>
    <row r="117" spans="1:6" x14ac:dyDescent="0.25">
      <c r="A117" s="119" t="s">
        <v>1736</v>
      </c>
      <c r="B117" s="161" t="s">
        <v>766</v>
      </c>
      <c r="C117" s="183" t="s">
        <v>273</v>
      </c>
      <c r="D117" s="149"/>
      <c r="E117" s="149"/>
      <c r="F117" s="149"/>
    </row>
    <row r="118" spans="1:6" x14ac:dyDescent="0.25">
      <c r="A118" s="119" t="s">
        <v>1737</v>
      </c>
      <c r="B118" s="283" t="s">
        <v>573</v>
      </c>
      <c r="C118" s="182" t="s">
        <v>273</v>
      </c>
      <c r="D118" s="159">
        <f>SUM(D108:D117)</f>
        <v>0</v>
      </c>
      <c r="E118" s="159">
        <f>SUM(E108:E117)</f>
        <v>0</v>
      </c>
      <c r="F118" s="159">
        <f>SUM(F108:F117)</f>
        <v>0</v>
      </c>
    </row>
    <row r="119" spans="1:6" x14ac:dyDescent="0.25">
      <c r="A119" s="119" t="s">
        <v>1738</v>
      </c>
      <c r="B119" s="161" t="s">
        <v>757</v>
      </c>
      <c r="C119" s="183" t="s">
        <v>274</v>
      </c>
      <c r="D119" s="149"/>
      <c r="E119" s="149"/>
      <c r="F119" s="149"/>
    </row>
    <row r="120" spans="1:6" x14ac:dyDescent="0.25">
      <c r="A120" s="119" t="s">
        <v>1739</v>
      </c>
      <c r="B120" s="161" t="s">
        <v>758</v>
      </c>
      <c r="C120" s="183" t="s">
        <v>274</v>
      </c>
      <c r="D120" s="149"/>
      <c r="E120" s="149"/>
      <c r="F120" s="149"/>
    </row>
    <row r="121" spans="1:6" x14ac:dyDescent="0.25">
      <c r="A121" s="119" t="s">
        <v>1740</v>
      </c>
      <c r="B121" s="161" t="s">
        <v>759</v>
      </c>
      <c r="C121" s="183" t="s">
        <v>274</v>
      </c>
      <c r="D121" s="149"/>
      <c r="E121" s="149"/>
      <c r="F121" s="149"/>
    </row>
    <row r="122" spans="1:6" x14ac:dyDescent="0.25">
      <c r="A122" s="119" t="s">
        <v>1741</v>
      </c>
      <c r="B122" s="161" t="s">
        <v>760</v>
      </c>
      <c r="C122" s="183" t="s">
        <v>274</v>
      </c>
      <c r="D122" s="149"/>
      <c r="E122" s="149"/>
      <c r="F122" s="149"/>
    </row>
    <row r="123" spans="1:6" x14ac:dyDescent="0.25">
      <c r="A123" s="119" t="s">
        <v>1742</v>
      </c>
      <c r="B123" s="161" t="s">
        <v>761</v>
      </c>
      <c r="C123" s="183" t="s">
        <v>274</v>
      </c>
      <c r="D123" s="149"/>
      <c r="E123" s="149"/>
      <c r="F123" s="149"/>
    </row>
    <row r="124" spans="1:6" x14ac:dyDescent="0.25">
      <c r="A124" s="119" t="s">
        <v>1743</v>
      </c>
      <c r="B124" s="161" t="s">
        <v>762</v>
      </c>
      <c r="C124" s="183" t="s">
        <v>274</v>
      </c>
      <c r="D124" s="149"/>
      <c r="E124" s="149"/>
      <c r="F124" s="149"/>
    </row>
    <row r="125" spans="1:6" x14ac:dyDescent="0.25">
      <c r="A125" s="119" t="s">
        <v>1744</v>
      </c>
      <c r="B125" s="161" t="s">
        <v>763</v>
      </c>
      <c r="C125" s="183" t="s">
        <v>274</v>
      </c>
      <c r="D125" s="149"/>
      <c r="E125" s="149"/>
      <c r="F125" s="149"/>
    </row>
    <row r="126" spans="1:6" x14ac:dyDescent="0.25">
      <c r="A126" s="119" t="s">
        <v>1745</v>
      </c>
      <c r="B126" s="161" t="s">
        <v>764</v>
      </c>
      <c r="C126" s="183" t="s">
        <v>274</v>
      </c>
      <c r="D126" s="149"/>
      <c r="E126" s="149"/>
      <c r="F126" s="149"/>
    </row>
    <row r="127" spans="1:6" x14ac:dyDescent="0.25">
      <c r="A127" s="119" t="s">
        <v>1746</v>
      </c>
      <c r="B127" s="161" t="s">
        <v>765</v>
      </c>
      <c r="C127" s="183" t="s">
        <v>274</v>
      </c>
      <c r="D127" s="149"/>
      <c r="E127" s="149"/>
      <c r="F127" s="149"/>
    </row>
    <row r="128" spans="1:6" x14ac:dyDescent="0.25">
      <c r="A128" s="119" t="s">
        <v>1747</v>
      </c>
      <c r="B128" s="161" t="s">
        <v>766</v>
      </c>
      <c r="C128" s="183" t="s">
        <v>274</v>
      </c>
      <c r="D128" s="149"/>
      <c r="E128" s="149"/>
      <c r="F128" s="149"/>
    </row>
    <row r="129" spans="1:6" ht="28.5" x14ac:dyDescent="0.25">
      <c r="A129" s="119" t="s">
        <v>1748</v>
      </c>
      <c r="B129" s="283" t="s">
        <v>572</v>
      </c>
      <c r="C129" s="182" t="s">
        <v>274</v>
      </c>
      <c r="D129" s="159">
        <f>SUM(D119:D128)</f>
        <v>0</v>
      </c>
      <c r="E129" s="159">
        <f>SUM(E119:E128)</f>
        <v>0</v>
      </c>
      <c r="F129" s="159">
        <f>SUM(F119:F128)</f>
        <v>0</v>
      </c>
    </row>
    <row r="130" spans="1:6" x14ac:dyDescent="0.25">
      <c r="A130" s="119" t="s">
        <v>1749</v>
      </c>
      <c r="B130" s="161" t="s">
        <v>757</v>
      </c>
      <c r="C130" s="183" t="s">
        <v>275</v>
      </c>
      <c r="D130" s="149"/>
      <c r="E130" s="149"/>
      <c r="F130" s="149"/>
    </row>
    <row r="131" spans="1:6" x14ac:dyDescent="0.25">
      <c r="A131" s="119" t="s">
        <v>1750</v>
      </c>
      <c r="B131" s="161" t="s">
        <v>758</v>
      </c>
      <c r="C131" s="183" t="s">
        <v>275</v>
      </c>
      <c r="D131" s="149"/>
      <c r="E131" s="149"/>
      <c r="F131" s="149"/>
    </row>
    <row r="132" spans="1:6" x14ac:dyDescent="0.25">
      <c r="A132" s="119" t="s">
        <v>1751</v>
      </c>
      <c r="B132" s="161" t="s">
        <v>759</v>
      </c>
      <c r="C132" s="183" t="s">
        <v>275</v>
      </c>
      <c r="D132" s="149"/>
      <c r="E132" s="149"/>
      <c r="F132" s="149"/>
    </row>
    <row r="133" spans="1:6" x14ac:dyDescent="0.25">
      <c r="A133" s="119" t="s">
        <v>1752</v>
      </c>
      <c r="B133" s="161" t="s">
        <v>760</v>
      </c>
      <c r="C133" s="183" t="s">
        <v>275</v>
      </c>
      <c r="D133" s="149"/>
      <c r="E133" s="149"/>
      <c r="F133" s="149"/>
    </row>
    <row r="134" spans="1:6" x14ac:dyDescent="0.25">
      <c r="A134" s="119" t="s">
        <v>1753</v>
      </c>
      <c r="B134" s="161" t="s">
        <v>761</v>
      </c>
      <c r="C134" s="183" t="s">
        <v>275</v>
      </c>
      <c r="D134" s="149"/>
      <c r="E134" s="149"/>
      <c r="F134" s="149"/>
    </row>
    <row r="135" spans="1:6" x14ac:dyDescent="0.25">
      <c r="A135" s="119" t="s">
        <v>1754</v>
      </c>
      <c r="B135" s="161" t="s">
        <v>762</v>
      </c>
      <c r="C135" s="183" t="s">
        <v>275</v>
      </c>
      <c r="D135" s="149"/>
      <c r="E135" s="149"/>
      <c r="F135" s="149"/>
    </row>
    <row r="136" spans="1:6" x14ac:dyDescent="0.25">
      <c r="A136" s="119" t="s">
        <v>1755</v>
      </c>
      <c r="B136" s="161" t="s">
        <v>763</v>
      </c>
      <c r="C136" s="183" t="s">
        <v>275</v>
      </c>
      <c r="D136" s="149"/>
      <c r="E136" s="149"/>
      <c r="F136" s="149"/>
    </row>
    <row r="137" spans="1:6" x14ac:dyDescent="0.25">
      <c r="A137" s="119" t="s">
        <v>1756</v>
      </c>
      <c r="B137" s="161" t="s">
        <v>764</v>
      </c>
      <c r="C137" s="183" t="s">
        <v>275</v>
      </c>
      <c r="D137" s="149"/>
      <c r="E137" s="149"/>
      <c r="F137" s="149"/>
    </row>
    <row r="138" spans="1:6" x14ac:dyDescent="0.25">
      <c r="A138" s="119" t="s">
        <v>1757</v>
      </c>
      <c r="B138" s="161" t="s">
        <v>765</v>
      </c>
      <c r="C138" s="183" t="s">
        <v>275</v>
      </c>
      <c r="D138" s="149"/>
      <c r="E138" s="149"/>
      <c r="F138" s="149"/>
    </row>
    <row r="139" spans="1:6" x14ac:dyDescent="0.25">
      <c r="A139" s="119" t="s">
        <v>1758</v>
      </c>
      <c r="B139" s="161" t="s">
        <v>766</v>
      </c>
      <c r="C139" s="183" t="s">
        <v>275</v>
      </c>
      <c r="D139" s="149"/>
      <c r="E139" s="149"/>
      <c r="F139" s="149"/>
    </row>
    <row r="140" spans="1:6" x14ac:dyDescent="0.25">
      <c r="A140" s="119" t="s">
        <v>1759</v>
      </c>
      <c r="B140" s="283" t="s">
        <v>571</v>
      </c>
      <c r="C140" s="182" t="s">
        <v>275</v>
      </c>
      <c r="D140" s="159">
        <f>SUM(D130:D139)</f>
        <v>0</v>
      </c>
      <c r="E140" s="159">
        <f>SUM(E130:E139)</f>
        <v>0</v>
      </c>
      <c r="F140" s="159">
        <f>SUM(F130:F139)</f>
        <v>0</v>
      </c>
    </row>
    <row r="141" spans="1:6" x14ac:dyDescent="0.25">
      <c r="A141" s="119" t="s">
        <v>1760</v>
      </c>
      <c r="B141" s="161" t="s">
        <v>767</v>
      </c>
      <c r="C141" s="156" t="s">
        <v>276</v>
      </c>
      <c r="D141" s="149"/>
      <c r="E141" s="149"/>
      <c r="F141" s="149"/>
    </row>
    <row r="142" spans="1:6" x14ac:dyDescent="0.25">
      <c r="A142" s="119" t="s">
        <v>1761</v>
      </c>
      <c r="B142" s="161" t="s">
        <v>768</v>
      </c>
      <c r="C142" s="156" t="s">
        <v>276</v>
      </c>
      <c r="D142" s="149"/>
      <c r="E142" s="149"/>
      <c r="F142" s="149"/>
    </row>
    <row r="143" spans="1:6" x14ac:dyDescent="0.25">
      <c r="A143" s="119" t="s">
        <v>1762</v>
      </c>
      <c r="B143" s="161" t="s">
        <v>769</v>
      </c>
      <c r="C143" s="156" t="s">
        <v>276</v>
      </c>
      <c r="D143" s="149"/>
      <c r="E143" s="149"/>
      <c r="F143" s="149"/>
    </row>
    <row r="144" spans="1:6" x14ac:dyDescent="0.25">
      <c r="A144" s="119" t="s">
        <v>1763</v>
      </c>
      <c r="B144" s="156" t="s">
        <v>770</v>
      </c>
      <c r="C144" s="156" t="s">
        <v>276</v>
      </c>
      <c r="D144" s="149"/>
      <c r="E144" s="149"/>
      <c r="F144" s="149"/>
    </row>
    <row r="145" spans="1:6" x14ac:dyDescent="0.25">
      <c r="A145" s="119" t="s">
        <v>1764</v>
      </c>
      <c r="B145" s="156" t="s">
        <v>771</v>
      </c>
      <c r="C145" s="156" t="s">
        <v>276</v>
      </c>
      <c r="D145" s="149"/>
      <c r="E145" s="149"/>
      <c r="F145" s="149"/>
    </row>
    <row r="146" spans="1:6" x14ac:dyDescent="0.25">
      <c r="A146" s="119" t="s">
        <v>1765</v>
      </c>
      <c r="B146" s="156" t="s">
        <v>772</v>
      </c>
      <c r="C146" s="156" t="s">
        <v>276</v>
      </c>
      <c r="D146" s="149"/>
      <c r="E146" s="149"/>
      <c r="F146" s="149"/>
    </row>
    <row r="147" spans="1:6" x14ac:dyDescent="0.25">
      <c r="A147" s="119" t="s">
        <v>1766</v>
      </c>
      <c r="B147" s="161" t="s">
        <v>773</v>
      </c>
      <c r="C147" s="156" t="s">
        <v>276</v>
      </c>
      <c r="D147" s="149"/>
      <c r="E147" s="149"/>
      <c r="F147" s="149"/>
    </row>
    <row r="148" spans="1:6" x14ac:dyDescent="0.25">
      <c r="A148" s="119" t="s">
        <v>1767</v>
      </c>
      <c r="B148" s="161" t="s">
        <v>777</v>
      </c>
      <c r="C148" s="156" t="s">
        <v>276</v>
      </c>
      <c r="D148" s="149"/>
      <c r="E148" s="149"/>
      <c r="F148" s="149"/>
    </row>
    <row r="149" spans="1:6" x14ac:dyDescent="0.25">
      <c r="A149" s="119" t="s">
        <v>1768</v>
      </c>
      <c r="B149" s="161" t="s">
        <v>775</v>
      </c>
      <c r="C149" s="156" t="s">
        <v>276</v>
      </c>
      <c r="D149" s="149"/>
      <c r="E149" s="149"/>
      <c r="F149" s="149"/>
    </row>
    <row r="150" spans="1:6" x14ac:dyDescent="0.25">
      <c r="A150" s="119" t="s">
        <v>1769</v>
      </c>
      <c r="B150" s="161" t="s">
        <v>776</v>
      </c>
      <c r="C150" s="156" t="s">
        <v>276</v>
      </c>
      <c r="D150" s="149"/>
      <c r="E150" s="149"/>
      <c r="F150" s="149"/>
    </row>
    <row r="151" spans="1:6" x14ac:dyDescent="0.25">
      <c r="A151" s="119" t="s">
        <v>1770</v>
      </c>
      <c r="B151" s="283" t="s">
        <v>911</v>
      </c>
      <c r="C151" s="157" t="s">
        <v>276</v>
      </c>
      <c r="D151" s="159"/>
      <c r="E151" s="159"/>
      <c r="F151" s="159"/>
    </row>
    <row r="152" spans="1:6" x14ac:dyDescent="0.25">
      <c r="A152" s="119" t="s">
        <v>1771</v>
      </c>
      <c r="B152" s="161" t="s">
        <v>767</v>
      </c>
      <c r="C152" s="156" t="s">
        <v>277</v>
      </c>
      <c r="D152" s="149"/>
      <c r="E152" s="149"/>
      <c r="F152" s="149"/>
    </row>
    <row r="153" spans="1:6" x14ac:dyDescent="0.25">
      <c r="A153" s="119" t="s">
        <v>1772</v>
      </c>
      <c r="B153" s="161" t="s">
        <v>768</v>
      </c>
      <c r="C153" s="183" t="s">
        <v>277</v>
      </c>
      <c r="D153" s="149"/>
      <c r="E153" s="149"/>
      <c r="F153" s="149"/>
    </row>
    <row r="154" spans="1:6" x14ac:dyDescent="0.25">
      <c r="A154" s="119" t="s">
        <v>1773</v>
      </c>
      <c r="B154" s="161" t="s">
        <v>769</v>
      </c>
      <c r="C154" s="156" t="s">
        <v>277</v>
      </c>
      <c r="D154" s="149"/>
      <c r="E154" s="149"/>
      <c r="F154" s="149"/>
    </row>
    <row r="155" spans="1:6" x14ac:dyDescent="0.25">
      <c r="A155" s="119" t="s">
        <v>1774</v>
      </c>
      <c r="B155" s="156" t="s">
        <v>770</v>
      </c>
      <c r="C155" s="183" t="s">
        <v>277</v>
      </c>
      <c r="D155" s="149"/>
      <c r="E155" s="149"/>
      <c r="F155" s="149"/>
    </row>
    <row r="156" spans="1:6" x14ac:dyDescent="0.25">
      <c r="A156" s="119" t="s">
        <v>1775</v>
      </c>
      <c r="B156" s="156" t="s">
        <v>771</v>
      </c>
      <c r="C156" s="156" t="s">
        <v>277</v>
      </c>
      <c r="D156" s="149"/>
      <c r="E156" s="149"/>
      <c r="F156" s="149"/>
    </row>
    <row r="157" spans="1:6" x14ac:dyDescent="0.25">
      <c r="A157" s="119" t="s">
        <v>1776</v>
      </c>
      <c r="B157" s="156" t="s">
        <v>772</v>
      </c>
      <c r="C157" s="183" t="s">
        <v>277</v>
      </c>
      <c r="D157" s="149"/>
      <c r="E157" s="149"/>
      <c r="F157" s="149"/>
    </row>
    <row r="158" spans="1:6" x14ac:dyDescent="0.25">
      <c r="A158" s="119" t="s">
        <v>1777</v>
      </c>
      <c r="B158" s="161" t="s">
        <v>773</v>
      </c>
      <c r="C158" s="156" t="s">
        <v>277</v>
      </c>
      <c r="D158" s="149"/>
      <c r="E158" s="149"/>
      <c r="F158" s="149"/>
    </row>
    <row r="159" spans="1:6" x14ac:dyDescent="0.25">
      <c r="A159" s="119" t="s">
        <v>1778</v>
      </c>
      <c r="B159" s="161" t="s">
        <v>777</v>
      </c>
      <c r="C159" s="183" t="s">
        <v>277</v>
      </c>
      <c r="D159" s="149"/>
      <c r="E159" s="149"/>
      <c r="F159" s="149"/>
    </row>
    <row r="160" spans="1:6" x14ac:dyDescent="0.25">
      <c r="A160" s="119" t="s">
        <v>1779</v>
      </c>
      <c r="B160" s="161" t="s">
        <v>775</v>
      </c>
      <c r="C160" s="156" t="s">
        <v>277</v>
      </c>
      <c r="D160" s="149"/>
      <c r="E160" s="149"/>
      <c r="F160" s="149"/>
    </row>
    <row r="161" spans="1:6" x14ac:dyDescent="0.25">
      <c r="A161" s="119" t="s">
        <v>1780</v>
      </c>
      <c r="B161" s="161" t="s">
        <v>776</v>
      </c>
      <c r="C161" s="183" t="s">
        <v>277</v>
      </c>
      <c r="D161" s="149"/>
      <c r="E161" s="149"/>
      <c r="F161" s="149"/>
    </row>
    <row r="162" spans="1:6" x14ac:dyDescent="0.25">
      <c r="A162" s="119" t="s">
        <v>1781</v>
      </c>
      <c r="B162" s="283" t="s">
        <v>569</v>
      </c>
      <c r="C162" s="182" t="s">
        <v>277</v>
      </c>
      <c r="D162" s="159">
        <f>SUM(D152:D161)</f>
        <v>0</v>
      </c>
      <c r="E162" s="159">
        <f>SUM(E152:E161)</f>
        <v>0</v>
      </c>
      <c r="F162" s="159">
        <f>SUM(F152:F161)</f>
        <v>0</v>
      </c>
    </row>
    <row r="163" spans="1:6" s="160" customFormat="1" x14ac:dyDescent="0.25">
      <c r="A163" s="119" t="s">
        <v>1782</v>
      </c>
      <c r="B163" s="283" t="s">
        <v>278</v>
      </c>
      <c r="C163" s="182" t="s">
        <v>279</v>
      </c>
      <c r="D163" s="159"/>
      <c r="E163" s="159"/>
      <c r="F163" s="159"/>
    </row>
    <row r="164" spans="1:6" x14ac:dyDescent="0.25">
      <c r="A164" s="119" t="s">
        <v>1783</v>
      </c>
      <c r="B164" s="161" t="s">
        <v>767</v>
      </c>
      <c r="C164" s="156" t="s">
        <v>280</v>
      </c>
      <c r="D164" s="149"/>
      <c r="E164" s="149"/>
      <c r="F164" s="149"/>
    </row>
    <row r="165" spans="1:6" x14ac:dyDescent="0.25">
      <c r="A165" s="119" t="s">
        <v>1784</v>
      </c>
      <c r="B165" s="161" t="s">
        <v>768</v>
      </c>
      <c r="C165" s="156" t="s">
        <v>280</v>
      </c>
      <c r="D165" s="149"/>
      <c r="E165" s="149"/>
      <c r="F165" s="149"/>
    </row>
    <row r="166" spans="1:6" x14ac:dyDescent="0.25">
      <c r="A166" s="119" t="s">
        <v>1785</v>
      </c>
      <c r="B166" s="161" t="s">
        <v>769</v>
      </c>
      <c r="C166" s="156" t="s">
        <v>280</v>
      </c>
      <c r="D166" s="149"/>
      <c r="E166" s="149"/>
      <c r="F166" s="149"/>
    </row>
    <row r="167" spans="1:6" x14ac:dyDescent="0.25">
      <c r="A167" s="119" t="s">
        <v>1786</v>
      </c>
      <c r="B167" s="156" t="s">
        <v>770</v>
      </c>
      <c r="C167" s="156" t="s">
        <v>280</v>
      </c>
      <c r="D167" s="149"/>
      <c r="E167" s="149"/>
      <c r="F167" s="149"/>
    </row>
    <row r="168" spans="1:6" x14ac:dyDescent="0.25">
      <c r="A168" s="119" t="s">
        <v>1787</v>
      </c>
      <c r="B168" s="156" t="s">
        <v>771</v>
      </c>
      <c r="C168" s="156" t="s">
        <v>280</v>
      </c>
      <c r="D168" s="149"/>
      <c r="E168" s="149"/>
      <c r="F168" s="149"/>
    </row>
    <row r="169" spans="1:6" x14ac:dyDescent="0.25">
      <c r="A169" s="119" t="s">
        <v>1788</v>
      </c>
      <c r="B169" s="156" t="s">
        <v>772</v>
      </c>
      <c r="C169" s="156" t="s">
        <v>280</v>
      </c>
      <c r="D169" s="149"/>
      <c r="E169" s="149"/>
      <c r="F169" s="149"/>
    </row>
    <row r="170" spans="1:6" x14ac:dyDescent="0.25">
      <c r="A170" s="119" t="s">
        <v>1789</v>
      </c>
      <c r="B170" s="161" t="s">
        <v>773</v>
      </c>
      <c r="C170" s="156" t="s">
        <v>280</v>
      </c>
      <c r="D170" s="149"/>
      <c r="E170" s="149"/>
      <c r="F170" s="149"/>
    </row>
    <row r="171" spans="1:6" x14ac:dyDescent="0.25">
      <c r="A171" s="119" t="s">
        <v>1790</v>
      </c>
      <c r="B171" s="161" t="s">
        <v>777</v>
      </c>
      <c r="C171" s="156" t="s">
        <v>280</v>
      </c>
      <c r="D171" s="149"/>
      <c r="E171" s="149"/>
      <c r="F171" s="149"/>
    </row>
    <row r="172" spans="1:6" x14ac:dyDescent="0.25">
      <c r="A172" s="119" t="s">
        <v>1791</v>
      </c>
      <c r="B172" s="161" t="s">
        <v>775</v>
      </c>
      <c r="C172" s="156" t="s">
        <v>280</v>
      </c>
      <c r="D172" s="149"/>
      <c r="E172" s="149"/>
      <c r="F172" s="149"/>
    </row>
    <row r="173" spans="1:6" x14ac:dyDescent="0.25">
      <c r="A173" s="119" t="s">
        <v>1792</v>
      </c>
      <c r="B173" s="161" t="s">
        <v>776</v>
      </c>
      <c r="C173" s="156" t="s">
        <v>280</v>
      </c>
      <c r="D173" s="149"/>
      <c r="E173" s="149"/>
      <c r="F173" s="149"/>
    </row>
    <row r="174" spans="1:6" x14ac:dyDescent="0.25">
      <c r="A174" s="119" t="s">
        <v>1793</v>
      </c>
      <c r="B174" s="162" t="s">
        <v>912</v>
      </c>
      <c r="C174" s="182" t="s">
        <v>280</v>
      </c>
      <c r="D174" s="159">
        <f>SUM(D164:D173)</f>
        <v>0</v>
      </c>
      <c r="E174" s="159">
        <f>SUM(E164:E173)</f>
        <v>0</v>
      </c>
      <c r="F174" s="159">
        <f>SUM(F164:F173)</f>
        <v>0</v>
      </c>
    </row>
    <row r="175" spans="1:6" x14ac:dyDescent="0.25">
      <c r="A175" s="119" t="s">
        <v>1794</v>
      </c>
      <c r="B175" s="161" t="s">
        <v>767</v>
      </c>
      <c r="C175" s="156" t="s">
        <v>863</v>
      </c>
      <c r="D175" s="149"/>
      <c r="E175" s="149"/>
      <c r="F175" s="149"/>
    </row>
    <row r="176" spans="1:6" x14ac:dyDescent="0.25">
      <c r="A176" s="119" t="s">
        <v>1795</v>
      </c>
      <c r="B176" s="161" t="s">
        <v>768</v>
      </c>
      <c r="C176" s="156" t="s">
        <v>863</v>
      </c>
      <c r="D176" s="149"/>
      <c r="E176" s="149"/>
      <c r="F176" s="149"/>
    </row>
    <row r="177" spans="1:6" x14ac:dyDescent="0.25">
      <c r="A177" s="119" t="s">
        <v>1796</v>
      </c>
      <c r="B177" s="161" t="s">
        <v>769</v>
      </c>
      <c r="C177" s="156" t="s">
        <v>863</v>
      </c>
      <c r="D177" s="149"/>
      <c r="E177" s="149"/>
      <c r="F177" s="149"/>
    </row>
    <row r="178" spans="1:6" x14ac:dyDescent="0.25">
      <c r="A178" s="119" t="s">
        <v>1797</v>
      </c>
      <c r="B178" s="156" t="s">
        <v>770</v>
      </c>
      <c r="C178" s="156" t="s">
        <v>863</v>
      </c>
      <c r="D178" s="149"/>
      <c r="E178" s="149"/>
      <c r="F178" s="149"/>
    </row>
    <row r="179" spans="1:6" x14ac:dyDescent="0.25">
      <c r="A179" s="119" t="s">
        <v>1798</v>
      </c>
      <c r="B179" s="156" t="s">
        <v>771</v>
      </c>
      <c r="C179" s="156" t="s">
        <v>863</v>
      </c>
      <c r="D179" s="149"/>
      <c r="E179" s="149"/>
      <c r="F179" s="149"/>
    </row>
    <row r="180" spans="1:6" x14ac:dyDescent="0.25">
      <c r="A180" s="119" t="s">
        <v>1799</v>
      </c>
      <c r="B180" s="156" t="s">
        <v>772</v>
      </c>
      <c r="C180" s="156" t="s">
        <v>863</v>
      </c>
      <c r="D180" s="149"/>
      <c r="E180" s="149"/>
      <c r="F180" s="149"/>
    </row>
    <row r="181" spans="1:6" x14ac:dyDescent="0.25">
      <c r="A181" s="119" t="s">
        <v>1800</v>
      </c>
      <c r="B181" s="161" t="s">
        <v>773</v>
      </c>
      <c r="C181" s="156" t="s">
        <v>863</v>
      </c>
      <c r="D181" s="149"/>
      <c r="E181" s="149"/>
      <c r="F181" s="149"/>
    </row>
    <row r="182" spans="1:6" x14ac:dyDescent="0.25">
      <c r="A182" s="119" t="s">
        <v>1801</v>
      </c>
      <c r="B182" s="161" t="s">
        <v>777</v>
      </c>
      <c r="C182" s="156" t="s">
        <v>863</v>
      </c>
      <c r="D182" s="149"/>
      <c r="E182" s="149"/>
      <c r="F182" s="149"/>
    </row>
    <row r="183" spans="1:6" x14ac:dyDescent="0.25">
      <c r="A183" s="119" t="s">
        <v>1802</v>
      </c>
      <c r="B183" s="161" t="s">
        <v>775</v>
      </c>
      <c r="C183" s="156" t="s">
        <v>863</v>
      </c>
      <c r="D183" s="149"/>
      <c r="E183" s="149"/>
      <c r="F183" s="149"/>
    </row>
    <row r="184" spans="1:6" x14ac:dyDescent="0.25">
      <c r="A184" s="119" t="s">
        <v>1803</v>
      </c>
      <c r="B184" s="161" t="s">
        <v>776</v>
      </c>
      <c r="C184" s="156" t="s">
        <v>863</v>
      </c>
      <c r="D184" s="149"/>
      <c r="E184" s="149"/>
      <c r="F184" s="149"/>
    </row>
    <row r="185" spans="1:6" x14ac:dyDescent="0.25">
      <c r="A185" s="119" t="s">
        <v>1804</v>
      </c>
      <c r="B185" s="162" t="s">
        <v>610</v>
      </c>
      <c r="C185" s="182" t="s">
        <v>863</v>
      </c>
      <c r="D185" s="159">
        <f>SUM(D175:D184)</f>
        <v>0</v>
      </c>
      <c r="E185" s="159">
        <f>SUM(E175:E184)</f>
        <v>0</v>
      </c>
      <c r="F185" s="159">
        <f>SUM(F175:F184)</f>
        <v>0</v>
      </c>
    </row>
  </sheetData>
  <mergeCells count="2">
    <mergeCell ref="B1:D1"/>
    <mergeCell ref="B2:D2"/>
  </mergeCells>
  <phoneticPr fontId="33" type="noConversion"/>
  <pageMargins left="0" right="0" top="0.74803149606299213" bottom="0.74803149606299213" header="0.31496062992125984" footer="0.31496062992125984"/>
  <pageSetup paperSize="9" scale="62" fitToHeight="0" orientation="portrait" horizontalDpi="300" verticalDpi="300" r:id="rId1"/>
  <headerFooter>
    <oddHeader>&amp;C&amp;"Bookman Old Style,Normál"&amp;9 10. melléklet a 8/2021.(V. 28.) önkormányzati rendelethez</oddHeader>
    <oddFooter>&amp;C- 7 -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A173"/>
  <sheetViews>
    <sheetView view="pageLayout" zoomScaleNormal="100" workbookViewId="0">
      <selection activeCell="C3" sqref="C3"/>
    </sheetView>
  </sheetViews>
  <sheetFormatPr defaultRowHeight="15" x14ac:dyDescent="0.25"/>
  <cols>
    <col min="1" max="1" width="9.140625" style="114"/>
    <col min="2" max="2" width="90.28515625" style="114" customWidth="1"/>
    <col min="3" max="3" width="9.140625" style="114"/>
    <col min="4" max="8" width="13.140625" style="116" customWidth="1"/>
    <col min="9" max="16384" width="9.140625" style="114"/>
  </cols>
  <sheetData>
    <row r="1" spans="1:8" ht="21" customHeight="1" x14ac:dyDescent="0.25">
      <c r="B1" s="400" t="s">
        <v>942</v>
      </c>
      <c r="C1" s="401"/>
      <c r="D1" s="401"/>
      <c r="E1" s="401"/>
      <c r="F1" s="401"/>
      <c r="G1" s="401"/>
      <c r="H1" s="404"/>
    </row>
    <row r="2" spans="1:8" ht="18.75" customHeight="1" x14ac:dyDescent="0.25">
      <c r="B2" s="402" t="s">
        <v>843</v>
      </c>
      <c r="C2" s="401"/>
      <c r="D2" s="401"/>
      <c r="E2" s="401"/>
      <c r="F2" s="401"/>
      <c r="G2" s="401"/>
      <c r="H2" s="404"/>
    </row>
    <row r="3" spans="1:8" ht="18.75" customHeight="1" x14ac:dyDescent="0.25">
      <c r="B3" s="117"/>
      <c r="C3" s="147"/>
      <c r="D3" s="147"/>
      <c r="E3" s="147"/>
      <c r="F3" s="147"/>
      <c r="G3" s="147"/>
      <c r="H3" s="148"/>
    </row>
    <row r="4" spans="1:8" s="120" customFormat="1" x14ac:dyDescent="0.25">
      <c r="B4" s="284" t="s">
        <v>1646</v>
      </c>
      <c r="C4" s="120" t="s">
        <v>1612</v>
      </c>
      <c r="D4" s="121" t="s">
        <v>1613</v>
      </c>
      <c r="E4" s="121" t="s">
        <v>1614</v>
      </c>
      <c r="F4" s="121" t="s">
        <v>1636</v>
      </c>
      <c r="G4" s="121" t="s">
        <v>1637</v>
      </c>
      <c r="H4" s="121" t="s">
        <v>1647</v>
      </c>
    </row>
    <row r="5" spans="1:8" x14ac:dyDescent="0.25">
      <c r="A5" s="119" t="s">
        <v>1615</v>
      </c>
      <c r="B5" s="124" t="s">
        <v>91</v>
      </c>
    </row>
    <row r="6" spans="1:8" ht="30" x14ac:dyDescent="0.25">
      <c r="A6" s="119" t="s">
        <v>1623</v>
      </c>
      <c r="B6" s="221" t="s">
        <v>134</v>
      </c>
      <c r="C6" s="143" t="s">
        <v>135</v>
      </c>
      <c r="D6" s="222" t="s">
        <v>1586</v>
      </c>
      <c r="E6" s="222" t="s">
        <v>1584</v>
      </c>
      <c r="F6" s="222" t="s">
        <v>929</v>
      </c>
      <c r="G6" s="222" t="s">
        <v>934</v>
      </c>
      <c r="H6" s="223" t="s">
        <v>1585</v>
      </c>
    </row>
    <row r="7" spans="1:8" x14ac:dyDescent="0.25">
      <c r="A7" s="119" t="s">
        <v>1616</v>
      </c>
      <c r="B7" s="224" t="s">
        <v>136</v>
      </c>
      <c r="C7" s="225" t="s">
        <v>137</v>
      </c>
      <c r="D7" s="122">
        <v>7709622</v>
      </c>
      <c r="E7" s="122">
        <v>7348015</v>
      </c>
      <c r="F7" s="122">
        <v>4893000</v>
      </c>
      <c r="G7" s="122">
        <v>4893000</v>
      </c>
      <c r="H7" s="149">
        <v>4893000</v>
      </c>
    </row>
    <row r="8" spans="1:8" x14ac:dyDescent="0.25">
      <c r="A8" s="119" t="s">
        <v>1617</v>
      </c>
      <c r="B8" s="224" t="s">
        <v>138</v>
      </c>
      <c r="C8" s="226" t="s">
        <v>139</v>
      </c>
      <c r="D8" s="122"/>
      <c r="E8" s="122"/>
      <c r="F8" s="122"/>
      <c r="G8" s="122"/>
      <c r="H8" s="149"/>
    </row>
    <row r="9" spans="1:8" x14ac:dyDescent="0.25">
      <c r="A9" s="119" t="s">
        <v>1618</v>
      </c>
      <c r="B9" s="224" t="s">
        <v>140</v>
      </c>
      <c r="C9" s="226" t="s">
        <v>141</v>
      </c>
      <c r="D9" s="122"/>
      <c r="E9" s="122"/>
      <c r="F9" s="122"/>
      <c r="G9" s="122"/>
      <c r="H9" s="149"/>
    </row>
    <row r="10" spans="1:8" x14ac:dyDescent="0.25">
      <c r="A10" s="119" t="s">
        <v>1619</v>
      </c>
      <c r="B10" s="227" t="s">
        <v>142</v>
      </c>
      <c r="C10" s="226" t="s">
        <v>143</v>
      </c>
      <c r="D10" s="122"/>
      <c r="E10" s="122"/>
      <c r="F10" s="122"/>
      <c r="G10" s="122"/>
      <c r="H10" s="149"/>
    </row>
    <row r="11" spans="1:8" x14ac:dyDescent="0.25">
      <c r="A11" s="119" t="s">
        <v>1620</v>
      </c>
      <c r="B11" s="227" t="s">
        <v>144</v>
      </c>
      <c r="C11" s="226" t="s">
        <v>145</v>
      </c>
      <c r="D11" s="122"/>
      <c r="E11" s="122"/>
      <c r="F11" s="122"/>
      <c r="G11" s="122"/>
      <c r="H11" s="149"/>
    </row>
    <row r="12" spans="1:8" x14ac:dyDescent="0.25">
      <c r="A12" s="119" t="s">
        <v>1621</v>
      </c>
      <c r="B12" s="227" t="s">
        <v>146</v>
      </c>
      <c r="C12" s="226" t="s">
        <v>147</v>
      </c>
      <c r="D12" s="122"/>
      <c r="E12" s="122"/>
      <c r="F12" s="122"/>
      <c r="G12" s="122"/>
      <c r="H12" s="149"/>
    </row>
    <row r="13" spans="1:8" x14ac:dyDescent="0.25">
      <c r="A13" s="119" t="s">
        <v>1622</v>
      </c>
      <c r="B13" s="227" t="s">
        <v>148</v>
      </c>
      <c r="C13" s="226" t="s">
        <v>149</v>
      </c>
      <c r="D13" s="122">
        <v>200000</v>
      </c>
      <c r="E13" s="122">
        <v>200000</v>
      </c>
      <c r="F13" s="122">
        <v>288000</v>
      </c>
      <c r="G13" s="122">
        <v>288000</v>
      </c>
      <c r="H13" s="149">
        <v>288000</v>
      </c>
    </row>
    <row r="14" spans="1:8" x14ac:dyDescent="0.25">
      <c r="A14" s="119" t="s">
        <v>1624</v>
      </c>
      <c r="B14" s="227" t="s">
        <v>150</v>
      </c>
      <c r="C14" s="226" t="s">
        <v>151</v>
      </c>
      <c r="D14" s="122"/>
      <c r="E14" s="122"/>
      <c r="F14" s="122"/>
      <c r="G14" s="122"/>
      <c r="H14" s="149"/>
    </row>
    <row r="15" spans="1:8" x14ac:dyDescent="0.25">
      <c r="A15" s="119" t="s">
        <v>1625</v>
      </c>
      <c r="B15" s="194" t="s">
        <v>152</v>
      </c>
      <c r="C15" s="226" t="s">
        <v>153</v>
      </c>
      <c r="D15" s="122">
        <v>47000</v>
      </c>
      <c r="E15" s="122">
        <v>42741</v>
      </c>
      <c r="F15" s="122">
        <v>15000</v>
      </c>
      <c r="G15" s="122">
        <v>15000</v>
      </c>
      <c r="H15" s="149">
        <v>15000</v>
      </c>
    </row>
    <row r="16" spans="1:8" x14ac:dyDescent="0.25">
      <c r="A16" s="119" t="s">
        <v>1626</v>
      </c>
      <c r="B16" s="194" t="s">
        <v>154</v>
      </c>
      <c r="C16" s="226" t="s">
        <v>155</v>
      </c>
      <c r="D16" s="122">
        <v>28000</v>
      </c>
      <c r="E16" s="122">
        <v>28000</v>
      </c>
      <c r="F16" s="122">
        <v>48000</v>
      </c>
      <c r="G16" s="122">
        <v>48000</v>
      </c>
      <c r="H16" s="149">
        <v>36000</v>
      </c>
    </row>
    <row r="17" spans="1:8" x14ac:dyDescent="0.25">
      <c r="A17" s="119" t="s">
        <v>1627</v>
      </c>
      <c r="B17" s="194" t="s">
        <v>156</v>
      </c>
      <c r="C17" s="226" t="s">
        <v>157</v>
      </c>
      <c r="D17" s="122"/>
      <c r="E17" s="122"/>
      <c r="F17" s="122"/>
      <c r="G17" s="122"/>
      <c r="H17" s="149"/>
    </row>
    <row r="18" spans="1:8" x14ac:dyDescent="0.25">
      <c r="A18" s="119" t="s">
        <v>1628</v>
      </c>
      <c r="B18" s="194" t="s">
        <v>158</v>
      </c>
      <c r="C18" s="226" t="s">
        <v>159</v>
      </c>
      <c r="D18" s="122"/>
      <c r="E18" s="122"/>
      <c r="F18" s="122"/>
      <c r="G18" s="122"/>
      <c r="H18" s="149"/>
    </row>
    <row r="19" spans="1:8" x14ac:dyDescent="0.25">
      <c r="A19" s="119" t="s">
        <v>1629</v>
      </c>
      <c r="B19" s="194" t="s">
        <v>586</v>
      </c>
      <c r="C19" s="226" t="s">
        <v>160</v>
      </c>
      <c r="D19" s="122">
        <v>158842</v>
      </c>
      <c r="E19" s="122">
        <v>158842</v>
      </c>
      <c r="F19" s="122"/>
      <c r="G19" s="122"/>
      <c r="H19" s="149"/>
    </row>
    <row r="20" spans="1:8" x14ac:dyDescent="0.25">
      <c r="A20" s="119" t="s">
        <v>1630</v>
      </c>
      <c r="B20" s="208" t="s">
        <v>484</v>
      </c>
      <c r="C20" s="209" t="s">
        <v>162</v>
      </c>
      <c r="D20" s="122">
        <f>SUM(D7:D19)</f>
        <v>8143464</v>
      </c>
      <c r="E20" s="122">
        <f>SUM(E7:E19)</f>
        <v>7777598</v>
      </c>
      <c r="F20" s="122">
        <f>SUM(F7:F19)</f>
        <v>5244000</v>
      </c>
      <c r="G20" s="122">
        <f>SUM(G7:G19)</f>
        <v>5244000</v>
      </c>
      <c r="H20" s="122">
        <f>SUM(H7:H19)</f>
        <v>5232000</v>
      </c>
    </row>
    <row r="21" spans="1:8" x14ac:dyDescent="0.25">
      <c r="A21" s="119" t="s">
        <v>1631</v>
      </c>
      <c r="B21" s="194" t="s">
        <v>163</v>
      </c>
      <c r="C21" s="226" t="s">
        <v>164</v>
      </c>
      <c r="D21" s="122">
        <v>3369000</v>
      </c>
      <c r="E21" s="122">
        <v>3188090</v>
      </c>
      <c r="F21" s="122">
        <v>5362000</v>
      </c>
      <c r="G21" s="122">
        <v>5362000</v>
      </c>
      <c r="H21" s="149">
        <v>5362000</v>
      </c>
    </row>
    <row r="22" spans="1:8" x14ac:dyDescent="0.25">
      <c r="A22" s="119" t="s">
        <v>1632</v>
      </c>
      <c r="B22" s="194" t="s">
        <v>165</v>
      </c>
      <c r="C22" s="226" t="s">
        <v>166</v>
      </c>
      <c r="D22" s="122">
        <v>1477000</v>
      </c>
      <c r="E22" s="122">
        <v>1391299</v>
      </c>
      <c r="F22" s="122"/>
      <c r="G22" s="122"/>
      <c r="H22" s="149"/>
    </row>
    <row r="23" spans="1:8" x14ac:dyDescent="0.25">
      <c r="A23" s="119" t="s">
        <v>1633</v>
      </c>
      <c r="B23" s="228" t="s">
        <v>167</v>
      </c>
      <c r="C23" s="226" t="s">
        <v>168</v>
      </c>
      <c r="D23" s="122">
        <v>277452</v>
      </c>
      <c r="E23" s="122">
        <v>277452</v>
      </c>
      <c r="F23" s="122"/>
      <c r="G23" s="122"/>
      <c r="H23" s="149"/>
    </row>
    <row r="24" spans="1:8" x14ac:dyDescent="0.25">
      <c r="A24" s="119" t="s">
        <v>1634</v>
      </c>
      <c r="B24" s="193" t="s">
        <v>485</v>
      </c>
      <c r="C24" s="209" t="s">
        <v>169</v>
      </c>
      <c r="D24" s="122">
        <f>SUM(D21:D23)</f>
        <v>5123452</v>
      </c>
      <c r="E24" s="122">
        <v>4856841</v>
      </c>
      <c r="F24" s="122">
        <f>SUM(F21:F23)</f>
        <v>5362000</v>
      </c>
      <c r="G24" s="122">
        <f>SUM(G21:G23)</f>
        <v>5362000</v>
      </c>
      <c r="H24" s="122">
        <f>SUM(H21:H23)</f>
        <v>5362000</v>
      </c>
    </row>
    <row r="25" spans="1:8" x14ac:dyDescent="0.25">
      <c r="A25" s="119" t="s">
        <v>1635</v>
      </c>
      <c r="B25" s="208" t="s">
        <v>616</v>
      </c>
      <c r="C25" s="209" t="s">
        <v>170</v>
      </c>
      <c r="D25" s="122">
        <f>D24+D20</f>
        <v>13266916</v>
      </c>
      <c r="E25" s="122">
        <f>E24+E20</f>
        <v>12634439</v>
      </c>
      <c r="F25" s="122">
        <f>F24+F20</f>
        <v>10606000</v>
      </c>
      <c r="G25" s="122">
        <f>G24+G20</f>
        <v>10606000</v>
      </c>
      <c r="H25" s="122">
        <f>H24+H20</f>
        <v>10594000</v>
      </c>
    </row>
    <row r="26" spans="1:8" x14ac:dyDescent="0.25">
      <c r="A26" s="119" t="s">
        <v>1638</v>
      </c>
      <c r="B26" s="193" t="s">
        <v>587</v>
      </c>
      <c r="C26" s="209" t="s">
        <v>171</v>
      </c>
      <c r="D26" s="122">
        <v>2072131</v>
      </c>
      <c r="E26" s="122">
        <v>1966087</v>
      </c>
      <c r="F26" s="122">
        <v>2864000</v>
      </c>
      <c r="G26" s="122">
        <v>2864000</v>
      </c>
      <c r="H26" s="149">
        <v>2860000</v>
      </c>
    </row>
    <row r="27" spans="1:8" x14ac:dyDescent="0.25">
      <c r="A27" s="119" t="s">
        <v>1639</v>
      </c>
      <c r="B27" s="194" t="s">
        <v>172</v>
      </c>
      <c r="C27" s="226" t="s">
        <v>173</v>
      </c>
      <c r="D27" s="122">
        <v>8076</v>
      </c>
      <c r="E27" s="122">
        <v>8076</v>
      </c>
      <c r="F27" s="122"/>
      <c r="G27" s="122"/>
      <c r="H27" s="149"/>
    </row>
    <row r="28" spans="1:8" x14ac:dyDescent="0.25">
      <c r="A28" s="119" t="s">
        <v>1640</v>
      </c>
      <c r="B28" s="194" t="s">
        <v>174</v>
      </c>
      <c r="C28" s="226" t="s">
        <v>175</v>
      </c>
      <c r="D28" s="122">
        <v>1158665</v>
      </c>
      <c r="E28" s="122">
        <v>1071032</v>
      </c>
      <c r="F28" s="122">
        <v>1546772</v>
      </c>
      <c r="G28" s="122">
        <v>1596142</v>
      </c>
      <c r="H28" s="149">
        <v>1618582</v>
      </c>
    </row>
    <row r="29" spans="1:8" x14ac:dyDescent="0.25">
      <c r="A29" s="119" t="s">
        <v>1641</v>
      </c>
      <c r="B29" s="194" t="s">
        <v>176</v>
      </c>
      <c r="C29" s="226" t="s">
        <v>177</v>
      </c>
      <c r="D29" s="122"/>
      <c r="E29" s="122"/>
      <c r="F29" s="122"/>
      <c r="G29" s="122"/>
      <c r="H29" s="149"/>
    </row>
    <row r="30" spans="1:8" x14ac:dyDescent="0.25">
      <c r="A30" s="119" t="s">
        <v>1642</v>
      </c>
      <c r="B30" s="193" t="s">
        <v>495</v>
      </c>
      <c r="C30" s="209" t="s">
        <v>178</v>
      </c>
      <c r="D30" s="122">
        <f>SUM(D27:D29)</f>
        <v>1166741</v>
      </c>
      <c r="E30" s="122">
        <f>SUM(E27:E29)</f>
        <v>1079108</v>
      </c>
      <c r="F30" s="122">
        <f>SUM(F27:F29)</f>
        <v>1546772</v>
      </c>
      <c r="G30" s="122">
        <f>SUM(G27:G29)</f>
        <v>1596142</v>
      </c>
      <c r="H30" s="122">
        <f>SUM(H27:H29)</f>
        <v>1618582</v>
      </c>
    </row>
    <row r="31" spans="1:8" x14ac:dyDescent="0.25">
      <c r="A31" s="119" t="s">
        <v>1643</v>
      </c>
      <c r="B31" s="194" t="s">
        <v>179</v>
      </c>
      <c r="C31" s="226" t="s">
        <v>180</v>
      </c>
      <c r="D31" s="122">
        <v>46290</v>
      </c>
      <c r="E31" s="122">
        <v>45807</v>
      </c>
      <c r="F31" s="122">
        <v>26000</v>
      </c>
      <c r="G31" s="122">
        <v>26000</v>
      </c>
      <c r="H31" s="149">
        <v>26000</v>
      </c>
    </row>
    <row r="32" spans="1:8" x14ac:dyDescent="0.25">
      <c r="A32" s="119" t="s">
        <v>1644</v>
      </c>
      <c r="B32" s="194" t="s">
        <v>181</v>
      </c>
      <c r="C32" s="226" t="s">
        <v>182</v>
      </c>
      <c r="D32" s="122">
        <v>83261</v>
      </c>
      <c r="E32" s="122">
        <v>82375</v>
      </c>
      <c r="F32" s="122">
        <v>135000</v>
      </c>
      <c r="G32" s="122">
        <v>135000</v>
      </c>
      <c r="H32" s="149">
        <v>135000</v>
      </c>
    </row>
    <row r="33" spans="1:8" ht="15" customHeight="1" x14ac:dyDescent="0.25">
      <c r="A33" s="119" t="s">
        <v>1645</v>
      </c>
      <c r="B33" s="193" t="s">
        <v>617</v>
      </c>
      <c r="C33" s="209" t="s">
        <v>183</v>
      </c>
      <c r="D33" s="122">
        <f>SUM(D31:D32)</f>
        <v>129551</v>
      </c>
      <c r="E33" s="122">
        <f>SUM(E31:E32)</f>
        <v>128182</v>
      </c>
      <c r="F33" s="122">
        <f>SUM(F31:F32)</f>
        <v>161000</v>
      </c>
      <c r="G33" s="122">
        <f>SUM(G31:G32)</f>
        <v>161000</v>
      </c>
      <c r="H33" s="122">
        <f>SUM(H31:H32)</f>
        <v>161000</v>
      </c>
    </row>
    <row r="34" spans="1:8" x14ac:dyDescent="0.25">
      <c r="A34" s="119" t="s">
        <v>1653</v>
      </c>
      <c r="B34" s="194" t="s">
        <v>184</v>
      </c>
      <c r="C34" s="226" t="s">
        <v>185</v>
      </c>
      <c r="D34" s="122">
        <v>3360000</v>
      </c>
      <c r="E34" s="122">
        <v>2753473</v>
      </c>
      <c r="F34" s="122">
        <v>3500000</v>
      </c>
      <c r="G34" s="122">
        <v>3500000</v>
      </c>
      <c r="H34" s="149">
        <v>3500000</v>
      </c>
    </row>
    <row r="35" spans="1:8" x14ac:dyDescent="0.25">
      <c r="A35" s="119" t="s">
        <v>1654</v>
      </c>
      <c r="B35" s="194" t="s">
        <v>186</v>
      </c>
      <c r="C35" s="226" t="s">
        <v>187</v>
      </c>
      <c r="D35" s="122">
        <v>12207603</v>
      </c>
      <c r="E35" s="122">
        <v>10560653</v>
      </c>
      <c r="F35" s="122">
        <v>12000000</v>
      </c>
      <c r="G35" s="122">
        <v>12500000</v>
      </c>
      <c r="H35" s="149">
        <v>12500000</v>
      </c>
    </row>
    <row r="36" spans="1:8" x14ac:dyDescent="0.25">
      <c r="A36" s="119" t="s">
        <v>1655</v>
      </c>
      <c r="B36" s="194" t="s">
        <v>588</v>
      </c>
      <c r="C36" s="226" t="s">
        <v>188</v>
      </c>
      <c r="D36" s="122">
        <v>395000</v>
      </c>
      <c r="E36" s="122">
        <v>55000</v>
      </c>
      <c r="F36" s="122"/>
      <c r="G36" s="122"/>
      <c r="H36" s="149"/>
    </row>
    <row r="37" spans="1:8" x14ac:dyDescent="0.25">
      <c r="A37" s="119" t="s">
        <v>1656</v>
      </c>
      <c r="B37" s="194" t="s">
        <v>190</v>
      </c>
      <c r="C37" s="226" t="s">
        <v>191</v>
      </c>
      <c r="D37" s="122">
        <v>307000</v>
      </c>
      <c r="E37" s="122">
        <v>140295</v>
      </c>
      <c r="F37" s="122">
        <v>728346</v>
      </c>
      <c r="G37" s="122">
        <v>500000</v>
      </c>
      <c r="H37" s="149">
        <v>650000</v>
      </c>
    </row>
    <row r="38" spans="1:8" x14ac:dyDescent="0.25">
      <c r="A38" s="119" t="s">
        <v>1657</v>
      </c>
      <c r="B38" s="229" t="s">
        <v>589</v>
      </c>
      <c r="C38" s="226" t="s">
        <v>192</v>
      </c>
      <c r="D38" s="122">
        <v>1862345</v>
      </c>
      <c r="E38" s="122">
        <v>1825142</v>
      </c>
      <c r="F38" s="122">
        <v>850000</v>
      </c>
      <c r="G38" s="122">
        <v>850000</v>
      </c>
      <c r="H38" s="149">
        <v>850000</v>
      </c>
    </row>
    <row r="39" spans="1:8" x14ac:dyDescent="0.25">
      <c r="A39" s="119" t="s">
        <v>1658</v>
      </c>
      <c r="B39" s="228" t="s">
        <v>194</v>
      </c>
      <c r="C39" s="226" t="s">
        <v>195</v>
      </c>
      <c r="D39" s="122">
        <v>327600</v>
      </c>
      <c r="E39" s="122">
        <v>327600</v>
      </c>
      <c r="F39" s="122">
        <v>100000</v>
      </c>
      <c r="G39" s="122">
        <v>100000</v>
      </c>
      <c r="H39" s="149">
        <v>100000</v>
      </c>
    </row>
    <row r="40" spans="1:8" x14ac:dyDescent="0.25">
      <c r="A40" s="119" t="s">
        <v>1659</v>
      </c>
      <c r="B40" s="194" t="s">
        <v>590</v>
      </c>
      <c r="C40" s="226" t="s">
        <v>196</v>
      </c>
      <c r="D40" s="122">
        <v>1825957</v>
      </c>
      <c r="E40" s="122">
        <v>1348424</v>
      </c>
      <c r="F40" s="122">
        <v>1000000</v>
      </c>
      <c r="G40" s="122">
        <v>1000000</v>
      </c>
      <c r="H40" s="149">
        <v>1000000</v>
      </c>
    </row>
    <row r="41" spans="1:8" x14ac:dyDescent="0.25">
      <c r="A41" s="119" t="s">
        <v>1660</v>
      </c>
      <c r="B41" s="193" t="s">
        <v>500</v>
      </c>
      <c r="C41" s="209" t="s">
        <v>198</v>
      </c>
      <c r="D41" s="122">
        <f>SUM(D34:D40)</f>
        <v>20285505</v>
      </c>
      <c r="E41" s="122">
        <f>SUM(E34:E40)</f>
        <v>17010587</v>
      </c>
      <c r="F41" s="122">
        <f>SUM(F34:F40)</f>
        <v>18178346</v>
      </c>
      <c r="G41" s="122">
        <f>SUM(G34:G40)</f>
        <v>18450000</v>
      </c>
      <c r="H41" s="122">
        <f>SUM(H34:H40)</f>
        <v>18600000</v>
      </c>
    </row>
    <row r="42" spans="1:8" x14ac:dyDescent="0.25">
      <c r="A42" s="119" t="s">
        <v>1661</v>
      </c>
      <c r="B42" s="194" t="s">
        <v>199</v>
      </c>
      <c r="C42" s="226" t="s">
        <v>200</v>
      </c>
      <c r="D42" s="122"/>
      <c r="E42" s="122"/>
      <c r="F42" s="122">
        <v>15000</v>
      </c>
      <c r="G42" s="122">
        <v>15000</v>
      </c>
      <c r="H42" s="149">
        <v>15000</v>
      </c>
    </row>
    <row r="43" spans="1:8" x14ac:dyDescent="0.25">
      <c r="A43" s="119" t="s">
        <v>1662</v>
      </c>
      <c r="B43" s="194" t="s">
        <v>201</v>
      </c>
      <c r="C43" s="226" t="s">
        <v>202</v>
      </c>
      <c r="D43" s="122"/>
      <c r="E43" s="122"/>
      <c r="F43" s="122"/>
      <c r="G43" s="122"/>
      <c r="H43" s="149"/>
    </row>
    <row r="44" spans="1:8" x14ac:dyDescent="0.25">
      <c r="A44" s="119" t="s">
        <v>1663</v>
      </c>
      <c r="B44" s="193" t="s">
        <v>501</v>
      </c>
      <c r="C44" s="209" t="s">
        <v>203</v>
      </c>
      <c r="D44" s="122">
        <f>SUM(D42:D43)</f>
        <v>0</v>
      </c>
      <c r="E44" s="122">
        <f>SUM(E42:E43)</f>
        <v>0</v>
      </c>
      <c r="F44" s="122">
        <f>SUM(F42:F43)</f>
        <v>15000</v>
      </c>
      <c r="G44" s="122">
        <f>SUM(G42:G43)</f>
        <v>15000</v>
      </c>
      <c r="H44" s="122">
        <f>SUM(H42:H43)</f>
        <v>15000</v>
      </c>
    </row>
    <row r="45" spans="1:8" x14ac:dyDescent="0.25">
      <c r="A45" s="119" t="s">
        <v>1664</v>
      </c>
      <c r="B45" s="194" t="s">
        <v>204</v>
      </c>
      <c r="C45" s="226" t="s">
        <v>205</v>
      </c>
      <c r="D45" s="122">
        <v>4779153</v>
      </c>
      <c r="E45" s="122">
        <v>4010135</v>
      </c>
      <c r="F45" s="122">
        <f>(F28+F33+F41)*0.27</f>
        <v>5369251.8600000003</v>
      </c>
      <c r="G45" s="122">
        <f>(G28+G33+G41)*0.27</f>
        <v>5455928.3400000008</v>
      </c>
      <c r="H45" s="122">
        <f>(H28+H33+H41)*0.27+1</f>
        <v>5502488.1400000006</v>
      </c>
    </row>
    <row r="46" spans="1:8" x14ac:dyDescent="0.25">
      <c r="A46" s="119" t="s">
        <v>1665</v>
      </c>
      <c r="B46" s="194" t="s">
        <v>206</v>
      </c>
      <c r="C46" s="226" t="s">
        <v>207</v>
      </c>
      <c r="D46" s="122">
        <v>27214129</v>
      </c>
      <c r="E46" s="122">
        <v>27214129</v>
      </c>
      <c r="F46" s="122"/>
      <c r="G46" s="122"/>
      <c r="H46" s="149"/>
    </row>
    <row r="47" spans="1:8" x14ac:dyDescent="0.25">
      <c r="A47" s="119" t="s">
        <v>1666</v>
      </c>
      <c r="B47" s="194" t="s">
        <v>591</v>
      </c>
      <c r="C47" s="226" t="s">
        <v>208</v>
      </c>
      <c r="D47" s="122"/>
      <c r="E47" s="122"/>
      <c r="F47" s="122"/>
      <c r="G47" s="122"/>
      <c r="H47" s="149"/>
    </row>
    <row r="48" spans="1:8" x14ac:dyDescent="0.25">
      <c r="A48" s="119" t="s">
        <v>1667</v>
      </c>
      <c r="B48" s="194" t="s">
        <v>592</v>
      </c>
      <c r="C48" s="226" t="s">
        <v>210</v>
      </c>
      <c r="D48" s="122"/>
      <c r="E48" s="122"/>
      <c r="F48" s="122"/>
      <c r="G48" s="122"/>
      <c r="H48" s="149"/>
    </row>
    <row r="49" spans="1:8" x14ac:dyDescent="0.25">
      <c r="A49" s="119" t="s">
        <v>1668</v>
      </c>
      <c r="B49" s="194" t="s">
        <v>214</v>
      </c>
      <c r="C49" s="226" t="s">
        <v>215</v>
      </c>
      <c r="D49" s="122">
        <v>280269</v>
      </c>
      <c r="E49" s="122">
        <v>280074</v>
      </c>
      <c r="F49" s="122">
        <v>250000</v>
      </c>
      <c r="G49" s="122">
        <v>250000</v>
      </c>
      <c r="H49" s="149">
        <v>250000</v>
      </c>
    </row>
    <row r="50" spans="1:8" x14ac:dyDescent="0.25">
      <c r="A50" s="119" t="s">
        <v>1669</v>
      </c>
      <c r="B50" s="193" t="s">
        <v>504</v>
      </c>
      <c r="C50" s="209" t="s">
        <v>216</v>
      </c>
      <c r="D50" s="122">
        <f>SUM(D45:D49)</f>
        <v>32273551</v>
      </c>
      <c r="E50" s="122">
        <f>SUM(E45:E49)</f>
        <v>31504338</v>
      </c>
      <c r="F50" s="122">
        <f>SUM(F45:F49)</f>
        <v>5619251.8600000003</v>
      </c>
      <c r="G50" s="122">
        <f>SUM(G45:G49)</f>
        <v>5705928.3400000008</v>
      </c>
      <c r="H50" s="122">
        <f>SUM(H45:H49)</f>
        <v>5752488.1400000006</v>
      </c>
    </row>
    <row r="51" spans="1:8" x14ac:dyDescent="0.25">
      <c r="A51" s="119" t="s">
        <v>1670</v>
      </c>
      <c r="B51" s="193" t="s">
        <v>505</v>
      </c>
      <c r="C51" s="209" t="s">
        <v>217</v>
      </c>
      <c r="D51" s="122">
        <f>D50+D44+D41+D33+D30</f>
        <v>53855348</v>
      </c>
      <c r="E51" s="122">
        <f>E50+E44+E41+E33+E30</f>
        <v>49722215</v>
      </c>
      <c r="F51" s="122">
        <f>F50+F44+F41+F33+F30</f>
        <v>25520369.859999999</v>
      </c>
      <c r="G51" s="122">
        <f>G50+G44+G41+G33+G30</f>
        <v>25928070.34</v>
      </c>
      <c r="H51" s="122">
        <f>H50+H44+H41+H33+H30</f>
        <v>26147070.140000001</v>
      </c>
    </row>
    <row r="52" spans="1:8" x14ac:dyDescent="0.25">
      <c r="A52" s="119" t="s">
        <v>1671</v>
      </c>
      <c r="B52" s="192" t="s">
        <v>218</v>
      </c>
      <c r="C52" s="226" t="s">
        <v>219</v>
      </c>
      <c r="D52" s="122"/>
      <c r="E52" s="122"/>
      <c r="F52" s="122"/>
      <c r="G52" s="122"/>
      <c r="H52" s="149"/>
    </row>
    <row r="53" spans="1:8" x14ac:dyDescent="0.25">
      <c r="A53" s="119" t="s">
        <v>1672</v>
      </c>
      <c r="B53" s="192" t="s">
        <v>522</v>
      </c>
      <c r="C53" s="226" t="s">
        <v>220</v>
      </c>
      <c r="D53" s="122"/>
      <c r="E53" s="122"/>
      <c r="F53" s="122"/>
      <c r="G53" s="122"/>
      <c r="H53" s="149"/>
    </row>
    <row r="54" spans="1:8" x14ac:dyDescent="0.25">
      <c r="A54" s="119" t="s">
        <v>1673</v>
      </c>
      <c r="B54" s="230" t="s">
        <v>593</v>
      </c>
      <c r="C54" s="226" t="s">
        <v>221</v>
      </c>
      <c r="D54" s="122"/>
      <c r="E54" s="122"/>
      <c r="F54" s="122"/>
      <c r="G54" s="122"/>
      <c r="H54" s="149"/>
    </row>
    <row r="55" spans="1:8" x14ac:dyDescent="0.25">
      <c r="A55" s="119" t="s">
        <v>1674</v>
      </c>
      <c r="B55" s="230" t="s">
        <v>594</v>
      </c>
      <c r="C55" s="226" t="s">
        <v>222</v>
      </c>
      <c r="D55" s="122"/>
      <c r="E55" s="122"/>
      <c r="F55" s="122"/>
      <c r="G55" s="122"/>
      <c r="H55" s="149"/>
    </row>
    <row r="56" spans="1:8" x14ac:dyDescent="0.25">
      <c r="A56" s="119" t="s">
        <v>1675</v>
      </c>
      <c r="B56" s="230" t="s">
        <v>595</v>
      </c>
      <c r="C56" s="226" t="s">
        <v>223</v>
      </c>
      <c r="D56" s="122"/>
      <c r="E56" s="122"/>
      <c r="F56" s="122"/>
      <c r="G56" s="122"/>
      <c r="H56" s="149"/>
    </row>
    <row r="57" spans="1:8" x14ac:dyDescent="0.25">
      <c r="A57" s="119" t="s">
        <v>1676</v>
      </c>
      <c r="B57" s="192" t="s">
        <v>596</v>
      </c>
      <c r="C57" s="226" t="s">
        <v>224</v>
      </c>
      <c r="D57" s="122"/>
      <c r="E57" s="122"/>
      <c r="F57" s="122"/>
      <c r="G57" s="122"/>
      <c r="H57" s="149"/>
    </row>
    <row r="58" spans="1:8" x14ac:dyDescent="0.25">
      <c r="A58" s="119" t="s">
        <v>1677</v>
      </c>
      <c r="B58" s="192" t="s">
        <v>597</v>
      </c>
      <c r="C58" s="226" t="s">
        <v>225</v>
      </c>
      <c r="D58" s="122"/>
      <c r="E58" s="122"/>
      <c r="F58" s="122"/>
      <c r="G58" s="122"/>
      <c r="H58" s="149"/>
    </row>
    <row r="59" spans="1:8" x14ac:dyDescent="0.25">
      <c r="A59" s="119" t="s">
        <v>1678</v>
      </c>
      <c r="B59" s="192" t="s">
        <v>598</v>
      </c>
      <c r="C59" s="226" t="s">
        <v>226</v>
      </c>
      <c r="D59" s="122">
        <v>10000</v>
      </c>
      <c r="E59" s="122">
        <v>10000</v>
      </c>
      <c r="F59" s="122">
        <v>1700000</v>
      </c>
      <c r="G59" s="122">
        <v>1700000</v>
      </c>
      <c r="H59" s="149">
        <v>1700000</v>
      </c>
    </row>
    <row r="60" spans="1:8" x14ac:dyDescent="0.25">
      <c r="A60" s="119" t="s">
        <v>1679</v>
      </c>
      <c r="B60" s="195" t="s">
        <v>555</v>
      </c>
      <c r="C60" s="209" t="s">
        <v>227</v>
      </c>
      <c r="D60" s="122">
        <f>SUM(D52:D59)</f>
        <v>10000</v>
      </c>
      <c r="E60" s="122">
        <f>SUM(E52:E59)</f>
        <v>10000</v>
      </c>
      <c r="F60" s="122">
        <f>SUM(F52:F59)</f>
        <v>1700000</v>
      </c>
      <c r="G60" s="122">
        <f>SUM(G52:G59)</f>
        <v>1700000</v>
      </c>
      <c r="H60" s="122">
        <f>SUM(H52:H59)</f>
        <v>1700000</v>
      </c>
    </row>
    <row r="61" spans="1:8" x14ac:dyDescent="0.25">
      <c r="A61" s="119" t="s">
        <v>1680</v>
      </c>
      <c r="B61" s="231" t="s">
        <v>599</v>
      </c>
      <c r="C61" s="226" t="s">
        <v>228</v>
      </c>
      <c r="D61" s="122"/>
      <c r="E61" s="122"/>
      <c r="F61" s="122"/>
      <c r="G61" s="122"/>
      <c r="H61" s="149"/>
    </row>
    <row r="62" spans="1:8" x14ac:dyDescent="0.25">
      <c r="A62" s="119" t="s">
        <v>1681</v>
      </c>
      <c r="B62" s="231" t="s">
        <v>230</v>
      </c>
      <c r="C62" s="226" t="s">
        <v>231</v>
      </c>
      <c r="D62" s="122"/>
      <c r="E62" s="122"/>
      <c r="F62" s="122"/>
      <c r="G62" s="122"/>
      <c r="H62" s="149"/>
    </row>
    <row r="63" spans="1:8" x14ac:dyDescent="0.25">
      <c r="A63" s="119" t="s">
        <v>1682</v>
      </c>
      <c r="B63" s="231" t="s">
        <v>232</v>
      </c>
      <c r="C63" s="226" t="s">
        <v>233</v>
      </c>
      <c r="D63" s="122"/>
      <c r="E63" s="122"/>
      <c r="F63" s="122"/>
      <c r="G63" s="122"/>
      <c r="H63" s="149"/>
    </row>
    <row r="64" spans="1:8" x14ac:dyDescent="0.25">
      <c r="A64" s="119" t="s">
        <v>1683</v>
      </c>
      <c r="B64" s="231" t="s">
        <v>557</v>
      </c>
      <c r="C64" s="226" t="s">
        <v>234</v>
      </c>
      <c r="D64" s="122"/>
      <c r="E64" s="122"/>
      <c r="F64" s="122"/>
      <c r="G64" s="122"/>
      <c r="H64" s="149"/>
    </row>
    <row r="65" spans="1:8" x14ac:dyDescent="0.25">
      <c r="A65" s="119" t="s">
        <v>1684</v>
      </c>
      <c r="B65" s="231" t="s">
        <v>600</v>
      </c>
      <c r="C65" s="226" t="s">
        <v>235</v>
      </c>
      <c r="D65" s="122"/>
      <c r="E65" s="122"/>
      <c r="F65" s="122"/>
      <c r="G65" s="122"/>
      <c r="H65" s="149"/>
    </row>
    <row r="66" spans="1:8" x14ac:dyDescent="0.25">
      <c r="A66" s="119" t="s">
        <v>1685</v>
      </c>
      <c r="B66" s="231" t="s">
        <v>559</v>
      </c>
      <c r="C66" s="226" t="s">
        <v>236</v>
      </c>
      <c r="D66" s="122">
        <v>15026965</v>
      </c>
      <c r="E66" s="122">
        <v>8525820</v>
      </c>
      <c r="F66" s="122">
        <v>6000000</v>
      </c>
      <c r="G66" s="122">
        <v>6000000</v>
      </c>
      <c r="H66" s="149">
        <v>6000000</v>
      </c>
    </row>
    <row r="67" spans="1:8" x14ac:dyDescent="0.25">
      <c r="A67" s="119" t="s">
        <v>1686</v>
      </c>
      <c r="B67" s="231" t="s">
        <v>601</v>
      </c>
      <c r="C67" s="226" t="s">
        <v>237</v>
      </c>
      <c r="D67" s="122"/>
      <c r="E67" s="122"/>
      <c r="F67" s="122"/>
      <c r="G67" s="122"/>
      <c r="H67" s="149"/>
    </row>
    <row r="68" spans="1:8" x14ac:dyDescent="0.25">
      <c r="A68" s="119" t="s">
        <v>1687</v>
      </c>
      <c r="B68" s="231" t="s">
        <v>602</v>
      </c>
      <c r="C68" s="226" t="s">
        <v>239</v>
      </c>
      <c r="D68" s="122"/>
      <c r="E68" s="122"/>
      <c r="F68" s="122"/>
      <c r="G68" s="122"/>
      <c r="H68" s="149"/>
    </row>
    <row r="69" spans="1:8" x14ac:dyDescent="0.25">
      <c r="A69" s="119" t="s">
        <v>1688</v>
      </c>
      <c r="B69" s="231" t="s">
        <v>240</v>
      </c>
      <c r="C69" s="226" t="s">
        <v>241</v>
      </c>
      <c r="D69" s="122"/>
      <c r="E69" s="122"/>
      <c r="F69" s="122"/>
      <c r="G69" s="122"/>
      <c r="H69" s="149"/>
    </row>
    <row r="70" spans="1:8" x14ac:dyDescent="0.25">
      <c r="A70" s="119" t="s">
        <v>1689</v>
      </c>
      <c r="B70" s="232" t="s">
        <v>242</v>
      </c>
      <c r="C70" s="226" t="s">
        <v>243</v>
      </c>
      <c r="D70" s="122"/>
      <c r="E70" s="122"/>
      <c r="F70" s="122"/>
      <c r="G70" s="122"/>
      <c r="H70" s="149"/>
    </row>
    <row r="71" spans="1:8" x14ac:dyDescent="0.25">
      <c r="A71" s="119" t="s">
        <v>1690</v>
      </c>
      <c r="B71" s="232" t="s">
        <v>924</v>
      </c>
      <c r="C71" s="226" t="s">
        <v>244</v>
      </c>
      <c r="D71" s="122"/>
      <c r="E71" s="122"/>
      <c r="F71" s="122"/>
      <c r="G71" s="122"/>
      <c r="H71" s="149"/>
    </row>
    <row r="72" spans="1:8" x14ac:dyDescent="0.25">
      <c r="A72" s="119" t="s">
        <v>1691</v>
      </c>
      <c r="B72" s="231" t="s">
        <v>603</v>
      </c>
      <c r="C72" s="226" t="s">
        <v>245</v>
      </c>
      <c r="D72" s="122">
        <v>1276700</v>
      </c>
      <c r="E72" s="122">
        <v>280749</v>
      </c>
      <c r="F72" s="122">
        <v>842000</v>
      </c>
      <c r="G72" s="122">
        <v>842000</v>
      </c>
      <c r="H72" s="149">
        <v>842000</v>
      </c>
    </row>
    <row r="73" spans="1:8" x14ac:dyDescent="0.25">
      <c r="A73" s="119" t="s">
        <v>1692</v>
      </c>
      <c r="B73" s="232" t="s">
        <v>808</v>
      </c>
      <c r="C73" s="226" t="s">
        <v>845</v>
      </c>
      <c r="D73" s="122">
        <v>9917456</v>
      </c>
      <c r="E73" s="122"/>
      <c r="F73" s="122"/>
      <c r="G73" s="122"/>
      <c r="H73" s="149"/>
    </row>
    <row r="74" spans="1:8" x14ac:dyDescent="0.25">
      <c r="A74" s="119" t="s">
        <v>1693</v>
      </c>
      <c r="B74" s="232" t="s">
        <v>809</v>
      </c>
      <c r="C74" s="226" t="s">
        <v>845</v>
      </c>
      <c r="D74" s="122"/>
      <c r="E74" s="122"/>
      <c r="F74" s="122"/>
      <c r="G74" s="122"/>
      <c r="H74" s="149"/>
    </row>
    <row r="75" spans="1:8" x14ac:dyDescent="0.25">
      <c r="A75" s="119" t="s">
        <v>1694</v>
      </c>
      <c r="B75" s="195" t="s">
        <v>563</v>
      </c>
      <c r="C75" s="209" t="s">
        <v>246</v>
      </c>
      <c r="D75" s="122">
        <f>SUM(D61:D74)</f>
        <v>26221121</v>
      </c>
      <c r="E75" s="122">
        <f>SUM(E61:E74)</f>
        <v>8806569</v>
      </c>
      <c r="F75" s="122">
        <f>SUM(F61:F74)</f>
        <v>6842000</v>
      </c>
      <c r="G75" s="122">
        <f>SUM(G61:G74)</f>
        <v>6842000</v>
      </c>
      <c r="H75" s="122">
        <f>SUM(H61:H74)</f>
        <v>6842000</v>
      </c>
    </row>
    <row r="76" spans="1:8" x14ac:dyDescent="0.25">
      <c r="A76" s="119" t="s">
        <v>1695</v>
      </c>
      <c r="B76" s="285" t="s">
        <v>93</v>
      </c>
      <c r="C76" s="213"/>
      <c r="D76" s="214">
        <f>D75+D60+D51+D26+D25</f>
        <v>95425516</v>
      </c>
      <c r="E76" s="214">
        <f>E75+E60+E51+E26+E25</f>
        <v>73139310</v>
      </c>
      <c r="F76" s="214">
        <f>F75+F60+F51+F26+F25</f>
        <v>47532369.859999999</v>
      </c>
      <c r="G76" s="214">
        <f>G75+G60+G51+G26+G25</f>
        <v>47940070.340000004</v>
      </c>
      <c r="H76" s="214">
        <f>H75+H60+H51+H26+H25</f>
        <v>48143070.140000001</v>
      </c>
    </row>
    <row r="77" spans="1:8" x14ac:dyDescent="0.25">
      <c r="A77" s="119" t="s">
        <v>1696</v>
      </c>
      <c r="B77" s="236" t="s">
        <v>247</v>
      </c>
      <c r="C77" s="226" t="s">
        <v>248</v>
      </c>
      <c r="D77" s="122"/>
      <c r="E77" s="122"/>
      <c r="F77" s="122"/>
      <c r="G77" s="122"/>
      <c r="H77" s="149"/>
    </row>
    <row r="78" spans="1:8" x14ac:dyDescent="0.25">
      <c r="A78" s="119" t="s">
        <v>1697</v>
      </c>
      <c r="B78" s="236" t="s">
        <v>604</v>
      </c>
      <c r="C78" s="226" t="s">
        <v>249</v>
      </c>
      <c r="D78" s="122">
        <v>69449483</v>
      </c>
      <c r="E78" s="122">
        <v>69449483</v>
      </c>
      <c r="F78" s="122"/>
      <c r="G78" s="122"/>
      <c r="H78" s="149"/>
    </row>
    <row r="79" spans="1:8" x14ac:dyDescent="0.25">
      <c r="A79" s="119" t="s">
        <v>1698</v>
      </c>
      <c r="B79" s="236" t="s">
        <v>251</v>
      </c>
      <c r="C79" s="226" t="s">
        <v>252</v>
      </c>
      <c r="D79" s="122"/>
      <c r="E79" s="122"/>
      <c r="F79" s="122"/>
      <c r="G79" s="122"/>
      <c r="H79" s="149"/>
    </row>
    <row r="80" spans="1:8" x14ac:dyDescent="0.25">
      <c r="A80" s="119" t="s">
        <v>1699</v>
      </c>
      <c r="B80" s="236" t="s">
        <v>253</v>
      </c>
      <c r="C80" s="226" t="s">
        <v>254</v>
      </c>
      <c r="D80" s="122">
        <v>68377</v>
      </c>
      <c r="E80" s="122">
        <v>62658</v>
      </c>
      <c r="F80" s="122"/>
      <c r="G80" s="122"/>
      <c r="H80" s="149"/>
    </row>
    <row r="81" spans="1:8" x14ac:dyDescent="0.25">
      <c r="A81" s="119" t="s">
        <v>1700</v>
      </c>
      <c r="B81" s="228" t="s">
        <v>255</v>
      </c>
      <c r="C81" s="226" t="s">
        <v>256</v>
      </c>
      <c r="D81" s="122"/>
      <c r="E81" s="122"/>
      <c r="F81" s="122"/>
      <c r="G81" s="122"/>
      <c r="H81" s="149"/>
    </row>
    <row r="82" spans="1:8" x14ac:dyDescent="0.25">
      <c r="A82" s="119" t="s">
        <v>1701</v>
      </c>
      <c r="B82" s="228" t="s">
        <v>257</v>
      </c>
      <c r="C82" s="226" t="s">
        <v>258</v>
      </c>
      <c r="D82" s="122"/>
      <c r="E82" s="122"/>
      <c r="F82" s="122"/>
      <c r="G82" s="122"/>
      <c r="H82" s="149"/>
    </row>
    <row r="83" spans="1:8" x14ac:dyDescent="0.25">
      <c r="A83" s="119" t="s">
        <v>1702</v>
      </c>
      <c r="B83" s="228" t="s">
        <v>259</v>
      </c>
      <c r="C83" s="226" t="s">
        <v>260</v>
      </c>
      <c r="D83" s="122">
        <v>2553224</v>
      </c>
      <c r="E83" s="122">
        <v>2297320</v>
      </c>
      <c r="F83" s="122"/>
      <c r="G83" s="122"/>
      <c r="H83" s="149"/>
    </row>
    <row r="84" spans="1:8" x14ac:dyDescent="0.25">
      <c r="A84" s="119" t="s">
        <v>1703</v>
      </c>
      <c r="B84" s="215" t="s">
        <v>565</v>
      </c>
      <c r="C84" s="209" t="s">
        <v>261</v>
      </c>
      <c r="D84" s="122">
        <f>SUM(D77:D83)</f>
        <v>72071084</v>
      </c>
      <c r="E84" s="122">
        <f>SUM(E77:E83)</f>
        <v>71809461</v>
      </c>
      <c r="F84" s="122">
        <f>SUM(F77:F83)</f>
        <v>0</v>
      </c>
      <c r="G84" s="122">
        <f>SUM(G77:G83)</f>
        <v>0</v>
      </c>
      <c r="H84" s="122">
        <f>SUM(H77:H83)</f>
        <v>0</v>
      </c>
    </row>
    <row r="85" spans="1:8" x14ac:dyDescent="0.25">
      <c r="A85" s="119" t="s">
        <v>1704</v>
      </c>
      <c r="B85" s="192" t="s">
        <v>262</v>
      </c>
      <c r="C85" s="226" t="s">
        <v>263</v>
      </c>
      <c r="D85" s="122">
        <v>28430747</v>
      </c>
      <c r="E85" s="122">
        <v>5889444</v>
      </c>
      <c r="F85" s="122"/>
      <c r="G85" s="122"/>
      <c r="H85" s="149"/>
    </row>
    <row r="86" spans="1:8" x14ac:dyDescent="0.25">
      <c r="A86" s="119" t="s">
        <v>1705</v>
      </c>
      <c r="B86" s="192" t="s">
        <v>264</v>
      </c>
      <c r="C86" s="226" t="s">
        <v>265</v>
      </c>
      <c r="D86" s="122"/>
      <c r="E86" s="122"/>
      <c r="F86" s="122"/>
      <c r="G86" s="122"/>
      <c r="H86" s="149"/>
    </row>
    <row r="87" spans="1:8" x14ac:dyDescent="0.25">
      <c r="A87" s="119" t="s">
        <v>1706</v>
      </c>
      <c r="B87" s="192" t="s">
        <v>266</v>
      </c>
      <c r="C87" s="226" t="s">
        <v>267</v>
      </c>
      <c r="D87" s="122"/>
      <c r="E87" s="122"/>
      <c r="F87" s="122"/>
      <c r="G87" s="122"/>
      <c r="H87" s="149"/>
    </row>
    <row r="88" spans="1:8" x14ac:dyDescent="0.25">
      <c r="A88" s="119" t="s">
        <v>1707</v>
      </c>
      <c r="B88" s="192" t="s">
        <v>268</v>
      </c>
      <c r="C88" s="226" t="s">
        <v>269</v>
      </c>
      <c r="D88" s="122">
        <v>7585627</v>
      </c>
      <c r="E88" s="122">
        <v>1442023</v>
      </c>
      <c r="F88" s="122"/>
      <c r="G88" s="122"/>
      <c r="H88" s="149"/>
    </row>
    <row r="89" spans="1:8" x14ac:dyDescent="0.25">
      <c r="A89" s="119" t="s">
        <v>1708</v>
      </c>
      <c r="B89" s="195" t="s">
        <v>566</v>
      </c>
      <c r="C89" s="209" t="s">
        <v>270</v>
      </c>
      <c r="D89" s="122">
        <f>SUM(D85:D88)</f>
        <v>36016374</v>
      </c>
      <c r="E89" s="122">
        <f>SUM(E85:E88)</f>
        <v>7331467</v>
      </c>
      <c r="F89" s="122">
        <f>SUM(F85:F88)</f>
        <v>0</v>
      </c>
      <c r="G89" s="122">
        <f>SUM(G85:G88)</f>
        <v>0</v>
      </c>
      <c r="H89" s="122">
        <f>SUM(H85:H88)</f>
        <v>0</v>
      </c>
    </row>
    <row r="90" spans="1:8" x14ac:dyDescent="0.25">
      <c r="A90" s="119" t="s">
        <v>1709</v>
      </c>
      <c r="B90" s="192" t="s">
        <v>271</v>
      </c>
      <c r="C90" s="226" t="s">
        <v>272</v>
      </c>
      <c r="D90" s="122"/>
      <c r="E90" s="122"/>
      <c r="F90" s="122"/>
      <c r="G90" s="122"/>
      <c r="H90" s="149"/>
    </row>
    <row r="91" spans="1:8" x14ac:dyDescent="0.25">
      <c r="A91" s="119" t="s">
        <v>1710</v>
      </c>
      <c r="B91" s="192" t="s">
        <v>605</v>
      </c>
      <c r="C91" s="226" t="s">
        <v>273</v>
      </c>
      <c r="D91" s="122"/>
      <c r="E91" s="122"/>
      <c r="F91" s="122"/>
      <c r="G91" s="122"/>
      <c r="H91" s="149"/>
    </row>
    <row r="92" spans="1:8" x14ac:dyDescent="0.25">
      <c r="A92" s="119" t="s">
        <v>1711</v>
      </c>
      <c r="B92" s="192" t="s">
        <v>606</v>
      </c>
      <c r="C92" s="226" t="s">
        <v>274</v>
      </c>
      <c r="D92" s="122"/>
      <c r="E92" s="122"/>
      <c r="F92" s="122"/>
      <c r="G92" s="122"/>
      <c r="H92" s="149"/>
    </row>
    <row r="93" spans="1:8" x14ac:dyDescent="0.25">
      <c r="A93" s="119" t="s">
        <v>1712</v>
      </c>
      <c r="B93" s="192" t="s">
        <v>607</v>
      </c>
      <c r="C93" s="226" t="s">
        <v>275</v>
      </c>
      <c r="D93" s="122"/>
      <c r="E93" s="122"/>
      <c r="F93" s="122"/>
      <c r="G93" s="122"/>
      <c r="H93" s="149"/>
    </row>
    <row r="94" spans="1:8" x14ac:dyDescent="0.25">
      <c r="A94" s="119" t="s">
        <v>1713</v>
      </c>
      <c r="B94" s="192" t="s">
        <v>608</v>
      </c>
      <c r="C94" s="226" t="s">
        <v>276</v>
      </c>
      <c r="D94" s="122"/>
      <c r="E94" s="122"/>
      <c r="F94" s="122"/>
      <c r="G94" s="122"/>
      <c r="H94" s="149"/>
    </row>
    <row r="95" spans="1:8" x14ac:dyDescent="0.25">
      <c r="A95" s="119" t="s">
        <v>1714</v>
      </c>
      <c r="B95" s="192" t="s">
        <v>609</v>
      </c>
      <c r="C95" s="226" t="s">
        <v>277</v>
      </c>
      <c r="D95" s="122"/>
      <c r="E95" s="122"/>
      <c r="F95" s="122"/>
      <c r="G95" s="122"/>
      <c r="H95" s="149"/>
    </row>
    <row r="96" spans="1:8" x14ac:dyDescent="0.25">
      <c r="A96" s="119" t="s">
        <v>1715</v>
      </c>
      <c r="B96" s="192" t="s">
        <v>278</v>
      </c>
      <c r="C96" s="226" t="s">
        <v>279</v>
      </c>
      <c r="D96" s="122"/>
      <c r="E96" s="122"/>
      <c r="F96" s="122"/>
      <c r="G96" s="122"/>
      <c r="H96" s="149"/>
    </row>
    <row r="97" spans="1:27" x14ac:dyDescent="0.25">
      <c r="A97" s="119" t="s">
        <v>1716</v>
      </c>
      <c r="B97" s="192" t="s">
        <v>610</v>
      </c>
      <c r="C97" s="226" t="s">
        <v>863</v>
      </c>
      <c r="D97" s="122"/>
      <c r="E97" s="122"/>
      <c r="F97" s="122"/>
      <c r="G97" s="122"/>
      <c r="H97" s="149"/>
    </row>
    <row r="98" spans="1:27" x14ac:dyDescent="0.25">
      <c r="A98" s="119" t="s">
        <v>1717</v>
      </c>
      <c r="B98" s="195" t="s">
        <v>567</v>
      </c>
      <c r="C98" s="209" t="s">
        <v>281</v>
      </c>
      <c r="D98" s="122">
        <f>SUM(D90:D97)</f>
        <v>0</v>
      </c>
      <c r="E98" s="122">
        <f>SUM(E90:E97)</f>
        <v>0</v>
      </c>
      <c r="F98" s="122">
        <f>SUM(F90:F97)</f>
        <v>0</v>
      </c>
      <c r="G98" s="122">
        <f>SUM(G90:G97)</f>
        <v>0</v>
      </c>
      <c r="H98" s="122">
        <f>SUM(H90:H97)</f>
        <v>0</v>
      </c>
    </row>
    <row r="99" spans="1:27" x14ac:dyDescent="0.25">
      <c r="A99" s="119" t="s">
        <v>1718</v>
      </c>
      <c r="B99" s="285" t="s">
        <v>94</v>
      </c>
      <c r="C99" s="213"/>
      <c r="D99" s="214">
        <f>D98+D89+D84</f>
        <v>108087458</v>
      </c>
      <c r="E99" s="214">
        <f>E98+E89+E84</f>
        <v>79140928</v>
      </c>
      <c r="F99" s="214">
        <f>F98+F89+F84</f>
        <v>0</v>
      </c>
      <c r="G99" s="214">
        <f>G98+G89+G84</f>
        <v>0</v>
      </c>
      <c r="H99" s="214">
        <f>H98+H89+H84</f>
        <v>0</v>
      </c>
    </row>
    <row r="100" spans="1:27" x14ac:dyDescent="0.25">
      <c r="A100" s="119" t="s">
        <v>1719</v>
      </c>
      <c r="B100" s="286" t="s">
        <v>618</v>
      </c>
      <c r="C100" s="287" t="s">
        <v>282</v>
      </c>
      <c r="D100" s="288">
        <f>D99+D76</f>
        <v>203512974</v>
      </c>
      <c r="E100" s="288">
        <f>E99+E76</f>
        <v>152280238</v>
      </c>
      <c r="F100" s="288">
        <f>F99+F76</f>
        <v>47532369.859999999</v>
      </c>
      <c r="G100" s="288">
        <f>G99+G76</f>
        <v>47940070.340000004</v>
      </c>
      <c r="H100" s="288">
        <f>H99+H76</f>
        <v>48143070.140000001</v>
      </c>
    </row>
    <row r="101" spans="1:27" x14ac:dyDescent="0.25">
      <c r="A101" s="119" t="s">
        <v>1720</v>
      </c>
      <c r="B101" s="192" t="s">
        <v>611</v>
      </c>
      <c r="C101" s="156" t="s">
        <v>283</v>
      </c>
      <c r="D101" s="289"/>
      <c r="E101" s="289"/>
      <c r="F101" s="289"/>
      <c r="G101" s="289"/>
      <c r="H101" s="289"/>
      <c r="I101" s="145"/>
      <c r="J101" s="145"/>
      <c r="K101" s="145"/>
      <c r="L101" s="145"/>
      <c r="M101" s="145"/>
      <c r="N101" s="145"/>
      <c r="O101" s="145"/>
      <c r="P101" s="145"/>
      <c r="Q101" s="145"/>
      <c r="R101" s="145"/>
      <c r="S101" s="145"/>
      <c r="T101" s="145"/>
      <c r="U101" s="145"/>
      <c r="V101" s="145"/>
      <c r="W101" s="145"/>
      <c r="X101" s="145"/>
      <c r="Y101" s="145"/>
      <c r="Z101" s="217"/>
      <c r="AA101" s="217"/>
    </row>
    <row r="102" spans="1:27" x14ac:dyDescent="0.25">
      <c r="A102" s="119" t="s">
        <v>1721</v>
      </c>
      <c r="B102" s="192" t="s">
        <v>286</v>
      </c>
      <c r="C102" s="156" t="s">
        <v>287</v>
      </c>
      <c r="D102" s="289"/>
      <c r="E102" s="289"/>
      <c r="F102" s="289"/>
      <c r="G102" s="289"/>
      <c r="H102" s="289"/>
      <c r="I102" s="145"/>
      <c r="J102" s="145"/>
      <c r="K102" s="145"/>
      <c r="L102" s="145"/>
      <c r="M102" s="145"/>
      <c r="N102" s="145"/>
      <c r="O102" s="145"/>
      <c r="P102" s="145"/>
      <c r="Q102" s="145"/>
      <c r="R102" s="145"/>
      <c r="S102" s="145"/>
      <c r="T102" s="145"/>
      <c r="U102" s="145"/>
      <c r="V102" s="145"/>
      <c r="W102" s="145"/>
      <c r="X102" s="145"/>
      <c r="Y102" s="145"/>
      <c r="Z102" s="217"/>
      <c r="AA102" s="217"/>
    </row>
    <row r="103" spans="1:27" x14ac:dyDescent="0.25">
      <c r="A103" s="119" t="s">
        <v>1722</v>
      </c>
      <c r="B103" s="192" t="s">
        <v>612</v>
      </c>
      <c r="C103" s="156" t="s">
        <v>288</v>
      </c>
      <c r="D103" s="289"/>
      <c r="E103" s="289"/>
      <c r="F103" s="289"/>
      <c r="G103" s="289"/>
      <c r="H103" s="289"/>
      <c r="I103" s="145"/>
      <c r="J103" s="145"/>
      <c r="K103" s="145"/>
      <c r="L103" s="145"/>
      <c r="M103" s="145"/>
      <c r="N103" s="145"/>
      <c r="O103" s="145"/>
      <c r="P103" s="145"/>
      <c r="Q103" s="145"/>
      <c r="R103" s="145"/>
      <c r="S103" s="145"/>
      <c r="T103" s="145"/>
      <c r="U103" s="145"/>
      <c r="V103" s="145"/>
      <c r="W103" s="145"/>
      <c r="X103" s="145"/>
      <c r="Y103" s="145"/>
      <c r="Z103" s="217"/>
      <c r="AA103" s="217"/>
    </row>
    <row r="104" spans="1:27" x14ac:dyDescent="0.25">
      <c r="A104" s="119" t="s">
        <v>1723</v>
      </c>
      <c r="B104" s="195" t="s">
        <v>574</v>
      </c>
      <c r="C104" s="157" t="s">
        <v>290</v>
      </c>
      <c r="D104" s="290">
        <f>SUM(D101:D103)</f>
        <v>0</v>
      </c>
      <c r="E104" s="290">
        <f>SUM(E101:E103)</f>
        <v>0</v>
      </c>
      <c r="F104" s="290">
        <f>SUM(F101:F103)</f>
        <v>0</v>
      </c>
      <c r="G104" s="290">
        <f>SUM(G101:G103)</f>
        <v>0</v>
      </c>
      <c r="H104" s="290">
        <f>SUM(H101:H103)</f>
        <v>0</v>
      </c>
      <c r="I104" s="241"/>
      <c r="J104" s="241"/>
      <c r="K104" s="241"/>
      <c r="L104" s="241"/>
      <c r="M104" s="241"/>
      <c r="N104" s="241"/>
      <c r="O104" s="241"/>
      <c r="P104" s="241"/>
      <c r="Q104" s="241"/>
      <c r="R104" s="241"/>
      <c r="S104" s="241"/>
      <c r="T104" s="241"/>
      <c r="U104" s="241"/>
      <c r="V104" s="241"/>
      <c r="W104" s="241"/>
      <c r="X104" s="241"/>
      <c r="Y104" s="241"/>
      <c r="Z104" s="217"/>
      <c r="AA104" s="217"/>
    </row>
    <row r="105" spans="1:27" x14ac:dyDescent="0.25">
      <c r="A105" s="119" t="s">
        <v>1724</v>
      </c>
      <c r="B105" s="242" t="s">
        <v>613</v>
      </c>
      <c r="C105" s="156" t="s">
        <v>291</v>
      </c>
      <c r="D105" s="291"/>
      <c r="E105" s="291"/>
      <c r="F105" s="291"/>
      <c r="G105" s="291"/>
      <c r="H105" s="291"/>
      <c r="I105" s="244"/>
      <c r="J105" s="244"/>
      <c r="K105" s="244"/>
      <c r="L105" s="244"/>
      <c r="M105" s="244"/>
      <c r="N105" s="244"/>
      <c r="O105" s="244"/>
      <c r="P105" s="244"/>
      <c r="Q105" s="244"/>
      <c r="R105" s="244"/>
      <c r="S105" s="244"/>
      <c r="T105" s="244"/>
      <c r="U105" s="244"/>
      <c r="V105" s="244"/>
      <c r="W105" s="244"/>
      <c r="X105" s="244"/>
      <c r="Y105" s="244"/>
      <c r="Z105" s="217"/>
      <c r="AA105" s="217"/>
    </row>
    <row r="106" spans="1:27" x14ac:dyDescent="0.25">
      <c r="A106" s="119" t="s">
        <v>1725</v>
      </c>
      <c r="B106" s="242" t="s">
        <v>580</v>
      </c>
      <c r="C106" s="156" t="s">
        <v>294</v>
      </c>
      <c r="D106" s="291"/>
      <c r="E106" s="291"/>
      <c r="F106" s="291"/>
      <c r="G106" s="291"/>
      <c r="H106" s="291"/>
      <c r="I106" s="244"/>
      <c r="J106" s="244"/>
      <c r="K106" s="244"/>
      <c r="L106" s="244"/>
      <c r="M106" s="244"/>
      <c r="N106" s="244"/>
      <c r="O106" s="244"/>
      <c r="P106" s="244"/>
      <c r="Q106" s="244"/>
      <c r="R106" s="244"/>
      <c r="S106" s="244"/>
      <c r="T106" s="244"/>
      <c r="U106" s="244"/>
      <c r="V106" s="244"/>
      <c r="W106" s="244"/>
      <c r="X106" s="244"/>
      <c r="Y106" s="244"/>
      <c r="Z106" s="217"/>
      <c r="AA106" s="217"/>
    </row>
    <row r="107" spans="1:27" x14ac:dyDescent="0.25">
      <c r="A107" s="119" t="s">
        <v>1726</v>
      </c>
      <c r="B107" s="192" t="s">
        <v>295</v>
      </c>
      <c r="C107" s="156" t="s">
        <v>296</v>
      </c>
      <c r="D107" s="289"/>
      <c r="E107" s="289"/>
      <c r="F107" s="289"/>
      <c r="G107" s="289"/>
      <c r="H107" s="289"/>
      <c r="I107" s="145"/>
      <c r="J107" s="145"/>
      <c r="K107" s="145"/>
      <c r="L107" s="145"/>
      <c r="M107" s="145"/>
      <c r="N107" s="145"/>
      <c r="O107" s="145"/>
      <c r="P107" s="145"/>
      <c r="Q107" s="145"/>
      <c r="R107" s="145"/>
      <c r="S107" s="145"/>
      <c r="T107" s="145"/>
      <c r="U107" s="145"/>
      <c r="V107" s="145"/>
      <c r="W107" s="145"/>
      <c r="X107" s="145"/>
      <c r="Y107" s="145"/>
      <c r="Z107" s="217"/>
      <c r="AA107" s="217"/>
    </row>
    <row r="108" spans="1:27" x14ac:dyDescent="0.25">
      <c r="A108" s="119" t="s">
        <v>1727</v>
      </c>
      <c r="B108" s="192" t="s">
        <v>614</v>
      </c>
      <c r="C108" s="156" t="s">
        <v>297</v>
      </c>
      <c r="D108" s="289"/>
      <c r="E108" s="289"/>
      <c r="F108" s="289"/>
      <c r="G108" s="289"/>
      <c r="H108" s="289"/>
      <c r="I108" s="145"/>
      <c r="J108" s="145"/>
      <c r="K108" s="145"/>
      <c r="L108" s="145"/>
      <c r="M108" s="145"/>
      <c r="N108" s="145"/>
      <c r="O108" s="145"/>
      <c r="P108" s="145"/>
      <c r="Q108" s="145"/>
      <c r="R108" s="145"/>
      <c r="S108" s="145"/>
      <c r="T108" s="145"/>
      <c r="U108" s="145"/>
      <c r="V108" s="145"/>
      <c r="W108" s="145"/>
      <c r="X108" s="145"/>
      <c r="Y108" s="145"/>
      <c r="Z108" s="217"/>
      <c r="AA108" s="217"/>
    </row>
    <row r="109" spans="1:27" x14ac:dyDescent="0.25">
      <c r="A109" s="119" t="s">
        <v>1728</v>
      </c>
      <c r="B109" s="219" t="s">
        <v>577</v>
      </c>
      <c r="C109" s="157" t="s">
        <v>298</v>
      </c>
      <c r="D109" s="292">
        <f>SUM(D105:D108)</f>
        <v>0</v>
      </c>
      <c r="E109" s="292">
        <f>SUM(E105:E108)</f>
        <v>0</v>
      </c>
      <c r="F109" s="292">
        <f>SUM(F105:F108)</f>
        <v>0</v>
      </c>
      <c r="G109" s="292">
        <f>SUM(G105:G108)</f>
        <v>0</v>
      </c>
      <c r="H109" s="292">
        <f>SUM(H105:H108)</f>
        <v>0</v>
      </c>
      <c r="I109" s="246"/>
      <c r="J109" s="246"/>
      <c r="K109" s="246"/>
      <c r="L109" s="246"/>
      <c r="M109" s="246"/>
      <c r="N109" s="246"/>
      <c r="O109" s="246"/>
      <c r="P109" s="246"/>
      <c r="Q109" s="246"/>
      <c r="R109" s="246"/>
      <c r="S109" s="246"/>
      <c r="T109" s="246"/>
      <c r="U109" s="246"/>
      <c r="V109" s="246"/>
      <c r="W109" s="246"/>
      <c r="X109" s="246"/>
      <c r="Y109" s="246"/>
      <c r="Z109" s="217"/>
      <c r="AA109" s="217"/>
    </row>
    <row r="110" spans="1:27" x14ac:dyDescent="0.25">
      <c r="A110" s="119" t="s">
        <v>1729</v>
      </c>
      <c r="B110" s="242" t="s">
        <v>299</v>
      </c>
      <c r="C110" s="156" t="s">
        <v>300</v>
      </c>
      <c r="D110" s="291"/>
      <c r="E110" s="291"/>
      <c r="F110" s="291"/>
      <c r="G110" s="291"/>
      <c r="H110" s="291"/>
      <c r="I110" s="244"/>
      <c r="J110" s="244"/>
      <c r="K110" s="244"/>
      <c r="L110" s="244"/>
      <c r="M110" s="244"/>
      <c r="N110" s="244"/>
      <c r="O110" s="244"/>
      <c r="P110" s="244"/>
      <c r="Q110" s="244"/>
      <c r="R110" s="244"/>
      <c r="S110" s="244"/>
      <c r="T110" s="244"/>
      <c r="U110" s="244"/>
      <c r="V110" s="244"/>
      <c r="W110" s="244"/>
      <c r="X110" s="244"/>
      <c r="Y110" s="244"/>
      <c r="Z110" s="217"/>
      <c r="AA110" s="217"/>
    </row>
    <row r="111" spans="1:27" x14ac:dyDescent="0.25">
      <c r="A111" s="119" t="s">
        <v>1730</v>
      </c>
      <c r="B111" s="242" t="s">
        <v>301</v>
      </c>
      <c r="C111" s="156" t="s">
        <v>302</v>
      </c>
      <c r="D111" s="291">
        <v>1059431</v>
      </c>
      <c r="E111" s="291">
        <v>1059431</v>
      </c>
      <c r="F111" s="291"/>
      <c r="G111" s="291"/>
      <c r="H111" s="291"/>
      <c r="I111" s="244"/>
      <c r="J111" s="244"/>
      <c r="K111" s="244"/>
      <c r="L111" s="244"/>
      <c r="M111" s="244"/>
      <c r="N111" s="244"/>
      <c r="O111" s="244"/>
      <c r="P111" s="244"/>
      <c r="Q111" s="244"/>
      <c r="R111" s="244"/>
      <c r="S111" s="244"/>
      <c r="T111" s="244"/>
      <c r="U111" s="244"/>
      <c r="V111" s="244"/>
      <c r="W111" s="244"/>
      <c r="X111" s="244"/>
      <c r="Y111" s="244"/>
      <c r="Z111" s="217"/>
      <c r="AA111" s="217"/>
    </row>
    <row r="112" spans="1:27" x14ac:dyDescent="0.25">
      <c r="A112" s="119" t="s">
        <v>1731</v>
      </c>
      <c r="B112" s="219" t="s">
        <v>303</v>
      </c>
      <c r="C112" s="157" t="s">
        <v>304</v>
      </c>
      <c r="D112" s="291"/>
      <c r="E112" s="291"/>
      <c r="F112" s="291"/>
      <c r="G112" s="291"/>
      <c r="H112" s="291"/>
      <c r="I112" s="244"/>
      <c r="J112" s="244"/>
      <c r="K112" s="244"/>
      <c r="L112" s="244"/>
      <c r="M112" s="244"/>
      <c r="N112" s="244"/>
      <c r="O112" s="244"/>
      <c r="P112" s="244"/>
      <c r="Q112" s="244"/>
      <c r="R112" s="244"/>
      <c r="S112" s="244"/>
      <c r="T112" s="244"/>
      <c r="U112" s="244"/>
      <c r="V112" s="244"/>
      <c r="W112" s="244"/>
      <c r="X112" s="244"/>
      <c r="Y112" s="244"/>
      <c r="Z112" s="217"/>
      <c r="AA112" s="217"/>
    </row>
    <row r="113" spans="1:27" x14ac:dyDescent="0.25">
      <c r="A113" s="119" t="s">
        <v>1732</v>
      </c>
      <c r="B113" s="242" t="s">
        <v>305</v>
      </c>
      <c r="C113" s="156" t="s">
        <v>306</v>
      </c>
      <c r="D113" s="291"/>
      <c r="E113" s="291"/>
      <c r="F113" s="291"/>
      <c r="G113" s="291"/>
      <c r="H113" s="291"/>
      <c r="I113" s="244"/>
      <c r="J113" s="244"/>
      <c r="K113" s="244"/>
      <c r="L113" s="244"/>
      <c r="M113" s="244"/>
      <c r="N113" s="244"/>
      <c r="O113" s="244"/>
      <c r="P113" s="244"/>
      <c r="Q113" s="244"/>
      <c r="R113" s="244"/>
      <c r="S113" s="244"/>
      <c r="T113" s="244"/>
      <c r="U113" s="244"/>
      <c r="V113" s="244"/>
      <c r="W113" s="244"/>
      <c r="X113" s="244"/>
      <c r="Y113" s="244"/>
      <c r="Z113" s="217"/>
      <c r="AA113" s="217"/>
    </row>
    <row r="114" spans="1:27" x14ac:dyDescent="0.25">
      <c r="A114" s="119" t="s">
        <v>1733</v>
      </c>
      <c r="B114" s="242" t="s">
        <v>307</v>
      </c>
      <c r="C114" s="156" t="s">
        <v>308</v>
      </c>
      <c r="D114" s="291"/>
      <c r="E114" s="291"/>
      <c r="F114" s="291"/>
      <c r="G114" s="291"/>
      <c r="H114" s="291"/>
      <c r="I114" s="244"/>
      <c r="J114" s="244"/>
      <c r="K114" s="244"/>
      <c r="L114" s="244"/>
      <c r="M114" s="244"/>
      <c r="N114" s="244"/>
      <c r="O114" s="244"/>
      <c r="P114" s="244"/>
      <c r="Q114" s="244"/>
      <c r="R114" s="244"/>
      <c r="S114" s="244"/>
      <c r="T114" s="244"/>
      <c r="U114" s="244"/>
      <c r="V114" s="244"/>
      <c r="W114" s="244"/>
      <c r="X114" s="244"/>
      <c r="Y114" s="244"/>
      <c r="Z114" s="217"/>
      <c r="AA114" s="217"/>
    </row>
    <row r="115" spans="1:27" x14ac:dyDescent="0.25">
      <c r="A115" s="119" t="s">
        <v>1734</v>
      </c>
      <c r="B115" s="242" t="s">
        <v>309</v>
      </c>
      <c r="C115" s="156" t="s">
        <v>310</v>
      </c>
      <c r="D115" s="291"/>
      <c r="E115" s="291"/>
      <c r="F115" s="291"/>
      <c r="G115" s="291"/>
      <c r="H115" s="291"/>
      <c r="I115" s="244"/>
      <c r="J115" s="244"/>
      <c r="K115" s="244"/>
      <c r="L115" s="244"/>
      <c r="M115" s="244"/>
      <c r="N115" s="244"/>
      <c r="O115" s="244"/>
      <c r="P115" s="244"/>
      <c r="Q115" s="244"/>
      <c r="R115" s="244"/>
      <c r="S115" s="244"/>
      <c r="T115" s="244"/>
      <c r="U115" s="244"/>
      <c r="V115" s="244"/>
      <c r="W115" s="244"/>
      <c r="X115" s="244"/>
      <c r="Y115" s="244"/>
      <c r="Z115" s="217"/>
      <c r="AA115" s="217"/>
    </row>
    <row r="116" spans="1:27" x14ac:dyDescent="0.25">
      <c r="A116" s="119" t="s">
        <v>1735</v>
      </c>
      <c r="B116" s="219" t="s">
        <v>578</v>
      </c>
      <c r="C116" s="157" t="s">
        <v>311</v>
      </c>
      <c r="D116" s="292">
        <f>SUM(D110:D115)</f>
        <v>1059431</v>
      </c>
      <c r="E116" s="292">
        <f>SUM(E110:E115)</f>
        <v>1059431</v>
      </c>
      <c r="F116" s="292">
        <f>SUM(F110:F115)</f>
        <v>0</v>
      </c>
      <c r="G116" s="292">
        <f>SUM(G110:G115)</f>
        <v>0</v>
      </c>
      <c r="H116" s="292">
        <f>SUM(H110:H115)</f>
        <v>0</v>
      </c>
      <c r="I116" s="246"/>
      <c r="J116" s="246"/>
      <c r="K116" s="246"/>
      <c r="L116" s="246"/>
      <c r="M116" s="246"/>
      <c r="N116" s="246"/>
      <c r="O116" s="246"/>
      <c r="P116" s="246"/>
      <c r="Q116" s="246"/>
      <c r="R116" s="246"/>
      <c r="S116" s="246"/>
      <c r="T116" s="246"/>
      <c r="U116" s="246"/>
      <c r="V116" s="246"/>
      <c r="W116" s="246"/>
      <c r="X116" s="246"/>
      <c r="Y116" s="246"/>
      <c r="Z116" s="217"/>
      <c r="AA116" s="217"/>
    </row>
    <row r="117" spans="1:27" x14ac:dyDescent="0.25">
      <c r="A117" s="119" t="s">
        <v>1736</v>
      </c>
      <c r="B117" s="242" t="s">
        <v>312</v>
      </c>
      <c r="C117" s="156" t="s">
        <v>313</v>
      </c>
      <c r="D117" s="291"/>
      <c r="E117" s="291"/>
      <c r="F117" s="291"/>
      <c r="G117" s="291"/>
      <c r="H117" s="291"/>
      <c r="I117" s="244"/>
      <c r="J117" s="244"/>
      <c r="K117" s="244"/>
      <c r="L117" s="244"/>
      <c r="M117" s="244"/>
      <c r="N117" s="244"/>
      <c r="O117" s="244"/>
      <c r="P117" s="244"/>
      <c r="Q117" s="244"/>
      <c r="R117" s="244"/>
      <c r="S117" s="244"/>
      <c r="T117" s="244"/>
      <c r="U117" s="244"/>
      <c r="V117" s="244"/>
      <c r="W117" s="244"/>
      <c r="X117" s="244"/>
      <c r="Y117" s="244"/>
      <c r="Z117" s="217"/>
      <c r="AA117" s="217"/>
    </row>
    <row r="118" spans="1:27" x14ac:dyDescent="0.25">
      <c r="A118" s="119" t="s">
        <v>1737</v>
      </c>
      <c r="B118" s="192" t="s">
        <v>314</v>
      </c>
      <c r="C118" s="156" t="s">
        <v>315</v>
      </c>
      <c r="D118" s="289"/>
      <c r="E118" s="289"/>
      <c r="F118" s="289"/>
      <c r="G118" s="289"/>
      <c r="H118" s="289"/>
      <c r="I118" s="145"/>
      <c r="J118" s="145"/>
      <c r="K118" s="145"/>
      <c r="L118" s="145"/>
      <c r="M118" s="145"/>
      <c r="N118" s="145"/>
      <c r="O118" s="145"/>
      <c r="P118" s="145"/>
      <c r="Q118" s="145"/>
      <c r="R118" s="145"/>
      <c r="S118" s="145"/>
      <c r="T118" s="145"/>
      <c r="U118" s="145"/>
      <c r="V118" s="145"/>
      <c r="W118" s="145"/>
      <c r="X118" s="145"/>
      <c r="Y118" s="145"/>
      <c r="Z118" s="217"/>
      <c r="AA118" s="217"/>
    </row>
    <row r="119" spans="1:27" x14ac:dyDescent="0.25">
      <c r="A119" s="119" t="s">
        <v>1738</v>
      </c>
      <c r="B119" s="242" t="s">
        <v>615</v>
      </c>
      <c r="C119" s="156" t="s">
        <v>316</v>
      </c>
      <c r="D119" s="291"/>
      <c r="E119" s="291"/>
      <c r="F119" s="291"/>
      <c r="G119" s="291"/>
      <c r="H119" s="291"/>
      <c r="I119" s="244"/>
      <c r="J119" s="244"/>
      <c r="K119" s="244"/>
      <c r="L119" s="244"/>
      <c r="M119" s="244"/>
      <c r="N119" s="244"/>
      <c r="O119" s="244"/>
      <c r="P119" s="244"/>
      <c r="Q119" s="244"/>
      <c r="R119" s="244"/>
      <c r="S119" s="244"/>
      <c r="T119" s="244"/>
      <c r="U119" s="244"/>
      <c r="V119" s="244"/>
      <c r="W119" s="244"/>
      <c r="X119" s="244"/>
      <c r="Y119" s="244"/>
      <c r="Z119" s="217"/>
      <c r="AA119" s="217"/>
    </row>
    <row r="120" spans="1:27" x14ac:dyDescent="0.25">
      <c r="A120" s="119" t="s">
        <v>1739</v>
      </c>
      <c r="B120" s="242" t="s">
        <v>583</v>
      </c>
      <c r="C120" s="156" t="s">
        <v>317</v>
      </c>
      <c r="D120" s="291"/>
      <c r="E120" s="291"/>
      <c r="F120" s="291"/>
      <c r="G120" s="291"/>
      <c r="H120" s="291"/>
      <c r="I120" s="244"/>
      <c r="J120" s="244"/>
      <c r="K120" s="244"/>
      <c r="L120" s="244"/>
      <c r="M120" s="244"/>
      <c r="N120" s="244"/>
      <c r="O120" s="244"/>
      <c r="P120" s="244"/>
      <c r="Q120" s="244"/>
      <c r="R120" s="244"/>
      <c r="S120" s="244"/>
      <c r="T120" s="244"/>
      <c r="U120" s="244"/>
      <c r="V120" s="244"/>
      <c r="W120" s="244"/>
      <c r="X120" s="244"/>
      <c r="Y120" s="244"/>
      <c r="Z120" s="217"/>
      <c r="AA120" s="217"/>
    </row>
    <row r="121" spans="1:27" x14ac:dyDescent="0.25">
      <c r="A121" s="119" t="s">
        <v>1740</v>
      </c>
      <c r="B121" s="219" t="s">
        <v>584</v>
      </c>
      <c r="C121" s="157" t="s">
        <v>321</v>
      </c>
      <c r="D121" s="292">
        <f>SUM(D117:D120)</f>
        <v>0</v>
      </c>
      <c r="E121" s="292">
        <f>SUM(E117:E120)</f>
        <v>0</v>
      </c>
      <c r="F121" s="292">
        <f>SUM(F117:F120)</f>
        <v>0</v>
      </c>
      <c r="G121" s="292">
        <f>SUM(G117:G120)</f>
        <v>0</v>
      </c>
      <c r="H121" s="292">
        <f>SUM(H117:H120)</f>
        <v>0</v>
      </c>
      <c r="I121" s="246"/>
      <c r="J121" s="246"/>
      <c r="K121" s="246"/>
      <c r="L121" s="246"/>
      <c r="M121" s="246"/>
      <c r="N121" s="246"/>
      <c r="O121" s="246"/>
      <c r="P121" s="246"/>
      <c r="Q121" s="246"/>
      <c r="R121" s="246"/>
      <c r="S121" s="246"/>
      <c r="T121" s="246"/>
      <c r="U121" s="246"/>
      <c r="V121" s="246"/>
      <c r="W121" s="246"/>
      <c r="X121" s="246"/>
      <c r="Y121" s="246"/>
      <c r="Z121" s="217"/>
      <c r="AA121" s="217"/>
    </row>
    <row r="122" spans="1:27" x14ac:dyDescent="0.25">
      <c r="A122" s="119" t="s">
        <v>1741</v>
      </c>
      <c r="B122" s="192" t="s">
        <v>322</v>
      </c>
      <c r="C122" s="156" t="s">
        <v>323</v>
      </c>
      <c r="D122" s="289"/>
      <c r="E122" s="289"/>
      <c r="F122" s="289"/>
      <c r="G122" s="289"/>
      <c r="H122" s="289"/>
      <c r="I122" s="145"/>
      <c r="J122" s="145"/>
      <c r="K122" s="145"/>
      <c r="L122" s="145"/>
      <c r="M122" s="145"/>
      <c r="N122" s="145"/>
      <c r="O122" s="145"/>
      <c r="P122" s="145"/>
      <c r="Q122" s="145"/>
      <c r="R122" s="145"/>
      <c r="S122" s="145"/>
      <c r="T122" s="145"/>
      <c r="U122" s="145"/>
      <c r="V122" s="145"/>
      <c r="W122" s="145"/>
      <c r="X122" s="145"/>
      <c r="Y122" s="145"/>
      <c r="Z122" s="217"/>
      <c r="AA122" s="217"/>
    </row>
    <row r="123" spans="1:27" x14ac:dyDescent="0.25">
      <c r="A123" s="119" t="s">
        <v>1742</v>
      </c>
      <c r="B123" s="293" t="s">
        <v>619</v>
      </c>
      <c r="C123" s="203" t="s">
        <v>324</v>
      </c>
      <c r="D123" s="294">
        <f>D122+D121+D116+D109+D104</f>
        <v>1059431</v>
      </c>
      <c r="E123" s="294">
        <f>E122+E121+E116+E109+E104</f>
        <v>1059431</v>
      </c>
      <c r="F123" s="294">
        <f>F122+F121+F116+F109+F104</f>
        <v>0</v>
      </c>
      <c r="G123" s="294">
        <f>G122+G121+G116+G109+G104</f>
        <v>0</v>
      </c>
      <c r="H123" s="294">
        <f>H122+H121+H116+H109+H104</f>
        <v>0</v>
      </c>
      <c r="I123" s="246"/>
      <c r="J123" s="246"/>
      <c r="K123" s="246"/>
      <c r="L123" s="246"/>
      <c r="M123" s="246"/>
      <c r="N123" s="246"/>
      <c r="O123" s="246"/>
      <c r="P123" s="246"/>
      <c r="Q123" s="246"/>
      <c r="R123" s="246"/>
      <c r="S123" s="246"/>
      <c r="T123" s="246"/>
      <c r="U123" s="246"/>
      <c r="V123" s="246"/>
      <c r="W123" s="246"/>
      <c r="X123" s="246"/>
      <c r="Y123" s="246"/>
      <c r="Z123" s="217"/>
      <c r="AA123" s="217"/>
    </row>
    <row r="124" spans="1:27" x14ac:dyDescent="0.25">
      <c r="A124" s="119" t="s">
        <v>1743</v>
      </c>
      <c r="B124" s="295" t="s">
        <v>656</v>
      </c>
      <c r="C124" s="205"/>
      <c r="D124" s="211">
        <f>D123+D100</f>
        <v>204572405</v>
      </c>
      <c r="E124" s="211">
        <f>E123+E100</f>
        <v>153339669</v>
      </c>
      <c r="F124" s="211">
        <f>F123+F100</f>
        <v>47532369.859999999</v>
      </c>
      <c r="G124" s="211">
        <f>G123+G100</f>
        <v>47940070.340000004</v>
      </c>
      <c r="H124" s="211">
        <f>H123+H100</f>
        <v>48143070.140000001</v>
      </c>
      <c r="I124" s="217"/>
      <c r="J124" s="217"/>
      <c r="K124" s="217"/>
      <c r="L124" s="217"/>
      <c r="M124" s="217"/>
      <c r="N124" s="217"/>
      <c r="O124" s="217"/>
      <c r="P124" s="217"/>
      <c r="Q124" s="217"/>
      <c r="R124" s="217"/>
      <c r="S124" s="217"/>
      <c r="T124" s="217"/>
      <c r="U124" s="217"/>
      <c r="V124" s="217"/>
      <c r="W124" s="217"/>
      <c r="X124" s="217"/>
      <c r="Y124" s="217"/>
      <c r="Z124" s="217"/>
      <c r="AA124" s="217"/>
    </row>
    <row r="125" spans="1:27" x14ac:dyDescent="0.25">
      <c r="C125" s="217"/>
      <c r="D125" s="220"/>
      <c r="E125" s="220"/>
      <c r="F125" s="220"/>
      <c r="G125" s="220"/>
      <c r="H125" s="220"/>
      <c r="I125" s="217"/>
      <c r="J125" s="217"/>
      <c r="K125" s="217"/>
      <c r="L125" s="217"/>
      <c r="M125" s="217"/>
      <c r="N125" s="217"/>
      <c r="O125" s="217"/>
      <c r="P125" s="217"/>
      <c r="Q125" s="217"/>
      <c r="R125" s="217"/>
      <c r="S125" s="217"/>
      <c r="T125" s="217"/>
      <c r="U125" s="217"/>
      <c r="V125" s="217"/>
      <c r="W125" s="217"/>
      <c r="X125" s="217"/>
      <c r="Y125" s="217"/>
      <c r="Z125" s="217"/>
      <c r="AA125" s="217"/>
    </row>
    <row r="126" spans="1:27" x14ac:dyDescent="0.25">
      <c r="C126" s="217"/>
      <c r="D126" s="220"/>
      <c r="E126" s="220"/>
      <c r="F126" s="220"/>
      <c r="G126" s="220"/>
      <c r="H126" s="220"/>
      <c r="I126" s="217"/>
      <c r="J126" s="217"/>
      <c r="K126" s="217"/>
      <c r="L126" s="217"/>
      <c r="M126" s="217"/>
      <c r="N126" s="217"/>
      <c r="O126" s="217"/>
      <c r="P126" s="217"/>
      <c r="Q126" s="217"/>
      <c r="R126" s="217"/>
      <c r="S126" s="217"/>
      <c r="T126" s="217"/>
      <c r="U126" s="217"/>
      <c r="V126" s="217"/>
      <c r="W126" s="217"/>
      <c r="X126" s="217"/>
      <c r="Y126" s="217"/>
      <c r="Z126" s="217"/>
      <c r="AA126" s="217"/>
    </row>
    <row r="127" spans="1:27" x14ac:dyDescent="0.25">
      <c r="C127" s="217"/>
      <c r="D127" s="220"/>
      <c r="E127" s="220"/>
      <c r="F127" s="220"/>
      <c r="G127" s="220"/>
      <c r="H127" s="220"/>
      <c r="I127" s="217"/>
      <c r="J127" s="217"/>
      <c r="K127" s="217"/>
      <c r="L127" s="217"/>
      <c r="M127" s="217"/>
      <c r="N127" s="217"/>
      <c r="O127" s="217"/>
      <c r="P127" s="217"/>
      <c r="Q127" s="217"/>
      <c r="R127" s="217"/>
      <c r="S127" s="217"/>
      <c r="T127" s="217"/>
      <c r="U127" s="217"/>
      <c r="V127" s="217"/>
      <c r="W127" s="217"/>
      <c r="X127" s="217"/>
      <c r="Y127" s="217"/>
      <c r="Z127" s="217"/>
      <c r="AA127" s="217"/>
    </row>
    <row r="128" spans="1:27" x14ac:dyDescent="0.25">
      <c r="C128" s="217"/>
      <c r="D128" s="220"/>
      <c r="E128" s="220"/>
      <c r="F128" s="220"/>
      <c r="G128" s="220"/>
      <c r="H128" s="220"/>
      <c r="I128" s="217"/>
      <c r="J128" s="217"/>
      <c r="K128" s="217"/>
      <c r="L128" s="217"/>
      <c r="M128" s="217"/>
      <c r="N128" s="217"/>
      <c r="O128" s="217"/>
      <c r="P128" s="217"/>
      <c r="Q128" s="217"/>
      <c r="R128" s="217"/>
      <c r="S128" s="217"/>
      <c r="T128" s="217"/>
      <c r="U128" s="217"/>
      <c r="V128" s="217"/>
      <c r="W128" s="217"/>
      <c r="X128" s="217"/>
      <c r="Y128" s="217"/>
      <c r="Z128" s="217"/>
      <c r="AA128" s="217"/>
    </row>
    <row r="129" spans="3:27" x14ac:dyDescent="0.25">
      <c r="C129" s="217"/>
      <c r="D129" s="220"/>
      <c r="E129" s="220"/>
      <c r="F129" s="220"/>
      <c r="G129" s="220"/>
      <c r="H129" s="220"/>
      <c r="I129" s="217"/>
      <c r="J129" s="217"/>
      <c r="K129" s="217"/>
      <c r="L129" s="217"/>
      <c r="M129" s="217"/>
      <c r="N129" s="217"/>
      <c r="O129" s="217"/>
      <c r="P129" s="217"/>
      <c r="Q129" s="217"/>
      <c r="R129" s="217"/>
      <c r="S129" s="217"/>
      <c r="T129" s="217"/>
      <c r="U129" s="217"/>
      <c r="V129" s="217"/>
      <c r="W129" s="217"/>
      <c r="X129" s="217"/>
      <c r="Y129" s="217"/>
      <c r="Z129" s="217"/>
      <c r="AA129" s="217"/>
    </row>
    <row r="130" spans="3:27" x14ac:dyDescent="0.25">
      <c r="C130" s="217"/>
      <c r="D130" s="220"/>
      <c r="E130" s="220"/>
      <c r="F130" s="220"/>
      <c r="G130" s="220"/>
      <c r="H130" s="220"/>
      <c r="I130" s="217"/>
      <c r="J130" s="217"/>
      <c r="K130" s="217"/>
      <c r="L130" s="217"/>
      <c r="M130" s="217"/>
      <c r="N130" s="217"/>
      <c r="O130" s="217"/>
      <c r="P130" s="217"/>
      <c r="Q130" s="217"/>
      <c r="R130" s="217"/>
      <c r="S130" s="217"/>
      <c r="T130" s="217"/>
      <c r="U130" s="217"/>
      <c r="V130" s="217"/>
      <c r="W130" s="217"/>
      <c r="X130" s="217"/>
      <c r="Y130" s="217"/>
      <c r="Z130" s="217"/>
      <c r="AA130" s="217"/>
    </row>
    <row r="131" spans="3:27" x14ac:dyDescent="0.25">
      <c r="C131" s="217"/>
      <c r="D131" s="220"/>
      <c r="E131" s="220"/>
      <c r="F131" s="220"/>
      <c r="G131" s="220"/>
      <c r="H131" s="220"/>
      <c r="I131" s="217"/>
      <c r="J131" s="217"/>
      <c r="K131" s="217"/>
      <c r="L131" s="217"/>
      <c r="M131" s="217"/>
      <c r="N131" s="217"/>
      <c r="O131" s="217"/>
      <c r="P131" s="217"/>
      <c r="Q131" s="217"/>
      <c r="R131" s="217"/>
      <c r="S131" s="217"/>
      <c r="T131" s="217"/>
      <c r="U131" s="217"/>
      <c r="V131" s="217"/>
      <c r="W131" s="217"/>
      <c r="X131" s="217"/>
      <c r="Y131" s="217"/>
      <c r="Z131" s="217"/>
      <c r="AA131" s="217"/>
    </row>
    <row r="132" spans="3:27" x14ac:dyDescent="0.25">
      <c r="C132" s="217"/>
      <c r="D132" s="220"/>
      <c r="E132" s="220"/>
      <c r="F132" s="220"/>
      <c r="G132" s="220"/>
      <c r="H132" s="220"/>
      <c r="I132" s="217"/>
      <c r="J132" s="217"/>
      <c r="K132" s="217"/>
      <c r="L132" s="217"/>
      <c r="M132" s="217"/>
      <c r="N132" s="217"/>
      <c r="O132" s="217"/>
      <c r="P132" s="217"/>
      <c r="Q132" s="217"/>
      <c r="R132" s="217"/>
      <c r="S132" s="217"/>
      <c r="T132" s="217"/>
      <c r="U132" s="217"/>
      <c r="V132" s="217"/>
      <c r="W132" s="217"/>
      <c r="X132" s="217"/>
      <c r="Y132" s="217"/>
      <c r="Z132" s="217"/>
      <c r="AA132" s="217"/>
    </row>
    <row r="133" spans="3:27" x14ac:dyDescent="0.25">
      <c r="C133" s="217"/>
      <c r="D133" s="220"/>
      <c r="E133" s="220"/>
      <c r="F133" s="220"/>
      <c r="G133" s="220"/>
      <c r="H133" s="220"/>
      <c r="I133" s="217"/>
      <c r="J133" s="217"/>
      <c r="K133" s="217"/>
      <c r="L133" s="217"/>
      <c r="M133" s="217"/>
      <c r="N133" s="217"/>
      <c r="O133" s="217"/>
      <c r="P133" s="217"/>
      <c r="Q133" s="217"/>
      <c r="R133" s="217"/>
      <c r="S133" s="217"/>
      <c r="T133" s="217"/>
      <c r="U133" s="217"/>
      <c r="V133" s="217"/>
      <c r="W133" s="217"/>
      <c r="X133" s="217"/>
      <c r="Y133" s="217"/>
      <c r="Z133" s="217"/>
      <c r="AA133" s="217"/>
    </row>
    <row r="134" spans="3:27" x14ac:dyDescent="0.25">
      <c r="C134" s="217"/>
      <c r="D134" s="220"/>
      <c r="E134" s="220"/>
      <c r="F134" s="220"/>
      <c r="G134" s="220"/>
      <c r="H134" s="220"/>
      <c r="I134" s="217"/>
      <c r="J134" s="217"/>
      <c r="K134" s="217"/>
      <c r="L134" s="217"/>
      <c r="M134" s="217"/>
      <c r="N134" s="217"/>
      <c r="O134" s="217"/>
      <c r="P134" s="217"/>
      <c r="Q134" s="217"/>
      <c r="R134" s="217"/>
      <c r="S134" s="217"/>
      <c r="T134" s="217"/>
      <c r="U134" s="217"/>
      <c r="V134" s="217"/>
      <c r="W134" s="217"/>
      <c r="X134" s="217"/>
      <c r="Y134" s="217"/>
      <c r="Z134" s="217"/>
      <c r="AA134" s="217"/>
    </row>
    <row r="135" spans="3:27" x14ac:dyDescent="0.25">
      <c r="C135" s="217"/>
      <c r="D135" s="220"/>
      <c r="E135" s="220"/>
      <c r="F135" s="220"/>
      <c r="G135" s="220"/>
      <c r="H135" s="220"/>
      <c r="I135" s="217"/>
      <c r="J135" s="217"/>
      <c r="K135" s="217"/>
      <c r="L135" s="217"/>
      <c r="M135" s="217"/>
      <c r="N135" s="217"/>
      <c r="O135" s="217"/>
      <c r="P135" s="217"/>
      <c r="Q135" s="217"/>
      <c r="R135" s="217"/>
      <c r="S135" s="217"/>
      <c r="T135" s="217"/>
      <c r="U135" s="217"/>
      <c r="V135" s="217"/>
      <c r="W135" s="217"/>
      <c r="X135" s="217"/>
      <c r="Y135" s="217"/>
      <c r="Z135" s="217"/>
      <c r="AA135" s="217"/>
    </row>
    <row r="136" spans="3:27" x14ac:dyDescent="0.25">
      <c r="C136" s="217"/>
      <c r="D136" s="220"/>
      <c r="E136" s="220"/>
      <c r="F136" s="220"/>
      <c r="G136" s="220"/>
      <c r="H136" s="220"/>
      <c r="I136" s="217"/>
      <c r="J136" s="217"/>
      <c r="K136" s="217"/>
      <c r="L136" s="217"/>
      <c r="M136" s="217"/>
      <c r="N136" s="217"/>
      <c r="O136" s="217"/>
      <c r="P136" s="217"/>
      <c r="Q136" s="217"/>
      <c r="R136" s="217"/>
      <c r="S136" s="217"/>
      <c r="T136" s="217"/>
      <c r="U136" s="217"/>
      <c r="V136" s="217"/>
      <c r="W136" s="217"/>
      <c r="X136" s="217"/>
      <c r="Y136" s="217"/>
      <c r="Z136" s="217"/>
      <c r="AA136" s="217"/>
    </row>
    <row r="137" spans="3:27" x14ac:dyDescent="0.25">
      <c r="C137" s="217"/>
      <c r="D137" s="220"/>
      <c r="E137" s="220"/>
      <c r="F137" s="220"/>
      <c r="G137" s="220"/>
      <c r="H137" s="220"/>
      <c r="I137" s="217"/>
      <c r="J137" s="217"/>
      <c r="K137" s="217"/>
      <c r="L137" s="217"/>
      <c r="M137" s="217"/>
      <c r="N137" s="217"/>
      <c r="O137" s="217"/>
      <c r="P137" s="217"/>
      <c r="Q137" s="217"/>
      <c r="R137" s="217"/>
      <c r="S137" s="217"/>
      <c r="T137" s="217"/>
      <c r="U137" s="217"/>
      <c r="V137" s="217"/>
      <c r="W137" s="217"/>
      <c r="X137" s="217"/>
      <c r="Y137" s="217"/>
      <c r="Z137" s="217"/>
      <c r="AA137" s="217"/>
    </row>
    <row r="138" spans="3:27" x14ac:dyDescent="0.25">
      <c r="C138" s="217"/>
      <c r="D138" s="220"/>
      <c r="E138" s="220"/>
      <c r="F138" s="220"/>
      <c r="G138" s="220"/>
      <c r="H138" s="220"/>
      <c r="I138" s="217"/>
      <c r="J138" s="217"/>
      <c r="K138" s="217"/>
      <c r="L138" s="217"/>
      <c r="M138" s="217"/>
      <c r="N138" s="217"/>
      <c r="O138" s="217"/>
      <c r="P138" s="217"/>
      <c r="Q138" s="217"/>
      <c r="R138" s="217"/>
      <c r="S138" s="217"/>
      <c r="T138" s="217"/>
      <c r="U138" s="217"/>
      <c r="V138" s="217"/>
      <c r="W138" s="217"/>
      <c r="X138" s="217"/>
      <c r="Y138" s="217"/>
      <c r="Z138" s="217"/>
      <c r="AA138" s="217"/>
    </row>
    <row r="139" spans="3:27" x14ac:dyDescent="0.25">
      <c r="C139" s="217"/>
      <c r="D139" s="220"/>
      <c r="E139" s="220"/>
      <c r="F139" s="220"/>
      <c r="G139" s="220"/>
      <c r="H139" s="220"/>
      <c r="I139" s="217"/>
      <c r="J139" s="217"/>
      <c r="K139" s="217"/>
      <c r="L139" s="217"/>
      <c r="M139" s="217"/>
      <c r="N139" s="217"/>
      <c r="O139" s="217"/>
      <c r="P139" s="217"/>
      <c r="Q139" s="217"/>
      <c r="R139" s="217"/>
      <c r="S139" s="217"/>
      <c r="T139" s="217"/>
      <c r="U139" s="217"/>
      <c r="V139" s="217"/>
      <c r="W139" s="217"/>
      <c r="X139" s="217"/>
      <c r="Y139" s="217"/>
      <c r="Z139" s="217"/>
      <c r="AA139" s="217"/>
    </row>
    <row r="140" spans="3:27" x14ac:dyDescent="0.25">
      <c r="C140" s="217"/>
      <c r="D140" s="220"/>
      <c r="E140" s="220"/>
      <c r="F140" s="220"/>
      <c r="G140" s="220"/>
      <c r="H140" s="220"/>
      <c r="I140" s="217"/>
      <c r="J140" s="217"/>
      <c r="K140" s="217"/>
      <c r="L140" s="217"/>
      <c r="M140" s="217"/>
      <c r="N140" s="217"/>
      <c r="O140" s="217"/>
      <c r="P140" s="217"/>
      <c r="Q140" s="217"/>
      <c r="R140" s="217"/>
      <c r="S140" s="217"/>
      <c r="T140" s="217"/>
      <c r="U140" s="217"/>
      <c r="V140" s="217"/>
      <c r="W140" s="217"/>
      <c r="X140" s="217"/>
      <c r="Y140" s="217"/>
      <c r="Z140" s="217"/>
      <c r="AA140" s="217"/>
    </row>
    <row r="141" spans="3:27" x14ac:dyDescent="0.25">
      <c r="C141" s="217"/>
      <c r="D141" s="220"/>
      <c r="E141" s="220"/>
      <c r="F141" s="220"/>
      <c r="G141" s="220"/>
      <c r="H141" s="220"/>
      <c r="I141" s="217"/>
      <c r="J141" s="217"/>
      <c r="K141" s="217"/>
      <c r="L141" s="217"/>
      <c r="M141" s="217"/>
      <c r="N141" s="217"/>
      <c r="O141" s="217"/>
      <c r="P141" s="217"/>
      <c r="Q141" s="217"/>
      <c r="R141" s="217"/>
      <c r="S141" s="217"/>
      <c r="T141" s="217"/>
      <c r="U141" s="217"/>
      <c r="V141" s="217"/>
      <c r="W141" s="217"/>
      <c r="X141" s="217"/>
      <c r="Y141" s="217"/>
      <c r="Z141" s="217"/>
      <c r="AA141" s="217"/>
    </row>
    <row r="142" spans="3:27" x14ac:dyDescent="0.25">
      <c r="C142" s="217"/>
      <c r="D142" s="220"/>
      <c r="E142" s="220"/>
      <c r="F142" s="220"/>
      <c r="G142" s="220"/>
      <c r="H142" s="220"/>
      <c r="I142" s="217"/>
      <c r="J142" s="217"/>
      <c r="K142" s="217"/>
      <c r="L142" s="217"/>
      <c r="M142" s="217"/>
      <c r="N142" s="217"/>
      <c r="O142" s="217"/>
      <c r="P142" s="217"/>
      <c r="Q142" s="217"/>
      <c r="R142" s="217"/>
      <c r="S142" s="217"/>
      <c r="T142" s="217"/>
      <c r="U142" s="217"/>
      <c r="V142" s="217"/>
      <c r="W142" s="217"/>
      <c r="X142" s="217"/>
      <c r="Y142" s="217"/>
      <c r="Z142" s="217"/>
      <c r="AA142" s="217"/>
    </row>
    <row r="143" spans="3:27" x14ac:dyDescent="0.25">
      <c r="C143" s="217"/>
      <c r="D143" s="220"/>
      <c r="E143" s="220"/>
      <c r="F143" s="220"/>
      <c r="G143" s="220"/>
      <c r="H143" s="220"/>
      <c r="I143" s="217"/>
      <c r="J143" s="217"/>
      <c r="K143" s="217"/>
      <c r="L143" s="217"/>
      <c r="M143" s="217"/>
      <c r="N143" s="217"/>
      <c r="O143" s="217"/>
      <c r="P143" s="217"/>
      <c r="Q143" s="217"/>
      <c r="R143" s="217"/>
      <c r="S143" s="217"/>
      <c r="T143" s="217"/>
      <c r="U143" s="217"/>
      <c r="V143" s="217"/>
      <c r="W143" s="217"/>
      <c r="X143" s="217"/>
      <c r="Y143" s="217"/>
      <c r="Z143" s="217"/>
      <c r="AA143" s="217"/>
    </row>
    <row r="144" spans="3:27" x14ac:dyDescent="0.25">
      <c r="C144" s="217"/>
      <c r="D144" s="220"/>
      <c r="E144" s="220"/>
      <c r="F144" s="220"/>
      <c r="G144" s="220"/>
      <c r="H144" s="220"/>
      <c r="I144" s="217"/>
      <c r="J144" s="217"/>
      <c r="K144" s="217"/>
      <c r="L144" s="217"/>
      <c r="M144" s="217"/>
      <c r="N144" s="217"/>
      <c r="O144" s="217"/>
      <c r="P144" s="217"/>
      <c r="Q144" s="217"/>
      <c r="R144" s="217"/>
      <c r="S144" s="217"/>
      <c r="T144" s="217"/>
      <c r="U144" s="217"/>
      <c r="V144" s="217"/>
      <c r="W144" s="217"/>
      <c r="X144" s="217"/>
      <c r="Y144" s="217"/>
      <c r="Z144" s="217"/>
      <c r="AA144" s="217"/>
    </row>
    <row r="145" spans="3:27" x14ac:dyDescent="0.25">
      <c r="C145" s="217"/>
      <c r="D145" s="220"/>
      <c r="E145" s="220"/>
      <c r="F145" s="220"/>
      <c r="G145" s="220"/>
      <c r="H145" s="220"/>
      <c r="I145" s="217"/>
      <c r="J145" s="217"/>
      <c r="K145" s="217"/>
      <c r="L145" s="217"/>
      <c r="M145" s="217"/>
      <c r="N145" s="217"/>
      <c r="O145" s="217"/>
      <c r="P145" s="217"/>
      <c r="Q145" s="217"/>
      <c r="R145" s="217"/>
      <c r="S145" s="217"/>
      <c r="T145" s="217"/>
      <c r="U145" s="217"/>
      <c r="V145" s="217"/>
      <c r="W145" s="217"/>
      <c r="X145" s="217"/>
      <c r="Y145" s="217"/>
      <c r="Z145" s="217"/>
      <c r="AA145" s="217"/>
    </row>
    <row r="146" spans="3:27" x14ac:dyDescent="0.25">
      <c r="C146" s="217"/>
      <c r="D146" s="220"/>
      <c r="E146" s="220"/>
      <c r="F146" s="220"/>
      <c r="G146" s="220"/>
      <c r="H146" s="220"/>
      <c r="I146" s="217"/>
      <c r="J146" s="217"/>
      <c r="K146" s="217"/>
      <c r="L146" s="217"/>
      <c r="M146" s="217"/>
      <c r="N146" s="217"/>
      <c r="O146" s="217"/>
      <c r="P146" s="217"/>
      <c r="Q146" s="217"/>
      <c r="R146" s="217"/>
      <c r="S146" s="217"/>
      <c r="T146" s="217"/>
      <c r="U146" s="217"/>
      <c r="V146" s="217"/>
      <c r="W146" s="217"/>
      <c r="X146" s="217"/>
      <c r="Y146" s="217"/>
      <c r="Z146" s="217"/>
      <c r="AA146" s="217"/>
    </row>
    <row r="147" spans="3:27" x14ac:dyDescent="0.25">
      <c r="C147" s="217"/>
      <c r="D147" s="220"/>
      <c r="E147" s="220"/>
      <c r="F147" s="220"/>
      <c r="G147" s="220"/>
      <c r="H147" s="220"/>
      <c r="I147" s="217"/>
      <c r="J147" s="217"/>
      <c r="K147" s="217"/>
      <c r="L147" s="217"/>
      <c r="M147" s="217"/>
      <c r="N147" s="217"/>
      <c r="O147" s="217"/>
      <c r="P147" s="217"/>
      <c r="Q147" s="217"/>
      <c r="R147" s="217"/>
      <c r="S147" s="217"/>
      <c r="T147" s="217"/>
      <c r="U147" s="217"/>
      <c r="V147" s="217"/>
      <c r="W147" s="217"/>
      <c r="X147" s="217"/>
      <c r="Y147" s="217"/>
      <c r="Z147" s="217"/>
      <c r="AA147" s="217"/>
    </row>
    <row r="148" spans="3:27" x14ac:dyDescent="0.25">
      <c r="C148" s="217"/>
      <c r="D148" s="220"/>
      <c r="E148" s="220"/>
      <c r="F148" s="220"/>
      <c r="G148" s="220"/>
      <c r="H148" s="220"/>
      <c r="I148" s="217"/>
      <c r="J148" s="217"/>
      <c r="K148" s="217"/>
      <c r="L148" s="217"/>
      <c r="M148" s="217"/>
      <c r="N148" s="217"/>
      <c r="O148" s="217"/>
      <c r="P148" s="217"/>
      <c r="Q148" s="217"/>
      <c r="R148" s="217"/>
      <c r="S148" s="217"/>
      <c r="T148" s="217"/>
      <c r="U148" s="217"/>
      <c r="V148" s="217"/>
      <c r="W148" s="217"/>
      <c r="X148" s="217"/>
      <c r="Y148" s="217"/>
      <c r="Z148" s="217"/>
      <c r="AA148" s="217"/>
    </row>
    <row r="149" spans="3:27" x14ac:dyDescent="0.25">
      <c r="C149" s="217"/>
      <c r="D149" s="220"/>
      <c r="E149" s="220"/>
      <c r="F149" s="220"/>
      <c r="G149" s="220"/>
      <c r="H149" s="220"/>
      <c r="I149" s="217"/>
      <c r="J149" s="217"/>
      <c r="K149" s="217"/>
      <c r="L149" s="217"/>
      <c r="M149" s="217"/>
      <c r="N149" s="217"/>
      <c r="O149" s="217"/>
      <c r="P149" s="217"/>
      <c r="Q149" s="217"/>
      <c r="R149" s="217"/>
      <c r="S149" s="217"/>
      <c r="T149" s="217"/>
      <c r="U149" s="217"/>
      <c r="V149" s="217"/>
      <c r="W149" s="217"/>
      <c r="X149" s="217"/>
      <c r="Y149" s="217"/>
      <c r="Z149" s="217"/>
      <c r="AA149" s="217"/>
    </row>
    <row r="150" spans="3:27" x14ac:dyDescent="0.25">
      <c r="C150" s="217"/>
      <c r="D150" s="220"/>
      <c r="E150" s="220"/>
      <c r="F150" s="220"/>
      <c r="G150" s="220"/>
      <c r="H150" s="220"/>
      <c r="I150" s="217"/>
      <c r="J150" s="217"/>
      <c r="K150" s="217"/>
      <c r="L150" s="217"/>
      <c r="M150" s="217"/>
      <c r="N150" s="217"/>
      <c r="O150" s="217"/>
      <c r="P150" s="217"/>
      <c r="Q150" s="217"/>
      <c r="R150" s="217"/>
      <c r="S150" s="217"/>
      <c r="T150" s="217"/>
      <c r="U150" s="217"/>
      <c r="V150" s="217"/>
      <c r="W150" s="217"/>
      <c r="X150" s="217"/>
      <c r="Y150" s="217"/>
      <c r="Z150" s="217"/>
      <c r="AA150" s="217"/>
    </row>
    <row r="151" spans="3:27" x14ac:dyDescent="0.25">
      <c r="C151" s="217"/>
      <c r="D151" s="220"/>
      <c r="E151" s="220"/>
      <c r="F151" s="220"/>
      <c r="G151" s="220"/>
      <c r="H151" s="220"/>
      <c r="I151" s="217"/>
      <c r="J151" s="217"/>
      <c r="K151" s="217"/>
      <c r="L151" s="217"/>
      <c r="M151" s="217"/>
      <c r="N151" s="217"/>
      <c r="O151" s="217"/>
      <c r="P151" s="217"/>
      <c r="Q151" s="217"/>
      <c r="R151" s="217"/>
      <c r="S151" s="217"/>
      <c r="T151" s="217"/>
      <c r="U151" s="217"/>
      <c r="V151" s="217"/>
      <c r="W151" s="217"/>
      <c r="X151" s="217"/>
      <c r="Y151" s="217"/>
      <c r="Z151" s="217"/>
      <c r="AA151" s="217"/>
    </row>
    <row r="152" spans="3:27" x14ac:dyDescent="0.25">
      <c r="C152" s="217"/>
      <c r="D152" s="220"/>
      <c r="E152" s="220"/>
      <c r="F152" s="220"/>
      <c r="G152" s="220"/>
      <c r="H152" s="220"/>
      <c r="I152" s="217"/>
      <c r="J152" s="217"/>
      <c r="K152" s="217"/>
      <c r="L152" s="217"/>
      <c r="M152" s="217"/>
      <c r="N152" s="217"/>
      <c r="O152" s="217"/>
      <c r="P152" s="217"/>
      <c r="Q152" s="217"/>
      <c r="R152" s="217"/>
      <c r="S152" s="217"/>
      <c r="T152" s="217"/>
      <c r="U152" s="217"/>
      <c r="V152" s="217"/>
      <c r="W152" s="217"/>
      <c r="X152" s="217"/>
      <c r="Y152" s="217"/>
      <c r="Z152" s="217"/>
      <c r="AA152" s="217"/>
    </row>
    <row r="153" spans="3:27" x14ac:dyDescent="0.25">
      <c r="C153" s="217"/>
      <c r="D153" s="220"/>
      <c r="E153" s="220"/>
      <c r="F153" s="220"/>
      <c r="G153" s="220"/>
      <c r="H153" s="220"/>
      <c r="I153" s="217"/>
      <c r="J153" s="217"/>
      <c r="K153" s="217"/>
      <c r="L153" s="217"/>
      <c r="M153" s="217"/>
      <c r="N153" s="217"/>
      <c r="O153" s="217"/>
      <c r="P153" s="217"/>
      <c r="Q153" s="217"/>
      <c r="R153" s="217"/>
      <c r="S153" s="217"/>
      <c r="T153" s="217"/>
      <c r="U153" s="217"/>
      <c r="V153" s="217"/>
      <c r="W153" s="217"/>
      <c r="X153" s="217"/>
      <c r="Y153" s="217"/>
      <c r="Z153" s="217"/>
      <c r="AA153" s="217"/>
    </row>
    <row r="154" spans="3:27" x14ac:dyDescent="0.25">
      <c r="C154" s="217"/>
      <c r="D154" s="220"/>
      <c r="E154" s="220"/>
      <c r="F154" s="220"/>
      <c r="G154" s="220"/>
      <c r="H154" s="220"/>
      <c r="I154" s="217"/>
      <c r="J154" s="217"/>
      <c r="K154" s="217"/>
      <c r="L154" s="217"/>
      <c r="M154" s="217"/>
      <c r="N154" s="217"/>
      <c r="O154" s="217"/>
      <c r="P154" s="217"/>
      <c r="Q154" s="217"/>
      <c r="R154" s="217"/>
      <c r="S154" s="217"/>
      <c r="T154" s="217"/>
      <c r="U154" s="217"/>
      <c r="V154" s="217"/>
      <c r="W154" s="217"/>
      <c r="X154" s="217"/>
      <c r="Y154" s="217"/>
      <c r="Z154" s="217"/>
      <c r="AA154" s="217"/>
    </row>
    <row r="155" spans="3:27" x14ac:dyDescent="0.25">
      <c r="C155" s="217"/>
      <c r="D155" s="220"/>
      <c r="E155" s="220"/>
      <c r="F155" s="220"/>
      <c r="G155" s="220"/>
      <c r="H155" s="220"/>
      <c r="I155" s="217"/>
      <c r="J155" s="217"/>
      <c r="K155" s="217"/>
      <c r="L155" s="217"/>
      <c r="M155" s="217"/>
      <c r="N155" s="217"/>
      <c r="O155" s="217"/>
      <c r="P155" s="217"/>
      <c r="Q155" s="217"/>
      <c r="R155" s="217"/>
      <c r="S155" s="217"/>
      <c r="T155" s="217"/>
      <c r="U155" s="217"/>
      <c r="V155" s="217"/>
      <c r="W155" s="217"/>
      <c r="X155" s="217"/>
      <c r="Y155" s="217"/>
      <c r="Z155" s="217"/>
      <c r="AA155" s="217"/>
    </row>
    <row r="156" spans="3:27" x14ac:dyDescent="0.25">
      <c r="C156" s="217"/>
      <c r="D156" s="220"/>
      <c r="E156" s="220"/>
      <c r="F156" s="220"/>
      <c r="G156" s="220"/>
      <c r="H156" s="220"/>
      <c r="I156" s="217"/>
      <c r="J156" s="217"/>
      <c r="K156" s="217"/>
      <c r="L156" s="217"/>
      <c r="M156" s="217"/>
      <c r="N156" s="217"/>
      <c r="O156" s="217"/>
      <c r="P156" s="217"/>
      <c r="Q156" s="217"/>
      <c r="R156" s="217"/>
      <c r="S156" s="217"/>
      <c r="T156" s="217"/>
      <c r="U156" s="217"/>
      <c r="V156" s="217"/>
      <c r="W156" s="217"/>
      <c r="X156" s="217"/>
      <c r="Y156" s="217"/>
      <c r="Z156" s="217"/>
      <c r="AA156" s="217"/>
    </row>
    <row r="157" spans="3:27" x14ac:dyDescent="0.25">
      <c r="C157" s="217"/>
      <c r="D157" s="220"/>
      <c r="E157" s="220"/>
      <c r="F157" s="220"/>
      <c r="G157" s="220"/>
      <c r="H157" s="220"/>
      <c r="I157" s="217"/>
      <c r="J157" s="217"/>
      <c r="K157" s="217"/>
      <c r="L157" s="217"/>
      <c r="M157" s="217"/>
      <c r="N157" s="217"/>
      <c r="O157" s="217"/>
      <c r="P157" s="217"/>
      <c r="Q157" s="217"/>
      <c r="R157" s="217"/>
      <c r="S157" s="217"/>
      <c r="T157" s="217"/>
      <c r="U157" s="217"/>
      <c r="V157" s="217"/>
      <c r="W157" s="217"/>
      <c r="X157" s="217"/>
      <c r="Y157" s="217"/>
      <c r="Z157" s="217"/>
      <c r="AA157" s="217"/>
    </row>
    <row r="158" spans="3:27" x14ac:dyDescent="0.25">
      <c r="C158" s="217"/>
      <c r="D158" s="220"/>
      <c r="E158" s="220"/>
      <c r="F158" s="220"/>
      <c r="G158" s="220"/>
      <c r="H158" s="220"/>
      <c r="I158" s="217"/>
      <c r="J158" s="217"/>
      <c r="K158" s="217"/>
      <c r="L158" s="217"/>
      <c r="M158" s="217"/>
      <c r="N158" s="217"/>
      <c r="O158" s="217"/>
      <c r="P158" s="217"/>
      <c r="Q158" s="217"/>
      <c r="R158" s="217"/>
      <c r="S158" s="217"/>
      <c r="T158" s="217"/>
      <c r="U158" s="217"/>
      <c r="V158" s="217"/>
      <c r="W158" s="217"/>
      <c r="X158" s="217"/>
      <c r="Y158" s="217"/>
      <c r="Z158" s="217"/>
      <c r="AA158" s="217"/>
    </row>
    <row r="159" spans="3:27" x14ac:dyDescent="0.25">
      <c r="C159" s="217"/>
      <c r="D159" s="220"/>
      <c r="E159" s="220"/>
      <c r="F159" s="220"/>
      <c r="G159" s="220"/>
      <c r="H159" s="220"/>
      <c r="I159" s="217"/>
      <c r="J159" s="217"/>
      <c r="K159" s="217"/>
      <c r="L159" s="217"/>
      <c r="M159" s="217"/>
      <c r="N159" s="217"/>
      <c r="O159" s="217"/>
      <c r="P159" s="217"/>
      <c r="Q159" s="217"/>
      <c r="R159" s="217"/>
      <c r="S159" s="217"/>
      <c r="T159" s="217"/>
      <c r="U159" s="217"/>
      <c r="V159" s="217"/>
      <c r="W159" s="217"/>
      <c r="X159" s="217"/>
      <c r="Y159" s="217"/>
      <c r="Z159" s="217"/>
      <c r="AA159" s="217"/>
    </row>
    <row r="160" spans="3:27" x14ac:dyDescent="0.25">
      <c r="C160" s="217"/>
      <c r="D160" s="220"/>
      <c r="E160" s="220"/>
      <c r="F160" s="220"/>
      <c r="G160" s="220"/>
      <c r="H160" s="220"/>
      <c r="I160" s="217"/>
      <c r="J160" s="217"/>
      <c r="K160" s="217"/>
      <c r="L160" s="217"/>
      <c r="M160" s="217"/>
      <c r="N160" s="217"/>
      <c r="O160" s="217"/>
      <c r="P160" s="217"/>
      <c r="Q160" s="217"/>
      <c r="R160" s="217"/>
      <c r="S160" s="217"/>
      <c r="T160" s="217"/>
      <c r="U160" s="217"/>
      <c r="V160" s="217"/>
      <c r="W160" s="217"/>
      <c r="X160" s="217"/>
      <c r="Y160" s="217"/>
      <c r="Z160" s="217"/>
      <c r="AA160" s="217"/>
    </row>
    <row r="161" spans="3:27" x14ac:dyDescent="0.25">
      <c r="C161" s="217"/>
      <c r="D161" s="220"/>
      <c r="E161" s="220"/>
      <c r="F161" s="220"/>
      <c r="G161" s="220"/>
      <c r="H161" s="220"/>
      <c r="I161" s="217"/>
      <c r="J161" s="217"/>
      <c r="K161" s="217"/>
      <c r="L161" s="217"/>
      <c r="M161" s="217"/>
      <c r="N161" s="217"/>
      <c r="O161" s="217"/>
      <c r="P161" s="217"/>
      <c r="Q161" s="217"/>
      <c r="R161" s="217"/>
      <c r="S161" s="217"/>
      <c r="T161" s="217"/>
      <c r="U161" s="217"/>
      <c r="V161" s="217"/>
      <c r="W161" s="217"/>
      <c r="X161" s="217"/>
      <c r="Y161" s="217"/>
      <c r="Z161" s="217"/>
      <c r="AA161" s="217"/>
    </row>
    <row r="162" spans="3:27" x14ac:dyDescent="0.25">
      <c r="C162" s="217"/>
      <c r="D162" s="220"/>
      <c r="E162" s="220"/>
      <c r="F162" s="220"/>
      <c r="G162" s="220"/>
      <c r="H162" s="220"/>
      <c r="I162" s="217"/>
      <c r="J162" s="217"/>
      <c r="K162" s="217"/>
      <c r="L162" s="217"/>
      <c r="M162" s="217"/>
      <c r="N162" s="217"/>
      <c r="O162" s="217"/>
      <c r="P162" s="217"/>
      <c r="Q162" s="217"/>
      <c r="R162" s="217"/>
      <c r="S162" s="217"/>
      <c r="T162" s="217"/>
      <c r="U162" s="217"/>
      <c r="V162" s="217"/>
      <c r="W162" s="217"/>
      <c r="X162" s="217"/>
      <c r="Y162" s="217"/>
      <c r="Z162" s="217"/>
      <c r="AA162" s="217"/>
    </row>
    <row r="163" spans="3:27" x14ac:dyDescent="0.25">
      <c r="C163" s="217"/>
      <c r="D163" s="220"/>
      <c r="E163" s="220"/>
      <c r="F163" s="220"/>
      <c r="G163" s="220"/>
      <c r="H163" s="220"/>
      <c r="I163" s="217"/>
      <c r="J163" s="217"/>
      <c r="K163" s="217"/>
      <c r="L163" s="217"/>
      <c r="M163" s="217"/>
      <c r="N163" s="217"/>
      <c r="O163" s="217"/>
      <c r="P163" s="217"/>
      <c r="Q163" s="217"/>
      <c r="R163" s="217"/>
      <c r="S163" s="217"/>
      <c r="T163" s="217"/>
      <c r="U163" s="217"/>
      <c r="V163" s="217"/>
      <c r="W163" s="217"/>
      <c r="X163" s="217"/>
      <c r="Y163" s="217"/>
      <c r="Z163" s="217"/>
      <c r="AA163" s="217"/>
    </row>
    <row r="164" spans="3:27" x14ac:dyDescent="0.25">
      <c r="C164" s="217"/>
      <c r="D164" s="220"/>
      <c r="E164" s="220"/>
      <c r="F164" s="220"/>
      <c r="G164" s="220"/>
      <c r="H164" s="220"/>
      <c r="I164" s="217"/>
      <c r="J164" s="217"/>
      <c r="K164" s="217"/>
      <c r="L164" s="217"/>
      <c r="M164" s="217"/>
      <c r="N164" s="217"/>
      <c r="O164" s="217"/>
      <c r="P164" s="217"/>
      <c r="Q164" s="217"/>
      <c r="R164" s="217"/>
      <c r="S164" s="217"/>
      <c r="T164" s="217"/>
      <c r="U164" s="217"/>
      <c r="V164" s="217"/>
      <c r="W164" s="217"/>
      <c r="X164" s="217"/>
      <c r="Y164" s="217"/>
      <c r="Z164" s="217"/>
      <c r="AA164" s="217"/>
    </row>
    <row r="165" spans="3:27" x14ac:dyDescent="0.25">
      <c r="C165" s="217"/>
      <c r="D165" s="220"/>
      <c r="E165" s="220"/>
      <c r="F165" s="220"/>
      <c r="G165" s="220"/>
      <c r="H165" s="220"/>
      <c r="I165" s="217"/>
      <c r="J165" s="217"/>
      <c r="K165" s="217"/>
      <c r="L165" s="217"/>
      <c r="M165" s="217"/>
      <c r="N165" s="217"/>
      <c r="O165" s="217"/>
      <c r="P165" s="217"/>
      <c r="Q165" s="217"/>
      <c r="R165" s="217"/>
      <c r="S165" s="217"/>
      <c r="T165" s="217"/>
      <c r="U165" s="217"/>
      <c r="V165" s="217"/>
      <c r="W165" s="217"/>
      <c r="X165" s="217"/>
      <c r="Y165" s="217"/>
      <c r="Z165" s="217"/>
      <c r="AA165" s="217"/>
    </row>
    <row r="166" spans="3:27" x14ac:dyDescent="0.25">
      <c r="C166" s="217"/>
      <c r="D166" s="220"/>
      <c r="E166" s="220"/>
      <c r="F166" s="220"/>
      <c r="G166" s="220"/>
      <c r="H166" s="220"/>
      <c r="I166" s="217"/>
      <c r="J166" s="217"/>
      <c r="K166" s="217"/>
      <c r="L166" s="217"/>
      <c r="M166" s="217"/>
      <c r="N166" s="217"/>
      <c r="O166" s="217"/>
      <c r="P166" s="217"/>
      <c r="Q166" s="217"/>
      <c r="R166" s="217"/>
      <c r="S166" s="217"/>
      <c r="T166" s="217"/>
      <c r="U166" s="217"/>
      <c r="V166" s="217"/>
      <c r="W166" s="217"/>
      <c r="X166" s="217"/>
      <c r="Y166" s="217"/>
      <c r="Z166" s="217"/>
      <c r="AA166" s="217"/>
    </row>
    <row r="167" spans="3:27" x14ac:dyDescent="0.25">
      <c r="C167" s="217"/>
      <c r="D167" s="220"/>
      <c r="E167" s="220"/>
      <c r="F167" s="220"/>
      <c r="G167" s="220"/>
      <c r="H167" s="220"/>
      <c r="I167" s="217"/>
      <c r="J167" s="217"/>
      <c r="K167" s="217"/>
      <c r="L167" s="217"/>
      <c r="M167" s="217"/>
      <c r="N167" s="217"/>
      <c r="O167" s="217"/>
      <c r="P167" s="217"/>
      <c r="Q167" s="217"/>
      <c r="R167" s="217"/>
      <c r="S167" s="217"/>
      <c r="T167" s="217"/>
      <c r="U167" s="217"/>
      <c r="V167" s="217"/>
      <c r="W167" s="217"/>
      <c r="X167" s="217"/>
      <c r="Y167" s="217"/>
      <c r="Z167" s="217"/>
      <c r="AA167" s="217"/>
    </row>
    <row r="168" spans="3:27" x14ac:dyDescent="0.25">
      <c r="C168" s="217"/>
      <c r="D168" s="220"/>
      <c r="E168" s="220"/>
      <c r="F168" s="220"/>
      <c r="G168" s="220"/>
      <c r="H168" s="220"/>
      <c r="I168" s="217"/>
      <c r="J168" s="217"/>
      <c r="K168" s="217"/>
      <c r="L168" s="217"/>
      <c r="M168" s="217"/>
      <c r="N168" s="217"/>
      <c r="O168" s="217"/>
      <c r="P168" s="217"/>
      <c r="Q168" s="217"/>
      <c r="R168" s="217"/>
      <c r="S168" s="217"/>
      <c r="T168" s="217"/>
      <c r="U168" s="217"/>
      <c r="V168" s="217"/>
      <c r="W168" s="217"/>
      <c r="X168" s="217"/>
      <c r="Y168" s="217"/>
      <c r="Z168" s="217"/>
      <c r="AA168" s="217"/>
    </row>
    <row r="169" spans="3:27" x14ac:dyDescent="0.25">
      <c r="C169" s="217"/>
      <c r="D169" s="220"/>
      <c r="E169" s="220"/>
      <c r="F169" s="220"/>
      <c r="G169" s="220"/>
      <c r="H169" s="220"/>
      <c r="I169" s="217"/>
      <c r="J169" s="217"/>
      <c r="K169" s="217"/>
      <c r="L169" s="217"/>
      <c r="M169" s="217"/>
      <c r="N169" s="217"/>
      <c r="O169" s="217"/>
      <c r="P169" s="217"/>
      <c r="Q169" s="217"/>
      <c r="R169" s="217"/>
      <c r="S169" s="217"/>
      <c r="T169" s="217"/>
      <c r="U169" s="217"/>
      <c r="V169" s="217"/>
      <c r="W169" s="217"/>
      <c r="X169" s="217"/>
      <c r="Y169" s="217"/>
      <c r="Z169" s="217"/>
      <c r="AA169" s="217"/>
    </row>
    <row r="170" spans="3:27" x14ac:dyDescent="0.25">
      <c r="C170" s="217"/>
      <c r="D170" s="220"/>
      <c r="E170" s="220"/>
      <c r="F170" s="220"/>
      <c r="G170" s="220"/>
      <c r="H170" s="220"/>
      <c r="I170" s="217"/>
      <c r="J170" s="217"/>
      <c r="K170" s="217"/>
      <c r="L170" s="217"/>
      <c r="M170" s="217"/>
      <c r="N170" s="217"/>
      <c r="O170" s="217"/>
      <c r="P170" s="217"/>
      <c r="Q170" s="217"/>
      <c r="R170" s="217"/>
      <c r="S170" s="217"/>
      <c r="T170" s="217"/>
      <c r="U170" s="217"/>
      <c r="V170" s="217"/>
      <c r="W170" s="217"/>
      <c r="X170" s="217"/>
      <c r="Y170" s="217"/>
      <c r="Z170" s="217"/>
      <c r="AA170" s="217"/>
    </row>
    <row r="171" spans="3:27" x14ac:dyDescent="0.25">
      <c r="C171" s="217"/>
      <c r="D171" s="220"/>
      <c r="E171" s="220"/>
      <c r="F171" s="220"/>
      <c r="G171" s="220"/>
      <c r="H171" s="220"/>
      <c r="I171" s="217"/>
      <c r="J171" s="217"/>
      <c r="K171" s="217"/>
      <c r="L171" s="217"/>
      <c r="M171" s="217"/>
      <c r="N171" s="217"/>
      <c r="O171" s="217"/>
      <c r="P171" s="217"/>
      <c r="Q171" s="217"/>
      <c r="R171" s="217"/>
      <c r="S171" s="217"/>
      <c r="T171" s="217"/>
      <c r="U171" s="217"/>
      <c r="V171" s="217"/>
      <c r="W171" s="217"/>
      <c r="X171" s="217"/>
      <c r="Y171" s="217"/>
      <c r="Z171" s="217"/>
      <c r="AA171" s="217"/>
    </row>
    <row r="172" spans="3:27" x14ac:dyDescent="0.25">
      <c r="C172" s="217"/>
      <c r="D172" s="220"/>
      <c r="E172" s="220"/>
      <c r="F172" s="220"/>
      <c r="G172" s="220"/>
      <c r="H172" s="220"/>
      <c r="I172" s="217"/>
      <c r="J172" s="217"/>
      <c r="K172" s="217"/>
      <c r="L172" s="217"/>
      <c r="M172" s="217"/>
      <c r="N172" s="217"/>
      <c r="O172" s="217"/>
      <c r="P172" s="217"/>
      <c r="Q172" s="217"/>
      <c r="R172" s="217"/>
      <c r="S172" s="217"/>
      <c r="T172" s="217"/>
      <c r="U172" s="217"/>
      <c r="V172" s="217"/>
      <c r="W172" s="217"/>
      <c r="X172" s="217"/>
      <c r="Y172" s="217"/>
      <c r="Z172" s="217"/>
      <c r="AA172" s="217"/>
    </row>
    <row r="173" spans="3:27" x14ac:dyDescent="0.25">
      <c r="C173" s="217"/>
      <c r="D173" s="220"/>
      <c r="E173" s="220"/>
      <c r="F173" s="220"/>
      <c r="G173" s="220"/>
      <c r="H173" s="220"/>
      <c r="I173" s="217"/>
      <c r="J173" s="217"/>
      <c r="K173" s="217"/>
      <c r="L173" s="217"/>
      <c r="M173" s="217"/>
      <c r="N173" s="217"/>
      <c r="O173" s="217"/>
      <c r="P173" s="217"/>
      <c r="Q173" s="217"/>
      <c r="R173" s="217"/>
      <c r="S173" s="217"/>
      <c r="T173" s="217"/>
      <c r="U173" s="217"/>
      <c r="V173" s="217"/>
      <c r="W173" s="217"/>
      <c r="X173" s="217"/>
      <c r="Y173" s="217"/>
      <c r="Z173" s="217"/>
      <c r="AA173" s="217"/>
    </row>
  </sheetData>
  <mergeCells count="2">
    <mergeCell ref="B1:H1"/>
    <mergeCell ref="B2:H2"/>
  </mergeCells>
  <phoneticPr fontId="33" type="noConversion"/>
  <pageMargins left="0" right="0" top="0.74803149606299213" bottom="0.74803149606299213" header="0.31496062992125984" footer="0.31496062992125984"/>
  <pageSetup paperSize="9" scale="57" fitToHeight="0" orientation="portrait" horizontalDpi="300" verticalDpi="300" r:id="rId1"/>
  <headerFooter>
    <oddHeader>&amp;C11. melléklet a 8/2021.(V. 28.) önkormányzati rendelethez</oddHeader>
    <oddFooter>&amp;C - 13 -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157"/>
  <sheetViews>
    <sheetView view="pageLayout" zoomScaleNormal="100" workbookViewId="0">
      <selection activeCell="B2" sqref="B2:E2"/>
    </sheetView>
  </sheetViews>
  <sheetFormatPr defaultRowHeight="15" x14ac:dyDescent="0.25"/>
  <cols>
    <col min="1" max="1" width="9.140625" style="114"/>
    <col min="2" max="2" width="91.85546875" style="114" customWidth="1"/>
    <col min="3" max="3" width="9.140625" style="114"/>
    <col min="4" max="4" width="12.140625" style="116" customWidth="1"/>
    <col min="5" max="7" width="13.42578125" style="116" customWidth="1"/>
    <col min="8" max="16384" width="9.140625" style="114"/>
  </cols>
  <sheetData>
    <row r="1" spans="1:7" ht="26.25" customHeight="1" x14ac:dyDescent="0.25">
      <c r="B1" s="400" t="s">
        <v>942</v>
      </c>
      <c r="C1" s="401"/>
      <c r="D1" s="401"/>
      <c r="E1" s="401"/>
      <c r="F1" s="114"/>
      <c r="G1" s="114"/>
    </row>
    <row r="2" spans="1:7" ht="30" customHeight="1" x14ac:dyDescent="0.25">
      <c r="B2" s="402" t="s">
        <v>838</v>
      </c>
      <c r="C2" s="401"/>
      <c r="D2" s="401"/>
      <c r="E2" s="401"/>
      <c r="F2" s="114"/>
      <c r="G2" s="114"/>
    </row>
    <row r="4" spans="1:7" s="262" customFormat="1" x14ac:dyDescent="0.25">
      <c r="A4" s="120"/>
      <c r="B4" s="120" t="s">
        <v>1611</v>
      </c>
      <c r="C4" s="120" t="s">
        <v>1612</v>
      </c>
      <c r="D4" s="121" t="s">
        <v>1613</v>
      </c>
      <c r="E4" s="121" t="s">
        <v>1614</v>
      </c>
      <c r="F4" s="121" t="s">
        <v>1636</v>
      </c>
      <c r="G4" s="121" t="s">
        <v>1637</v>
      </c>
    </row>
    <row r="5" spans="1:7" x14ac:dyDescent="0.25">
      <c r="A5" s="119" t="s">
        <v>1615</v>
      </c>
      <c r="B5" s="123" t="s">
        <v>5</v>
      </c>
      <c r="C5" s="119"/>
      <c r="D5" s="149"/>
      <c r="E5" s="149"/>
      <c r="F5" s="149"/>
      <c r="G5" s="149"/>
    </row>
    <row r="6" spans="1:7" ht="30" x14ac:dyDescent="0.25">
      <c r="A6" s="119" t="s">
        <v>1623</v>
      </c>
      <c r="B6" s="150" t="s">
        <v>134</v>
      </c>
      <c r="C6" s="180" t="s">
        <v>135</v>
      </c>
      <c r="D6" s="152" t="s">
        <v>944</v>
      </c>
      <c r="E6" s="152" t="s">
        <v>1581</v>
      </c>
      <c r="F6" s="152" t="s">
        <v>1582</v>
      </c>
      <c r="G6" s="152" t="s">
        <v>1583</v>
      </c>
    </row>
    <row r="7" spans="1:7" x14ac:dyDescent="0.25">
      <c r="A7" s="119" t="s">
        <v>1616</v>
      </c>
      <c r="B7" s="154" t="s">
        <v>484</v>
      </c>
      <c r="C7" s="226" t="s">
        <v>162</v>
      </c>
      <c r="D7" s="122">
        <v>8331742</v>
      </c>
      <c r="E7" s="122">
        <v>5969000</v>
      </c>
      <c r="F7" s="122">
        <v>8143464</v>
      </c>
      <c r="G7" s="122">
        <v>7777598</v>
      </c>
    </row>
    <row r="8" spans="1:7" x14ac:dyDescent="0.25">
      <c r="A8" s="119" t="s">
        <v>1617</v>
      </c>
      <c r="B8" s="156" t="s">
        <v>485</v>
      </c>
      <c r="C8" s="226" t="s">
        <v>169</v>
      </c>
      <c r="D8" s="122">
        <v>8861377</v>
      </c>
      <c r="E8" s="122">
        <v>5081452</v>
      </c>
      <c r="F8" s="122">
        <v>5123452</v>
      </c>
      <c r="G8" s="122">
        <v>4856841</v>
      </c>
    </row>
    <row r="9" spans="1:7" x14ac:dyDescent="0.25">
      <c r="A9" s="119" t="s">
        <v>1618</v>
      </c>
      <c r="B9" s="296" t="s">
        <v>616</v>
      </c>
      <c r="C9" s="209" t="s">
        <v>170</v>
      </c>
      <c r="D9" s="122">
        <f>SUM(D7:D8)</f>
        <v>17193119</v>
      </c>
      <c r="E9" s="122">
        <f>SUM(E7:E8)</f>
        <v>11050452</v>
      </c>
      <c r="F9" s="122">
        <f>SUM(F7:F8)</f>
        <v>13266916</v>
      </c>
      <c r="G9" s="122">
        <f>SUM(G7:G8)</f>
        <v>12634439</v>
      </c>
    </row>
    <row r="10" spans="1:7" x14ac:dyDescent="0.25">
      <c r="A10" s="119" t="s">
        <v>1619</v>
      </c>
      <c r="B10" s="157" t="s">
        <v>587</v>
      </c>
      <c r="C10" s="209" t="s">
        <v>171</v>
      </c>
      <c r="D10" s="122">
        <v>2973998</v>
      </c>
      <c r="E10" s="122">
        <v>1868699</v>
      </c>
      <c r="F10" s="122">
        <v>2072131</v>
      </c>
      <c r="G10" s="122">
        <v>1966087</v>
      </c>
    </row>
    <row r="11" spans="1:7" x14ac:dyDescent="0.25">
      <c r="A11" s="119" t="s">
        <v>1620</v>
      </c>
      <c r="B11" s="156" t="s">
        <v>495</v>
      </c>
      <c r="C11" s="226" t="s">
        <v>178</v>
      </c>
      <c r="D11" s="122">
        <v>1428083</v>
      </c>
      <c r="E11" s="122">
        <v>1060000</v>
      </c>
      <c r="F11" s="122">
        <v>1166741</v>
      </c>
      <c r="G11" s="122">
        <v>1079108</v>
      </c>
    </row>
    <row r="12" spans="1:7" x14ac:dyDescent="0.25">
      <c r="A12" s="119" t="s">
        <v>1621</v>
      </c>
      <c r="B12" s="156" t="s">
        <v>617</v>
      </c>
      <c r="C12" s="226" t="s">
        <v>183</v>
      </c>
      <c r="D12" s="122">
        <v>157426</v>
      </c>
      <c r="E12" s="122">
        <v>105000</v>
      </c>
      <c r="F12" s="122">
        <v>129551</v>
      </c>
      <c r="G12" s="122">
        <v>128182</v>
      </c>
    </row>
    <row r="13" spans="1:7" x14ac:dyDescent="0.25">
      <c r="A13" s="119" t="s">
        <v>1622</v>
      </c>
      <c r="B13" s="156" t="s">
        <v>500</v>
      </c>
      <c r="C13" s="226" t="s">
        <v>198</v>
      </c>
      <c r="D13" s="122">
        <v>19667351</v>
      </c>
      <c r="E13" s="122">
        <v>21337987</v>
      </c>
      <c r="F13" s="122">
        <v>20285505</v>
      </c>
      <c r="G13" s="122">
        <v>17010587</v>
      </c>
    </row>
    <row r="14" spans="1:7" x14ac:dyDescent="0.25">
      <c r="A14" s="119" t="s">
        <v>1624</v>
      </c>
      <c r="B14" s="156" t="s">
        <v>501</v>
      </c>
      <c r="C14" s="226" t="s">
        <v>203</v>
      </c>
      <c r="D14" s="122">
        <v>0</v>
      </c>
      <c r="E14" s="122">
        <v>0</v>
      </c>
      <c r="F14" s="122">
        <v>0</v>
      </c>
      <c r="G14" s="122">
        <v>0</v>
      </c>
    </row>
    <row r="15" spans="1:7" x14ac:dyDescent="0.25">
      <c r="A15" s="119" t="s">
        <v>1625</v>
      </c>
      <c r="B15" s="156" t="s">
        <v>504</v>
      </c>
      <c r="C15" s="226" t="s">
        <v>216</v>
      </c>
      <c r="D15" s="122">
        <v>5200301</v>
      </c>
      <c r="E15" s="122">
        <v>15034361</v>
      </c>
      <c r="F15" s="122">
        <v>32273551</v>
      </c>
      <c r="G15" s="122">
        <v>31504338</v>
      </c>
    </row>
    <row r="16" spans="1:7" x14ac:dyDescent="0.25">
      <c r="A16" s="119" t="s">
        <v>1626</v>
      </c>
      <c r="B16" s="157" t="s">
        <v>505</v>
      </c>
      <c r="C16" s="209" t="s">
        <v>217</v>
      </c>
      <c r="D16" s="122">
        <f>SUM(D11:D15)</f>
        <v>26453161</v>
      </c>
      <c r="E16" s="122">
        <f>SUM(E11:E15)</f>
        <v>37537348</v>
      </c>
      <c r="F16" s="122">
        <f>SUM(F11:F15)</f>
        <v>53855348</v>
      </c>
      <c r="G16" s="122">
        <f>SUM(G11:G15)</f>
        <v>49722215</v>
      </c>
    </row>
    <row r="17" spans="1:7" x14ac:dyDescent="0.25">
      <c r="A17" s="119" t="s">
        <v>1627</v>
      </c>
      <c r="B17" s="161" t="s">
        <v>218</v>
      </c>
      <c r="C17" s="226" t="s">
        <v>219</v>
      </c>
      <c r="D17" s="122">
        <v>0</v>
      </c>
      <c r="E17" s="122">
        <v>0</v>
      </c>
      <c r="F17" s="122">
        <v>0</v>
      </c>
      <c r="G17" s="122">
        <v>0</v>
      </c>
    </row>
    <row r="18" spans="1:7" x14ac:dyDescent="0.25">
      <c r="A18" s="119" t="s">
        <v>1628</v>
      </c>
      <c r="B18" s="161" t="s">
        <v>522</v>
      </c>
      <c r="C18" s="226" t="s">
        <v>220</v>
      </c>
      <c r="D18" s="122">
        <v>0</v>
      </c>
      <c r="E18" s="122">
        <v>0</v>
      </c>
      <c r="F18" s="122">
        <v>0</v>
      </c>
      <c r="G18" s="122">
        <v>0</v>
      </c>
    </row>
    <row r="19" spans="1:7" x14ac:dyDescent="0.25">
      <c r="A19" s="119" t="s">
        <v>1629</v>
      </c>
      <c r="B19" s="297" t="s">
        <v>593</v>
      </c>
      <c r="C19" s="226" t="s">
        <v>221</v>
      </c>
      <c r="D19" s="122">
        <v>0</v>
      </c>
      <c r="E19" s="122">
        <v>0</v>
      </c>
      <c r="F19" s="122">
        <v>0</v>
      </c>
      <c r="G19" s="122">
        <v>0</v>
      </c>
    </row>
    <row r="20" spans="1:7" x14ac:dyDescent="0.25">
      <c r="A20" s="119" t="s">
        <v>1630</v>
      </c>
      <c r="B20" s="297" t="s">
        <v>594</v>
      </c>
      <c r="C20" s="226" t="s">
        <v>222</v>
      </c>
      <c r="D20" s="122">
        <v>0</v>
      </c>
      <c r="E20" s="122">
        <v>0</v>
      </c>
      <c r="F20" s="122">
        <v>0</v>
      </c>
      <c r="G20" s="122">
        <v>0</v>
      </c>
    </row>
    <row r="21" spans="1:7" x14ac:dyDescent="0.25">
      <c r="A21" s="119" t="s">
        <v>1631</v>
      </c>
      <c r="B21" s="297" t="s">
        <v>595</v>
      </c>
      <c r="C21" s="226" t="s">
        <v>223</v>
      </c>
      <c r="D21" s="122">
        <v>0</v>
      </c>
      <c r="E21" s="122">
        <v>0</v>
      </c>
      <c r="F21" s="122">
        <v>0</v>
      </c>
      <c r="G21" s="122">
        <v>0</v>
      </c>
    </row>
    <row r="22" spans="1:7" x14ac:dyDescent="0.25">
      <c r="A22" s="119" t="s">
        <v>1632</v>
      </c>
      <c r="B22" s="161" t="s">
        <v>596</v>
      </c>
      <c r="C22" s="226" t="s">
        <v>224</v>
      </c>
      <c r="D22" s="122">
        <v>0</v>
      </c>
      <c r="E22" s="122">
        <v>0</v>
      </c>
      <c r="F22" s="122">
        <v>0</v>
      </c>
      <c r="G22" s="122">
        <v>0</v>
      </c>
    </row>
    <row r="23" spans="1:7" x14ac:dyDescent="0.25">
      <c r="A23" s="119" t="s">
        <v>1633</v>
      </c>
      <c r="B23" s="161" t="s">
        <v>597</v>
      </c>
      <c r="C23" s="226" t="s">
        <v>225</v>
      </c>
      <c r="D23" s="122">
        <v>0</v>
      </c>
      <c r="E23" s="122">
        <v>0</v>
      </c>
      <c r="F23" s="122">
        <v>0</v>
      </c>
      <c r="G23" s="122">
        <v>0</v>
      </c>
    </row>
    <row r="24" spans="1:7" x14ac:dyDescent="0.25">
      <c r="A24" s="119" t="s">
        <v>1634</v>
      </c>
      <c r="B24" s="161" t="s">
        <v>598</v>
      </c>
      <c r="C24" s="226" t="s">
        <v>226</v>
      </c>
      <c r="D24" s="122">
        <v>5000</v>
      </c>
      <c r="E24" s="122">
        <v>10000</v>
      </c>
      <c r="F24" s="122">
        <v>10000</v>
      </c>
      <c r="G24" s="122">
        <v>10000</v>
      </c>
    </row>
    <row r="25" spans="1:7" x14ac:dyDescent="0.25">
      <c r="A25" s="119" t="s">
        <v>1635</v>
      </c>
      <c r="B25" s="162" t="s">
        <v>555</v>
      </c>
      <c r="C25" s="209" t="s">
        <v>227</v>
      </c>
      <c r="D25" s="122">
        <f>SUM(D17:D24)</f>
        <v>5000</v>
      </c>
      <c r="E25" s="122">
        <f>SUM(E17:E24)</f>
        <v>10000</v>
      </c>
      <c r="F25" s="122">
        <f>SUM(F17:F24)</f>
        <v>10000</v>
      </c>
      <c r="G25" s="122">
        <f>SUM(G17:G24)</f>
        <v>10000</v>
      </c>
    </row>
    <row r="26" spans="1:7" x14ac:dyDescent="0.25">
      <c r="A26" s="119" t="s">
        <v>1638</v>
      </c>
      <c r="B26" s="298" t="s">
        <v>599</v>
      </c>
      <c r="C26" s="226" t="s">
        <v>228</v>
      </c>
      <c r="D26" s="122">
        <v>0</v>
      </c>
      <c r="E26" s="122">
        <v>0</v>
      </c>
      <c r="F26" s="122">
        <v>0</v>
      </c>
      <c r="G26" s="122">
        <v>0</v>
      </c>
    </row>
    <row r="27" spans="1:7" x14ac:dyDescent="0.25">
      <c r="A27" s="119" t="s">
        <v>1639</v>
      </c>
      <c r="B27" s="298" t="s">
        <v>230</v>
      </c>
      <c r="C27" s="226" t="s">
        <v>231</v>
      </c>
      <c r="D27" s="122"/>
      <c r="E27" s="122"/>
      <c r="F27" s="122"/>
      <c r="G27" s="122"/>
    </row>
    <row r="28" spans="1:7" x14ac:dyDescent="0.25">
      <c r="A28" s="119" t="s">
        <v>1640</v>
      </c>
      <c r="B28" s="298" t="s">
        <v>232</v>
      </c>
      <c r="C28" s="226" t="s">
        <v>233</v>
      </c>
      <c r="D28" s="122">
        <v>0</v>
      </c>
      <c r="E28" s="122">
        <v>0</v>
      </c>
      <c r="F28" s="122">
        <v>0</v>
      </c>
      <c r="G28" s="122">
        <v>0</v>
      </c>
    </row>
    <row r="29" spans="1:7" x14ac:dyDescent="0.25">
      <c r="A29" s="119" t="s">
        <v>1641</v>
      </c>
      <c r="B29" s="298" t="s">
        <v>557</v>
      </c>
      <c r="C29" s="226" t="s">
        <v>234</v>
      </c>
      <c r="D29" s="122">
        <v>0</v>
      </c>
      <c r="E29" s="122">
        <v>0</v>
      </c>
      <c r="F29" s="122">
        <v>0</v>
      </c>
      <c r="G29" s="122">
        <v>0</v>
      </c>
    </row>
    <row r="30" spans="1:7" x14ac:dyDescent="0.25">
      <c r="A30" s="119" t="s">
        <v>1642</v>
      </c>
      <c r="B30" s="298" t="s">
        <v>600</v>
      </c>
      <c r="C30" s="226" t="s">
        <v>235</v>
      </c>
      <c r="D30" s="122">
        <v>0</v>
      </c>
      <c r="E30" s="122">
        <v>0</v>
      </c>
      <c r="F30" s="122">
        <v>0</v>
      </c>
      <c r="G30" s="122">
        <v>0</v>
      </c>
    </row>
    <row r="31" spans="1:7" x14ac:dyDescent="0.25">
      <c r="A31" s="119" t="s">
        <v>1643</v>
      </c>
      <c r="B31" s="298" t="s">
        <v>559</v>
      </c>
      <c r="C31" s="226" t="s">
        <v>236</v>
      </c>
      <c r="D31" s="122">
        <v>18025374</v>
      </c>
      <c r="E31" s="122">
        <v>15026965</v>
      </c>
      <c r="F31" s="122">
        <v>15026965</v>
      </c>
      <c r="G31" s="122">
        <v>8525820</v>
      </c>
    </row>
    <row r="32" spans="1:7" x14ac:dyDescent="0.25">
      <c r="A32" s="119" t="s">
        <v>1644</v>
      </c>
      <c r="B32" s="298" t="s">
        <v>601</v>
      </c>
      <c r="C32" s="226" t="s">
        <v>237</v>
      </c>
      <c r="D32" s="122">
        <v>0</v>
      </c>
      <c r="E32" s="122">
        <v>0</v>
      </c>
      <c r="F32" s="122">
        <v>0</v>
      </c>
      <c r="G32" s="122">
        <v>0</v>
      </c>
    </row>
    <row r="33" spans="1:7" x14ac:dyDescent="0.25">
      <c r="A33" s="119" t="s">
        <v>1645</v>
      </c>
      <c r="B33" s="298" t="s">
        <v>602</v>
      </c>
      <c r="C33" s="226" t="s">
        <v>239</v>
      </c>
      <c r="D33" s="122">
        <v>0</v>
      </c>
      <c r="E33" s="122">
        <v>0</v>
      </c>
      <c r="F33" s="122">
        <v>0</v>
      </c>
      <c r="G33" s="122">
        <v>0</v>
      </c>
    </row>
    <row r="34" spans="1:7" x14ac:dyDescent="0.25">
      <c r="A34" s="119" t="s">
        <v>1653</v>
      </c>
      <c r="B34" s="298" t="s">
        <v>240</v>
      </c>
      <c r="C34" s="226" t="s">
        <v>241</v>
      </c>
      <c r="D34" s="122">
        <v>0</v>
      </c>
      <c r="E34" s="122">
        <v>0</v>
      </c>
      <c r="F34" s="122">
        <v>0</v>
      </c>
      <c r="G34" s="122">
        <v>0</v>
      </c>
    </row>
    <row r="35" spans="1:7" x14ac:dyDescent="0.25">
      <c r="A35" s="119" t="s">
        <v>1654</v>
      </c>
      <c r="B35" s="299" t="s">
        <v>242</v>
      </c>
      <c r="C35" s="226" t="s">
        <v>243</v>
      </c>
      <c r="D35" s="122">
        <v>0</v>
      </c>
      <c r="E35" s="122">
        <v>0</v>
      </c>
      <c r="F35" s="122">
        <v>0</v>
      </c>
      <c r="G35" s="122">
        <v>0</v>
      </c>
    </row>
    <row r="36" spans="1:7" x14ac:dyDescent="0.25">
      <c r="A36" s="119" t="s">
        <v>1655</v>
      </c>
      <c r="B36" s="299" t="s">
        <v>848</v>
      </c>
      <c r="C36" s="226" t="s">
        <v>244</v>
      </c>
      <c r="D36" s="122">
        <v>0</v>
      </c>
      <c r="E36" s="122">
        <v>0</v>
      </c>
      <c r="F36" s="122">
        <v>0</v>
      </c>
      <c r="G36" s="122">
        <v>0</v>
      </c>
    </row>
    <row r="37" spans="1:7" x14ac:dyDescent="0.25">
      <c r="A37" s="119" t="s">
        <v>1656</v>
      </c>
      <c r="B37" s="298" t="s">
        <v>603</v>
      </c>
      <c r="C37" s="226" t="s">
        <v>245</v>
      </c>
      <c r="D37" s="122">
        <v>797478</v>
      </c>
      <c r="E37" s="122">
        <v>1276700</v>
      </c>
      <c r="F37" s="122">
        <v>1276700</v>
      </c>
      <c r="G37" s="122">
        <v>280749</v>
      </c>
    </row>
    <row r="38" spans="1:7" x14ac:dyDescent="0.25">
      <c r="A38" s="119" t="s">
        <v>1657</v>
      </c>
      <c r="B38" s="299" t="s">
        <v>808</v>
      </c>
      <c r="C38" s="226" t="s">
        <v>245</v>
      </c>
      <c r="D38" s="122">
        <v>0</v>
      </c>
      <c r="E38" s="122">
        <v>11239841</v>
      </c>
      <c r="F38" s="122">
        <v>9917456</v>
      </c>
      <c r="G38" s="122">
        <v>0</v>
      </c>
    </row>
    <row r="39" spans="1:7" x14ac:dyDescent="0.25">
      <c r="A39" s="119" t="s">
        <v>1658</v>
      </c>
      <c r="B39" s="299" t="s">
        <v>809</v>
      </c>
      <c r="C39" s="226" t="s">
        <v>245</v>
      </c>
      <c r="D39" s="122">
        <v>0</v>
      </c>
      <c r="E39" s="122">
        <v>0</v>
      </c>
      <c r="F39" s="122">
        <v>0</v>
      </c>
      <c r="G39" s="122">
        <v>0</v>
      </c>
    </row>
    <row r="40" spans="1:7" x14ac:dyDescent="0.25">
      <c r="A40" s="119" t="s">
        <v>1659</v>
      </c>
      <c r="B40" s="162" t="s">
        <v>563</v>
      </c>
      <c r="C40" s="209" t="s">
        <v>246</v>
      </c>
      <c r="D40" s="122">
        <f>SUM(D26:D39)</f>
        <v>18822852</v>
      </c>
      <c r="E40" s="122">
        <f>SUM(E26:E39)</f>
        <v>27543506</v>
      </c>
      <c r="F40" s="122">
        <f>SUM(F26:F39)</f>
        <v>26221121</v>
      </c>
      <c r="G40" s="122">
        <f>SUM(G26:G39)</f>
        <v>8806569</v>
      </c>
    </row>
    <row r="41" spans="1:7" x14ac:dyDescent="0.25">
      <c r="A41" s="119" t="s">
        <v>1660</v>
      </c>
      <c r="B41" s="163" t="s">
        <v>93</v>
      </c>
      <c r="C41" s="213"/>
      <c r="D41" s="214">
        <f>D40+D25+D16+D10+D9</f>
        <v>65448130</v>
      </c>
      <c r="E41" s="214">
        <f>E40+E25+E16+E10+E9</f>
        <v>78010005</v>
      </c>
      <c r="F41" s="214">
        <f>F40+F25+F16+F10+F9</f>
        <v>95425516</v>
      </c>
      <c r="G41" s="214">
        <f>G40+G25+G16+G10+G9</f>
        <v>73139310</v>
      </c>
    </row>
    <row r="42" spans="1:7" x14ac:dyDescent="0.25">
      <c r="A42" s="119" t="s">
        <v>1661</v>
      </c>
      <c r="B42" s="300" t="s">
        <v>247</v>
      </c>
      <c r="C42" s="226" t="s">
        <v>248</v>
      </c>
      <c r="D42" s="122"/>
      <c r="E42" s="122"/>
      <c r="F42" s="122"/>
      <c r="G42" s="122"/>
    </row>
    <row r="43" spans="1:7" x14ac:dyDescent="0.25">
      <c r="A43" s="119" t="s">
        <v>1662</v>
      </c>
      <c r="B43" s="300" t="s">
        <v>604</v>
      </c>
      <c r="C43" s="226" t="s">
        <v>249</v>
      </c>
      <c r="D43" s="122">
        <v>24347058</v>
      </c>
      <c r="E43" s="122">
        <v>21718331</v>
      </c>
      <c r="F43" s="122">
        <v>69449483</v>
      </c>
      <c r="G43" s="122">
        <v>69449483</v>
      </c>
    </row>
    <row r="44" spans="1:7" x14ac:dyDescent="0.25">
      <c r="A44" s="119" t="s">
        <v>1663</v>
      </c>
      <c r="B44" s="300" t="s">
        <v>251</v>
      </c>
      <c r="C44" s="226" t="s">
        <v>252</v>
      </c>
      <c r="D44" s="122">
        <v>0</v>
      </c>
      <c r="E44" s="122">
        <v>0</v>
      </c>
      <c r="F44" s="122">
        <v>0</v>
      </c>
      <c r="G44" s="122">
        <v>0</v>
      </c>
    </row>
    <row r="45" spans="1:7" x14ac:dyDescent="0.25">
      <c r="A45" s="119" t="s">
        <v>1664</v>
      </c>
      <c r="B45" s="300" t="s">
        <v>253</v>
      </c>
      <c r="C45" s="226" t="s">
        <v>254</v>
      </c>
      <c r="D45" s="122">
        <v>210225</v>
      </c>
      <c r="E45" s="122">
        <v>45000</v>
      </c>
      <c r="F45" s="122">
        <v>68377</v>
      </c>
      <c r="G45" s="122">
        <v>62658</v>
      </c>
    </row>
    <row r="46" spans="1:7" x14ac:dyDescent="0.25">
      <c r="A46" s="119" t="s">
        <v>1665</v>
      </c>
      <c r="B46" s="183" t="s">
        <v>255</v>
      </c>
      <c r="C46" s="226" t="s">
        <v>256</v>
      </c>
      <c r="D46" s="122">
        <v>0</v>
      </c>
      <c r="E46" s="122">
        <v>0</v>
      </c>
      <c r="F46" s="122">
        <v>0</v>
      </c>
      <c r="G46" s="122">
        <v>0</v>
      </c>
    </row>
    <row r="47" spans="1:7" x14ac:dyDescent="0.25">
      <c r="A47" s="119" t="s">
        <v>1666</v>
      </c>
      <c r="B47" s="183" t="s">
        <v>257</v>
      </c>
      <c r="C47" s="226" t="s">
        <v>258</v>
      </c>
      <c r="D47" s="122">
        <v>0</v>
      </c>
      <c r="E47" s="122">
        <v>0</v>
      </c>
      <c r="F47" s="122">
        <v>0</v>
      </c>
      <c r="G47" s="122">
        <v>0</v>
      </c>
    </row>
    <row r="48" spans="1:7" x14ac:dyDescent="0.25">
      <c r="A48" s="119" t="s">
        <v>1667</v>
      </c>
      <c r="B48" s="183" t="s">
        <v>259</v>
      </c>
      <c r="C48" s="226" t="s">
        <v>260</v>
      </c>
      <c r="D48" s="122">
        <v>729952</v>
      </c>
      <c r="E48" s="122">
        <v>5724089</v>
      </c>
      <c r="F48" s="122">
        <v>2553224</v>
      </c>
      <c r="G48" s="122">
        <v>2297320</v>
      </c>
    </row>
    <row r="49" spans="1:7" x14ac:dyDescent="0.25">
      <c r="A49" s="119" t="s">
        <v>1668</v>
      </c>
      <c r="B49" s="182" t="s">
        <v>565</v>
      </c>
      <c r="C49" s="209" t="s">
        <v>261</v>
      </c>
      <c r="D49" s="122">
        <f>SUM(D42:D48)</f>
        <v>25287235</v>
      </c>
      <c r="E49" s="122">
        <f>SUM(E42:E48)</f>
        <v>27487420</v>
      </c>
      <c r="F49" s="122">
        <f>SUM(F42:F48)</f>
        <v>72071084</v>
      </c>
      <c r="G49" s="122">
        <f>SUM(G42:G48)</f>
        <v>71809461</v>
      </c>
    </row>
    <row r="50" spans="1:7" x14ac:dyDescent="0.25">
      <c r="A50" s="119" t="s">
        <v>1669</v>
      </c>
      <c r="B50" s="161" t="s">
        <v>262</v>
      </c>
      <c r="C50" s="226" t="s">
        <v>263</v>
      </c>
      <c r="D50" s="122">
        <v>5724804</v>
      </c>
      <c r="E50" s="122">
        <v>6229150</v>
      </c>
      <c r="F50" s="122">
        <v>28430747</v>
      </c>
      <c r="G50" s="122">
        <v>5889444</v>
      </c>
    </row>
    <row r="51" spans="1:7" x14ac:dyDescent="0.25">
      <c r="A51" s="119" t="s">
        <v>1670</v>
      </c>
      <c r="B51" s="161" t="s">
        <v>264</v>
      </c>
      <c r="C51" s="226" t="s">
        <v>265</v>
      </c>
      <c r="D51" s="122">
        <v>0</v>
      </c>
      <c r="E51" s="122">
        <v>0</v>
      </c>
      <c r="F51" s="122">
        <v>0</v>
      </c>
      <c r="G51" s="122">
        <v>0</v>
      </c>
    </row>
    <row r="52" spans="1:7" x14ac:dyDescent="0.25">
      <c r="A52" s="119" t="s">
        <v>1671</v>
      </c>
      <c r="B52" s="161" t="s">
        <v>266</v>
      </c>
      <c r="C52" s="226" t="s">
        <v>267</v>
      </c>
      <c r="D52" s="122">
        <v>79900</v>
      </c>
      <c r="E52" s="122">
        <v>0</v>
      </c>
      <c r="F52" s="122">
        <v>0</v>
      </c>
      <c r="G52" s="122">
        <v>0</v>
      </c>
    </row>
    <row r="53" spans="1:7" x14ac:dyDescent="0.25">
      <c r="A53" s="119" t="s">
        <v>1672</v>
      </c>
      <c r="B53" s="161" t="s">
        <v>268</v>
      </c>
      <c r="C53" s="226" t="s">
        <v>269</v>
      </c>
      <c r="D53" s="122">
        <v>1495720</v>
      </c>
      <c r="E53" s="122">
        <v>1644071</v>
      </c>
      <c r="F53" s="122">
        <v>7585627</v>
      </c>
      <c r="G53" s="122">
        <v>1442023</v>
      </c>
    </row>
    <row r="54" spans="1:7" x14ac:dyDescent="0.25">
      <c r="A54" s="119" t="s">
        <v>1673</v>
      </c>
      <c r="B54" s="162" t="s">
        <v>566</v>
      </c>
      <c r="C54" s="209" t="s">
        <v>270</v>
      </c>
      <c r="D54" s="122">
        <f>SUM(D50:D53)</f>
        <v>7300424</v>
      </c>
      <c r="E54" s="122">
        <f>SUM(E50:E53)</f>
        <v>7873221</v>
      </c>
      <c r="F54" s="122">
        <f>SUM(F50:F53)</f>
        <v>36016374</v>
      </c>
      <c r="G54" s="122">
        <f>SUM(G50:G53)</f>
        <v>7331467</v>
      </c>
    </row>
    <row r="55" spans="1:7" x14ac:dyDescent="0.25">
      <c r="A55" s="119" t="s">
        <v>1674</v>
      </c>
      <c r="B55" s="161" t="s">
        <v>271</v>
      </c>
      <c r="C55" s="226" t="s">
        <v>272</v>
      </c>
      <c r="D55" s="122">
        <v>0</v>
      </c>
      <c r="E55" s="122">
        <v>0</v>
      </c>
      <c r="F55" s="122">
        <v>0</v>
      </c>
      <c r="G55" s="122">
        <v>0</v>
      </c>
    </row>
    <row r="56" spans="1:7" x14ac:dyDescent="0.25">
      <c r="A56" s="119" t="s">
        <v>1675</v>
      </c>
      <c r="B56" s="161" t="s">
        <v>605</v>
      </c>
      <c r="C56" s="226" t="s">
        <v>273</v>
      </c>
      <c r="D56" s="122">
        <v>0</v>
      </c>
      <c r="E56" s="122">
        <v>0</v>
      </c>
      <c r="F56" s="122">
        <v>0</v>
      </c>
      <c r="G56" s="122">
        <v>0</v>
      </c>
    </row>
    <row r="57" spans="1:7" x14ac:dyDescent="0.25">
      <c r="A57" s="119" t="s">
        <v>1676</v>
      </c>
      <c r="B57" s="161" t="s">
        <v>606</v>
      </c>
      <c r="C57" s="226" t="s">
        <v>274</v>
      </c>
      <c r="D57" s="122">
        <v>0</v>
      </c>
      <c r="E57" s="122">
        <v>0</v>
      </c>
      <c r="F57" s="122">
        <v>0</v>
      </c>
      <c r="G57" s="122">
        <v>0</v>
      </c>
    </row>
    <row r="58" spans="1:7" x14ac:dyDescent="0.25">
      <c r="A58" s="119" t="s">
        <v>1677</v>
      </c>
      <c r="B58" s="161" t="s">
        <v>607</v>
      </c>
      <c r="C58" s="226" t="s">
        <v>275</v>
      </c>
      <c r="D58" s="122">
        <v>84588</v>
      </c>
      <c r="E58" s="122">
        <v>0</v>
      </c>
      <c r="F58" s="122">
        <v>0</v>
      </c>
      <c r="G58" s="122">
        <v>0</v>
      </c>
    </row>
    <row r="59" spans="1:7" x14ac:dyDescent="0.25">
      <c r="A59" s="119" t="s">
        <v>1678</v>
      </c>
      <c r="B59" s="161" t="s">
        <v>608</v>
      </c>
      <c r="C59" s="226" t="s">
        <v>276</v>
      </c>
      <c r="D59" s="122">
        <v>0</v>
      </c>
      <c r="E59" s="122">
        <v>0</v>
      </c>
      <c r="F59" s="122">
        <v>0</v>
      </c>
      <c r="G59" s="122">
        <v>0</v>
      </c>
    </row>
    <row r="60" spans="1:7" x14ac:dyDescent="0.25">
      <c r="A60" s="119" t="s">
        <v>1679</v>
      </c>
      <c r="B60" s="161" t="s">
        <v>609</v>
      </c>
      <c r="C60" s="226" t="s">
        <v>277</v>
      </c>
      <c r="D60" s="122">
        <v>0</v>
      </c>
      <c r="E60" s="122">
        <v>0</v>
      </c>
      <c r="F60" s="122">
        <v>0</v>
      </c>
      <c r="G60" s="122">
        <v>0</v>
      </c>
    </row>
    <row r="61" spans="1:7" x14ac:dyDescent="0.25">
      <c r="A61" s="119" t="s">
        <v>1680</v>
      </c>
      <c r="B61" s="161" t="s">
        <v>278</v>
      </c>
      <c r="C61" s="226" t="s">
        <v>279</v>
      </c>
      <c r="D61" s="122">
        <v>0</v>
      </c>
      <c r="E61" s="122">
        <v>0</v>
      </c>
      <c r="F61" s="122">
        <v>0</v>
      </c>
      <c r="G61" s="122">
        <v>0</v>
      </c>
    </row>
    <row r="62" spans="1:7" x14ac:dyDescent="0.25">
      <c r="A62" s="119" t="s">
        <v>1681</v>
      </c>
      <c r="B62" s="161" t="s">
        <v>610</v>
      </c>
      <c r="C62" s="226" t="s">
        <v>863</v>
      </c>
      <c r="D62" s="122"/>
      <c r="E62" s="122"/>
      <c r="F62" s="122"/>
      <c r="G62" s="122"/>
    </row>
    <row r="63" spans="1:7" x14ac:dyDescent="0.25">
      <c r="A63" s="119" t="s">
        <v>1682</v>
      </c>
      <c r="B63" s="162" t="s">
        <v>567</v>
      </c>
      <c r="C63" s="209" t="s">
        <v>281</v>
      </c>
      <c r="D63" s="122">
        <f>SUM(D55:D62)</f>
        <v>84588</v>
      </c>
      <c r="E63" s="122">
        <f>SUM(E55:E62)</f>
        <v>0</v>
      </c>
      <c r="F63" s="122">
        <f>SUM(F55:F62)</f>
        <v>0</v>
      </c>
      <c r="G63" s="122">
        <f>SUM(G55:G62)</f>
        <v>0</v>
      </c>
    </row>
    <row r="64" spans="1:7" x14ac:dyDescent="0.25">
      <c r="A64" s="119" t="s">
        <v>1683</v>
      </c>
      <c r="B64" s="163" t="s">
        <v>94</v>
      </c>
      <c r="C64" s="213"/>
      <c r="D64" s="214">
        <f>D63+D54+D49</f>
        <v>32672247</v>
      </c>
      <c r="E64" s="214">
        <f>E63+E54+E49</f>
        <v>35360641</v>
      </c>
      <c r="F64" s="214">
        <f>F63+F54+F49</f>
        <v>108087458</v>
      </c>
      <c r="G64" s="214">
        <f>G63+G54+G49</f>
        <v>79140928</v>
      </c>
    </row>
    <row r="65" spans="1:7" x14ac:dyDescent="0.25">
      <c r="A65" s="119" t="s">
        <v>1684</v>
      </c>
      <c r="B65" s="198" t="s">
        <v>618</v>
      </c>
      <c r="C65" s="287" t="s">
        <v>282</v>
      </c>
      <c r="D65" s="288">
        <f>D64+D41</f>
        <v>98120377</v>
      </c>
      <c r="E65" s="288">
        <f>E64+E41</f>
        <v>113370646</v>
      </c>
      <c r="F65" s="288">
        <f>F64+F41</f>
        <v>203512974</v>
      </c>
      <c r="G65" s="288">
        <f>G64+G41</f>
        <v>152280238</v>
      </c>
    </row>
    <row r="66" spans="1:7" x14ac:dyDescent="0.25">
      <c r="A66" s="119" t="s">
        <v>1685</v>
      </c>
      <c r="B66" s="162" t="s">
        <v>574</v>
      </c>
      <c r="C66" s="157" t="s">
        <v>290</v>
      </c>
      <c r="D66" s="290">
        <v>0</v>
      </c>
      <c r="E66" s="290">
        <v>0</v>
      </c>
      <c r="F66" s="290">
        <v>0</v>
      </c>
      <c r="G66" s="290">
        <v>0</v>
      </c>
    </row>
    <row r="67" spans="1:7" x14ac:dyDescent="0.25">
      <c r="A67" s="119" t="s">
        <v>1686</v>
      </c>
      <c r="B67" s="175" t="s">
        <v>577</v>
      </c>
      <c r="C67" s="157" t="s">
        <v>298</v>
      </c>
      <c r="D67" s="292">
        <v>0</v>
      </c>
      <c r="E67" s="292">
        <v>0</v>
      </c>
      <c r="F67" s="292">
        <v>0</v>
      </c>
      <c r="G67" s="292">
        <v>0</v>
      </c>
    </row>
    <row r="68" spans="1:7" x14ac:dyDescent="0.25">
      <c r="A68" s="119" t="s">
        <v>1687</v>
      </c>
      <c r="B68" s="172" t="s">
        <v>299</v>
      </c>
      <c r="C68" s="156" t="s">
        <v>300</v>
      </c>
      <c r="D68" s="291">
        <v>0</v>
      </c>
      <c r="E68" s="291">
        <v>0</v>
      </c>
      <c r="F68" s="291">
        <v>0</v>
      </c>
      <c r="G68" s="291">
        <v>0</v>
      </c>
    </row>
    <row r="69" spans="1:7" x14ac:dyDescent="0.25">
      <c r="A69" s="119" t="s">
        <v>1688</v>
      </c>
      <c r="B69" s="172" t="s">
        <v>301</v>
      </c>
      <c r="C69" s="156" t="s">
        <v>302</v>
      </c>
      <c r="D69" s="291">
        <v>1058146</v>
      </c>
      <c r="E69" s="291">
        <v>1059431</v>
      </c>
      <c r="F69" s="291">
        <v>1059431</v>
      </c>
      <c r="G69" s="291">
        <v>1059431</v>
      </c>
    </row>
    <row r="70" spans="1:7" x14ac:dyDescent="0.25">
      <c r="A70" s="119" t="s">
        <v>1689</v>
      </c>
      <c r="B70" s="175" t="s">
        <v>303</v>
      </c>
      <c r="C70" s="157" t="s">
        <v>304</v>
      </c>
      <c r="D70" s="291"/>
      <c r="E70" s="291"/>
      <c r="F70" s="291"/>
      <c r="G70" s="291"/>
    </row>
    <row r="71" spans="1:7" x14ac:dyDescent="0.25">
      <c r="A71" s="119" t="s">
        <v>1690</v>
      </c>
      <c r="B71" s="172" t="s">
        <v>305</v>
      </c>
      <c r="C71" s="156" t="s">
        <v>306</v>
      </c>
      <c r="D71" s="291"/>
      <c r="E71" s="291"/>
      <c r="F71" s="291"/>
      <c r="G71" s="291"/>
    </row>
    <row r="72" spans="1:7" x14ac:dyDescent="0.25">
      <c r="A72" s="119" t="s">
        <v>1691</v>
      </c>
      <c r="B72" s="172" t="s">
        <v>307</v>
      </c>
      <c r="C72" s="156" t="s">
        <v>308</v>
      </c>
      <c r="D72" s="291"/>
      <c r="E72" s="291"/>
      <c r="F72" s="291"/>
      <c r="G72" s="291"/>
    </row>
    <row r="73" spans="1:7" x14ac:dyDescent="0.25">
      <c r="A73" s="119" t="s">
        <v>1692</v>
      </c>
      <c r="B73" s="172" t="s">
        <v>309</v>
      </c>
      <c r="C73" s="156" t="s">
        <v>310</v>
      </c>
      <c r="D73" s="291"/>
      <c r="E73" s="291"/>
      <c r="F73" s="291"/>
      <c r="G73" s="291"/>
    </row>
    <row r="74" spans="1:7" x14ac:dyDescent="0.25">
      <c r="A74" s="119" t="s">
        <v>1693</v>
      </c>
      <c r="B74" s="175" t="s">
        <v>578</v>
      </c>
      <c r="C74" s="157" t="s">
        <v>311</v>
      </c>
      <c r="D74" s="292">
        <f>D66+D67+D68+D69+D70+D71+D72+D73</f>
        <v>1058146</v>
      </c>
      <c r="E74" s="292">
        <f>E66+E67+E68+E69+E70+E71+E72+E73</f>
        <v>1059431</v>
      </c>
      <c r="F74" s="292">
        <f>F66+F67+F68+F69+F70+F71+F72+F73</f>
        <v>1059431</v>
      </c>
      <c r="G74" s="292">
        <f>G66+G67+G68+G69+G70+G71+G72+G73</f>
        <v>1059431</v>
      </c>
    </row>
    <row r="75" spans="1:7" x14ac:dyDescent="0.25">
      <c r="A75" s="119" t="s">
        <v>1694</v>
      </c>
      <c r="B75" s="172" t="s">
        <v>312</v>
      </c>
      <c r="C75" s="156" t="s">
        <v>313</v>
      </c>
      <c r="D75" s="291"/>
      <c r="E75" s="291"/>
      <c r="F75" s="291"/>
      <c r="G75" s="291"/>
    </row>
    <row r="76" spans="1:7" x14ac:dyDescent="0.25">
      <c r="A76" s="119" t="s">
        <v>1695</v>
      </c>
      <c r="B76" s="161" t="s">
        <v>314</v>
      </c>
      <c r="C76" s="156" t="s">
        <v>315</v>
      </c>
      <c r="D76" s="289"/>
      <c r="E76" s="289"/>
      <c r="F76" s="289"/>
      <c r="G76" s="289"/>
    </row>
    <row r="77" spans="1:7" x14ac:dyDescent="0.25">
      <c r="A77" s="119" t="s">
        <v>1696</v>
      </c>
      <c r="B77" s="172" t="s">
        <v>615</v>
      </c>
      <c r="C77" s="156" t="s">
        <v>316</v>
      </c>
      <c r="D77" s="291"/>
      <c r="E77" s="291"/>
      <c r="F77" s="291"/>
      <c r="G77" s="291"/>
    </row>
    <row r="78" spans="1:7" x14ac:dyDescent="0.25">
      <c r="A78" s="119" t="s">
        <v>1697</v>
      </c>
      <c r="B78" s="172" t="s">
        <v>583</v>
      </c>
      <c r="C78" s="156" t="s">
        <v>317</v>
      </c>
      <c r="D78" s="291"/>
      <c r="E78" s="291"/>
      <c r="F78" s="291"/>
      <c r="G78" s="291"/>
    </row>
    <row r="79" spans="1:7" x14ac:dyDescent="0.25">
      <c r="A79" s="119" t="s">
        <v>1698</v>
      </c>
      <c r="B79" s="175" t="s">
        <v>584</v>
      </c>
      <c r="C79" s="157" t="s">
        <v>321</v>
      </c>
      <c r="D79" s="292">
        <v>0</v>
      </c>
      <c r="E79" s="292">
        <v>0</v>
      </c>
      <c r="F79" s="292">
        <v>0</v>
      </c>
      <c r="G79" s="292">
        <v>0</v>
      </c>
    </row>
    <row r="80" spans="1:7" x14ac:dyDescent="0.25">
      <c r="A80" s="119" t="s">
        <v>1699</v>
      </c>
      <c r="B80" s="161" t="s">
        <v>322</v>
      </c>
      <c r="C80" s="156" t="s">
        <v>323</v>
      </c>
      <c r="D80" s="289"/>
      <c r="E80" s="289"/>
      <c r="F80" s="289"/>
      <c r="G80" s="289"/>
    </row>
    <row r="81" spans="1:7" x14ac:dyDescent="0.25">
      <c r="A81" s="119" t="s">
        <v>1700</v>
      </c>
      <c r="B81" s="176" t="s">
        <v>619</v>
      </c>
      <c r="C81" s="203" t="s">
        <v>324</v>
      </c>
      <c r="D81" s="294">
        <f>D79+D80+D74</f>
        <v>1058146</v>
      </c>
      <c r="E81" s="294">
        <f>E79+E80+E74</f>
        <v>1059431</v>
      </c>
      <c r="F81" s="294">
        <f>F79+F80+F74</f>
        <v>1059431</v>
      </c>
      <c r="G81" s="294">
        <f>G79+G80+G74</f>
        <v>1059431</v>
      </c>
    </row>
    <row r="82" spans="1:7" x14ac:dyDescent="0.25">
      <c r="A82" s="119" t="s">
        <v>1701</v>
      </c>
      <c r="B82" s="301" t="s">
        <v>656</v>
      </c>
      <c r="C82" s="302"/>
      <c r="D82" s="130">
        <f>D81+D65</f>
        <v>99178523</v>
      </c>
      <c r="E82" s="130">
        <f>E81+E65</f>
        <v>114430077</v>
      </c>
      <c r="F82" s="130">
        <f>F81+F65</f>
        <v>204572405</v>
      </c>
      <c r="G82" s="130">
        <f>G81+G65</f>
        <v>153339669</v>
      </c>
    </row>
    <row r="83" spans="1:7" ht="30" x14ac:dyDescent="0.25">
      <c r="A83" s="119" t="s">
        <v>1702</v>
      </c>
      <c r="B83" s="303" t="s">
        <v>134</v>
      </c>
      <c r="C83" s="143" t="s">
        <v>72</v>
      </c>
      <c r="D83" s="222" t="s">
        <v>944</v>
      </c>
      <c r="E83" s="222" t="s">
        <v>1581</v>
      </c>
      <c r="F83" s="222" t="s">
        <v>1582</v>
      </c>
      <c r="G83" s="222" t="s">
        <v>1583</v>
      </c>
    </row>
    <row r="84" spans="1:7" x14ac:dyDescent="0.25">
      <c r="A84" s="119" t="s">
        <v>1703</v>
      </c>
      <c r="B84" s="156" t="s">
        <v>659</v>
      </c>
      <c r="C84" s="183" t="s">
        <v>337</v>
      </c>
      <c r="D84" s="149">
        <v>30673897</v>
      </c>
      <c r="E84" s="149">
        <v>26485778</v>
      </c>
      <c r="F84" s="149">
        <v>26185003</v>
      </c>
      <c r="G84" s="149">
        <v>26185003</v>
      </c>
    </row>
    <row r="85" spans="1:7" x14ac:dyDescent="0.25">
      <c r="A85" s="119" t="s">
        <v>1704</v>
      </c>
      <c r="B85" s="156" t="s">
        <v>338</v>
      </c>
      <c r="C85" s="183" t="s">
        <v>339</v>
      </c>
      <c r="D85" s="149"/>
      <c r="E85" s="149"/>
      <c r="F85" s="149"/>
      <c r="G85" s="149"/>
    </row>
    <row r="86" spans="1:7" x14ac:dyDescent="0.25">
      <c r="A86" s="119" t="s">
        <v>1705</v>
      </c>
      <c r="B86" s="156" t="s">
        <v>340</v>
      </c>
      <c r="C86" s="183" t="s">
        <v>341</v>
      </c>
      <c r="D86" s="149"/>
      <c r="E86" s="149"/>
      <c r="F86" s="149"/>
      <c r="G86" s="149"/>
    </row>
    <row r="87" spans="1:7" x14ac:dyDescent="0.25">
      <c r="A87" s="119" t="s">
        <v>1706</v>
      </c>
      <c r="B87" s="156" t="s">
        <v>620</v>
      </c>
      <c r="C87" s="183" t="s">
        <v>342</v>
      </c>
      <c r="D87" s="149"/>
      <c r="E87" s="149"/>
      <c r="F87" s="149"/>
      <c r="G87" s="149"/>
    </row>
    <row r="88" spans="1:7" x14ac:dyDescent="0.25">
      <c r="A88" s="119" t="s">
        <v>1707</v>
      </c>
      <c r="B88" s="156" t="s">
        <v>621</v>
      </c>
      <c r="C88" s="183" t="s">
        <v>343</v>
      </c>
      <c r="D88" s="149"/>
      <c r="E88" s="149"/>
      <c r="F88" s="149"/>
      <c r="G88" s="149"/>
    </row>
    <row r="89" spans="1:7" x14ac:dyDescent="0.25">
      <c r="A89" s="119" t="s">
        <v>1708</v>
      </c>
      <c r="B89" s="156" t="s">
        <v>622</v>
      </c>
      <c r="C89" s="183" t="s">
        <v>344</v>
      </c>
      <c r="D89" s="149">
        <v>2287181</v>
      </c>
      <c r="E89" s="149">
        <v>623000</v>
      </c>
      <c r="F89" s="149">
        <v>2362463</v>
      </c>
      <c r="G89" s="149">
        <v>4022500</v>
      </c>
    </row>
    <row r="90" spans="1:7" x14ac:dyDescent="0.25">
      <c r="A90" s="119" t="s">
        <v>1709</v>
      </c>
      <c r="B90" s="157" t="s">
        <v>660</v>
      </c>
      <c r="C90" s="182" t="s">
        <v>345</v>
      </c>
      <c r="D90" s="149">
        <f>SUM(D84:D89)</f>
        <v>32961078</v>
      </c>
      <c r="E90" s="149">
        <f>SUM(E84:E89)</f>
        <v>27108778</v>
      </c>
      <c r="F90" s="149">
        <f>SUM(F84:F89)</f>
        <v>28547466</v>
      </c>
      <c r="G90" s="149">
        <f>SUM(G84:G89)</f>
        <v>30207503</v>
      </c>
    </row>
    <row r="91" spans="1:7" x14ac:dyDescent="0.25">
      <c r="A91" s="119" t="s">
        <v>1710</v>
      </c>
      <c r="B91" s="156" t="s">
        <v>662</v>
      </c>
      <c r="C91" s="183" t="s">
        <v>359</v>
      </c>
      <c r="D91" s="149"/>
      <c r="E91" s="149"/>
      <c r="F91" s="149"/>
      <c r="G91" s="149"/>
    </row>
    <row r="92" spans="1:7" x14ac:dyDescent="0.25">
      <c r="A92" s="119" t="s">
        <v>1711</v>
      </c>
      <c r="B92" s="156" t="s">
        <v>628</v>
      </c>
      <c r="C92" s="183" t="s">
        <v>360</v>
      </c>
      <c r="D92" s="149"/>
      <c r="E92" s="149"/>
      <c r="F92" s="149"/>
      <c r="G92" s="149"/>
    </row>
    <row r="93" spans="1:7" x14ac:dyDescent="0.25">
      <c r="A93" s="119" t="s">
        <v>1712</v>
      </c>
      <c r="B93" s="156" t="s">
        <v>629</v>
      </c>
      <c r="C93" s="183" t="s">
        <v>361</v>
      </c>
      <c r="D93" s="149"/>
      <c r="E93" s="149"/>
      <c r="F93" s="149"/>
      <c r="G93" s="149"/>
    </row>
    <row r="94" spans="1:7" x14ac:dyDescent="0.25">
      <c r="A94" s="119" t="s">
        <v>1713</v>
      </c>
      <c r="B94" s="156" t="s">
        <v>630</v>
      </c>
      <c r="C94" s="183" t="s">
        <v>362</v>
      </c>
      <c r="D94" s="149">
        <v>1538785</v>
      </c>
      <c r="E94" s="149">
        <v>1800000</v>
      </c>
      <c r="F94" s="149">
        <v>1800000</v>
      </c>
      <c r="G94" s="149">
        <v>1678508</v>
      </c>
    </row>
    <row r="95" spans="1:7" x14ac:dyDescent="0.25">
      <c r="A95" s="119" t="s">
        <v>1714</v>
      </c>
      <c r="B95" s="156" t="s">
        <v>663</v>
      </c>
      <c r="C95" s="183" t="s">
        <v>390</v>
      </c>
      <c r="D95" s="149">
        <v>9150607</v>
      </c>
      <c r="E95" s="149">
        <v>10560000</v>
      </c>
      <c r="F95" s="149">
        <v>10560000</v>
      </c>
      <c r="G95" s="149">
        <v>5542190</v>
      </c>
    </row>
    <row r="96" spans="1:7" x14ac:dyDescent="0.25">
      <c r="A96" s="119" t="s">
        <v>1715</v>
      </c>
      <c r="B96" s="156" t="s">
        <v>635</v>
      </c>
      <c r="C96" s="183" t="s">
        <v>391</v>
      </c>
      <c r="D96" s="149">
        <v>488774</v>
      </c>
      <c r="E96" s="149">
        <v>485000</v>
      </c>
      <c r="F96" s="149">
        <v>485000</v>
      </c>
      <c r="G96" s="149">
        <v>487753</v>
      </c>
    </row>
    <row r="97" spans="1:7" x14ac:dyDescent="0.25">
      <c r="A97" s="119" t="s">
        <v>1716</v>
      </c>
      <c r="B97" s="157" t="s">
        <v>664</v>
      </c>
      <c r="C97" s="182" t="s">
        <v>392</v>
      </c>
      <c r="D97" s="149">
        <f>SUM(D91:D96)</f>
        <v>11178166</v>
      </c>
      <c r="E97" s="149">
        <f>SUM(E91:E96)</f>
        <v>12845000</v>
      </c>
      <c r="F97" s="149">
        <f>SUM(F91:F96)</f>
        <v>12845000</v>
      </c>
      <c r="G97" s="149">
        <f>SUM(G91:G96)</f>
        <v>7708451</v>
      </c>
    </row>
    <row r="98" spans="1:7" x14ac:dyDescent="0.25">
      <c r="A98" s="119" t="s">
        <v>1717</v>
      </c>
      <c r="B98" s="161" t="s">
        <v>393</v>
      </c>
      <c r="C98" s="183" t="s">
        <v>394</v>
      </c>
      <c r="D98" s="149"/>
      <c r="E98" s="149"/>
      <c r="F98" s="149"/>
      <c r="G98" s="149"/>
    </row>
    <row r="99" spans="1:7" x14ac:dyDescent="0.25">
      <c r="A99" s="119" t="s">
        <v>1718</v>
      </c>
      <c r="B99" s="161" t="s">
        <v>636</v>
      </c>
      <c r="C99" s="183" t="s">
        <v>395</v>
      </c>
      <c r="D99" s="149">
        <v>31000</v>
      </c>
      <c r="E99" s="149"/>
      <c r="F99" s="149"/>
      <c r="G99" s="149">
        <v>315110</v>
      </c>
    </row>
    <row r="100" spans="1:7" x14ac:dyDescent="0.25">
      <c r="A100" s="119" t="s">
        <v>1719</v>
      </c>
      <c r="B100" s="161" t="s">
        <v>637</v>
      </c>
      <c r="C100" s="183" t="s">
        <v>398</v>
      </c>
      <c r="D100" s="149"/>
      <c r="E100" s="149"/>
      <c r="F100" s="149"/>
      <c r="G100" s="149"/>
    </row>
    <row r="101" spans="1:7" x14ac:dyDescent="0.25">
      <c r="A101" s="119" t="s">
        <v>1720</v>
      </c>
      <c r="B101" s="161" t="s">
        <v>638</v>
      </c>
      <c r="C101" s="183" t="s">
        <v>399</v>
      </c>
      <c r="D101" s="149">
        <v>4985730</v>
      </c>
      <c r="E101" s="149">
        <v>100000</v>
      </c>
      <c r="F101" s="149">
        <v>100000</v>
      </c>
      <c r="G101" s="149">
        <v>4698822</v>
      </c>
    </row>
    <row r="102" spans="1:7" x14ac:dyDescent="0.25">
      <c r="A102" s="119" t="s">
        <v>1721</v>
      </c>
      <c r="B102" s="161" t="s">
        <v>406</v>
      </c>
      <c r="C102" s="183" t="s">
        <v>407</v>
      </c>
      <c r="D102" s="149">
        <v>6558547</v>
      </c>
      <c r="E102" s="149">
        <v>8140730</v>
      </c>
      <c r="F102" s="149">
        <v>8140730</v>
      </c>
      <c r="G102" s="149">
        <v>7058773</v>
      </c>
    </row>
    <row r="103" spans="1:7" x14ac:dyDescent="0.25">
      <c r="A103" s="119" t="s">
        <v>1722</v>
      </c>
      <c r="B103" s="161" t="s">
        <v>408</v>
      </c>
      <c r="C103" s="183" t="s">
        <v>409</v>
      </c>
      <c r="D103" s="149">
        <v>3865938</v>
      </c>
      <c r="E103" s="149">
        <v>2198677</v>
      </c>
      <c r="F103" s="149">
        <v>2199740</v>
      </c>
      <c r="G103" s="149">
        <v>3211079</v>
      </c>
    </row>
    <row r="104" spans="1:7" x14ac:dyDescent="0.25">
      <c r="A104" s="119" t="s">
        <v>1723</v>
      </c>
      <c r="B104" s="161" t="s">
        <v>410</v>
      </c>
      <c r="C104" s="183" t="s">
        <v>411</v>
      </c>
      <c r="D104" s="149"/>
      <c r="E104" s="149">
        <v>3264633</v>
      </c>
      <c r="F104" s="149">
        <v>4336815</v>
      </c>
      <c r="G104" s="149">
        <v>4336815</v>
      </c>
    </row>
    <row r="105" spans="1:7" x14ac:dyDescent="0.25">
      <c r="A105" s="119" t="s">
        <v>1724</v>
      </c>
      <c r="B105" s="161" t="s">
        <v>639</v>
      </c>
      <c r="C105" s="183" t="s">
        <v>412</v>
      </c>
      <c r="D105" s="149">
        <v>21</v>
      </c>
      <c r="E105" s="149"/>
      <c r="F105" s="149"/>
      <c r="G105" s="149">
        <v>532890</v>
      </c>
    </row>
    <row r="106" spans="1:7" x14ac:dyDescent="0.25">
      <c r="A106" s="119" t="s">
        <v>1725</v>
      </c>
      <c r="B106" s="161" t="s">
        <v>640</v>
      </c>
      <c r="C106" s="183" t="s">
        <v>414</v>
      </c>
      <c r="D106" s="149"/>
      <c r="E106" s="149"/>
      <c r="F106" s="149"/>
      <c r="G106" s="149"/>
    </row>
    <row r="107" spans="1:7" x14ac:dyDescent="0.25">
      <c r="A107" s="119" t="s">
        <v>1726</v>
      </c>
      <c r="B107" s="161" t="s">
        <v>847</v>
      </c>
      <c r="C107" s="183" t="s">
        <v>419</v>
      </c>
      <c r="D107" s="149">
        <v>360914</v>
      </c>
      <c r="E107" s="149"/>
      <c r="F107" s="149"/>
      <c r="G107" s="149">
        <v>82000</v>
      </c>
    </row>
    <row r="108" spans="1:7" x14ac:dyDescent="0.25">
      <c r="A108" s="119" t="s">
        <v>1727</v>
      </c>
      <c r="B108" s="161" t="s">
        <v>641</v>
      </c>
      <c r="C108" s="183" t="s">
        <v>846</v>
      </c>
      <c r="D108" s="149">
        <v>21764</v>
      </c>
      <c r="E108" s="149"/>
      <c r="F108" s="149"/>
      <c r="G108" s="149">
        <v>80229</v>
      </c>
    </row>
    <row r="109" spans="1:7" x14ac:dyDescent="0.25">
      <c r="A109" s="119" t="s">
        <v>1728</v>
      </c>
      <c r="B109" s="162" t="s">
        <v>665</v>
      </c>
      <c r="C109" s="182" t="s">
        <v>423</v>
      </c>
      <c r="D109" s="149">
        <f>SUM(D98:D108)</f>
        <v>15823914</v>
      </c>
      <c r="E109" s="149">
        <f>SUM(E98:E108)</f>
        <v>13704040</v>
      </c>
      <c r="F109" s="149">
        <f>SUM(F98:F108)</f>
        <v>14777285</v>
      </c>
      <c r="G109" s="149">
        <f>SUM(G98:G108)</f>
        <v>20315718</v>
      </c>
    </row>
    <row r="110" spans="1:7" x14ac:dyDescent="0.25">
      <c r="A110" s="119" t="s">
        <v>1729</v>
      </c>
      <c r="B110" s="161" t="s">
        <v>435</v>
      </c>
      <c r="C110" s="183" t="s">
        <v>436</v>
      </c>
      <c r="D110" s="149"/>
      <c r="E110" s="149"/>
      <c r="F110" s="149"/>
      <c r="G110" s="149"/>
    </row>
    <row r="111" spans="1:7" x14ac:dyDescent="0.25">
      <c r="A111" s="119" t="s">
        <v>1730</v>
      </c>
      <c r="B111" s="156" t="s">
        <v>645</v>
      </c>
      <c r="C111" s="183" t="s">
        <v>437</v>
      </c>
      <c r="D111" s="149"/>
      <c r="E111" s="149"/>
      <c r="F111" s="149"/>
      <c r="G111" s="149"/>
    </row>
    <row r="112" spans="1:7" x14ac:dyDescent="0.25">
      <c r="A112" s="119" t="s">
        <v>1731</v>
      </c>
      <c r="B112" s="161" t="s">
        <v>646</v>
      </c>
      <c r="C112" s="183" t="s">
        <v>905</v>
      </c>
      <c r="D112" s="149">
        <v>187928</v>
      </c>
      <c r="E112" s="149"/>
      <c r="F112" s="149"/>
      <c r="G112" s="149"/>
    </row>
    <row r="113" spans="1:7" x14ac:dyDescent="0.25">
      <c r="A113" s="119" t="s">
        <v>1732</v>
      </c>
      <c r="B113" s="157" t="s">
        <v>667</v>
      </c>
      <c r="C113" s="182" t="s">
        <v>439</v>
      </c>
      <c r="D113" s="149">
        <f>SUM(D110:D112)</f>
        <v>187928</v>
      </c>
      <c r="E113" s="149">
        <f>SUM(E110:E112)</f>
        <v>0</v>
      </c>
      <c r="F113" s="149">
        <f>SUM(F110:F112)</f>
        <v>0</v>
      </c>
      <c r="G113" s="149">
        <f>SUM(G110:G112)</f>
        <v>0</v>
      </c>
    </row>
    <row r="114" spans="1:7" x14ac:dyDescent="0.25">
      <c r="A114" s="119" t="s">
        <v>1733</v>
      </c>
      <c r="B114" s="163" t="s">
        <v>96</v>
      </c>
      <c r="C114" s="197"/>
      <c r="D114" s="165">
        <f>D113+D109+D97+D90</f>
        <v>60151086</v>
      </c>
      <c r="E114" s="165">
        <f>E113+E109+E97+E90</f>
        <v>53657818</v>
      </c>
      <c r="F114" s="165">
        <f>F113+F109+F97+F90</f>
        <v>56169751</v>
      </c>
      <c r="G114" s="165">
        <f>G113+G109+G97+G90</f>
        <v>58231672</v>
      </c>
    </row>
    <row r="115" spans="1:7" x14ac:dyDescent="0.25">
      <c r="A115" s="119" t="s">
        <v>1734</v>
      </c>
      <c r="B115" s="156" t="s">
        <v>346</v>
      </c>
      <c r="C115" s="183" t="s">
        <v>347</v>
      </c>
      <c r="D115" s="149">
        <v>143000</v>
      </c>
      <c r="E115" s="149"/>
      <c r="F115" s="149"/>
      <c r="G115" s="149"/>
    </row>
    <row r="116" spans="1:7" x14ac:dyDescent="0.25">
      <c r="A116" s="119" t="s">
        <v>1735</v>
      </c>
      <c r="B116" s="156" t="s">
        <v>348</v>
      </c>
      <c r="C116" s="183" t="s">
        <v>349</v>
      </c>
      <c r="D116" s="149"/>
      <c r="E116" s="149"/>
      <c r="F116" s="149"/>
      <c r="G116" s="149"/>
    </row>
    <row r="117" spans="1:7" x14ac:dyDescent="0.25">
      <c r="A117" s="119" t="s">
        <v>1736</v>
      </c>
      <c r="B117" s="156" t="s">
        <v>623</v>
      </c>
      <c r="C117" s="183" t="s">
        <v>350</v>
      </c>
      <c r="D117" s="149"/>
      <c r="E117" s="149"/>
      <c r="F117" s="149"/>
      <c r="G117" s="149"/>
    </row>
    <row r="118" spans="1:7" x14ac:dyDescent="0.25">
      <c r="A118" s="119" t="s">
        <v>1737</v>
      </c>
      <c r="B118" s="156" t="s">
        <v>624</v>
      </c>
      <c r="C118" s="183" t="s">
        <v>351</v>
      </c>
      <c r="D118" s="149"/>
      <c r="E118" s="149"/>
      <c r="F118" s="149"/>
      <c r="G118" s="149"/>
    </row>
    <row r="119" spans="1:7" x14ac:dyDescent="0.25">
      <c r="A119" s="119" t="s">
        <v>1738</v>
      </c>
      <c r="B119" s="156" t="s">
        <v>625</v>
      </c>
      <c r="C119" s="183" t="s">
        <v>352</v>
      </c>
      <c r="D119" s="149">
        <v>7479221</v>
      </c>
      <c r="E119" s="149"/>
      <c r="F119" s="149">
        <v>64971921</v>
      </c>
      <c r="G119" s="149">
        <v>64971921</v>
      </c>
    </row>
    <row r="120" spans="1:7" x14ac:dyDescent="0.25">
      <c r="A120" s="119" t="s">
        <v>1739</v>
      </c>
      <c r="B120" s="157" t="s">
        <v>661</v>
      </c>
      <c r="C120" s="182" t="s">
        <v>353</v>
      </c>
      <c r="D120" s="149">
        <f>SUM(D115:D119)</f>
        <v>7622221</v>
      </c>
      <c r="E120" s="149">
        <f>SUM(E115:E119)</f>
        <v>0</v>
      </c>
      <c r="F120" s="149">
        <f>SUM(F115:F119)</f>
        <v>64971921</v>
      </c>
      <c r="G120" s="149">
        <f>SUM(G115:G119)</f>
        <v>64971921</v>
      </c>
    </row>
    <row r="121" spans="1:7" x14ac:dyDescent="0.25">
      <c r="A121" s="119" t="s">
        <v>1740</v>
      </c>
      <c r="B121" s="161" t="s">
        <v>642</v>
      </c>
      <c r="C121" s="183" t="s">
        <v>424</v>
      </c>
      <c r="D121" s="149"/>
      <c r="E121" s="149"/>
      <c r="F121" s="149"/>
      <c r="G121" s="149"/>
    </row>
    <row r="122" spans="1:7" x14ac:dyDescent="0.25">
      <c r="A122" s="119" t="s">
        <v>1741</v>
      </c>
      <c r="B122" s="161" t="s">
        <v>643</v>
      </c>
      <c r="C122" s="183" t="s">
        <v>426</v>
      </c>
      <c r="D122" s="149">
        <v>15999999</v>
      </c>
      <c r="E122" s="149">
        <v>6680703</v>
      </c>
      <c r="F122" s="149">
        <v>6680703</v>
      </c>
      <c r="G122" s="149"/>
    </row>
    <row r="123" spans="1:7" x14ac:dyDescent="0.25">
      <c r="A123" s="119" t="s">
        <v>1742</v>
      </c>
      <c r="B123" s="161" t="s">
        <v>428</v>
      </c>
      <c r="C123" s="183" t="s">
        <v>429</v>
      </c>
      <c r="D123" s="149"/>
      <c r="E123" s="149"/>
      <c r="F123" s="149"/>
      <c r="G123" s="149"/>
    </row>
    <row r="124" spans="1:7" x14ac:dyDescent="0.25">
      <c r="A124" s="119" t="s">
        <v>1743</v>
      </c>
      <c r="B124" s="161" t="s">
        <v>644</v>
      </c>
      <c r="C124" s="183" t="s">
        <v>430</v>
      </c>
      <c r="D124" s="149"/>
      <c r="E124" s="149"/>
      <c r="F124" s="149"/>
      <c r="G124" s="149"/>
    </row>
    <row r="125" spans="1:7" x14ac:dyDescent="0.25">
      <c r="A125" s="119" t="s">
        <v>1744</v>
      </c>
      <c r="B125" s="161" t="s">
        <v>432</v>
      </c>
      <c r="C125" s="183" t="s">
        <v>433</v>
      </c>
      <c r="D125" s="149"/>
      <c r="E125" s="149"/>
      <c r="F125" s="149"/>
      <c r="G125" s="149"/>
    </row>
    <row r="126" spans="1:7" x14ac:dyDescent="0.25">
      <c r="A126" s="119" t="s">
        <v>1745</v>
      </c>
      <c r="B126" s="157" t="s">
        <v>666</v>
      </c>
      <c r="C126" s="182" t="s">
        <v>434</v>
      </c>
      <c r="D126" s="149">
        <f>SUM(D121:D125)</f>
        <v>15999999</v>
      </c>
      <c r="E126" s="149">
        <f>SUM(E121:E125)</f>
        <v>6680703</v>
      </c>
      <c r="F126" s="149">
        <f>SUM(F121:F125)</f>
        <v>6680703</v>
      </c>
      <c r="G126" s="149">
        <f>SUM(G121:G125)</f>
        <v>0</v>
      </c>
    </row>
    <row r="127" spans="1:7" x14ac:dyDescent="0.25">
      <c r="A127" s="119" t="s">
        <v>1746</v>
      </c>
      <c r="B127" s="161" t="s">
        <v>440</v>
      </c>
      <c r="C127" s="183" t="s">
        <v>441</v>
      </c>
      <c r="D127" s="149"/>
      <c r="E127" s="149"/>
      <c r="F127" s="149"/>
      <c r="G127" s="149"/>
    </row>
    <row r="128" spans="1:7" x14ac:dyDescent="0.25">
      <c r="A128" s="119" t="s">
        <v>1747</v>
      </c>
      <c r="B128" s="161" t="s">
        <v>849</v>
      </c>
      <c r="C128" s="183" t="s">
        <v>442</v>
      </c>
      <c r="D128" s="149"/>
      <c r="E128" s="149"/>
      <c r="F128" s="149"/>
      <c r="G128" s="149"/>
    </row>
    <row r="129" spans="1:7" ht="30" x14ac:dyDescent="0.25">
      <c r="A129" s="119" t="s">
        <v>1748</v>
      </c>
      <c r="B129" s="161" t="s">
        <v>850</v>
      </c>
      <c r="C129" s="183" t="s">
        <v>443</v>
      </c>
      <c r="D129" s="149"/>
      <c r="E129" s="149"/>
      <c r="F129" s="149"/>
      <c r="G129" s="149"/>
    </row>
    <row r="130" spans="1:7" x14ac:dyDescent="0.25">
      <c r="A130" s="119" t="s">
        <v>1749</v>
      </c>
      <c r="B130" s="156" t="s">
        <v>852</v>
      </c>
      <c r="C130" s="183" t="s">
        <v>851</v>
      </c>
      <c r="D130" s="149"/>
      <c r="E130" s="149"/>
      <c r="F130" s="149"/>
      <c r="G130" s="149"/>
    </row>
    <row r="131" spans="1:7" x14ac:dyDescent="0.25">
      <c r="A131" s="119" t="s">
        <v>1750</v>
      </c>
      <c r="B131" s="161" t="s">
        <v>648</v>
      </c>
      <c r="C131" s="183" t="s">
        <v>853</v>
      </c>
      <c r="D131" s="149">
        <v>806008</v>
      </c>
      <c r="E131" s="149"/>
      <c r="F131" s="149">
        <v>3771606</v>
      </c>
      <c r="G131" s="149">
        <v>4051606</v>
      </c>
    </row>
    <row r="132" spans="1:7" x14ac:dyDescent="0.25">
      <c r="A132" s="119" t="s">
        <v>1751</v>
      </c>
      <c r="B132" s="157" t="s">
        <v>669</v>
      </c>
      <c r="C132" s="182" t="s">
        <v>444</v>
      </c>
      <c r="D132" s="149">
        <f>SUM(D127:D131)</f>
        <v>806008</v>
      </c>
      <c r="E132" s="149">
        <f>SUM(E127:E131)</f>
        <v>0</v>
      </c>
      <c r="F132" s="149">
        <f>SUM(F127:F131)</f>
        <v>3771606</v>
      </c>
      <c r="G132" s="149">
        <f>SUM(G127:G131)</f>
        <v>4051606</v>
      </c>
    </row>
    <row r="133" spans="1:7" x14ac:dyDescent="0.25">
      <c r="A133" s="119" t="s">
        <v>1752</v>
      </c>
      <c r="B133" s="163" t="s">
        <v>97</v>
      </c>
      <c r="C133" s="197"/>
      <c r="D133" s="165">
        <f>D120+D126+D132</f>
        <v>24428228</v>
      </c>
      <c r="E133" s="165">
        <f>E120+E126+E132</f>
        <v>6680703</v>
      </c>
      <c r="F133" s="165">
        <f>F120+F126+F132</f>
        <v>75424230</v>
      </c>
      <c r="G133" s="165">
        <f>G120+G126+G132</f>
        <v>69023527</v>
      </c>
    </row>
    <row r="134" spans="1:7" x14ac:dyDescent="0.25">
      <c r="A134" s="119" t="s">
        <v>1753</v>
      </c>
      <c r="B134" s="166" t="s">
        <v>668</v>
      </c>
      <c r="C134" s="198" t="s">
        <v>445</v>
      </c>
      <c r="D134" s="199">
        <f>D133+D114</f>
        <v>84579314</v>
      </c>
      <c r="E134" s="199">
        <f>E133+E114</f>
        <v>60338521</v>
      </c>
      <c r="F134" s="199">
        <f>F133+F114</f>
        <v>131593981</v>
      </c>
      <c r="G134" s="199">
        <f>G133+G114</f>
        <v>127255199</v>
      </c>
    </row>
    <row r="135" spans="1:7" x14ac:dyDescent="0.25">
      <c r="A135" s="119" t="s">
        <v>1754</v>
      </c>
      <c r="B135" s="304" t="s">
        <v>98</v>
      </c>
      <c r="C135" s="305"/>
      <c r="D135" s="306"/>
      <c r="E135" s="306"/>
      <c r="F135" s="306"/>
      <c r="G135" s="306"/>
    </row>
    <row r="136" spans="1:7" x14ac:dyDescent="0.25">
      <c r="A136" s="119" t="s">
        <v>1755</v>
      </c>
      <c r="B136" s="304" t="s">
        <v>99</v>
      </c>
      <c r="C136" s="305"/>
      <c r="D136" s="306"/>
      <c r="E136" s="306"/>
      <c r="F136" s="306"/>
      <c r="G136" s="306"/>
    </row>
    <row r="137" spans="1:7" x14ac:dyDescent="0.25">
      <c r="A137" s="119" t="s">
        <v>1756</v>
      </c>
      <c r="B137" s="162" t="s">
        <v>670</v>
      </c>
      <c r="C137" s="157" t="s">
        <v>450</v>
      </c>
      <c r="D137" s="149"/>
      <c r="E137" s="149"/>
      <c r="F137" s="149"/>
      <c r="G137" s="149"/>
    </row>
    <row r="138" spans="1:7" x14ac:dyDescent="0.25">
      <c r="A138" s="119" t="s">
        <v>1757</v>
      </c>
      <c r="B138" s="175" t="s">
        <v>671</v>
      </c>
      <c r="C138" s="157" t="s">
        <v>457</v>
      </c>
      <c r="D138" s="149"/>
      <c r="E138" s="149"/>
      <c r="F138" s="149"/>
      <c r="G138" s="149"/>
    </row>
    <row r="139" spans="1:7" x14ac:dyDescent="0.25">
      <c r="A139" s="119" t="s">
        <v>1758</v>
      </c>
      <c r="B139" s="156" t="s">
        <v>804</v>
      </c>
      <c r="C139" s="156" t="s">
        <v>458</v>
      </c>
      <c r="D139" s="149">
        <v>3261369</v>
      </c>
      <c r="E139" s="149"/>
      <c r="F139" s="149">
        <v>1927590</v>
      </c>
      <c r="G139" s="149">
        <v>1927590</v>
      </c>
    </row>
    <row r="140" spans="1:7" x14ac:dyDescent="0.25">
      <c r="A140" s="119" t="s">
        <v>1759</v>
      </c>
      <c r="B140" s="156" t="s">
        <v>805</v>
      </c>
      <c r="C140" s="156" t="s">
        <v>458</v>
      </c>
      <c r="D140" s="149">
        <v>80518424</v>
      </c>
      <c r="E140" s="149">
        <v>54091556</v>
      </c>
      <c r="F140" s="149">
        <v>68251272</v>
      </c>
      <c r="G140" s="149">
        <v>68251272</v>
      </c>
    </row>
    <row r="141" spans="1:7" x14ac:dyDescent="0.25">
      <c r="A141" s="119" t="s">
        <v>1760</v>
      </c>
      <c r="B141" s="156" t="s">
        <v>802</v>
      </c>
      <c r="C141" s="156" t="s">
        <v>459</v>
      </c>
      <c r="D141" s="149"/>
      <c r="E141" s="149"/>
      <c r="F141" s="149"/>
      <c r="G141" s="149"/>
    </row>
    <row r="142" spans="1:7" x14ac:dyDescent="0.25">
      <c r="A142" s="119" t="s">
        <v>1761</v>
      </c>
      <c r="B142" s="156" t="s">
        <v>803</v>
      </c>
      <c r="C142" s="156" t="s">
        <v>459</v>
      </c>
      <c r="D142" s="149"/>
      <c r="E142" s="149"/>
      <c r="F142" s="149"/>
      <c r="G142" s="149"/>
    </row>
    <row r="143" spans="1:7" x14ac:dyDescent="0.25">
      <c r="A143" s="119" t="s">
        <v>1762</v>
      </c>
      <c r="B143" s="157" t="s">
        <v>672</v>
      </c>
      <c r="C143" s="157" t="s">
        <v>460</v>
      </c>
      <c r="D143" s="149">
        <f>SUM(D139:D142)</f>
        <v>83779793</v>
      </c>
      <c r="E143" s="149">
        <f>SUM(E139:E142)</f>
        <v>54091556</v>
      </c>
      <c r="F143" s="149">
        <f>SUM(F139:F142)</f>
        <v>70178862</v>
      </c>
      <c r="G143" s="149">
        <f>SUM(G139:G142)</f>
        <v>70178862</v>
      </c>
    </row>
    <row r="144" spans="1:7" x14ac:dyDescent="0.25">
      <c r="A144" s="119" t="s">
        <v>1763</v>
      </c>
      <c r="B144" s="172" t="s">
        <v>461</v>
      </c>
      <c r="C144" s="156" t="s">
        <v>462</v>
      </c>
      <c r="D144" s="149">
        <v>1059431</v>
      </c>
      <c r="E144" s="149"/>
      <c r="F144" s="149"/>
      <c r="G144" s="149">
        <v>1135622</v>
      </c>
    </row>
    <row r="145" spans="1:7" x14ac:dyDescent="0.25">
      <c r="A145" s="119" t="s">
        <v>1764</v>
      </c>
      <c r="B145" s="172" t="s">
        <v>463</v>
      </c>
      <c r="C145" s="156" t="s">
        <v>464</v>
      </c>
      <c r="D145" s="149"/>
      <c r="E145" s="149"/>
      <c r="F145" s="149"/>
      <c r="G145" s="149"/>
    </row>
    <row r="146" spans="1:7" x14ac:dyDescent="0.25">
      <c r="A146" s="119" t="s">
        <v>1765</v>
      </c>
      <c r="B146" s="172" t="s">
        <v>465</v>
      </c>
      <c r="C146" s="156" t="s">
        <v>466</v>
      </c>
      <c r="D146" s="149"/>
      <c r="E146" s="149"/>
      <c r="F146" s="149"/>
      <c r="G146" s="149"/>
    </row>
    <row r="147" spans="1:7" x14ac:dyDescent="0.25">
      <c r="A147" s="119" t="s">
        <v>1766</v>
      </c>
      <c r="B147" s="172" t="s">
        <v>467</v>
      </c>
      <c r="C147" s="156" t="s">
        <v>468</v>
      </c>
      <c r="D147" s="149"/>
      <c r="E147" s="149"/>
      <c r="F147" s="149"/>
      <c r="G147" s="149"/>
    </row>
    <row r="148" spans="1:7" x14ac:dyDescent="0.25">
      <c r="A148" s="119" t="s">
        <v>1767</v>
      </c>
      <c r="B148" s="161" t="s">
        <v>654</v>
      </c>
      <c r="C148" s="156" t="s">
        <v>469</v>
      </c>
      <c r="D148" s="149"/>
      <c r="E148" s="149"/>
      <c r="F148" s="149"/>
      <c r="G148" s="149"/>
    </row>
    <row r="149" spans="1:7" x14ac:dyDescent="0.25">
      <c r="A149" s="119" t="s">
        <v>1768</v>
      </c>
      <c r="B149" s="162" t="s">
        <v>673</v>
      </c>
      <c r="C149" s="157" t="s">
        <v>471</v>
      </c>
      <c r="D149" s="149">
        <f>D137+D138+D143+D144+D145+D146+D147+D148</f>
        <v>84839224</v>
      </c>
      <c r="E149" s="149">
        <f>E137+E138+E143+E144+E145+E146+E147+E148</f>
        <v>54091556</v>
      </c>
      <c r="F149" s="149">
        <f>F137+F138+F143+F144+F145+F146+F147+F148</f>
        <v>70178862</v>
      </c>
      <c r="G149" s="149">
        <f>G137+G138+G143+G144+G145+G146+G147+G148</f>
        <v>71314484</v>
      </c>
    </row>
    <row r="150" spans="1:7" x14ac:dyDescent="0.25">
      <c r="A150" s="119" t="s">
        <v>1769</v>
      </c>
      <c r="B150" s="161" t="s">
        <v>472</v>
      </c>
      <c r="C150" s="156" t="s">
        <v>473</v>
      </c>
      <c r="D150" s="149"/>
      <c r="E150" s="149"/>
      <c r="F150" s="149">
        <v>2799562</v>
      </c>
      <c r="G150" s="149">
        <v>836367</v>
      </c>
    </row>
    <row r="151" spans="1:7" x14ac:dyDescent="0.25">
      <c r="A151" s="119" t="s">
        <v>1770</v>
      </c>
      <c r="B151" s="161" t="s">
        <v>474</v>
      </c>
      <c r="C151" s="156" t="s">
        <v>475</v>
      </c>
      <c r="D151" s="149"/>
      <c r="E151" s="149"/>
      <c r="F151" s="149"/>
      <c r="G151" s="149"/>
    </row>
    <row r="152" spans="1:7" x14ac:dyDescent="0.25">
      <c r="A152" s="119" t="s">
        <v>1771</v>
      </c>
      <c r="B152" s="172" t="s">
        <v>476</v>
      </c>
      <c r="C152" s="156" t="s">
        <v>477</v>
      </c>
      <c r="D152" s="149"/>
      <c r="E152" s="149"/>
      <c r="F152" s="149"/>
      <c r="G152" s="149"/>
    </row>
    <row r="153" spans="1:7" x14ac:dyDescent="0.25">
      <c r="A153" s="119" t="s">
        <v>1772</v>
      </c>
      <c r="B153" s="172" t="s">
        <v>655</v>
      </c>
      <c r="C153" s="156" t="s">
        <v>478</v>
      </c>
      <c r="D153" s="149"/>
      <c r="E153" s="149"/>
      <c r="F153" s="149"/>
      <c r="G153" s="149"/>
    </row>
    <row r="154" spans="1:7" x14ac:dyDescent="0.25">
      <c r="A154" s="119" t="s">
        <v>1773</v>
      </c>
      <c r="B154" s="175" t="s">
        <v>674</v>
      </c>
      <c r="C154" s="157" t="s">
        <v>479</v>
      </c>
      <c r="D154" s="149">
        <f>SUM(D150:D153)</f>
        <v>0</v>
      </c>
      <c r="E154" s="149">
        <f>SUM(E150:E153)</f>
        <v>0</v>
      </c>
      <c r="F154" s="149">
        <f>SUM(F150:F153)</f>
        <v>2799562</v>
      </c>
      <c r="G154" s="149">
        <f>SUM(G150:G153)</f>
        <v>836367</v>
      </c>
    </row>
    <row r="155" spans="1:7" x14ac:dyDescent="0.25">
      <c r="A155" s="119" t="s">
        <v>1774</v>
      </c>
      <c r="B155" s="162" t="s">
        <v>480</v>
      </c>
      <c r="C155" s="157" t="s">
        <v>481</v>
      </c>
      <c r="D155" s="149">
        <v>0</v>
      </c>
      <c r="E155" s="149">
        <v>0</v>
      </c>
      <c r="F155" s="149">
        <v>0</v>
      </c>
      <c r="G155" s="149">
        <v>0</v>
      </c>
    </row>
    <row r="156" spans="1:7" x14ac:dyDescent="0.25">
      <c r="A156" s="119" t="s">
        <v>1775</v>
      </c>
      <c r="B156" s="176" t="s">
        <v>675</v>
      </c>
      <c r="C156" s="203" t="s">
        <v>482</v>
      </c>
      <c r="D156" s="199">
        <f>D149+D154+D155</f>
        <v>84839224</v>
      </c>
      <c r="E156" s="199">
        <f>E149+E154+E155</f>
        <v>54091556</v>
      </c>
      <c r="F156" s="199">
        <f>F149+F154+F155</f>
        <v>72978424</v>
      </c>
      <c r="G156" s="199">
        <f>G149+G154+G155</f>
        <v>72150851</v>
      </c>
    </row>
    <row r="157" spans="1:7" x14ac:dyDescent="0.25">
      <c r="A157" s="119" t="s">
        <v>1776</v>
      </c>
      <c r="B157" s="301" t="s">
        <v>657</v>
      </c>
      <c r="C157" s="302"/>
      <c r="D157" s="307">
        <f>D156+D134</f>
        <v>169418538</v>
      </c>
      <c r="E157" s="307">
        <f>E156+E134</f>
        <v>114430077</v>
      </c>
      <c r="F157" s="307">
        <f>F156+F134</f>
        <v>204572405</v>
      </c>
      <c r="G157" s="307">
        <f>G156+G134</f>
        <v>199406050</v>
      </c>
    </row>
  </sheetData>
  <mergeCells count="2">
    <mergeCell ref="B1:E1"/>
    <mergeCell ref="B2:E2"/>
  </mergeCells>
  <phoneticPr fontId="33" type="noConversion"/>
  <pageMargins left="0.70866141732283472" right="0.70866141732283472" top="0.74803149606299213" bottom="0.74803149606299213" header="0.31496062992125984" footer="0.31496062992125984"/>
  <pageSetup paperSize="9" scale="53" fitToHeight="0" orientation="portrait" r:id="rId1"/>
  <headerFooter>
    <oddHeader>&amp;C&amp;"Bookman Old Style,Normál"&amp;9 12. melléklet a 8/2021. (V. 28.) önkormányzati rendelethez</oddHeader>
    <oddFooter>&amp;C- 10 -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72"/>
  <sheetViews>
    <sheetView view="pageLayout" zoomScaleNormal="100" workbookViewId="0">
      <selection activeCell="B17" sqref="B17"/>
    </sheetView>
  </sheetViews>
  <sheetFormatPr defaultRowHeight="15" x14ac:dyDescent="0.25"/>
  <cols>
    <col min="1" max="1" width="9.140625" style="308"/>
    <col min="2" max="2" width="65" style="308" bestFit="1" customWidth="1"/>
    <col min="3" max="3" width="14.28515625" style="308" customWidth="1"/>
    <col min="4" max="4" width="13.28515625" style="308" bestFit="1" customWidth="1"/>
    <col min="5" max="5" width="13.42578125" style="308" bestFit="1" customWidth="1"/>
    <col min="6" max="6" width="13.28515625" style="308" bestFit="1" customWidth="1"/>
    <col min="7" max="7" width="14.7109375" style="308" customWidth="1"/>
    <col min="8" max="16384" width="9.140625" style="308"/>
  </cols>
  <sheetData>
    <row r="1" spans="1:8" ht="27.75" customHeight="1" x14ac:dyDescent="0.25">
      <c r="B1" s="412" t="s">
        <v>1603</v>
      </c>
      <c r="C1" s="413"/>
      <c r="D1" s="413"/>
      <c r="E1" s="413"/>
      <c r="F1" s="414"/>
      <c r="G1" s="414"/>
    </row>
    <row r="2" spans="1:8" ht="23.25" customHeight="1" x14ac:dyDescent="0.25">
      <c r="B2" s="415" t="s">
        <v>1604</v>
      </c>
      <c r="C2" s="415"/>
      <c r="D2" s="415"/>
      <c r="E2" s="415"/>
      <c r="F2" s="416"/>
      <c r="G2" s="416"/>
    </row>
    <row r="4" spans="1:8" s="309" customFormat="1" x14ac:dyDescent="0.25">
      <c r="A4" s="310"/>
      <c r="B4" s="310" t="s">
        <v>1611</v>
      </c>
      <c r="C4" s="310" t="s">
        <v>1612</v>
      </c>
      <c r="D4" s="310" t="s">
        <v>1613</v>
      </c>
      <c r="E4" s="310" t="s">
        <v>1614</v>
      </c>
      <c r="F4" s="310" t="s">
        <v>1636</v>
      </c>
      <c r="G4" s="310" t="s">
        <v>1637</v>
      </c>
    </row>
    <row r="5" spans="1:8" ht="29.25" x14ac:dyDescent="0.25">
      <c r="A5" s="311" t="s">
        <v>1615</v>
      </c>
      <c r="B5" s="179" t="s">
        <v>812</v>
      </c>
      <c r="C5" s="179" t="s">
        <v>997</v>
      </c>
      <c r="D5" s="137" t="s">
        <v>57</v>
      </c>
      <c r="E5" s="137" t="s">
        <v>57</v>
      </c>
      <c r="F5" s="137" t="s">
        <v>57</v>
      </c>
      <c r="G5" s="137" t="s">
        <v>76</v>
      </c>
      <c r="H5" s="124"/>
    </row>
    <row r="6" spans="1:8" x14ac:dyDescent="0.25">
      <c r="A6" s="311" t="s">
        <v>1623</v>
      </c>
      <c r="B6" s="312" t="s">
        <v>998</v>
      </c>
      <c r="C6" s="313">
        <v>127255199</v>
      </c>
      <c r="D6" s="123"/>
      <c r="E6" s="123"/>
      <c r="F6" s="123"/>
      <c r="G6" s="122">
        <f>C6+D6+E6+F6</f>
        <v>127255199</v>
      </c>
      <c r="H6" s="124"/>
    </row>
    <row r="7" spans="1:8" x14ac:dyDescent="0.25">
      <c r="A7" s="311" t="s">
        <v>1616</v>
      </c>
      <c r="B7" s="312" t="s">
        <v>999</v>
      </c>
      <c r="C7" s="313">
        <v>152280238</v>
      </c>
      <c r="D7" s="123"/>
      <c r="E7" s="123"/>
      <c r="F7" s="123"/>
      <c r="G7" s="122">
        <f t="shared" ref="G7:G14" si="0">C7+D7+E7+F7</f>
        <v>152280238</v>
      </c>
      <c r="H7" s="124"/>
    </row>
    <row r="8" spans="1:8" x14ac:dyDescent="0.25">
      <c r="A8" s="311" t="s">
        <v>1617</v>
      </c>
      <c r="B8" s="314" t="s">
        <v>1000</v>
      </c>
      <c r="C8" s="315">
        <f>C6-C7</f>
        <v>-25025039</v>
      </c>
      <c r="D8" s="315">
        <f>D6-D7</f>
        <v>0</v>
      </c>
      <c r="E8" s="315">
        <f>E6-E7</f>
        <v>0</v>
      </c>
      <c r="F8" s="315">
        <f>F6-F7</f>
        <v>0</v>
      </c>
      <c r="G8" s="207">
        <f t="shared" si="0"/>
        <v>-25025039</v>
      </c>
      <c r="H8" s="124"/>
    </row>
    <row r="9" spans="1:8" x14ac:dyDescent="0.25">
      <c r="A9" s="311" t="s">
        <v>1618</v>
      </c>
      <c r="B9" s="312" t="s">
        <v>1001</v>
      </c>
      <c r="C9" s="313">
        <v>72150851</v>
      </c>
      <c r="D9" s="123"/>
      <c r="E9" s="123"/>
      <c r="F9" s="123"/>
      <c r="G9" s="122">
        <f t="shared" si="0"/>
        <v>72150851</v>
      </c>
      <c r="H9" s="124"/>
    </row>
    <row r="10" spans="1:8" x14ac:dyDescent="0.25">
      <c r="A10" s="311" t="s">
        <v>1619</v>
      </c>
      <c r="B10" s="312" t="s">
        <v>1002</v>
      </c>
      <c r="C10" s="313">
        <v>1059431</v>
      </c>
      <c r="D10" s="123"/>
      <c r="E10" s="123"/>
      <c r="F10" s="123"/>
      <c r="G10" s="122">
        <f t="shared" si="0"/>
        <v>1059431</v>
      </c>
      <c r="H10" s="124"/>
    </row>
    <row r="11" spans="1:8" x14ac:dyDescent="0.25">
      <c r="A11" s="311" t="s">
        <v>1620</v>
      </c>
      <c r="B11" s="314" t="s">
        <v>1003</v>
      </c>
      <c r="C11" s="315">
        <f>C9-C10</f>
        <v>71091420</v>
      </c>
      <c r="D11" s="315">
        <f>D9-D10</f>
        <v>0</v>
      </c>
      <c r="E11" s="315">
        <f>E9-E10</f>
        <v>0</v>
      </c>
      <c r="F11" s="315">
        <f>F9-F10</f>
        <v>0</v>
      </c>
      <c r="G11" s="207">
        <f t="shared" si="0"/>
        <v>71091420</v>
      </c>
      <c r="H11" s="124"/>
    </row>
    <row r="12" spans="1:8" x14ac:dyDescent="0.25">
      <c r="A12" s="311" t="s">
        <v>1621</v>
      </c>
      <c r="B12" s="316" t="s">
        <v>1004</v>
      </c>
      <c r="C12" s="317">
        <f>C8+C11</f>
        <v>46066381</v>
      </c>
      <c r="D12" s="317">
        <f>D8+D11</f>
        <v>0</v>
      </c>
      <c r="E12" s="317">
        <f>E8+E11</f>
        <v>0</v>
      </c>
      <c r="F12" s="317">
        <f>F8+F11</f>
        <v>0</v>
      </c>
      <c r="G12" s="207">
        <f t="shared" si="0"/>
        <v>46066381</v>
      </c>
      <c r="H12" s="124"/>
    </row>
    <row r="13" spans="1:8" x14ac:dyDescent="0.25">
      <c r="A13" s="311" t="s">
        <v>1622</v>
      </c>
      <c r="B13" s="314" t="s">
        <v>1005</v>
      </c>
      <c r="C13" s="315">
        <f>C12</f>
        <v>46066381</v>
      </c>
      <c r="D13" s="315">
        <v>0</v>
      </c>
      <c r="E13" s="315">
        <v>0</v>
      </c>
      <c r="F13" s="315">
        <v>0</v>
      </c>
      <c r="G13" s="207">
        <f t="shared" si="0"/>
        <v>46066381</v>
      </c>
      <c r="H13" s="124"/>
    </row>
    <row r="14" spans="1:8" x14ac:dyDescent="0.25">
      <c r="A14" s="311" t="s">
        <v>1624</v>
      </c>
      <c r="B14" s="316" t="s">
        <v>1006</v>
      </c>
      <c r="C14" s="317">
        <f>C13</f>
        <v>46066381</v>
      </c>
      <c r="D14" s="318"/>
      <c r="E14" s="318"/>
      <c r="F14" s="318"/>
      <c r="G14" s="207">
        <f t="shared" si="0"/>
        <v>46066381</v>
      </c>
      <c r="H14" s="124"/>
    </row>
    <row r="15" spans="1:8" x14ac:dyDescent="0.25">
      <c r="A15" s="311" t="s">
        <v>1625</v>
      </c>
      <c r="B15" s="319"/>
      <c r="C15" s="320"/>
      <c r="D15" s="321"/>
      <c r="E15" s="321"/>
      <c r="F15" s="321"/>
      <c r="G15" s="321"/>
      <c r="H15" s="124"/>
    </row>
    <row r="16" spans="1:8" x14ac:dyDescent="0.25">
      <c r="A16" s="311" t="s">
        <v>1626</v>
      </c>
      <c r="B16" s="319"/>
      <c r="C16" s="320"/>
      <c r="D16" s="321"/>
      <c r="E16" s="321"/>
      <c r="F16" s="321"/>
      <c r="G16" s="321"/>
      <c r="H16" s="124"/>
    </row>
    <row r="17" spans="1:8" ht="27" customHeight="1" x14ac:dyDescent="0.25">
      <c r="A17" s="311" t="s">
        <v>1627</v>
      </c>
      <c r="B17" s="316"/>
      <c r="C17" s="318"/>
      <c r="D17" s="318"/>
      <c r="E17" s="318"/>
      <c r="F17" s="318"/>
      <c r="G17" s="318"/>
      <c r="H17" s="124"/>
    </row>
    <row r="18" spans="1:8" x14ac:dyDescent="0.25">
      <c r="B18" s="124"/>
      <c r="C18" s="124"/>
      <c r="D18" s="124"/>
      <c r="E18" s="124"/>
      <c r="F18" s="124"/>
      <c r="G18" s="124"/>
      <c r="H18" s="124"/>
    </row>
    <row r="19" spans="1:8" x14ac:dyDescent="0.25">
      <c r="B19" s="124"/>
      <c r="C19" s="124"/>
      <c r="D19" s="124"/>
      <c r="E19" s="124"/>
      <c r="F19" s="124"/>
      <c r="G19" s="124"/>
      <c r="H19" s="124"/>
    </row>
    <row r="20" spans="1:8" x14ac:dyDescent="0.25">
      <c r="B20" s="124"/>
      <c r="C20" s="124"/>
      <c r="D20" s="124"/>
      <c r="E20" s="124"/>
      <c r="F20" s="124"/>
      <c r="G20" s="124"/>
      <c r="H20" s="124"/>
    </row>
    <row r="21" spans="1:8" x14ac:dyDescent="0.25">
      <c r="B21" s="124"/>
      <c r="C21" s="124"/>
      <c r="D21" s="124"/>
      <c r="E21" s="124"/>
      <c r="F21" s="124"/>
      <c r="G21" s="124"/>
      <c r="H21" s="124"/>
    </row>
    <row r="22" spans="1:8" x14ac:dyDescent="0.25">
      <c r="B22" s="124"/>
      <c r="C22" s="124"/>
      <c r="D22" s="124"/>
      <c r="E22" s="124"/>
      <c r="F22" s="124"/>
      <c r="G22" s="124"/>
      <c r="H22" s="124"/>
    </row>
    <row r="23" spans="1:8" x14ac:dyDescent="0.25">
      <c r="B23" s="124"/>
      <c r="C23" s="124"/>
      <c r="D23" s="124"/>
      <c r="E23" s="124"/>
      <c r="F23" s="124"/>
      <c r="G23" s="124"/>
      <c r="H23" s="124"/>
    </row>
    <row r="24" spans="1:8" x14ac:dyDescent="0.25">
      <c r="B24" s="124"/>
      <c r="C24" s="124"/>
      <c r="D24" s="124"/>
      <c r="E24" s="124"/>
      <c r="F24" s="124"/>
      <c r="G24" s="124"/>
      <c r="H24" s="124"/>
    </row>
    <row r="25" spans="1:8" x14ac:dyDescent="0.25">
      <c r="B25" s="124"/>
      <c r="C25" s="124"/>
      <c r="D25" s="124"/>
      <c r="E25" s="124"/>
      <c r="F25" s="124"/>
      <c r="G25" s="124"/>
      <c r="H25" s="124"/>
    </row>
    <row r="26" spans="1:8" x14ac:dyDescent="0.25">
      <c r="B26" s="124"/>
      <c r="C26" s="124"/>
      <c r="D26" s="124"/>
      <c r="E26" s="124"/>
      <c r="F26" s="124"/>
      <c r="G26" s="124"/>
      <c r="H26" s="124"/>
    </row>
    <row r="27" spans="1:8" x14ac:dyDescent="0.25">
      <c r="B27" s="124"/>
      <c r="C27" s="124"/>
      <c r="D27" s="124"/>
      <c r="E27" s="124"/>
      <c r="F27" s="124"/>
      <c r="G27" s="124"/>
      <c r="H27" s="124"/>
    </row>
    <row r="28" spans="1:8" x14ac:dyDescent="0.25">
      <c r="B28" s="124"/>
      <c r="C28" s="124"/>
      <c r="D28" s="124"/>
      <c r="E28" s="124"/>
      <c r="F28" s="124"/>
      <c r="G28" s="124"/>
      <c r="H28" s="124"/>
    </row>
    <row r="29" spans="1:8" x14ac:dyDescent="0.25">
      <c r="B29" s="124"/>
      <c r="C29" s="124"/>
      <c r="D29" s="124"/>
      <c r="E29" s="124"/>
      <c r="F29" s="124"/>
      <c r="G29" s="124"/>
      <c r="H29" s="124"/>
    </row>
    <row r="30" spans="1:8" x14ac:dyDescent="0.25">
      <c r="B30" s="124"/>
      <c r="C30" s="124"/>
      <c r="D30" s="124"/>
      <c r="E30" s="124"/>
      <c r="F30" s="124"/>
      <c r="G30" s="124"/>
      <c r="H30" s="124"/>
    </row>
    <row r="31" spans="1:8" x14ac:dyDescent="0.25">
      <c r="B31" s="124"/>
      <c r="C31" s="124"/>
      <c r="D31" s="124"/>
      <c r="E31" s="124"/>
      <c r="F31" s="124"/>
      <c r="G31" s="124"/>
      <c r="H31" s="124"/>
    </row>
    <row r="32" spans="1:8" x14ac:dyDescent="0.25">
      <c r="B32" s="124"/>
      <c r="C32" s="124"/>
      <c r="D32" s="124"/>
      <c r="E32" s="124"/>
      <c r="F32" s="124"/>
      <c r="G32" s="124"/>
      <c r="H32" s="124"/>
    </row>
    <row r="33" spans="2:8" x14ac:dyDescent="0.25">
      <c r="B33" s="124"/>
      <c r="C33" s="124"/>
      <c r="D33" s="124"/>
      <c r="E33" s="124"/>
      <c r="F33" s="124"/>
      <c r="G33" s="124"/>
      <c r="H33" s="124"/>
    </row>
    <row r="34" spans="2:8" x14ac:dyDescent="0.25">
      <c r="B34" s="124"/>
      <c r="C34" s="124"/>
      <c r="D34" s="124"/>
      <c r="E34" s="124"/>
      <c r="F34" s="124"/>
      <c r="G34" s="124"/>
      <c r="H34" s="124"/>
    </row>
    <row r="35" spans="2:8" x14ac:dyDescent="0.25">
      <c r="B35" s="124"/>
      <c r="C35" s="124"/>
      <c r="D35" s="124"/>
      <c r="E35" s="124"/>
      <c r="F35" s="124"/>
      <c r="G35" s="124"/>
      <c r="H35" s="124"/>
    </row>
    <row r="36" spans="2:8" x14ac:dyDescent="0.25">
      <c r="B36" s="124"/>
      <c r="C36" s="124"/>
      <c r="D36" s="124"/>
      <c r="E36" s="124"/>
      <c r="F36" s="124"/>
      <c r="G36" s="124"/>
      <c r="H36" s="124"/>
    </row>
    <row r="37" spans="2:8" x14ac:dyDescent="0.25">
      <c r="B37" s="124"/>
      <c r="C37" s="124"/>
      <c r="D37" s="124"/>
      <c r="E37" s="124"/>
      <c r="F37" s="124"/>
      <c r="G37" s="124"/>
      <c r="H37" s="124"/>
    </row>
    <row r="38" spans="2:8" x14ac:dyDescent="0.25">
      <c r="B38" s="124"/>
      <c r="C38" s="124"/>
      <c r="D38" s="124"/>
      <c r="E38" s="124"/>
      <c r="F38" s="124"/>
      <c r="G38" s="124"/>
      <c r="H38" s="124"/>
    </row>
    <row r="39" spans="2:8" x14ac:dyDescent="0.25">
      <c r="B39" s="124"/>
      <c r="C39" s="124"/>
      <c r="D39" s="124"/>
      <c r="E39" s="124"/>
      <c r="F39" s="124"/>
      <c r="G39" s="124"/>
      <c r="H39" s="124"/>
    </row>
    <row r="40" spans="2:8" x14ac:dyDescent="0.25">
      <c r="B40" s="124"/>
      <c r="C40" s="124"/>
      <c r="D40" s="124"/>
      <c r="E40" s="124"/>
      <c r="F40" s="124"/>
      <c r="G40" s="124"/>
      <c r="H40" s="124"/>
    </row>
    <row r="41" spans="2:8" x14ac:dyDescent="0.25">
      <c r="B41" s="124"/>
      <c r="C41" s="124"/>
      <c r="D41" s="124"/>
      <c r="E41" s="124"/>
      <c r="F41" s="124"/>
      <c r="G41" s="124"/>
      <c r="H41" s="124"/>
    </row>
    <row r="42" spans="2:8" x14ac:dyDescent="0.25">
      <c r="B42" s="124"/>
      <c r="C42" s="124"/>
      <c r="D42" s="124"/>
      <c r="E42" s="124"/>
      <c r="F42" s="124"/>
      <c r="G42" s="124"/>
      <c r="H42" s="124"/>
    </row>
    <row r="43" spans="2:8" x14ac:dyDescent="0.25">
      <c r="B43" s="124"/>
      <c r="C43" s="124"/>
      <c r="D43" s="124"/>
      <c r="E43" s="124"/>
      <c r="F43" s="124"/>
      <c r="G43" s="124"/>
      <c r="H43" s="124"/>
    </row>
    <row r="44" spans="2:8" x14ac:dyDescent="0.25">
      <c r="B44" s="124"/>
      <c r="C44" s="124"/>
      <c r="D44" s="124"/>
      <c r="E44" s="124"/>
      <c r="F44" s="124"/>
      <c r="G44" s="124"/>
      <c r="H44" s="124"/>
    </row>
    <row r="45" spans="2:8" x14ac:dyDescent="0.25">
      <c r="B45" s="124"/>
      <c r="C45" s="124"/>
      <c r="D45" s="124"/>
      <c r="E45" s="124"/>
      <c r="F45" s="124"/>
      <c r="G45" s="124"/>
      <c r="H45" s="124"/>
    </row>
    <row r="46" spans="2:8" x14ac:dyDescent="0.25">
      <c r="B46" s="124"/>
      <c r="C46" s="124"/>
      <c r="D46" s="124"/>
      <c r="E46" s="124"/>
      <c r="F46" s="124"/>
      <c r="G46" s="124"/>
      <c r="H46" s="124"/>
    </row>
    <row r="47" spans="2:8" x14ac:dyDescent="0.25">
      <c r="B47" s="124"/>
      <c r="C47" s="124"/>
      <c r="D47" s="124"/>
      <c r="E47" s="124"/>
      <c r="F47" s="124"/>
      <c r="G47" s="124"/>
      <c r="H47" s="124"/>
    </row>
    <row r="48" spans="2:8" x14ac:dyDescent="0.25">
      <c r="B48" s="124"/>
      <c r="C48" s="124"/>
      <c r="D48" s="124"/>
      <c r="E48" s="124"/>
      <c r="F48" s="124"/>
      <c r="G48" s="124"/>
      <c r="H48" s="124"/>
    </row>
    <row r="49" spans="2:8" x14ac:dyDescent="0.25">
      <c r="B49" s="124"/>
      <c r="C49" s="124"/>
      <c r="D49" s="124"/>
      <c r="E49" s="124"/>
      <c r="F49" s="124"/>
      <c r="G49" s="124"/>
      <c r="H49" s="124"/>
    </row>
    <row r="50" spans="2:8" x14ac:dyDescent="0.25">
      <c r="B50" s="124"/>
      <c r="C50" s="124"/>
      <c r="D50" s="124"/>
      <c r="E50" s="124"/>
      <c r="F50" s="124"/>
      <c r="G50" s="124"/>
      <c r="H50" s="124"/>
    </row>
    <row r="51" spans="2:8" x14ac:dyDescent="0.25">
      <c r="B51" s="124"/>
      <c r="C51" s="124"/>
      <c r="D51" s="124"/>
      <c r="E51" s="124"/>
      <c r="F51" s="124"/>
      <c r="G51" s="124"/>
      <c r="H51" s="124"/>
    </row>
    <row r="52" spans="2:8" x14ac:dyDescent="0.25">
      <c r="B52" s="124"/>
      <c r="C52" s="124"/>
      <c r="D52" s="124"/>
      <c r="E52" s="124"/>
      <c r="F52" s="124"/>
      <c r="G52" s="124"/>
      <c r="H52" s="124"/>
    </row>
    <row r="53" spans="2:8" x14ac:dyDescent="0.25">
      <c r="B53" s="124"/>
      <c r="C53" s="124"/>
      <c r="D53" s="124"/>
      <c r="E53" s="124"/>
      <c r="F53" s="124"/>
      <c r="G53" s="124"/>
      <c r="H53" s="124"/>
    </row>
    <row r="54" spans="2:8" x14ac:dyDescent="0.25">
      <c r="B54" s="124"/>
      <c r="C54" s="124"/>
      <c r="D54" s="124"/>
      <c r="E54" s="124"/>
      <c r="F54" s="124"/>
      <c r="G54" s="124"/>
      <c r="H54" s="124"/>
    </row>
    <row r="55" spans="2:8" x14ac:dyDescent="0.25">
      <c r="B55" s="124"/>
      <c r="C55" s="124"/>
      <c r="D55" s="124"/>
      <c r="E55" s="124"/>
      <c r="F55" s="124"/>
      <c r="G55" s="124"/>
      <c r="H55" s="124"/>
    </row>
    <row r="56" spans="2:8" x14ac:dyDescent="0.25">
      <c r="B56" s="124"/>
      <c r="C56" s="124"/>
      <c r="D56" s="124"/>
      <c r="E56" s="124"/>
      <c r="F56" s="124"/>
      <c r="G56" s="124"/>
      <c r="H56" s="124"/>
    </row>
    <row r="57" spans="2:8" x14ac:dyDescent="0.25">
      <c r="B57" s="124"/>
      <c r="C57" s="124"/>
      <c r="D57" s="124"/>
      <c r="E57" s="124"/>
      <c r="F57" s="124"/>
      <c r="G57" s="124"/>
      <c r="H57" s="124"/>
    </row>
    <row r="58" spans="2:8" x14ac:dyDescent="0.25">
      <c r="B58" s="124"/>
      <c r="C58" s="124"/>
      <c r="D58" s="124"/>
      <c r="E58" s="124"/>
      <c r="F58" s="124"/>
      <c r="G58" s="124"/>
      <c r="H58" s="124"/>
    </row>
    <row r="59" spans="2:8" x14ac:dyDescent="0.25">
      <c r="B59" s="124"/>
      <c r="C59" s="124"/>
      <c r="D59" s="124"/>
      <c r="E59" s="124"/>
      <c r="F59" s="124"/>
      <c r="G59" s="124"/>
      <c r="H59" s="124"/>
    </row>
    <row r="60" spans="2:8" x14ac:dyDescent="0.25">
      <c r="B60" s="124"/>
      <c r="C60" s="124"/>
      <c r="D60" s="124"/>
      <c r="E60" s="124"/>
      <c r="F60" s="124"/>
      <c r="G60" s="124"/>
      <c r="H60" s="124"/>
    </row>
    <row r="61" spans="2:8" x14ac:dyDescent="0.25">
      <c r="B61" s="124"/>
      <c r="C61" s="124"/>
      <c r="D61" s="124"/>
      <c r="E61" s="124"/>
      <c r="F61" s="124"/>
      <c r="G61" s="124"/>
      <c r="H61" s="124"/>
    </row>
    <row r="62" spans="2:8" x14ac:dyDescent="0.25">
      <c r="B62" s="124"/>
      <c r="C62" s="124"/>
      <c r="D62" s="124"/>
      <c r="E62" s="124"/>
      <c r="F62" s="124"/>
      <c r="G62" s="124"/>
      <c r="H62" s="124"/>
    </row>
    <row r="63" spans="2:8" x14ac:dyDescent="0.25">
      <c r="B63" s="124"/>
      <c r="C63" s="124"/>
      <c r="D63" s="124"/>
      <c r="E63" s="124"/>
      <c r="F63" s="124"/>
      <c r="G63" s="124"/>
      <c r="H63" s="124"/>
    </row>
    <row r="64" spans="2:8" x14ac:dyDescent="0.25">
      <c r="B64" s="124"/>
      <c r="C64" s="124"/>
      <c r="D64" s="124"/>
      <c r="E64" s="124"/>
      <c r="F64" s="124"/>
      <c r="G64" s="124"/>
      <c r="H64" s="124"/>
    </row>
    <row r="65" spans="2:8" x14ac:dyDescent="0.25">
      <c r="B65" s="124"/>
      <c r="C65" s="124"/>
      <c r="D65" s="124"/>
      <c r="E65" s="124"/>
      <c r="F65" s="124"/>
      <c r="G65" s="124"/>
      <c r="H65" s="124"/>
    </row>
    <row r="66" spans="2:8" x14ac:dyDescent="0.25">
      <c r="B66" s="124"/>
      <c r="C66" s="124"/>
      <c r="D66" s="124"/>
      <c r="E66" s="124"/>
      <c r="F66" s="124"/>
      <c r="G66" s="124"/>
      <c r="H66" s="124"/>
    </row>
    <row r="67" spans="2:8" x14ac:dyDescent="0.25">
      <c r="B67" s="124"/>
      <c r="C67" s="124"/>
      <c r="D67" s="124"/>
      <c r="E67" s="124"/>
      <c r="F67" s="124"/>
      <c r="G67" s="124"/>
      <c r="H67" s="124"/>
    </row>
    <row r="68" spans="2:8" x14ac:dyDescent="0.25">
      <c r="B68" s="124"/>
      <c r="C68" s="124"/>
      <c r="D68" s="124"/>
      <c r="E68" s="124"/>
      <c r="F68" s="124"/>
      <c r="G68" s="124"/>
      <c r="H68" s="124"/>
    </row>
    <row r="69" spans="2:8" x14ac:dyDescent="0.25">
      <c r="B69" s="124"/>
      <c r="C69" s="124"/>
      <c r="D69" s="124"/>
      <c r="E69" s="124"/>
      <c r="F69" s="124"/>
      <c r="G69" s="124"/>
      <c r="H69" s="124"/>
    </row>
    <row r="70" spans="2:8" x14ac:dyDescent="0.25">
      <c r="B70" s="124"/>
      <c r="C70" s="124"/>
      <c r="D70" s="124"/>
      <c r="E70" s="124"/>
      <c r="F70" s="124"/>
      <c r="G70" s="124"/>
      <c r="H70" s="124"/>
    </row>
    <row r="71" spans="2:8" x14ac:dyDescent="0.25">
      <c r="B71" s="124"/>
      <c r="C71" s="124"/>
      <c r="D71" s="124"/>
      <c r="E71" s="124"/>
      <c r="F71" s="124"/>
      <c r="G71" s="124"/>
      <c r="H71" s="124"/>
    </row>
    <row r="72" spans="2:8" x14ac:dyDescent="0.25">
      <c r="B72" s="124"/>
      <c r="C72" s="124"/>
      <c r="D72" s="124"/>
      <c r="E72" s="124"/>
      <c r="F72" s="124"/>
      <c r="G72" s="124"/>
      <c r="H72" s="124"/>
    </row>
  </sheetData>
  <mergeCells count="2">
    <mergeCell ref="B1:G1"/>
    <mergeCell ref="B2:G2"/>
  </mergeCells>
  <pageMargins left="0.7" right="0.7" top="0.75" bottom="0.75" header="0.3" footer="0.3"/>
  <pageSetup paperSize="9" scale="91" orientation="landscape" r:id="rId1"/>
  <headerFooter>
    <oddHeader>&amp;C13. melléklet a 8/2021. (V. 28.) önkormányzati rendelethez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P35"/>
  <sheetViews>
    <sheetView view="pageLayout" topLeftCell="B1" zoomScaleNormal="100" workbookViewId="0">
      <selection activeCell="D3" sqref="D3"/>
    </sheetView>
  </sheetViews>
  <sheetFormatPr defaultRowHeight="15" x14ac:dyDescent="0.25"/>
  <cols>
    <col min="1" max="1" width="9.140625" style="114"/>
    <col min="2" max="2" width="86.28515625" style="114" customWidth="1"/>
    <col min="3" max="3" width="28.28515625" style="114" customWidth="1"/>
    <col min="4" max="5" width="29.140625" style="114" customWidth="1"/>
    <col min="6" max="6" width="29.42578125" style="114" customWidth="1"/>
    <col min="7" max="7" width="18.42578125" style="114" customWidth="1"/>
    <col min="8" max="16384" width="9.140625" style="114"/>
  </cols>
  <sheetData>
    <row r="1" spans="1:16" ht="25.5" customHeight="1" x14ac:dyDescent="0.25">
      <c r="B1" s="400" t="s">
        <v>942</v>
      </c>
      <c r="C1" s="401"/>
      <c r="D1" s="401"/>
      <c r="E1" s="401"/>
      <c r="F1" s="401"/>
      <c r="G1" s="401"/>
    </row>
    <row r="2" spans="1:16" ht="23.25" customHeight="1" x14ac:dyDescent="0.25">
      <c r="B2" s="402" t="s">
        <v>752</v>
      </c>
      <c r="C2" s="403"/>
      <c r="D2" s="403"/>
      <c r="E2" s="403"/>
      <c r="F2" s="403"/>
      <c r="G2" s="403"/>
    </row>
    <row r="3" spans="1:16" x14ac:dyDescent="0.25">
      <c r="B3" s="133"/>
    </row>
    <row r="4" spans="1:16" x14ac:dyDescent="0.25">
      <c r="A4" s="119"/>
      <c r="B4" s="134" t="s">
        <v>1611</v>
      </c>
      <c r="C4" s="119" t="s">
        <v>1612</v>
      </c>
      <c r="D4" s="119" t="s">
        <v>1613</v>
      </c>
      <c r="E4" s="119" t="s">
        <v>1614</v>
      </c>
      <c r="F4" s="119" t="s">
        <v>1636</v>
      </c>
      <c r="G4" s="119" t="s">
        <v>1637</v>
      </c>
    </row>
    <row r="5" spans="1:16" x14ac:dyDescent="0.25">
      <c r="A5" s="119" t="s">
        <v>1615</v>
      </c>
      <c r="B5" s="134"/>
      <c r="C5" s="119" t="s">
        <v>938</v>
      </c>
      <c r="D5" s="119"/>
      <c r="E5" s="119" t="s">
        <v>941</v>
      </c>
      <c r="F5" s="119"/>
      <c r="G5" s="119"/>
    </row>
    <row r="6" spans="1:16" ht="51" customHeight="1" x14ac:dyDescent="0.25">
      <c r="A6" s="119" t="s">
        <v>1623</v>
      </c>
      <c r="B6" s="135" t="s">
        <v>751</v>
      </c>
      <c r="C6" s="136" t="s">
        <v>800</v>
      </c>
      <c r="D6" s="136" t="s">
        <v>801</v>
      </c>
      <c r="E6" s="136" t="s">
        <v>800</v>
      </c>
      <c r="F6" s="136" t="s">
        <v>801</v>
      </c>
      <c r="G6" s="137" t="s">
        <v>3</v>
      </c>
      <c r="P6" s="114">
        <v>4</v>
      </c>
    </row>
    <row r="7" spans="1:16" ht="15" customHeight="1" x14ac:dyDescent="0.25">
      <c r="A7" s="119" t="s">
        <v>1616</v>
      </c>
      <c r="B7" s="138" t="s">
        <v>725</v>
      </c>
      <c r="C7" s="139"/>
      <c r="D7" s="139"/>
      <c r="E7" s="139"/>
      <c r="F7" s="139"/>
      <c r="G7" s="119"/>
    </row>
    <row r="8" spans="1:16" ht="15" customHeight="1" x14ac:dyDescent="0.25">
      <c r="A8" s="119" t="s">
        <v>1617</v>
      </c>
      <c r="B8" s="138" t="s">
        <v>726</v>
      </c>
      <c r="C8" s="139"/>
      <c r="D8" s="139"/>
      <c r="E8" s="139"/>
      <c r="F8" s="139"/>
      <c r="G8" s="119"/>
    </row>
    <row r="9" spans="1:16" ht="15" customHeight="1" x14ac:dyDescent="0.25">
      <c r="A9" s="119" t="s">
        <v>1618</v>
      </c>
      <c r="B9" s="138" t="s">
        <v>727</v>
      </c>
      <c r="C9" s="139"/>
      <c r="D9" s="139"/>
      <c r="E9" s="139"/>
      <c r="F9" s="139"/>
      <c r="G9" s="119"/>
    </row>
    <row r="10" spans="1:16" ht="15" customHeight="1" x14ac:dyDescent="0.25">
      <c r="A10" s="119" t="s">
        <v>1619</v>
      </c>
      <c r="B10" s="138" t="s">
        <v>728</v>
      </c>
      <c r="C10" s="139"/>
      <c r="D10" s="139"/>
      <c r="E10" s="139"/>
      <c r="F10" s="139"/>
      <c r="G10" s="119"/>
    </row>
    <row r="11" spans="1:16" ht="15" customHeight="1" x14ac:dyDescent="0.25">
      <c r="A11" s="119" t="s">
        <v>1620</v>
      </c>
      <c r="B11" s="140" t="s">
        <v>746</v>
      </c>
      <c r="C11" s="139"/>
      <c r="D11" s="139"/>
      <c r="E11" s="139"/>
      <c r="F11" s="139"/>
      <c r="G11" s="119"/>
    </row>
    <row r="12" spans="1:16" ht="15" customHeight="1" x14ac:dyDescent="0.25">
      <c r="A12" s="119" t="s">
        <v>1621</v>
      </c>
      <c r="B12" s="138" t="s">
        <v>729</v>
      </c>
      <c r="C12" s="139"/>
      <c r="D12" s="139"/>
      <c r="E12" s="139"/>
      <c r="F12" s="139"/>
      <c r="G12" s="119"/>
    </row>
    <row r="13" spans="1:16" ht="33" customHeight="1" x14ac:dyDescent="0.25">
      <c r="A13" s="119" t="s">
        <v>1622</v>
      </c>
      <c r="B13" s="138" t="s">
        <v>730</v>
      </c>
      <c r="C13" s="139"/>
      <c r="D13" s="139"/>
      <c r="E13" s="139"/>
      <c r="F13" s="139"/>
      <c r="G13" s="119"/>
    </row>
    <row r="14" spans="1:16" ht="15" customHeight="1" x14ac:dyDescent="0.25">
      <c r="A14" s="119" t="s">
        <v>1624</v>
      </c>
      <c r="B14" s="138" t="s">
        <v>731</v>
      </c>
      <c r="C14" s="139"/>
      <c r="D14" s="139"/>
      <c r="E14" s="139"/>
      <c r="F14" s="139"/>
      <c r="G14" s="119"/>
    </row>
    <row r="15" spans="1:16" ht="15" customHeight="1" x14ac:dyDescent="0.25">
      <c r="A15" s="119" t="s">
        <v>1625</v>
      </c>
      <c r="B15" s="138" t="s">
        <v>732</v>
      </c>
      <c r="C15" s="139"/>
      <c r="D15" s="139"/>
      <c r="E15" s="139"/>
      <c r="F15" s="139"/>
      <c r="G15" s="119"/>
    </row>
    <row r="16" spans="1:16" ht="15" customHeight="1" x14ac:dyDescent="0.25">
      <c r="A16" s="119" t="s">
        <v>1626</v>
      </c>
      <c r="B16" s="138" t="s">
        <v>733</v>
      </c>
      <c r="C16" s="139">
        <v>2</v>
      </c>
      <c r="D16" s="139"/>
      <c r="E16" s="139">
        <v>2</v>
      </c>
      <c r="F16" s="139"/>
      <c r="G16" s="119">
        <f t="shared" ref="G16:G28" si="0">SUM(E16:F16)</f>
        <v>2</v>
      </c>
    </row>
    <row r="17" spans="1:7" ht="15" customHeight="1" x14ac:dyDescent="0.25">
      <c r="A17" s="119" t="s">
        <v>1627</v>
      </c>
      <c r="B17" s="138" t="s">
        <v>734</v>
      </c>
      <c r="C17" s="139"/>
      <c r="D17" s="139"/>
      <c r="E17" s="139"/>
      <c r="F17" s="139"/>
      <c r="G17" s="119">
        <f t="shared" si="0"/>
        <v>0</v>
      </c>
    </row>
    <row r="18" spans="1:7" ht="15" customHeight="1" x14ac:dyDescent="0.25">
      <c r="A18" s="119" t="s">
        <v>1628</v>
      </c>
      <c r="B18" s="138" t="s">
        <v>735</v>
      </c>
      <c r="C18" s="139"/>
      <c r="D18" s="139"/>
      <c r="E18" s="139"/>
      <c r="F18" s="139"/>
      <c r="G18" s="119">
        <f t="shared" si="0"/>
        <v>0</v>
      </c>
    </row>
    <row r="19" spans="1:7" ht="15" customHeight="1" x14ac:dyDescent="0.25">
      <c r="A19" s="119" t="s">
        <v>1629</v>
      </c>
      <c r="B19" s="140" t="s">
        <v>747</v>
      </c>
      <c r="C19" s="141">
        <f>SUM(C12:C18)</f>
        <v>2</v>
      </c>
      <c r="D19" s="141">
        <f>SUM(D12:D18)</f>
        <v>0</v>
      </c>
      <c r="E19" s="141">
        <f>SUM(E12:E18)</f>
        <v>2</v>
      </c>
      <c r="F19" s="139"/>
      <c r="G19" s="142">
        <f t="shared" si="0"/>
        <v>2</v>
      </c>
    </row>
    <row r="20" spans="1:7" ht="15" customHeight="1" x14ac:dyDescent="0.25">
      <c r="A20" s="119" t="s">
        <v>1630</v>
      </c>
      <c r="B20" s="138" t="s">
        <v>736</v>
      </c>
      <c r="C20" s="139"/>
      <c r="D20" s="139"/>
      <c r="E20" s="139"/>
      <c r="F20" s="139"/>
      <c r="G20" s="119">
        <f t="shared" si="0"/>
        <v>0</v>
      </c>
    </row>
    <row r="21" spans="1:7" ht="15" customHeight="1" x14ac:dyDescent="0.25">
      <c r="A21" s="119" t="s">
        <v>1631</v>
      </c>
      <c r="B21" s="138" t="s">
        <v>737</v>
      </c>
      <c r="C21" s="139"/>
      <c r="D21" s="139"/>
      <c r="E21" s="139"/>
      <c r="F21" s="139"/>
      <c r="G21" s="119">
        <f t="shared" si="0"/>
        <v>0</v>
      </c>
    </row>
    <row r="22" spans="1:7" ht="15" customHeight="1" x14ac:dyDescent="0.25">
      <c r="A22" s="119" t="s">
        <v>1632</v>
      </c>
      <c r="B22" s="138" t="s">
        <v>738</v>
      </c>
      <c r="C22" s="139"/>
      <c r="D22" s="139"/>
      <c r="E22" s="139">
        <v>3</v>
      </c>
      <c r="F22" s="139"/>
      <c r="G22" s="119">
        <f t="shared" si="0"/>
        <v>3</v>
      </c>
    </row>
    <row r="23" spans="1:7" ht="15" customHeight="1" x14ac:dyDescent="0.25">
      <c r="A23" s="119" t="s">
        <v>1633</v>
      </c>
      <c r="B23" s="140" t="s">
        <v>748</v>
      </c>
      <c r="C23" s="141">
        <f>SUM(C20:C22)</f>
        <v>0</v>
      </c>
      <c r="D23" s="141">
        <f>SUM(D20:D22)</f>
        <v>0</v>
      </c>
      <c r="E23" s="141">
        <f>SUM(E20:E22)</f>
        <v>3</v>
      </c>
      <c r="F23" s="139"/>
      <c r="G23" s="142">
        <f t="shared" si="0"/>
        <v>3</v>
      </c>
    </row>
    <row r="24" spans="1:7" ht="15" customHeight="1" x14ac:dyDescent="0.25">
      <c r="A24" s="119" t="s">
        <v>1634</v>
      </c>
      <c r="B24" s="138" t="s">
        <v>739</v>
      </c>
      <c r="C24" s="139">
        <v>1</v>
      </c>
      <c r="D24" s="139"/>
      <c r="E24" s="139">
        <v>1</v>
      </c>
      <c r="F24" s="139"/>
      <c r="G24" s="119">
        <f t="shared" si="0"/>
        <v>1</v>
      </c>
    </row>
    <row r="25" spans="1:7" ht="15" customHeight="1" x14ac:dyDescent="0.25">
      <c r="A25" s="119" t="s">
        <v>1635</v>
      </c>
      <c r="B25" s="138" t="s">
        <v>740</v>
      </c>
      <c r="C25" s="139">
        <v>3</v>
      </c>
      <c r="D25" s="139"/>
      <c r="E25" s="139">
        <v>1</v>
      </c>
      <c r="F25" s="139"/>
      <c r="G25" s="119">
        <f t="shared" si="0"/>
        <v>1</v>
      </c>
    </row>
    <row r="26" spans="1:7" ht="15" customHeight="1" x14ac:dyDescent="0.25">
      <c r="A26" s="119" t="s">
        <v>1638</v>
      </c>
      <c r="B26" s="138" t="s">
        <v>741</v>
      </c>
      <c r="C26" s="141">
        <v>1</v>
      </c>
      <c r="D26" s="139"/>
      <c r="E26" s="139"/>
      <c r="F26" s="139"/>
      <c r="G26" s="119">
        <f t="shared" si="0"/>
        <v>0</v>
      </c>
    </row>
    <row r="27" spans="1:7" ht="15" customHeight="1" x14ac:dyDescent="0.25">
      <c r="A27" s="119" t="s">
        <v>1639</v>
      </c>
      <c r="B27" s="140" t="s">
        <v>749</v>
      </c>
      <c r="C27" s="141">
        <f>SUM(C24:C26)</f>
        <v>5</v>
      </c>
      <c r="D27" s="141">
        <f>SUM(D24:D26)</f>
        <v>0</v>
      </c>
      <c r="E27" s="141">
        <f>SUM(E24:E26)</f>
        <v>2</v>
      </c>
      <c r="F27" s="139"/>
      <c r="G27" s="142">
        <f t="shared" si="0"/>
        <v>2</v>
      </c>
    </row>
    <row r="28" spans="1:7" ht="37.5" customHeight="1" x14ac:dyDescent="0.25">
      <c r="A28" s="119" t="s">
        <v>1640</v>
      </c>
      <c r="B28" s="140" t="s">
        <v>750</v>
      </c>
      <c r="C28" s="143">
        <f>C27+C23+C19</f>
        <v>7</v>
      </c>
      <c r="D28" s="143">
        <f>D27+D23+D19</f>
        <v>0</v>
      </c>
      <c r="E28" s="143">
        <f>E27+E23+E19</f>
        <v>7</v>
      </c>
      <c r="F28" s="144"/>
      <c r="G28" s="142">
        <f t="shared" si="0"/>
        <v>7</v>
      </c>
    </row>
    <row r="29" spans="1:7" ht="39" customHeight="1" x14ac:dyDescent="0.25">
      <c r="A29" s="119" t="s">
        <v>1641</v>
      </c>
      <c r="B29" s="138" t="s">
        <v>742</v>
      </c>
      <c r="C29" s="139"/>
      <c r="D29" s="139"/>
      <c r="E29" s="139"/>
      <c r="F29" s="139"/>
      <c r="G29" s="119"/>
    </row>
    <row r="30" spans="1:7" ht="30" x14ac:dyDescent="0.25">
      <c r="A30" s="119" t="s">
        <v>1642</v>
      </c>
      <c r="B30" s="138" t="s">
        <v>743</v>
      </c>
      <c r="C30" s="139"/>
      <c r="D30" s="139"/>
      <c r="E30" s="139"/>
      <c r="F30" s="139"/>
      <c r="G30" s="119"/>
    </row>
    <row r="31" spans="1:7" ht="33.75" customHeight="1" x14ac:dyDescent="0.25">
      <c r="A31" s="119" t="s">
        <v>1643</v>
      </c>
      <c r="B31" s="138" t="s">
        <v>744</v>
      </c>
      <c r="C31" s="139"/>
      <c r="D31" s="139"/>
      <c r="E31" s="139"/>
      <c r="F31" s="139"/>
      <c r="G31" s="119"/>
    </row>
    <row r="32" spans="1:7" ht="18.75" customHeight="1" x14ac:dyDescent="0.25">
      <c r="A32" s="119" t="s">
        <v>1644</v>
      </c>
      <c r="B32" s="138" t="s">
        <v>745</v>
      </c>
      <c r="C32" s="139"/>
      <c r="D32" s="139"/>
      <c r="E32" s="139"/>
      <c r="F32" s="139"/>
      <c r="G32" s="119"/>
    </row>
    <row r="33" spans="1:7" ht="33" customHeight="1" x14ac:dyDescent="0.25">
      <c r="A33" s="119" t="s">
        <v>1645</v>
      </c>
      <c r="B33" s="140" t="s">
        <v>100</v>
      </c>
      <c r="C33" s="139"/>
      <c r="D33" s="139"/>
      <c r="E33" s="139"/>
      <c r="F33" s="139"/>
      <c r="G33" s="119"/>
    </row>
    <row r="34" spans="1:7" x14ac:dyDescent="0.25">
      <c r="B34" s="397"/>
      <c r="C34" s="398"/>
      <c r="D34" s="398"/>
      <c r="E34" s="398"/>
      <c r="F34" s="398"/>
    </row>
    <row r="35" spans="1:7" x14ac:dyDescent="0.25">
      <c r="B35" s="399"/>
      <c r="C35" s="398"/>
      <c r="D35" s="398"/>
      <c r="E35" s="398"/>
      <c r="F35" s="398"/>
    </row>
  </sheetData>
  <mergeCells count="4">
    <mergeCell ref="B34:F34"/>
    <mergeCell ref="B35:F35"/>
    <mergeCell ref="B1:G1"/>
    <mergeCell ref="B2:G2"/>
  </mergeCells>
  <phoneticPr fontId="33" type="noConversion"/>
  <pageMargins left="0" right="0" top="0.74803149606299213" bottom="0.74803149606299213" header="0.31496062992125984" footer="0.31496062992125984"/>
  <pageSetup paperSize="9" scale="46" fitToHeight="0" orientation="landscape" horizontalDpi="300" verticalDpi="300" r:id="rId1"/>
  <headerFooter>
    <oddHeader>&amp;C2. melléklet a 8/2021.(V. 28.) önkormányzati rendelethez</oddHeader>
    <oddFooter>&amp;C- 4 -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51"/>
  <sheetViews>
    <sheetView view="pageLayout" zoomScaleNormal="100" workbookViewId="0">
      <selection activeCell="B3" sqref="B3:E3"/>
    </sheetView>
  </sheetViews>
  <sheetFormatPr defaultRowHeight="15" x14ac:dyDescent="0.25"/>
  <cols>
    <col min="1" max="1" width="9.140625" style="308"/>
    <col min="2" max="2" width="65" style="308" customWidth="1"/>
    <col min="3" max="3" width="14.28515625" style="308" customWidth="1"/>
    <col min="4" max="4" width="14.42578125" style="308" customWidth="1"/>
    <col min="5" max="5" width="14.28515625" style="308" customWidth="1"/>
    <col min="6" max="16384" width="9.140625" style="308"/>
  </cols>
  <sheetData>
    <row r="1" spans="1:11" x14ac:dyDescent="0.25">
      <c r="B1" s="400" t="s">
        <v>942</v>
      </c>
      <c r="C1" s="401"/>
      <c r="D1" s="401"/>
      <c r="E1" s="401"/>
      <c r="F1" s="147"/>
      <c r="G1" s="147"/>
      <c r="H1" s="147"/>
      <c r="I1" s="147"/>
      <c r="J1" s="147"/>
      <c r="K1" s="147"/>
    </row>
    <row r="2" spans="1:11" ht="21" customHeight="1" x14ac:dyDescent="0.25">
      <c r="B2" s="417"/>
      <c r="C2" s="400"/>
      <c r="D2" s="400"/>
      <c r="E2" s="400"/>
    </row>
    <row r="3" spans="1:11" ht="21" customHeight="1" x14ac:dyDescent="0.25">
      <c r="B3" s="415" t="s">
        <v>1600</v>
      </c>
      <c r="C3" s="415"/>
      <c r="D3" s="415"/>
      <c r="E3" s="415"/>
    </row>
    <row r="4" spans="1:11" x14ac:dyDescent="0.25">
      <c r="B4" s="117"/>
      <c r="C4" s="322"/>
      <c r="D4" s="322"/>
      <c r="E4" s="322"/>
    </row>
    <row r="5" spans="1:11" s="309" customFormat="1" x14ac:dyDescent="0.25">
      <c r="A5" s="310"/>
      <c r="B5" s="284" t="s">
        <v>1611</v>
      </c>
      <c r="C5" s="284" t="s">
        <v>1612</v>
      </c>
      <c r="D5" s="284" t="s">
        <v>1613</v>
      </c>
      <c r="E5" s="284" t="s">
        <v>1614</v>
      </c>
    </row>
    <row r="6" spans="1:11" ht="42.75" x14ac:dyDescent="0.25">
      <c r="A6" s="311" t="s">
        <v>1615</v>
      </c>
      <c r="B6" s="179" t="s">
        <v>812</v>
      </c>
      <c r="C6" s="323" t="s">
        <v>1601</v>
      </c>
      <c r="D6" s="323" t="s">
        <v>952</v>
      </c>
      <c r="E6" s="323" t="s">
        <v>1602</v>
      </c>
    </row>
    <row r="7" spans="1:11" x14ac:dyDescent="0.25">
      <c r="A7" s="311" t="s">
        <v>1623</v>
      </c>
      <c r="B7" s="312" t="s">
        <v>953</v>
      </c>
      <c r="C7" s="313">
        <v>11493302</v>
      </c>
      <c r="D7" s="313"/>
      <c r="E7" s="313">
        <v>13435621</v>
      </c>
    </row>
    <row r="8" spans="1:11" ht="30" x14ac:dyDescent="0.25">
      <c r="A8" s="311" t="s">
        <v>1616</v>
      </c>
      <c r="B8" s="312" t="s">
        <v>954</v>
      </c>
      <c r="C8" s="313">
        <v>6580170</v>
      </c>
      <c r="D8" s="313"/>
      <c r="E8" s="313">
        <v>7366883</v>
      </c>
    </row>
    <row r="9" spans="1:11" x14ac:dyDescent="0.25">
      <c r="A9" s="311" t="s">
        <v>1617</v>
      </c>
      <c r="B9" s="312" t="s">
        <v>955</v>
      </c>
      <c r="C9" s="313">
        <v>4993033</v>
      </c>
      <c r="D9" s="313"/>
      <c r="E9" s="313">
        <v>4698519</v>
      </c>
    </row>
    <row r="10" spans="1:11" ht="28.5" x14ac:dyDescent="0.25">
      <c r="A10" s="311" t="s">
        <v>1618</v>
      </c>
      <c r="B10" s="314" t="s">
        <v>956</v>
      </c>
      <c r="C10" s="315">
        <f>SUM(C7:C9)</f>
        <v>23066505</v>
      </c>
      <c r="D10" s="315"/>
      <c r="E10" s="315">
        <f>SUM(E7:E9)</f>
        <v>25501023</v>
      </c>
    </row>
    <row r="11" spans="1:11" x14ac:dyDescent="0.25">
      <c r="A11" s="311" t="s">
        <v>1619</v>
      </c>
      <c r="B11" s="312" t="s">
        <v>957</v>
      </c>
      <c r="C11" s="313">
        <v>0</v>
      </c>
      <c r="D11" s="313"/>
      <c r="E11" s="313">
        <v>0</v>
      </c>
    </row>
    <row r="12" spans="1:11" x14ac:dyDescent="0.25">
      <c r="A12" s="311" t="s">
        <v>1620</v>
      </c>
      <c r="B12" s="312" t="s">
        <v>958</v>
      </c>
      <c r="C12" s="313">
        <v>0</v>
      </c>
      <c r="D12" s="313"/>
      <c r="E12" s="313">
        <v>0</v>
      </c>
    </row>
    <row r="13" spans="1:11" ht="28.5" x14ac:dyDescent="0.25">
      <c r="A13" s="311" t="s">
        <v>1621</v>
      </c>
      <c r="B13" s="314" t="s">
        <v>959</v>
      </c>
      <c r="C13" s="315">
        <v>0</v>
      </c>
      <c r="D13" s="315"/>
      <c r="E13" s="315">
        <v>0</v>
      </c>
    </row>
    <row r="14" spans="1:11" ht="30" x14ac:dyDescent="0.25">
      <c r="A14" s="311" t="s">
        <v>1622</v>
      </c>
      <c r="B14" s="312" t="s">
        <v>960</v>
      </c>
      <c r="C14" s="313">
        <v>30673897</v>
      </c>
      <c r="D14" s="313"/>
      <c r="E14" s="313">
        <v>26185003</v>
      </c>
    </row>
    <row r="15" spans="1:11" x14ac:dyDescent="0.25">
      <c r="A15" s="311" t="s">
        <v>1624</v>
      </c>
      <c r="B15" s="312" t="s">
        <v>961</v>
      </c>
      <c r="C15" s="313">
        <v>2475109</v>
      </c>
      <c r="D15" s="313"/>
      <c r="E15" s="313">
        <v>4022500</v>
      </c>
    </row>
    <row r="16" spans="1:11" x14ac:dyDescent="0.25">
      <c r="A16" s="311" t="s">
        <v>1625</v>
      </c>
      <c r="B16" s="312" t="s">
        <v>962</v>
      </c>
      <c r="C16" s="313">
        <v>8285229</v>
      </c>
      <c r="D16" s="313"/>
      <c r="E16" s="313">
        <v>110005057</v>
      </c>
    </row>
    <row r="17" spans="1:5" x14ac:dyDescent="0.25">
      <c r="A17" s="311" t="s">
        <v>1626</v>
      </c>
      <c r="B17" s="312" t="s">
        <v>963</v>
      </c>
      <c r="C17" s="313">
        <v>17018750</v>
      </c>
      <c r="D17" s="313"/>
      <c r="E17" s="313">
        <v>3373887</v>
      </c>
    </row>
    <row r="18" spans="1:5" ht="28.5" x14ac:dyDescent="0.25">
      <c r="A18" s="311" t="s">
        <v>1627</v>
      </c>
      <c r="B18" s="314" t="s">
        <v>964</v>
      </c>
      <c r="C18" s="315">
        <f>SUM(C14:C17)</f>
        <v>58452985</v>
      </c>
      <c r="D18" s="315"/>
      <c r="E18" s="315">
        <f>SUM(E14:E17)</f>
        <v>143586447</v>
      </c>
    </row>
    <row r="19" spans="1:5" x14ac:dyDescent="0.25">
      <c r="A19" s="311" t="s">
        <v>1628</v>
      </c>
      <c r="B19" s="312" t="s">
        <v>965</v>
      </c>
      <c r="C19" s="313">
        <v>1428083</v>
      </c>
      <c r="D19" s="313"/>
      <c r="E19" s="313">
        <v>1079108</v>
      </c>
    </row>
    <row r="20" spans="1:5" x14ac:dyDescent="0.25">
      <c r="A20" s="311" t="s">
        <v>1629</v>
      </c>
      <c r="B20" s="312" t="s">
        <v>966</v>
      </c>
      <c r="C20" s="313">
        <v>18600748</v>
      </c>
      <c r="D20" s="313"/>
      <c r="E20" s="313">
        <v>15772546</v>
      </c>
    </row>
    <row r="21" spans="1:5" x14ac:dyDescent="0.25">
      <c r="A21" s="311" t="s">
        <v>1630</v>
      </c>
      <c r="B21" s="312" t="s">
        <v>967</v>
      </c>
      <c r="C21" s="313">
        <v>0</v>
      </c>
      <c r="D21" s="313"/>
      <c r="E21" s="313">
        <v>0</v>
      </c>
    </row>
    <row r="22" spans="1:5" x14ac:dyDescent="0.25">
      <c r="A22" s="311" t="s">
        <v>1631</v>
      </c>
      <c r="B22" s="312" t="s">
        <v>968</v>
      </c>
      <c r="C22" s="313">
        <v>1292693</v>
      </c>
      <c r="D22" s="313"/>
      <c r="E22" s="313">
        <v>1825142</v>
      </c>
    </row>
    <row r="23" spans="1:5" x14ac:dyDescent="0.25">
      <c r="A23" s="311" t="s">
        <v>1632</v>
      </c>
      <c r="B23" s="314" t="s">
        <v>969</v>
      </c>
      <c r="C23" s="315">
        <f>SUM(C19:C22)</f>
        <v>21321524</v>
      </c>
      <c r="D23" s="315"/>
      <c r="E23" s="315">
        <f>SUM(E19:E22)</f>
        <v>18676796</v>
      </c>
    </row>
    <row r="24" spans="1:5" x14ac:dyDescent="0.25">
      <c r="A24" s="311" t="s">
        <v>1633</v>
      </c>
      <c r="B24" s="312" t="s">
        <v>970</v>
      </c>
      <c r="C24" s="313">
        <v>7996294</v>
      </c>
      <c r="D24" s="313"/>
      <c r="E24" s="313">
        <v>7030798</v>
      </c>
    </row>
    <row r="25" spans="1:5" x14ac:dyDescent="0.25">
      <c r="A25" s="311" t="s">
        <v>1634</v>
      </c>
      <c r="B25" s="312" t="s">
        <v>971</v>
      </c>
      <c r="C25" s="313">
        <v>8701393</v>
      </c>
      <c r="D25" s="313"/>
      <c r="E25" s="313">
        <v>5669538</v>
      </c>
    </row>
    <row r="26" spans="1:5" x14ac:dyDescent="0.25">
      <c r="A26" s="311" t="s">
        <v>1635</v>
      </c>
      <c r="B26" s="312" t="s">
        <v>972</v>
      </c>
      <c r="C26" s="313">
        <v>2961330</v>
      </c>
      <c r="D26" s="313"/>
      <c r="E26" s="313">
        <v>1996269</v>
      </c>
    </row>
    <row r="27" spans="1:5" x14ac:dyDescent="0.25">
      <c r="A27" s="311" t="s">
        <v>1638</v>
      </c>
      <c r="B27" s="314" t="s">
        <v>973</v>
      </c>
      <c r="C27" s="315">
        <f>SUM(C24:C26)</f>
        <v>19659017</v>
      </c>
      <c r="D27" s="315"/>
      <c r="E27" s="315">
        <f>SUM(E24:E26)</f>
        <v>14696605</v>
      </c>
    </row>
    <row r="28" spans="1:5" x14ac:dyDescent="0.25">
      <c r="A28" s="311" t="s">
        <v>1639</v>
      </c>
      <c r="B28" s="314" t="s">
        <v>974</v>
      </c>
      <c r="C28" s="315">
        <v>17782014</v>
      </c>
      <c r="D28" s="315"/>
      <c r="E28" s="315">
        <v>17380121</v>
      </c>
    </row>
    <row r="29" spans="1:5" x14ac:dyDescent="0.25">
      <c r="A29" s="311" t="s">
        <v>1640</v>
      </c>
      <c r="B29" s="314" t="s">
        <v>975</v>
      </c>
      <c r="C29" s="315">
        <v>29320930</v>
      </c>
      <c r="D29" s="315"/>
      <c r="E29" s="315">
        <v>43448113</v>
      </c>
    </row>
    <row r="30" spans="1:5" ht="28.5" x14ac:dyDescent="0.25">
      <c r="A30" s="311" t="s">
        <v>1641</v>
      </c>
      <c r="B30" s="314" t="s">
        <v>976</v>
      </c>
      <c r="C30" s="315">
        <f>C10+C18+C13-C23-C27-C28-C29</f>
        <v>-6563995</v>
      </c>
      <c r="D30" s="315"/>
      <c r="E30" s="315">
        <f>E10+E18+E13-E23-E27-E28-E29</f>
        <v>74885835</v>
      </c>
    </row>
    <row r="31" spans="1:5" x14ac:dyDescent="0.25">
      <c r="A31" s="311" t="s">
        <v>1642</v>
      </c>
      <c r="B31" s="312" t="s">
        <v>977</v>
      </c>
      <c r="C31" s="313"/>
      <c r="D31" s="313"/>
      <c r="E31" s="313"/>
    </row>
    <row r="32" spans="1:5" ht="30" x14ac:dyDescent="0.25">
      <c r="A32" s="311" t="s">
        <v>1643</v>
      </c>
      <c r="B32" s="312" t="s">
        <v>978</v>
      </c>
      <c r="C32" s="313">
        <v>0</v>
      </c>
      <c r="D32" s="313"/>
      <c r="E32" s="313">
        <v>0</v>
      </c>
    </row>
    <row r="33" spans="1:5" ht="30" x14ac:dyDescent="0.25">
      <c r="A33" s="311" t="s">
        <v>1644</v>
      </c>
      <c r="B33" s="312" t="s">
        <v>979</v>
      </c>
      <c r="C33" s="313">
        <v>0</v>
      </c>
      <c r="D33" s="313"/>
      <c r="E33" s="313">
        <v>0</v>
      </c>
    </row>
    <row r="34" spans="1:5" x14ac:dyDescent="0.25">
      <c r="A34" s="311" t="s">
        <v>1645</v>
      </c>
      <c r="B34" s="312" t="s">
        <v>980</v>
      </c>
      <c r="C34" s="313">
        <v>21</v>
      </c>
      <c r="D34" s="313"/>
      <c r="E34" s="313">
        <v>532890</v>
      </c>
    </row>
    <row r="35" spans="1:5" x14ac:dyDescent="0.25">
      <c r="A35" s="311" t="s">
        <v>1653</v>
      </c>
      <c r="B35" s="312" t="s">
        <v>981</v>
      </c>
      <c r="C35" s="313">
        <v>0</v>
      </c>
      <c r="D35" s="313"/>
      <c r="E35" s="313">
        <v>0</v>
      </c>
    </row>
    <row r="36" spans="1:5" ht="30" x14ac:dyDescent="0.25">
      <c r="A36" s="311" t="s">
        <v>1654</v>
      </c>
      <c r="B36" s="312" t="s">
        <v>982</v>
      </c>
      <c r="C36" s="313">
        <v>0</v>
      </c>
      <c r="D36" s="313"/>
      <c r="E36" s="313">
        <v>0</v>
      </c>
    </row>
    <row r="37" spans="1:5" ht="30" x14ac:dyDescent="0.25">
      <c r="A37" s="311" t="s">
        <v>1655</v>
      </c>
      <c r="B37" s="312" t="s">
        <v>983</v>
      </c>
      <c r="C37" s="313">
        <v>0</v>
      </c>
      <c r="D37" s="313"/>
      <c r="E37" s="313">
        <v>0</v>
      </c>
    </row>
    <row r="38" spans="1:5" ht="28.5" x14ac:dyDescent="0.25">
      <c r="A38" s="311" t="s">
        <v>1656</v>
      </c>
      <c r="B38" s="314" t="s">
        <v>984</v>
      </c>
      <c r="C38" s="315">
        <f>C33+C32+C31+C34+C35</f>
        <v>21</v>
      </c>
      <c r="D38" s="315"/>
      <c r="E38" s="315">
        <f>E33+E32+E31+E34+E35</f>
        <v>532890</v>
      </c>
    </row>
    <row r="39" spans="1:5" x14ac:dyDescent="0.25">
      <c r="A39" s="311" t="s">
        <v>1657</v>
      </c>
      <c r="B39" s="312" t="s">
        <v>985</v>
      </c>
      <c r="C39" s="313">
        <v>0</v>
      </c>
      <c r="D39" s="313"/>
      <c r="E39" s="313">
        <v>0</v>
      </c>
    </row>
    <row r="40" spans="1:5" ht="30" x14ac:dyDescent="0.25">
      <c r="A40" s="311" t="s">
        <v>1658</v>
      </c>
      <c r="B40" s="312" t="s">
        <v>986</v>
      </c>
      <c r="C40" s="313">
        <v>0</v>
      </c>
      <c r="D40" s="313"/>
      <c r="E40" s="313">
        <v>0</v>
      </c>
    </row>
    <row r="41" spans="1:5" x14ac:dyDescent="0.25">
      <c r="A41" s="311" t="s">
        <v>1659</v>
      </c>
      <c r="B41" s="312" t="s">
        <v>987</v>
      </c>
      <c r="C41" s="313">
        <v>0</v>
      </c>
      <c r="D41" s="313"/>
      <c r="E41" s="313">
        <v>0</v>
      </c>
    </row>
    <row r="42" spans="1:5" x14ac:dyDescent="0.25">
      <c r="A42" s="311" t="s">
        <v>1660</v>
      </c>
      <c r="B42" s="312" t="s">
        <v>988</v>
      </c>
      <c r="C42" s="313">
        <v>0</v>
      </c>
      <c r="D42" s="313"/>
      <c r="E42" s="313">
        <v>0</v>
      </c>
    </row>
    <row r="43" spans="1:5" x14ac:dyDescent="0.25">
      <c r="A43" s="311" t="s">
        <v>1661</v>
      </c>
      <c r="B43" s="312" t="s">
        <v>989</v>
      </c>
      <c r="C43" s="313">
        <v>0</v>
      </c>
      <c r="D43" s="313"/>
      <c r="E43" s="313">
        <v>0</v>
      </c>
    </row>
    <row r="44" spans="1:5" x14ac:dyDescent="0.25">
      <c r="A44" s="311" t="s">
        <v>1662</v>
      </c>
      <c r="B44" s="312" t="s">
        <v>990</v>
      </c>
      <c r="C44" s="313">
        <v>0</v>
      </c>
      <c r="D44" s="313"/>
      <c r="E44" s="313">
        <v>0</v>
      </c>
    </row>
    <row r="45" spans="1:5" x14ac:dyDescent="0.25">
      <c r="A45" s="311" t="s">
        <v>1663</v>
      </c>
      <c r="B45" s="312" t="s">
        <v>991</v>
      </c>
      <c r="C45" s="313">
        <f>SUM(C43:C44)</f>
        <v>0</v>
      </c>
      <c r="D45" s="313"/>
      <c r="E45" s="313">
        <f>SUM(E43:E44)</f>
        <v>0</v>
      </c>
    </row>
    <row r="46" spans="1:5" ht="30" x14ac:dyDescent="0.25">
      <c r="A46" s="311" t="s">
        <v>1664</v>
      </c>
      <c r="B46" s="312" t="s">
        <v>992</v>
      </c>
      <c r="C46" s="313">
        <v>0</v>
      </c>
      <c r="D46" s="313"/>
      <c r="E46" s="313">
        <v>0</v>
      </c>
    </row>
    <row r="47" spans="1:5" ht="30" x14ac:dyDescent="0.25">
      <c r="A47" s="311" t="s">
        <v>1665</v>
      </c>
      <c r="B47" s="312" t="s">
        <v>993</v>
      </c>
      <c r="C47" s="313">
        <v>0</v>
      </c>
      <c r="D47" s="313"/>
      <c r="E47" s="313">
        <v>0</v>
      </c>
    </row>
    <row r="48" spans="1:5" s="324" customFormat="1" x14ac:dyDescent="0.25">
      <c r="A48" s="311" t="s">
        <v>1666</v>
      </c>
      <c r="B48" s="314" t="s">
        <v>994</v>
      </c>
      <c r="C48" s="315">
        <f>C39+C40+C41+C42+C45</f>
        <v>0</v>
      </c>
      <c r="D48" s="315"/>
      <c r="E48" s="315">
        <f>E39+E40+E41+E42+E45</f>
        <v>0</v>
      </c>
    </row>
    <row r="49" spans="1:5" x14ac:dyDescent="0.25">
      <c r="A49" s="311" t="s">
        <v>1667</v>
      </c>
      <c r="B49" s="314" t="s">
        <v>995</v>
      </c>
      <c r="C49" s="315">
        <f>C38-C48</f>
        <v>21</v>
      </c>
      <c r="D49" s="315"/>
      <c r="E49" s="315">
        <f>E38-E48</f>
        <v>532890</v>
      </c>
    </row>
    <row r="50" spans="1:5" x14ac:dyDescent="0.25">
      <c r="A50" s="311" t="s">
        <v>1668</v>
      </c>
      <c r="B50" s="314" t="s">
        <v>996</v>
      </c>
      <c r="C50" s="315">
        <f>C30+C49</f>
        <v>-6563974</v>
      </c>
      <c r="D50" s="315"/>
      <c r="E50" s="315">
        <f>E30+E49</f>
        <v>75418725</v>
      </c>
    </row>
    <row r="51" spans="1:5" x14ac:dyDescent="0.25">
      <c r="B51" s="124"/>
      <c r="C51" s="124"/>
      <c r="D51" s="124"/>
      <c r="E51" s="124"/>
    </row>
  </sheetData>
  <mergeCells count="3">
    <mergeCell ref="B2:E2"/>
    <mergeCell ref="B3:E3"/>
    <mergeCell ref="B1:E1"/>
  </mergeCells>
  <pageMargins left="0.7" right="0.7" top="0.75" bottom="0.75" header="0.3" footer="0.3"/>
  <pageSetup paperSize="9" scale="74" fitToHeight="0" orientation="portrait" r:id="rId1"/>
  <headerFooter>
    <oddHeader>&amp;C14. melléklet a 8/2021. (V. 28.) önkormányzati rendelethez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263"/>
  <sheetViews>
    <sheetView view="pageLayout" zoomScaleNormal="100" workbookViewId="0">
      <selection activeCell="B247" sqref="B247"/>
    </sheetView>
  </sheetViews>
  <sheetFormatPr defaultRowHeight="15" x14ac:dyDescent="0.25"/>
  <cols>
    <col min="1" max="1" width="9.140625" style="325"/>
    <col min="2" max="2" width="8" style="325" customWidth="1"/>
    <col min="3" max="3" width="79" style="325" bestFit="1" customWidth="1"/>
    <col min="4" max="5" width="27.28515625" style="340" customWidth="1"/>
    <col min="6" max="6" width="13.28515625" style="325" bestFit="1" customWidth="1"/>
    <col min="7" max="7" width="14.7109375" style="325" customWidth="1"/>
    <col min="8" max="16384" width="9.140625" style="325"/>
  </cols>
  <sheetData>
    <row r="1" spans="1:8" ht="27.75" customHeight="1" x14ac:dyDescent="0.25">
      <c r="B1" s="418" t="s">
        <v>1603</v>
      </c>
      <c r="C1" s="419"/>
      <c r="D1" s="419"/>
      <c r="E1" s="419"/>
      <c r="F1" s="420"/>
      <c r="G1" s="420"/>
    </row>
    <row r="2" spans="1:8" ht="23.25" customHeight="1" x14ac:dyDescent="0.25">
      <c r="B2" s="415" t="s">
        <v>1605</v>
      </c>
      <c r="C2" s="415"/>
      <c r="D2" s="415"/>
      <c r="E2" s="415"/>
      <c r="F2" s="421"/>
      <c r="G2" s="421"/>
    </row>
    <row r="4" spans="1:8" x14ac:dyDescent="0.25">
      <c r="A4" s="326"/>
      <c r="B4" s="326" t="s">
        <v>1646</v>
      </c>
      <c r="C4" s="326" t="s">
        <v>1612</v>
      </c>
      <c r="D4" s="327" t="s">
        <v>1613</v>
      </c>
      <c r="E4" s="327" t="s">
        <v>1614</v>
      </c>
    </row>
    <row r="5" spans="1:8" x14ac:dyDescent="0.25">
      <c r="A5" s="326" t="s">
        <v>1615</v>
      </c>
      <c r="B5" s="328"/>
      <c r="C5" s="329"/>
      <c r="D5" s="330" t="s">
        <v>1007</v>
      </c>
      <c r="E5" s="330" t="s">
        <v>1008</v>
      </c>
      <c r="F5" s="331"/>
      <c r="G5" s="331"/>
      <c r="H5" s="331"/>
    </row>
    <row r="6" spans="1:8" x14ac:dyDescent="0.25">
      <c r="A6" s="326" t="s">
        <v>1623</v>
      </c>
      <c r="B6" s="328" t="s">
        <v>1009</v>
      </c>
      <c r="C6" s="329" t="s">
        <v>1010</v>
      </c>
      <c r="D6" s="330"/>
      <c r="E6" s="330"/>
      <c r="F6" s="331"/>
      <c r="G6" s="331"/>
      <c r="H6" s="331"/>
    </row>
    <row r="7" spans="1:8" x14ac:dyDescent="0.25">
      <c r="A7" s="326" t="s">
        <v>1616</v>
      </c>
      <c r="B7" s="328" t="s">
        <v>1011</v>
      </c>
      <c r="C7" s="329" t="s">
        <v>1012</v>
      </c>
      <c r="D7" s="330">
        <v>462052</v>
      </c>
      <c r="E7" s="330">
        <v>148552</v>
      </c>
      <c r="F7" s="331"/>
      <c r="G7" s="331"/>
      <c r="H7" s="331"/>
    </row>
    <row r="8" spans="1:8" x14ac:dyDescent="0.25">
      <c r="A8" s="326" t="s">
        <v>1617</v>
      </c>
      <c r="B8" s="328" t="s">
        <v>1013</v>
      </c>
      <c r="C8" s="329" t="s">
        <v>1014</v>
      </c>
      <c r="D8" s="330"/>
      <c r="E8" s="330"/>
      <c r="F8" s="331"/>
      <c r="G8" s="331"/>
      <c r="H8" s="331"/>
    </row>
    <row r="9" spans="1:8" s="335" customFormat="1" x14ac:dyDescent="0.25">
      <c r="A9" s="326" t="s">
        <v>1618</v>
      </c>
      <c r="B9" s="282" t="s">
        <v>1015</v>
      </c>
      <c r="C9" s="332" t="s">
        <v>1016</v>
      </c>
      <c r="D9" s="333">
        <f>SUM(D6:D8)</f>
        <v>462052</v>
      </c>
      <c r="E9" s="333">
        <f>SUM(E6:E8)</f>
        <v>148552</v>
      </c>
      <c r="F9" s="334"/>
      <c r="G9" s="334"/>
      <c r="H9" s="334"/>
    </row>
    <row r="10" spans="1:8" x14ac:dyDescent="0.25">
      <c r="A10" s="326" t="s">
        <v>1619</v>
      </c>
      <c r="B10" s="328" t="s">
        <v>1017</v>
      </c>
      <c r="C10" s="329" t="s">
        <v>1018</v>
      </c>
      <c r="D10" s="330">
        <v>450768936</v>
      </c>
      <c r="E10" s="330">
        <v>452644808</v>
      </c>
      <c r="F10" s="331"/>
      <c r="G10" s="331"/>
      <c r="H10" s="331"/>
    </row>
    <row r="11" spans="1:8" x14ac:dyDescent="0.25">
      <c r="A11" s="326" t="s">
        <v>1620</v>
      </c>
      <c r="B11" s="328" t="s">
        <v>1019</v>
      </c>
      <c r="C11" s="329" t="s">
        <v>1020</v>
      </c>
      <c r="D11" s="330">
        <v>4736365</v>
      </c>
      <c r="E11" s="330">
        <v>2354187</v>
      </c>
      <c r="F11" s="331"/>
      <c r="G11" s="331"/>
      <c r="H11" s="331"/>
    </row>
    <row r="12" spans="1:8" x14ac:dyDescent="0.25">
      <c r="A12" s="326" t="s">
        <v>1621</v>
      </c>
      <c r="B12" s="328" t="s">
        <v>1021</v>
      </c>
      <c r="C12" s="329" t="s">
        <v>1022</v>
      </c>
      <c r="D12" s="330"/>
      <c r="E12" s="330"/>
      <c r="F12" s="331"/>
      <c r="G12" s="331"/>
      <c r="H12" s="331"/>
    </row>
    <row r="13" spans="1:8" x14ac:dyDescent="0.25">
      <c r="A13" s="326" t="s">
        <v>1622</v>
      </c>
      <c r="B13" s="328" t="s">
        <v>1023</v>
      </c>
      <c r="C13" s="329" t="s">
        <v>1024</v>
      </c>
      <c r="D13" s="330">
        <v>36979062</v>
      </c>
      <c r="E13" s="330">
        <v>96993432</v>
      </c>
      <c r="F13" s="331"/>
      <c r="G13" s="331"/>
      <c r="H13" s="331"/>
    </row>
    <row r="14" spans="1:8" x14ac:dyDescent="0.25">
      <c r="A14" s="326" t="s">
        <v>1624</v>
      </c>
      <c r="B14" s="328" t="s">
        <v>1025</v>
      </c>
      <c r="C14" s="329" t="s">
        <v>1026</v>
      </c>
      <c r="D14" s="330"/>
      <c r="E14" s="330"/>
      <c r="F14" s="331"/>
      <c r="G14" s="331"/>
      <c r="H14" s="331"/>
    </row>
    <row r="15" spans="1:8" s="335" customFormat="1" x14ac:dyDescent="0.25">
      <c r="A15" s="326" t="s">
        <v>1625</v>
      </c>
      <c r="B15" s="282" t="s">
        <v>1027</v>
      </c>
      <c r="C15" s="332" t="s">
        <v>1028</v>
      </c>
      <c r="D15" s="333">
        <f>SUM(D10:D14)</f>
        <v>492484363</v>
      </c>
      <c r="E15" s="333">
        <f>SUM(E10:E14)</f>
        <v>551992427</v>
      </c>
      <c r="F15" s="334"/>
      <c r="G15" s="334"/>
      <c r="H15" s="334"/>
    </row>
    <row r="16" spans="1:8" x14ac:dyDescent="0.25">
      <c r="A16" s="326" t="s">
        <v>1626</v>
      </c>
      <c r="B16" s="328" t="s">
        <v>1029</v>
      </c>
      <c r="C16" s="329" t="s">
        <v>1030</v>
      </c>
      <c r="D16" s="330">
        <v>1760540</v>
      </c>
      <c r="E16" s="330">
        <v>1760540</v>
      </c>
      <c r="F16" s="331"/>
      <c r="G16" s="331"/>
      <c r="H16" s="331"/>
    </row>
    <row r="17" spans="1:8" x14ac:dyDescent="0.25">
      <c r="A17" s="326" t="s">
        <v>1627</v>
      </c>
      <c r="B17" s="328" t="s">
        <v>1031</v>
      </c>
      <c r="C17" s="329" t="s">
        <v>1032</v>
      </c>
      <c r="D17" s="330"/>
      <c r="E17" s="330"/>
      <c r="F17" s="331"/>
      <c r="G17" s="331"/>
      <c r="H17" s="331"/>
    </row>
    <row r="18" spans="1:8" x14ac:dyDescent="0.25">
      <c r="A18" s="326" t="s">
        <v>1628</v>
      </c>
      <c r="B18" s="328" t="s">
        <v>1033</v>
      </c>
      <c r="C18" s="329" t="s">
        <v>1034</v>
      </c>
      <c r="D18" s="330">
        <v>1760540</v>
      </c>
      <c r="E18" s="330">
        <v>1760540</v>
      </c>
      <c r="F18" s="331"/>
      <c r="G18" s="331"/>
      <c r="H18" s="331"/>
    </row>
    <row r="19" spans="1:8" x14ac:dyDescent="0.25">
      <c r="A19" s="326" t="s">
        <v>1629</v>
      </c>
      <c r="B19" s="328" t="s">
        <v>1035</v>
      </c>
      <c r="C19" s="329" t="s">
        <v>1036</v>
      </c>
      <c r="D19" s="330"/>
      <c r="E19" s="330"/>
      <c r="F19" s="331"/>
      <c r="G19" s="331"/>
      <c r="H19" s="331"/>
    </row>
    <row r="20" spans="1:8" x14ac:dyDescent="0.25">
      <c r="A20" s="326" t="s">
        <v>1630</v>
      </c>
      <c r="B20" s="328" t="s">
        <v>1037</v>
      </c>
      <c r="C20" s="329" t="s">
        <v>1038</v>
      </c>
      <c r="D20" s="330"/>
      <c r="E20" s="330"/>
      <c r="F20" s="331"/>
      <c r="G20" s="331"/>
      <c r="H20" s="331"/>
    </row>
    <row r="21" spans="1:8" x14ac:dyDescent="0.25">
      <c r="A21" s="326" t="s">
        <v>1631</v>
      </c>
      <c r="B21" s="328" t="s">
        <v>1039</v>
      </c>
      <c r="C21" s="329" t="s">
        <v>1040</v>
      </c>
      <c r="D21" s="330"/>
      <c r="E21" s="330"/>
      <c r="F21" s="331"/>
      <c r="G21" s="331"/>
      <c r="H21" s="331"/>
    </row>
    <row r="22" spans="1:8" x14ac:dyDescent="0.25">
      <c r="A22" s="326" t="s">
        <v>1632</v>
      </c>
      <c r="B22" s="328" t="s">
        <v>1041</v>
      </c>
      <c r="C22" s="329" t="s">
        <v>1042</v>
      </c>
      <c r="D22" s="330"/>
      <c r="E22" s="330"/>
      <c r="F22" s="331"/>
      <c r="G22" s="331"/>
      <c r="H22" s="331"/>
    </row>
    <row r="23" spans="1:8" x14ac:dyDescent="0.25">
      <c r="A23" s="326" t="s">
        <v>1633</v>
      </c>
      <c r="B23" s="328" t="s">
        <v>1043</v>
      </c>
      <c r="C23" s="329" t="s">
        <v>1044</v>
      </c>
      <c r="D23" s="330"/>
      <c r="E23" s="330"/>
      <c r="F23" s="331"/>
      <c r="G23" s="331"/>
      <c r="H23" s="331"/>
    </row>
    <row r="24" spans="1:8" x14ac:dyDescent="0.25">
      <c r="A24" s="326" t="s">
        <v>1634</v>
      </c>
      <c r="B24" s="328" t="s">
        <v>1045</v>
      </c>
      <c r="C24" s="329" t="s">
        <v>1046</v>
      </c>
      <c r="D24" s="330"/>
      <c r="E24" s="330"/>
      <c r="F24" s="331"/>
      <c r="G24" s="331"/>
      <c r="H24" s="331"/>
    </row>
    <row r="25" spans="1:8" x14ac:dyDescent="0.25">
      <c r="A25" s="326" t="s">
        <v>1635</v>
      </c>
      <c r="B25" s="328" t="s">
        <v>1047</v>
      </c>
      <c r="C25" s="329" t="s">
        <v>1048</v>
      </c>
      <c r="D25" s="330"/>
      <c r="E25" s="330"/>
      <c r="F25" s="331"/>
      <c r="G25" s="331"/>
      <c r="H25" s="331"/>
    </row>
    <row r="26" spans="1:8" s="335" customFormat="1" x14ac:dyDescent="0.25">
      <c r="A26" s="326" t="s">
        <v>1638</v>
      </c>
      <c r="B26" s="282" t="s">
        <v>1049</v>
      </c>
      <c r="C26" s="332" t="s">
        <v>1050</v>
      </c>
      <c r="D26" s="333">
        <v>1760540</v>
      </c>
      <c r="E26" s="333">
        <v>1760540</v>
      </c>
      <c r="F26" s="334"/>
      <c r="G26" s="334"/>
      <c r="H26" s="334"/>
    </row>
    <row r="27" spans="1:8" x14ac:dyDescent="0.25">
      <c r="A27" s="326" t="s">
        <v>1639</v>
      </c>
      <c r="B27" s="328" t="s">
        <v>1051</v>
      </c>
      <c r="C27" s="329" t="s">
        <v>1052</v>
      </c>
      <c r="D27" s="330"/>
      <c r="E27" s="330"/>
      <c r="F27" s="331"/>
      <c r="G27" s="331"/>
      <c r="H27" s="331"/>
    </row>
    <row r="28" spans="1:8" x14ac:dyDescent="0.25">
      <c r="A28" s="326" t="s">
        <v>1640</v>
      </c>
      <c r="B28" s="328" t="s">
        <v>1053</v>
      </c>
      <c r="C28" s="329" t="s">
        <v>1054</v>
      </c>
      <c r="D28" s="330"/>
      <c r="E28" s="330"/>
      <c r="F28" s="331"/>
      <c r="G28" s="331"/>
      <c r="H28" s="331"/>
    </row>
    <row r="29" spans="1:8" x14ac:dyDescent="0.25">
      <c r="A29" s="326" t="s">
        <v>1641</v>
      </c>
      <c r="B29" s="328" t="s">
        <v>1055</v>
      </c>
      <c r="C29" s="329" t="s">
        <v>1056</v>
      </c>
      <c r="D29" s="330"/>
      <c r="E29" s="330"/>
      <c r="F29" s="331"/>
      <c r="G29" s="331"/>
      <c r="H29" s="331"/>
    </row>
    <row r="30" spans="1:8" x14ac:dyDescent="0.25">
      <c r="A30" s="326" t="s">
        <v>1642</v>
      </c>
      <c r="B30" s="328" t="s">
        <v>1057</v>
      </c>
      <c r="C30" s="329" t="s">
        <v>1058</v>
      </c>
      <c r="D30" s="330"/>
      <c r="E30" s="330"/>
      <c r="F30" s="331"/>
      <c r="G30" s="331"/>
      <c r="H30" s="331"/>
    </row>
    <row r="31" spans="1:8" x14ac:dyDescent="0.25">
      <c r="A31" s="326" t="s">
        <v>1643</v>
      </c>
      <c r="B31" s="328" t="s">
        <v>1059</v>
      </c>
      <c r="C31" s="329" t="s">
        <v>1060</v>
      </c>
      <c r="D31" s="330"/>
      <c r="E31" s="330"/>
      <c r="F31" s="331"/>
      <c r="G31" s="331"/>
      <c r="H31" s="331"/>
    </row>
    <row r="32" spans="1:8" s="335" customFormat="1" x14ac:dyDescent="0.25">
      <c r="A32" s="326" t="s">
        <v>1644</v>
      </c>
      <c r="B32" s="282" t="s">
        <v>1061</v>
      </c>
      <c r="C32" s="332" t="s">
        <v>1052</v>
      </c>
      <c r="D32" s="333"/>
      <c r="E32" s="333"/>
      <c r="F32" s="334"/>
      <c r="G32" s="334"/>
      <c r="H32" s="334"/>
    </row>
    <row r="33" spans="1:8" s="335" customFormat="1" x14ac:dyDescent="0.25">
      <c r="A33" s="326" t="s">
        <v>1645</v>
      </c>
      <c r="B33" s="282" t="s">
        <v>1062</v>
      </c>
      <c r="C33" s="332" t="s">
        <v>1063</v>
      </c>
      <c r="D33" s="333">
        <f>D9+D15+D26+D32</f>
        <v>494706955</v>
      </c>
      <c r="E33" s="333">
        <f>E9+E15+E26+E32</f>
        <v>553901519</v>
      </c>
      <c r="F33" s="334"/>
      <c r="G33" s="334"/>
      <c r="H33" s="334"/>
    </row>
    <row r="34" spans="1:8" x14ac:dyDescent="0.25">
      <c r="A34" s="326" t="s">
        <v>1653</v>
      </c>
      <c r="B34" s="328" t="s">
        <v>1064</v>
      </c>
      <c r="C34" s="329" t="s">
        <v>1065</v>
      </c>
      <c r="D34" s="330"/>
      <c r="E34" s="330"/>
      <c r="F34" s="331"/>
      <c r="G34" s="331"/>
      <c r="H34" s="331"/>
    </row>
    <row r="35" spans="1:8" x14ac:dyDescent="0.25">
      <c r="A35" s="326" t="s">
        <v>1654</v>
      </c>
      <c r="B35" s="328" t="s">
        <v>1066</v>
      </c>
      <c r="C35" s="329" t="s">
        <v>1067</v>
      </c>
      <c r="D35" s="330"/>
      <c r="E35" s="330"/>
      <c r="F35" s="331"/>
      <c r="G35" s="331"/>
      <c r="H35" s="331"/>
    </row>
    <row r="36" spans="1:8" x14ac:dyDescent="0.25">
      <c r="A36" s="326" t="s">
        <v>1655</v>
      </c>
      <c r="B36" s="328" t="s">
        <v>1068</v>
      </c>
      <c r="C36" s="329" t="s">
        <v>1069</v>
      </c>
      <c r="D36" s="330"/>
      <c r="E36" s="330"/>
      <c r="F36" s="331"/>
      <c r="G36" s="331"/>
      <c r="H36" s="331"/>
    </row>
    <row r="37" spans="1:8" x14ac:dyDescent="0.25">
      <c r="A37" s="326" t="s">
        <v>1656</v>
      </c>
      <c r="B37" s="328" t="s">
        <v>1070</v>
      </c>
      <c r="C37" s="329" t="s">
        <v>1071</v>
      </c>
      <c r="D37" s="330"/>
      <c r="E37" s="330"/>
      <c r="F37" s="331"/>
      <c r="G37" s="331"/>
      <c r="H37" s="331"/>
    </row>
    <row r="38" spans="1:8" x14ac:dyDescent="0.25">
      <c r="A38" s="326" t="s">
        <v>1657</v>
      </c>
      <c r="B38" s="328" t="s">
        <v>1072</v>
      </c>
      <c r="C38" s="329" t="s">
        <v>1073</v>
      </c>
      <c r="D38" s="330"/>
      <c r="E38" s="330"/>
      <c r="F38" s="331"/>
      <c r="G38" s="331"/>
      <c r="H38" s="331"/>
    </row>
    <row r="39" spans="1:8" s="335" customFormat="1" x14ac:dyDescent="0.25">
      <c r="A39" s="326" t="s">
        <v>1658</v>
      </c>
      <c r="B39" s="282" t="s">
        <v>1074</v>
      </c>
      <c r="C39" s="332" t="s">
        <v>1075</v>
      </c>
      <c r="D39" s="333">
        <f>SUM(D34:D38)</f>
        <v>0</v>
      </c>
      <c r="E39" s="333">
        <f>SUM(E34:E38)</f>
        <v>0</v>
      </c>
      <c r="F39" s="334"/>
      <c r="G39" s="334"/>
      <c r="H39" s="334"/>
    </row>
    <row r="40" spans="1:8" x14ac:dyDescent="0.25">
      <c r="A40" s="326" t="s">
        <v>1659</v>
      </c>
      <c r="B40" s="328" t="s">
        <v>1076</v>
      </c>
      <c r="C40" s="329" t="s">
        <v>1077</v>
      </c>
      <c r="D40" s="330"/>
      <c r="E40" s="330">
        <v>298698</v>
      </c>
      <c r="F40" s="331"/>
      <c r="G40" s="331"/>
      <c r="H40" s="331"/>
    </row>
    <row r="41" spans="1:8" x14ac:dyDescent="0.25">
      <c r="A41" s="326" t="s">
        <v>1660</v>
      </c>
      <c r="B41" s="328" t="s">
        <v>1078</v>
      </c>
      <c r="C41" s="329" t="s">
        <v>1079</v>
      </c>
      <c r="D41" s="330">
        <v>1135065</v>
      </c>
      <c r="E41" s="330">
        <v>0</v>
      </c>
      <c r="F41" s="331"/>
      <c r="G41" s="331"/>
      <c r="H41" s="331"/>
    </row>
    <row r="42" spans="1:8" x14ac:dyDescent="0.25">
      <c r="A42" s="326" t="s">
        <v>1661</v>
      </c>
      <c r="B42" s="328" t="s">
        <v>1080</v>
      </c>
      <c r="C42" s="329" t="s">
        <v>1081</v>
      </c>
      <c r="D42" s="330"/>
      <c r="E42" s="330"/>
      <c r="F42" s="331"/>
      <c r="G42" s="331"/>
      <c r="H42" s="331"/>
    </row>
    <row r="43" spans="1:8" x14ac:dyDescent="0.25">
      <c r="A43" s="326" t="s">
        <v>1662</v>
      </c>
      <c r="B43" s="328" t="s">
        <v>1082</v>
      </c>
      <c r="C43" s="329" t="s">
        <v>1083</v>
      </c>
      <c r="D43" s="330"/>
      <c r="E43" s="330"/>
      <c r="F43" s="331"/>
      <c r="G43" s="331"/>
      <c r="H43" s="331"/>
    </row>
    <row r="44" spans="1:8" x14ac:dyDescent="0.25">
      <c r="A44" s="326" t="s">
        <v>1663</v>
      </c>
      <c r="B44" s="328" t="s">
        <v>1084</v>
      </c>
      <c r="C44" s="329" t="s">
        <v>1044</v>
      </c>
      <c r="D44" s="330"/>
      <c r="E44" s="330"/>
      <c r="F44" s="331"/>
      <c r="G44" s="331"/>
      <c r="H44" s="331"/>
    </row>
    <row r="45" spans="1:8" x14ac:dyDescent="0.25">
      <c r="A45" s="326" t="s">
        <v>1664</v>
      </c>
      <c r="B45" s="328" t="s">
        <v>1085</v>
      </c>
      <c r="C45" s="329" t="s">
        <v>1046</v>
      </c>
      <c r="D45" s="330"/>
      <c r="E45" s="330"/>
      <c r="F45" s="331"/>
      <c r="G45" s="331"/>
      <c r="H45" s="331"/>
    </row>
    <row r="46" spans="1:8" x14ac:dyDescent="0.25">
      <c r="A46" s="326" t="s">
        <v>1665</v>
      </c>
      <c r="B46" s="328" t="s">
        <v>1086</v>
      </c>
      <c r="C46" s="329" t="s">
        <v>1087</v>
      </c>
      <c r="D46" s="330"/>
      <c r="E46" s="330"/>
      <c r="F46" s="331"/>
      <c r="G46" s="331"/>
      <c r="H46" s="331"/>
    </row>
    <row r="47" spans="1:8" s="335" customFormat="1" x14ac:dyDescent="0.25">
      <c r="A47" s="326" t="s">
        <v>1666</v>
      </c>
      <c r="B47" s="282" t="s">
        <v>1088</v>
      </c>
      <c r="C47" s="332" t="s">
        <v>1089</v>
      </c>
      <c r="D47" s="333">
        <f>D40+D41</f>
        <v>1135065</v>
      </c>
      <c r="E47" s="333">
        <f>E40+E41</f>
        <v>298698</v>
      </c>
      <c r="F47" s="334"/>
      <c r="G47" s="334"/>
      <c r="H47" s="334"/>
    </row>
    <row r="48" spans="1:8" s="335" customFormat="1" x14ac:dyDescent="0.25">
      <c r="A48" s="326" t="s">
        <v>1667</v>
      </c>
      <c r="B48" s="282" t="s">
        <v>1090</v>
      </c>
      <c r="C48" s="332" t="s">
        <v>1091</v>
      </c>
      <c r="D48" s="333">
        <f>D39+D47</f>
        <v>1135065</v>
      </c>
      <c r="E48" s="333">
        <f>E39+E47</f>
        <v>298698</v>
      </c>
      <c r="F48" s="334"/>
      <c r="G48" s="334"/>
      <c r="H48" s="334"/>
    </row>
    <row r="49" spans="1:8" x14ac:dyDescent="0.25">
      <c r="A49" s="326" t="s">
        <v>1668</v>
      </c>
      <c r="B49" s="328" t="s">
        <v>1092</v>
      </c>
      <c r="C49" s="329" t="s">
        <v>1093</v>
      </c>
      <c r="D49" s="330"/>
      <c r="E49" s="330"/>
      <c r="F49" s="331"/>
      <c r="G49" s="331"/>
      <c r="H49" s="331"/>
    </row>
    <row r="50" spans="1:8" x14ac:dyDescent="0.25">
      <c r="A50" s="326" t="s">
        <v>1669</v>
      </c>
      <c r="B50" s="328" t="s">
        <v>1094</v>
      </c>
      <c r="C50" s="329" t="s">
        <v>1095</v>
      </c>
      <c r="D50" s="330"/>
      <c r="E50" s="330"/>
      <c r="F50" s="331"/>
      <c r="G50" s="331"/>
      <c r="H50" s="331"/>
    </row>
    <row r="51" spans="1:8" s="335" customFormat="1" x14ac:dyDescent="0.25">
      <c r="A51" s="326" t="s">
        <v>1670</v>
      </c>
      <c r="B51" s="282" t="s">
        <v>1096</v>
      </c>
      <c r="C51" s="332" t="s">
        <v>1097</v>
      </c>
      <c r="D51" s="333">
        <f>SUM(D49:D50)</f>
        <v>0</v>
      </c>
      <c r="E51" s="333">
        <f>SUM(E49:E50)</f>
        <v>0</v>
      </c>
      <c r="F51" s="334"/>
      <c r="G51" s="334"/>
      <c r="H51" s="334"/>
    </row>
    <row r="52" spans="1:8" x14ac:dyDescent="0.25">
      <c r="A52" s="326" t="s">
        <v>1671</v>
      </c>
      <c r="B52" s="328" t="s">
        <v>1098</v>
      </c>
      <c r="C52" s="329" t="s">
        <v>1099</v>
      </c>
      <c r="D52" s="330">
        <v>51670</v>
      </c>
      <c r="E52" s="330">
        <v>60045</v>
      </c>
      <c r="F52" s="331"/>
      <c r="G52" s="331"/>
      <c r="H52" s="331"/>
    </row>
    <row r="53" spans="1:8" x14ac:dyDescent="0.25">
      <c r="A53" s="326" t="s">
        <v>1672</v>
      </c>
      <c r="B53" s="328" t="s">
        <v>1100</v>
      </c>
      <c r="C53" s="329" t="s">
        <v>1101</v>
      </c>
      <c r="D53" s="330"/>
      <c r="E53" s="330"/>
      <c r="F53" s="331"/>
      <c r="G53" s="331"/>
      <c r="H53" s="331"/>
    </row>
    <row r="54" spans="1:8" x14ac:dyDescent="0.25">
      <c r="A54" s="326" t="s">
        <v>1673</v>
      </c>
      <c r="B54" s="328" t="s">
        <v>1102</v>
      </c>
      <c r="C54" s="329" t="s">
        <v>1103</v>
      </c>
      <c r="D54" s="330"/>
      <c r="E54" s="330"/>
      <c r="F54" s="331"/>
      <c r="G54" s="331"/>
      <c r="H54" s="331"/>
    </row>
    <row r="55" spans="1:8" s="335" customFormat="1" x14ac:dyDescent="0.25">
      <c r="A55" s="326" t="s">
        <v>1674</v>
      </c>
      <c r="B55" s="282" t="s">
        <v>1104</v>
      </c>
      <c r="C55" s="332" t="s">
        <v>1105</v>
      </c>
      <c r="D55" s="333">
        <f>SUM(D52:D54)</f>
        <v>51670</v>
      </c>
      <c r="E55" s="333">
        <f>SUM(E52:E54)</f>
        <v>60045</v>
      </c>
      <c r="F55" s="334"/>
      <c r="G55" s="334"/>
      <c r="H55" s="334"/>
    </row>
    <row r="56" spans="1:8" x14ac:dyDescent="0.25">
      <c r="A56" s="326" t="s">
        <v>1675</v>
      </c>
      <c r="B56" s="328" t="s">
        <v>1106</v>
      </c>
      <c r="C56" s="329" t="s">
        <v>1107</v>
      </c>
      <c r="D56" s="330">
        <v>23339770</v>
      </c>
      <c r="E56" s="330">
        <v>46745289</v>
      </c>
      <c r="F56" s="331"/>
      <c r="G56" s="331"/>
      <c r="H56" s="331"/>
    </row>
    <row r="57" spans="1:8" x14ac:dyDescent="0.25">
      <c r="A57" s="326" t="s">
        <v>1676</v>
      </c>
      <c r="B57" s="328" t="s">
        <v>1108</v>
      </c>
      <c r="C57" s="329" t="s">
        <v>1109</v>
      </c>
      <c r="D57" s="330">
        <v>32168243</v>
      </c>
      <c r="E57" s="330">
        <v>0</v>
      </c>
      <c r="F57" s="331"/>
      <c r="G57" s="331"/>
      <c r="H57" s="331"/>
    </row>
    <row r="58" spans="1:8" s="335" customFormat="1" x14ac:dyDescent="0.25">
      <c r="A58" s="326" t="s">
        <v>1677</v>
      </c>
      <c r="B58" s="282" t="s">
        <v>1110</v>
      </c>
      <c r="C58" s="332" t="s">
        <v>1111</v>
      </c>
      <c r="D58" s="333">
        <f>SUM(D56:D57)</f>
        <v>55508013</v>
      </c>
      <c r="E58" s="333">
        <f>SUM(E56:E57)</f>
        <v>46745289</v>
      </c>
      <c r="F58" s="334"/>
      <c r="G58" s="334"/>
      <c r="H58" s="334"/>
    </row>
    <row r="59" spans="1:8" x14ac:dyDescent="0.25">
      <c r="A59" s="326" t="s">
        <v>1678</v>
      </c>
      <c r="B59" s="328" t="s">
        <v>1112</v>
      </c>
      <c r="C59" s="329" t="s">
        <v>1113</v>
      </c>
      <c r="D59" s="330"/>
      <c r="E59" s="330"/>
      <c r="F59" s="331"/>
      <c r="G59" s="331"/>
      <c r="H59" s="331"/>
    </row>
    <row r="60" spans="1:8" x14ac:dyDescent="0.25">
      <c r="A60" s="326" t="s">
        <v>1679</v>
      </c>
      <c r="B60" s="328" t="s">
        <v>1114</v>
      </c>
      <c r="C60" s="329" t="s">
        <v>1115</v>
      </c>
      <c r="D60" s="330"/>
      <c r="E60" s="330"/>
      <c r="F60" s="331"/>
      <c r="G60" s="331"/>
      <c r="H60" s="331"/>
    </row>
    <row r="61" spans="1:8" s="335" customFormat="1" x14ac:dyDescent="0.25">
      <c r="A61" s="326" t="s">
        <v>1680</v>
      </c>
      <c r="B61" s="282" t="s">
        <v>1116</v>
      </c>
      <c r="C61" s="332" t="s">
        <v>1117</v>
      </c>
      <c r="D61" s="333">
        <f>SUM(D59:D60)</f>
        <v>0</v>
      </c>
      <c r="E61" s="333">
        <f>SUM(E59:E60)</f>
        <v>0</v>
      </c>
      <c r="F61" s="334"/>
      <c r="G61" s="334"/>
      <c r="H61" s="334"/>
    </row>
    <row r="62" spans="1:8" s="335" customFormat="1" x14ac:dyDescent="0.25">
      <c r="A62" s="326" t="s">
        <v>1681</v>
      </c>
      <c r="B62" s="282" t="s">
        <v>1096</v>
      </c>
      <c r="C62" s="332" t="s">
        <v>1118</v>
      </c>
      <c r="D62" s="333">
        <f>D51+D55+D58+D61</f>
        <v>55559683</v>
      </c>
      <c r="E62" s="333">
        <f>E51+E55+E58+E61</f>
        <v>46805334</v>
      </c>
      <c r="F62" s="334"/>
      <c r="G62" s="334"/>
      <c r="H62" s="334"/>
    </row>
    <row r="63" spans="1:8" ht="30" x14ac:dyDescent="0.25">
      <c r="A63" s="326" t="s">
        <v>1682</v>
      </c>
      <c r="B63" s="328" t="s">
        <v>1119</v>
      </c>
      <c r="C63" s="329" t="s">
        <v>1120</v>
      </c>
      <c r="D63" s="330"/>
      <c r="E63" s="330"/>
      <c r="F63" s="331"/>
      <c r="G63" s="331"/>
      <c r="H63" s="331"/>
    </row>
    <row r="64" spans="1:8" ht="30" x14ac:dyDescent="0.25">
      <c r="A64" s="326" t="s">
        <v>1683</v>
      </c>
      <c r="B64" s="328" t="s">
        <v>1121</v>
      </c>
      <c r="C64" s="329" t="s">
        <v>1122</v>
      </c>
      <c r="D64" s="330"/>
      <c r="E64" s="330"/>
      <c r="F64" s="331"/>
      <c r="G64" s="331"/>
      <c r="H64" s="331"/>
    </row>
    <row r="65" spans="1:8" ht="30" x14ac:dyDescent="0.25">
      <c r="A65" s="326" t="s">
        <v>1684</v>
      </c>
      <c r="B65" s="328" t="s">
        <v>1123</v>
      </c>
      <c r="C65" s="329" t="s">
        <v>1124</v>
      </c>
      <c r="D65" s="330"/>
      <c r="E65" s="330"/>
      <c r="F65" s="331"/>
      <c r="G65" s="331"/>
      <c r="H65" s="331"/>
    </row>
    <row r="66" spans="1:8" ht="30" x14ac:dyDescent="0.25">
      <c r="A66" s="326" t="s">
        <v>1685</v>
      </c>
      <c r="B66" s="328" t="s">
        <v>1125</v>
      </c>
      <c r="C66" s="329" t="s">
        <v>1126</v>
      </c>
      <c r="D66" s="330"/>
      <c r="E66" s="330"/>
      <c r="F66" s="331"/>
      <c r="G66" s="331"/>
      <c r="H66" s="331"/>
    </row>
    <row r="67" spans="1:8" x14ac:dyDescent="0.25">
      <c r="A67" s="326" t="s">
        <v>1686</v>
      </c>
      <c r="B67" s="326" t="s">
        <v>1127</v>
      </c>
      <c r="C67" s="329" t="s">
        <v>1128</v>
      </c>
      <c r="D67" s="327">
        <v>3348321</v>
      </c>
      <c r="E67" s="327">
        <v>4885898</v>
      </c>
    </row>
    <row r="68" spans="1:8" x14ac:dyDescent="0.25">
      <c r="A68" s="326" t="s">
        <v>1687</v>
      </c>
      <c r="B68" s="326" t="s">
        <v>1129</v>
      </c>
      <c r="C68" s="329" t="s">
        <v>1130</v>
      </c>
      <c r="D68" s="327"/>
      <c r="E68" s="327"/>
    </row>
    <row r="69" spans="1:8" ht="30" x14ac:dyDescent="0.25">
      <c r="A69" s="326" t="s">
        <v>1688</v>
      </c>
      <c r="B69" s="326" t="s">
        <v>1131</v>
      </c>
      <c r="C69" s="329" t="s">
        <v>1132</v>
      </c>
      <c r="D69" s="327"/>
      <c r="E69" s="327"/>
    </row>
    <row r="70" spans="1:8" ht="30" x14ac:dyDescent="0.25">
      <c r="A70" s="326" t="s">
        <v>1689</v>
      </c>
      <c r="B70" s="326" t="s">
        <v>1133</v>
      </c>
      <c r="C70" s="329" t="s">
        <v>1134</v>
      </c>
      <c r="D70" s="327"/>
      <c r="E70" s="327"/>
    </row>
    <row r="71" spans="1:8" x14ac:dyDescent="0.25">
      <c r="A71" s="326" t="s">
        <v>1690</v>
      </c>
      <c r="B71" s="326" t="s">
        <v>1135</v>
      </c>
      <c r="C71" s="329" t="s">
        <v>1136</v>
      </c>
      <c r="D71" s="327">
        <v>212467</v>
      </c>
      <c r="E71" s="327">
        <v>193213</v>
      </c>
    </row>
    <row r="72" spans="1:8" x14ac:dyDescent="0.25">
      <c r="A72" s="326" t="s">
        <v>1691</v>
      </c>
      <c r="B72" s="326" t="s">
        <v>1137</v>
      </c>
      <c r="C72" s="329" t="s">
        <v>1138</v>
      </c>
      <c r="D72" s="327">
        <v>2751879</v>
      </c>
      <c r="E72" s="327">
        <v>4422498</v>
      </c>
    </row>
    <row r="73" spans="1:8" x14ac:dyDescent="0.25">
      <c r="A73" s="326" t="s">
        <v>1692</v>
      </c>
      <c r="B73" s="326" t="s">
        <v>1139</v>
      </c>
      <c r="C73" s="329" t="s">
        <v>1140</v>
      </c>
      <c r="D73" s="327">
        <v>383975</v>
      </c>
      <c r="E73" s="327">
        <v>270187</v>
      </c>
    </row>
    <row r="74" spans="1:8" x14ac:dyDescent="0.25">
      <c r="A74" s="326" t="s">
        <v>1693</v>
      </c>
      <c r="B74" s="326" t="s">
        <v>1141</v>
      </c>
      <c r="C74" s="329" t="s">
        <v>1142</v>
      </c>
      <c r="D74" s="327">
        <v>93622</v>
      </c>
      <c r="E74" s="327">
        <v>84348</v>
      </c>
    </row>
    <row r="75" spans="1:8" ht="30" x14ac:dyDescent="0.25">
      <c r="A75" s="326" t="s">
        <v>1694</v>
      </c>
      <c r="B75" s="326" t="s">
        <v>1143</v>
      </c>
      <c r="C75" s="329" t="s">
        <v>1144</v>
      </c>
      <c r="D75" s="327">
        <v>30000</v>
      </c>
      <c r="E75" s="327">
        <v>30000</v>
      </c>
    </row>
    <row r="76" spans="1:8" x14ac:dyDescent="0.25">
      <c r="A76" s="326" t="s">
        <v>1695</v>
      </c>
      <c r="B76" s="326" t="s">
        <v>1145</v>
      </c>
      <c r="C76" s="329" t="s">
        <v>1146</v>
      </c>
      <c r="D76" s="327">
        <v>57303</v>
      </c>
      <c r="E76" s="327">
        <v>50000</v>
      </c>
    </row>
    <row r="77" spans="1:8" x14ac:dyDescent="0.25">
      <c r="A77" s="326" t="s">
        <v>1696</v>
      </c>
      <c r="B77" s="326" t="s">
        <v>1147</v>
      </c>
      <c r="C77" s="329" t="s">
        <v>1148</v>
      </c>
      <c r="D77" s="327">
        <v>3423</v>
      </c>
      <c r="E77" s="327">
        <v>3423</v>
      </c>
    </row>
    <row r="78" spans="1:8" x14ac:dyDescent="0.25">
      <c r="A78" s="326" t="s">
        <v>1697</v>
      </c>
      <c r="B78" s="326" t="s">
        <v>1149</v>
      </c>
      <c r="C78" s="329" t="s">
        <v>1150</v>
      </c>
      <c r="D78" s="327">
        <v>2896</v>
      </c>
      <c r="E78" s="327">
        <v>925</v>
      </c>
    </row>
    <row r="79" spans="1:8" x14ac:dyDescent="0.25">
      <c r="A79" s="326" t="s">
        <v>1698</v>
      </c>
      <c r="B79" s="326" t="s">
        <v>1151</v>
      </c>
      <c r="C79" s="329" t="s">
        <v>1152</v>
      </c>
      <c r="D79" s="327"/>
      <c r="E79" s="327"/>
    </row>
    <row r="80" spans="1:8" x14ac:dyDescent="0.25">
      <c r="A80" s="326" t="s">
        <v>1699</v>
      </c>
      <c r="B80" s="326" t="s">
        <v>1153</v>
      </c>
      <c r="C80" s="329" t="s">
        <v>1154</v>
      </c>
      <c r="D80" s="327"/>
      <c r="E80" s="327"/>
    </row>
    <row r="81" spans="1:5" x14ac:dyDescent="0.25">
      <c r="A81" s="326" t="s">
        <v>1700</v>
      </c>
      <c r="B81" s="326" t="s">
        <v>1155</v>
      </c>
      <c r="C81" s="329" t="s">
        <v>1156</v>
      </c>
      <c r="D81" s="327"/>
      <c r="E81" s="327"/>
    </row>
    <row r="82" spans="1:5" x14ac:dyDescent="0.25">
      <c r="A82" s="326" t="s">
        <v>1701</v>
      </c>
      <c r="B82" s="326" t="s">
        <v>1157</v>
      </c>
      <c r="C82" s="329" t="s">
        <v>1158</v>
      </c>
      <c r="D82" s="327"/>
      <c r="E82" s="327"/>
    </row>
    <row r="83" spans="1:5" x14ac:dyDescent="0.25">
      <c r="A83" s="326" t="s">
        <v>1702</v>
      </c>
      <c r="B83" s="326" t="s">
        <v>1159</v>
      </c>
      <c r="C83" s="336" t="s">
        <v>1160</v>
      </c>
      <c r="D83" s="327"/>
      <c r="E83" s="327"/>
    </row>
    <row r="84" spans="1:5" x14ac:dyDescent="0.25">
      <c r="A84" s="326" t="s">
        <v>1703</v>
      </c>
      <c r="B84" s="326" t="s">
        <v>1161</v>
      </c>
      <c r="C84" s="336" t="s">
        <v>1162</v>
      </c>
      <c r="D84" s="327"/>
      <c r="E84" s="327"/>
    </row>
    <row r="85" spans="1:5" x14ac:dyDescent="0.25">
      <c r="A85" s="326" t="s">
        <v>1704</v>
      </c>
      <c r="B85" s="326" t="s">
        <v>1163</v>
      </c>
      <c r="C85" s="336" t="s">
        <v>1164</v>
      </c>
      <c r="D85" s="327"/>
      <c r="E85" s="327"/>
    </row>
    <row r="86" spans="1:5" x14ac:dyDescent="0.25">
      <c r="A86" s="326" t="s">
        <v>1705</v>
      </c>
      <c r="B86" s="326" t="s">
        <v>1165</v>
      </c>
      <c r="C86" s="336" t="s">
        <v>1166</v>
      </c>
      <c r="D86" s="327"/>
      <c r="E86" s="327"/>
    </row>
    <row r="87" spans="1:5" x14ac:dyDescent="0.25">
      <c r="A87" s="326" t="s">
        <v>1706</v>
      </c>
      <c r="B87" s="326" t="s">
        <v>1167</v>
      </c>
      <c r="C87" s="336" t="s">
        <v>1168</v>
      </c>
      <c r="D87" s="327"/>
      <c r="E87" s="327"/>
    </row>
    <row r="88" spans="1:5" x14ac:dyDescent="0.25">
      <c r="A88" s="326" t="s">
        <v>1707</v>
      </c>
      <c r="B88" s="326" t="s">
        <v>1169</v>
      </c>
      <c r="C88" s="336" t="s">
        <v>1170</v>
      </c>
      <c r="D88" s="327"/>
      <c r="E88" s="327"/>
    </row>
    <row r="89" spans="1:5" x14ac:dyDescent="0.25">
      <c r="A89" s="326" t="s">
        <v>1708</v>
      </c>
      <c r="B89" s="326" t="s">
        <v>1171</v>
      </c>
      <c r="C89" s="336" t="s">
        <v>1172</v>
      </c>
      <c r="D89" s="327"/>
      <c r="E89" s="327"/>
    </row>
    <row r="90" spans="1:5" x14ac:dyDescent="0.25">
      <c r="A90" s="326" t="s">
        <v>1709</v>
      </c>
      <c r="B90" s="326" t="s">
        <v>1173</v>
      </c>
      <c r="C90" s="336" t="s">
        <v>1174</v>
      </c>
      <c r="D90" s="327"/>
      <c r="E90" s="327"/>
    </row>
    <row r="91" spans="1:5" ht="30" x14ac:dyDescent="0.25">
      <c r="A91" s="326" t="s">
        <v>1710</v>
      </c>
      <c r="B91" s="326" t="s">
        <v>1175</v>
      </c>
      <c r="C91" s="336" t="s">
        <v>1176</v>
      </c>
      <c r="D91" s="327"/>
      <c r="E91" s="327"/>
    </row>
    <row r="92" spans="1:5" ht="30" x14ac:dyDescent="0.25">
      <c r="A92" s="326" t="s">
        <v>1711</v>
      </c>
      <c r="B92" s="326" t="s">
        <v>1177</v>
      </c>
      <c r="C92" s="336" t="s">
        <v>1178</v>
      </c>
      <c r="D92" s="327"/>
      <c r="E92" s="327"/>
    </row>
    <row r="93" spans="1:5" ht="30" x14ac:dyDescent="0.25">
      <c r="A93" s="326" t="s">
        <v>1712</v>
      </c>
      <c r="B93" s="326" t="s">
        <v>1179</v>
      </c>
      <c r="C93" s="336" t="s">
        <v>1180</v>
      </c>
      <c r="D93" s="327"/>
      <c r="E93" s="327"/>
    </row>
    <row r="94" spans="1:5" x14ac:dyDescent="0.25">
      <c r="A94" s="326" t="s">
        <v>1713</v>
      </c>
      <c r="B94" s="326" t="s">
        <v>1181</v>
      </c>
      <c r="C94" s="336" t="s">
        <v>1182</v>
      </c>
      <c r="D94" s="327"/>
      <c r="E94" s="327"/>
    </row>
    <row r="95" spans="1:5" ht="30" x14ac:dyDescent="0.25">
      <c r="A95" s="326" t="s">
        <v>1714</v>
      </c>
      <c r="B95" s="326" t="s">
        <v>1183</v>
      </c>
      <c r="C95" s="336" t="s">
        <v>1184</v>
      </c>
      <c r="D95" s="327"/>
      <c r="E95" s="327"/>
    </row>
    <row r="96" spans="1:5" ht="30" x14ac:dyDescent="0.25">
      <c r="A96" s="326" t="s">
        <v>1715</v>
      </c>
      <c r="B96" s="326" t="s">
        <v>1185</v>
      </c>
      <c r="C96" s="336" t="s">
        <v>1186</v>
      </c>
      <c r="D96" s="327"/>
      <c r="E96" s="327"/>
    </row>
    <row r="97" spans="1:5" ht="30" x14ac:dyDescent="0.25">
      <c r="A97" s="326" t="s">
        <v>1716</v>
      </c>
      <c r="B97" s="326" t="s">
        <v>1187</v>
      </c>
      <c r="C97" s="336" t="s">
        <v>1188</v>
      </c>
      <c r="D97" s="327"/>
      <c r="E97" s="327"/>
    </row>
    <row r="98" spans="1:5" x14ac:dyDescent="0.25">
      <c r="A98" s="326" t="s">
        <v>1717</v>
      </c>
      <c r="B98" s="326" t="s">
        <v>1189</v>
      </c>
      <c r="C98" s="336" t="s">
        <v>1190</v>
      </c>
      <c r="D98" s="327"/>
      <c r="E98" s="327"/>
    </row>
    <row r="99" spans="1:5" ht="30" x14ac:dyDescent="0.25">
      <c r="A99" s="326" t="s">
        <v>1718</v>
      </c>
      <c r="B99" s="326" t="s">
        <v>1191</v>
      </c>
      <c r="C99" s="336" t="s">
        <v>1192</v>
      </c>
      <c r="D99" s="327"/>
      <c r="E99" s="327"/>
    </row>
    <row r="100" spans="1:5" ht="30" x14ac:dyDescent="0.25">
      <c r="A100" s="326" t="s">
        <v>1719</v>
      </c>
      <c r="B100" s="326" t="s">
        <v>1193</v>
      </c>
      <c r="C100" s="336" t="s">
        <v>1194</v>
      </c>
      <c r="D100" s="327"/>
      <c r="E100" s="327"/>
    </row>
    <row r="101" spans="1:5" ht="30" x14ac:dyDescent="0.25">
      <c r="A101" s="326" t="s">
        <v>1720</v>
      </c>
      <c r="B101" s="326" t="s">
        <v>1195</v>
      </c>
      <c r="C101" s="336" t="s">
        <v>1196</v>
      </c>
      <c r="D101" s="327"/>
      <c r="E101" s="327"/>
    </row>
    <row r="102" spans="1:5" ht="30" x14ac:dyDescent="0.25">
      <c r="A102" s="326" t="s">
        <v>1721</v>
      </c>
      <c r="B102" s="326" t="s">
        <v>1197</v>
      </c>
      <c r="C102" s="336" t="s">
        <v>1198</v>
      </c>
      <c r="D102" s="327"/>
      <c r="E102" s="327"/>
    </row>
    <row r="103" spans="1:5" ht="30" x14ac:dyDescent="0.25">
      <c r="A103" s="326" t="s">
        <v>1722</v>
      </c>
      <c r="B103" s="326" t="s">
        <v>1199</v>
      </c>
      <c r="C103" s="336" t="s">
        <v>1200</v>
      </c>
      <c r="D103" s="327"/>
      <c r="E103" s="327"/>
    </row>
    <row r="104" spans="1:5" ht="30" x14ac:dyDescent="0.25">
      <c r="A104" s="326" t="s">
        <v>1723</v>
      </c>
      <c r="B104" s="326" t="s">
        <v>1201</v>
      </c>
      <c r="C104" s="336" t="s">
        <v>1202</v>
      </c>
      <c r="D104" s="327"/>
      <c r="E104" s="327"/>
    </row>
    <row r="105" spans="1:5" ht="30" x14ac:dyDescent="0.25">
      <c r="A105" s="326" t="s">
        <v>1724</v>
      </c>
      <c r="B105" s="326" t="s">
        <v>1203</v>
      </c>
      <c r="C105" s="336" t="s">
        <v>1204</v>
      </c>
      <c r="D105" s="327"/>
      <c r="E105" s="327"/>
    </row>
    <row r="106" spans="1:5" s="335" customFormat="1" x14ac:dyDescent="0.25">
      <c r="A106" s="326" t="s">
        <v>1725</v>
      </c>
      <c r="B106" s="337" t="s">
        <v>1205</v>
      </c>
      <c r="C106" s="338" t="s">
        <v>1206</v>
      </c>
      <c r="D106" s="339">
        <f>D63+D65+D67+D74+D84+D90+D94+D98</f>
        <v>3441943</v>
      </c>
      <c r="E106" s="339">
        <f>E63+E65+E67+E74+E84+E90+E94+E98</f>
        <v>4970246</v>
      </c>
    </row>
    <row r="107" spans="1:5" ht="30" x14ac:dyDescent="0.25">
      <c r="A107" s="326" t="s">
        <v>1726</v>
      </c>
      <c r="B107" s="326" t="s">
        <v>1207</v>
      </c>
      <c r="C107" s="329" t="s">
        <v>1208</v>
      </c>
      <c r="D107" s="327"/>
      <c r="E107" s="327"/>
    </row>
    <row r="108" spans="1:5" ht="30" x14ac:dyDescent="0.25">
      <c r="A108" s="326" t="s">
        <v>1727</v>
      </c>
      <c r="B108" s="326" t="s">
        <v>1209</v>
      </c>
      <c r="C108" s="329" t="s">
        <v>1210</v>
      </c>
      <c r="D108" s="327"/>
      <c r="E108" s="327"/>
    </row>
    <row r="109" spans="1:5" ht="30" x14ac:dyDescent="0.25">
      <c r="A109" s="326" t="s">
        <v>1728</v>
      </c>
      <c r="B109" s="326" t="s">
        <v>1211</v>
      </c>
      <c r="C109" s="329" t="s">
        <v>1212</v>
      </c>
      <c r="D109" s="327"/>
      <c r="E109" s="327"/>
    </row>
    <row r="110" spans="1:5" ht="30" x14ac:dyDescent="0.25">
      <c r="A110" s="326" t="s">
        <v>1729</v>
      </c>
      <c r="B110" s="326" t="s">
        <v>1213</v>
      </c>
      <c r="C110" s="329" t="s">
        <v>1214</v>
      </c>
      <c r="D110" s="327"/>
      <c r="E110" s="327"/>
    </row>
    <row r="111" spans="1:5" x14ac:dyDescent="0.25">
      <c r="A111" s="326" t="s">
        <v>1730</v>
      </c>
      <c r="B111" s="326" t="s">
        <v>1215</v>
      </c>
      <c r="C111" s="329" t="s">
        <v>1216</v>
      </c>
      <c r="D111" s="327"/>
      <c r="E111" s="327"/>
    </row>
    <row r="112" spans="1:5" x14ac:dyDescent="0.25">
      <c r="A112" s="326" t="s">
        <v>1731</v>
      </c>
      <c r="B112" s="326" t="s">
        <v>1217</v>
      </c>
      <c r="C112" s="329" t="s">
        <v>1218</v>
      </c>
      <c r="D112" s="327"/>
      <c r="E112" s="327"/>
    </row>
    <row r="113" spans="1:5" ht="30" x14ac:dyDescent="0.25">
      <c r="A113" s="326" t="s">
        <v>1732</v>
      </c>
      <c r="B113" s="326"/>
      <c r="C113" s="329" t="s">
        <v>1219</v>
      </c>
      <c r="D113" s="327"/>
      <c r="E113" s="327"/>
    </row>
    <row r="114" spans="1:5" ht="30" x14ac:dyDescent="0.25">
      <c r="A114" s="326" t="s">
        <v>1733</v>
      </c>
      <c r="B114" s="326"/>
      <c r="C114" s="329" t="s">
        <v>1220</v>
      </c>
      <c r="D114" s="327"/>
      <c r="E114" s="327"/>
    </row>
    <row r="115" spans="1:5" x14ac:dyDescent="0.25">
      <c r="A115" s="326" t="s">
        <v>1734</v>
      </c>
      <c r="B115" s="326"/>
      <c r="C115" s="329" t="s">
        <v>1221</v>
      </c>
      <c r="D115" s="327"/>
      <c r="E115" s="327"/>
    </row>
    <row r="116" spans="1:5" ht="30" x14ac:dyDescent="0.25">
      <c r="A116" s="326" t="s">
        <v>1735</v>
      </c>
      <c r="B116" s="326"/>
      <c r="C116" s="329" t="s">
        <v>1222</v>
      </c>
      <c r="D116" s="327"/>
      <c r="E116" s="327"/>
    </row>
    <row r="117" spans="1:5" x14ac:dyDescent="0.25">
      <c r="A117" s="326" t="s">
        <v>1736</v>
      </c>
      <c r="B117" s="326"/>
      <c r="C117" s="329" t="s">
        <v>1223</v>
      </c>
      <c r="D117" s="327"/>
      <c r="E117" s="327"/>
    </row>
    <row r="118" spans="1:5" x14ac:dyDescent="0.25">
      <c r="A118" s="326" t="s">
        <v>1737</v>
      </c>
      <c r="B118" s="326"/>
      <c r="C118" s="329" t="s">
        <v>1224</v>
      </c>
      <c r="D118" s="327"/>
      <c r="E118" s="327"/>
    </row>
    <row r="119" spans="1:5" ht="30" x14ac:dyDescent="0.25">
      <c r="A119" s="326" t="s">
        <v>1738</v>
      </c>
      <c r="B119" s="326"/>
      <c r="C119" s="329" t="s">
        <v>1225</v>
      </c>
      <c r="D119" s="327"/>
      <c r="E119" s="327"/>
    </row>
    <row r="120" spans="1:5" x14ac:dyDescent="0.25">
      <c r="A120" s="326" t="s">
        <v>1739</v>
      </c>
      <c r="B120" s="326"/>
      <c r="C120" s="329" t="s">
        <v>1226</v>
      </c>
      <c r="D120" s="327"/>
      <c r="E120" s="327"/>
    </row>
    <row r="121" spans="1:5" x14ac:dyDescent="0.25">
      <c r="A121" s="326" t="s">
        <v>1740</v>
      </c>
      <c r="B121" s="326"/>
      <c r="C121" s="329" t="s">
        <v>1227</v>
      </c>
      <c r="D121" s="327"/>
      <c r="E121" s="327"/>
    </row>
    <row r="122" spans="1:5" ht="30" x14ac:dyDescent="0.25">
      <c r="A122" s="326" t="s">
        <v>1741</v>
      </c>
      <c r="B122" s="326"/>
      <c r="C122" s="329" t="s">
        <v>1228</v>
      </c>
      <c r="D122" s="327"/>
      <c r="E122" s="327"/>
    </row>
    <row r="123" spans="1:5" ht="30" x14ac:dyDescent="0.25">
      <c r="A123" s="326" t="s">
        <v>1742</v>
      </c>
      <c r="B123" s="326"/>
      <c r="C123" s="329" t="s">
        <v>1229</v>
      </c>
      <c r="D123" s="327"/>
      <c r="E123" s="327"/>
    </row>
    <row r="124" spans="1:5" ht="30" x14ac:dyDescent="0.25">
      <c r="A124" s="326" t="s">
        <v>1743</v>
      </c>
      <c r="B124" s="326"/>
      <c r="C124" s="329" t="s">
        <v>1230</v>
      </c>
      <c r="D124" s="327"/>
      <c r="E124" s="327"/>
    </row>
    <row r="125" spans="1:5" ht="30" x14ac:dyDescent="0.25">
      <c r="A125" s="326" t="s">
        <v>1744</v>
      </c>
      <c r="B125" s="326"/>
      <c r="C125" s="329" t="s">
        <v>1231</v>
      </c>
      <c r="D125" s="327"/>
      <c r="E125" s="327"/>
    </row>
    <row r="126" spans="1:5" ht="30" x14ac:dyDescent="0.25">
      <c r="A126" s="326" t="s">
        <v>1745</v>
      </c>
      <c r="B126" s="326"/>
      <c r="C126" s="329" t="s">
        <v>1232</v>
      </c>
      <c r="D126" s="327"/>
      <c r="E126" s="327"/>
    </row>
    <row r="127" spans="1:5" x14ac:dyDescent="0.25">
      <c r="A127" s="326" t="s">
        <v>1746</v>
      </c>
      <c r="B127" s="326"/>
      <c r="C127" s="336" t="s">
        <v>1233</v>
      </c>
      <c r="D127" s="327"/>
      <c r="E127" s="327"/>
    </row>
    <row r="128" spans="1:5" x14ac:dyDescent="0.25">
      <c r="A128" s="326" t="s">
        <v>1747</v>
      </c>
      <c r="B128" s="326"/>
      <c r="C128" s="336" t="s">
        <v>1234</v>
      </c>
      <c r="D128" s="327"/>
      <c r="E128" s="327"/>
    </row>
    <row r="129" spans="1:5" ht="30" x14ac:dyDescent="0.25">
      <c r="A129" s="326" t="s">
        <v>1748</v>
      </c>
      <c r="B129" s="326"/>
      <c r="C129" s="336" t="s">
        <v>1235</v>
      </c>
      <c r="D129" s="327"/>
      <c r="E129" s="327"/>
    </row>
    <row r="130" spans="1:5" x14ac:dyDescent="0.25">
      <c r="A130" s="326" t="s">
        <v>1749</v>
      </c>
      <c r="B130" s="326"/>
      <c r="C130" s="336" t="s">
        <v>1236</v>
      </c>
      <c r="D130" s="327"/>
      <c r="E130" s="327"/>
    </row>
    <row r="131" spans="1:5" ht="30" x14ac:dyDescent="0.25">
      <c r="A131" s="326" t="s">
        <v>1750</v>
      </c>
      <c r="B131" s="326"/>
      <c r="C131" s="336" t="s">
        <v>1237</v>
      </c>
      <c r="D131" s="327"/>
      <c r="E131" s="327"/>
    </row>
    <row r="132" spans="1:5" x14ac:dyDescent="0.25">
      <c r="A132" s="326" t="s">
        <v>1751</v>
      </c>
      <c r="B132" s="326"/>
      <c r="C132" s="336" t="s">
        <v>1238</v>
      </c>
      <c r="D132" s="327"/>
      <c r="E132" s="327"/>
    </row>
    <row r="133" spans="1:5" ht="30" x14ac:dyDescent="0.25">
      <c r="A133" s="326" t="s">
        <v>1752</v>
      </c>
      <c r="B133" s="326"/>
      <c r="C133" s="336" t="s">
        <v>1239</v>
      </c>
      <c r="D133" s="327"/>
      <c r="E133" s="327"/>
    </row>
    <row r="134" spans="1:5" x14ac:dyDescent="0.25">
      <c r="A134" s="326" t="s">
        <v>1753</v>
      </c>
      <c r="B134" s="326"/>
      <c r="C134" s="336" t="s">
        <v>1240</v>
      </c>
      <c r="D134" s="327"/>
      <c r="E134" s="327"/>
    </row>
    <row r="135" spans="1:5" ht="30" x14ac:dyDescent="0.25">
      <c r="A135" s="326" t="s">
        <v>1754</v>
      </c>
      <c r="B135" s="326"/>
      <c r="C135" s="336" t="s">
        <v>1241</v>
      </c>
      <c r="D135" s="327"/>
      <c r="E135" s="327"/>
    </row>
    <row r="136" spans="1:5" ht="30" x14ac:dyDescent="0.25">
      <c r="A136" s="326" t="s">
        <v>1755</v>
      </c>
      <c r="B136" s="326"/>
      <c r="C136" s="336" t="s">
        <v>1242</v>
      </c>
      <c r="D136" s="327"/>
      <c r="E136" s="327"/>
    </row>
    <row r="137" spans="1:5" ht="30" x14ac:dyDescent="0.25">
      <c r="A137" s="326" t="s">
        <v>1756</v>
      </c>
      <c r="B137" s="326"/>
      <c r="C137" s="336" t="s">
        <v>1243</v>
      </c>
      <c r="D137" s="327"/>
      <c r="E137" s="327"/>
    </row>
    <row r="138" spans="1:5" x14ac:dyDescent="0.25">
      <c r="A138" s="326" t="s">
        <v>1757</v>
      </c>
      <c r="B138" s="326"/>
      <c r="C138" s="336" t="s">
        <v>1244</v>
      </c>
      <c r="D138" s="327"/>
      <c r="E138" s="327"/>
    </row>
    <row r="139" spans="1:5" ht="30" x14ac:dyDescent="0.25">
      <c r="A139" s="326" t="s">
        <v>1758</v>
      </c>
      <c r="B139" s="326"/>
      <c r="C139" s="336" t="s">
        <v>1245</v>
      </c>
      <c r="D139" s="327"/>
      <c r="E139" s="327"/>
    </row>
    <row r="140" spans="1:5" ht="30" x14ac:dyDescent="0.25">
      <c r="A140" s="326" t="s">
        <v>1759</v>
      </c>
      <c r="B140" s="326"/>
      <c r="C140" s="336" t="s">
        <v>1246</v>
      </c>
      <c r="D140" s="327"/>
      <c r="E140" s="327"/>
    </row>
    <row r="141" spans="1:5" ht="30" x14ac:dyDescent="0.25">
      <c r="A141" s="326" t="s">
        <v>1760</v>
      </c>
      <c r="B141" s="326"/>
      <c r="C141" s="336" t="s">
        <v>1247</v>
      </c>
      <c r="D141" s="327"/>
      <c r="E141" s="327"/>
    </row>
    <row r="142" spans="1:5" x14ac:dyDescent="0.25">
      <c r="A142" s="326" t="s">
        <v>1761</v>
      </c>
      <c r="B142" s="326"/>
      <c r="C142" s="336" t="s">
        <v>1248</v>
      </c>
      <c r="D142" s="327"/>
      <c r="E142" s="327"/>
    </row>
    <row r="143" spans="1:5" ht="30" x14ac:dyDescent="0.25">
      <c r="A143" s="326" t="s">
        <v>1762</v>
      </c>
      <c r="B143" s="326"/>
      <c r="C143" s="336" t="s">
        <v>1249</v>
      </c>
      <c r="D143" s="327"/>
      <c r="E143" s="327"/>
    </row>
    <row r="144" spans="1:5" ht="30" x14ac:dyDescent="0.25">
      <c r="A144" s="326" t="s">
        <v>1763</v>
      </c>
      <c r="B144" s="326"/>
      <c r="C144" s="336" t="s">
        <v>1250</v>
      </c>
      <c r="D144" s="327"/>
      <c r="E144" s="327"/>
    </row>
    <row r="145" spans="1:5" ht="30" x14ac:dyDescent="0.25">
      <c r="A145" s="326" t="s">
        <v>1764</v>
      </c>
      <c r="B145" s="326"/>
      <c r="C145" s="336" t="s">
        <v>1251</v>
      </c>
      <c r="D145" s="327"/>
      <c r="E145" s="327"/>
    </row>
    <row r="146" spans="1:5" ht="30" x14ac:dyDescent="0.25">
      <c r="A146" s="326" t="s">
        <v>1765</v>
      </c>
      <c r="B146" s="326"/>
      <c r="C146" s="336" t="s">
        <v>1252</v>
      </c>
      <c r="D146" s="327"/>
      <c r="E146" s="327"/>
    </row>
    <row r="147" spans="1:5" ht="30" x14ac:dyDescent="0.25">
      <c r="A147" s="326" t="s">
        <v>1766</v>
      </c>
      <c r="B147" s="326"/>
      <c r="C147" s="336" t="s">
        <v>1253</v>
      </c>
      <c r="D147" s="327"/>
      <c r="E147" s="327"/>
    </row>
    <row r="148" spans="1:5" ht="30" x14ac:dyDescent="0.25">
      <c r="A148" s="326" t="s">
        <v>1767</v>
      </c>
      <c r="B148" s="326"/>
      <c r="C148" s="336" t="s">
        <v>1254</v>
      </c>
      <c r="D148" s="327"/>
      <c r="E148" s="327"/>
    </row>
    <row r="149" spans="1:5" ht="30" x14ac:dyDescent="0.25">
      <c r="A149" s="326" t="s">
        <v>1768</v>
      </c>
      <c r="B149" s="326"/>
      <c r="C149" s="336" t="s">
        <v>1255</v>
      </c>
      <c r="D149" s="327"/>
      <c r="E149" s="327"/>
    </row>
    <row r="150" spans="1:5" x14ac:dyDescent="0.25">
      <c r="A150" s="326" t="s">
        <v>1769</v>
      </c>
      <c r="B150" s="337" t="s">
        <v>1256</v>
      </c>
      <c r="C150" s="338" t="s">
        <v>1257</v>
      </c>
      <c r="D150" s="327">
        <f>D107+D109+D111</f>
        <v>0</v>
      </c>
      <c r="E150" s="327">
        <f>E107+E109+E111</f>
        <v>0</v>
      </c>
    </row>
    <row r="151" spans="1:5" x14ac:dyDescent="0.25">
      <c r="A151" s="326" t="s">
        <v>1770</v>
      </c>
      <c r="B151" s="326" t="s">
        <v>1258</v>
      </c>
      <c r="C151" s="336" t="s">
        <v>1259</v>
      </c>
      <c r="D151" s="327">
        <v>15725380</v>
      </c>
      <c r="E151" s="327">
        <v>25000</v>
      </c>
    </row>
    <row r="152" spans="1:5" x14ac:dyDescent="0.25">
      <c r="A152" s="326" t="s">
        <v>1771</v>
      </c>
      <c r="B152" s="326" t="s">
        <v>1260</v>
      </c>
      <c r="C152" s="336" t="s">
        <v>1261</v>
      </c>
      <c r="D152" s="327"/>
      <c r="E152" s="327"/>
    </row>
    <row r="153" spans="1:5" x14ac:dyDescent="0.25">
      <c r="A153" s="326" t="s">
        <v>1772</v>
      </c>
      <c r="B153" s="326" t="s">
        <v>1262</v>
      </c>
      <c r="C153" s="336" t="s">
        <v>1263</v>
      </c>
      <c r="D153" s="327">
        <v>15725380</v>
      </c>
      <c r="E153" s="327"/>
    </row>
    <row r="154" spans="1:5" x14ac:dyDescent="0.25">
      <c r="A154" s="326" t="s">
        <v>1773</v>
      </c>
      <c r="B154" s="326" t="s">
        <v>1264</v>
      </c>
      <c r="C154" s="336" t="s">
        <v>1265</v>
      </c>
      <c r="D154" s="327"/>
      <c r="E154" s="327"/>
    </row>
    <row r="155" spans="1:5" x14ac:dyDescent="0.25">
      <c r="A155" s="326" t="s">
        <v>1774</v>
      </c>
      <c r="B155" s="326" t="s">
        <v>1266</v>
      </c>
      <c r="C155" s="336" t="s">
        <v>1267</v>
      </c>
      <c r="D155" s="327"/>
      <c r="E155" s="327"/>
    </row>
    <row r="156" spans="1:5" x14ac:dyDescent="0.25">
      <c r="A156" s="326" t="s">
        <v>1775</v>
      </c>
      <c r="B156" s="326" t="s">
        <v>1268</v>
      </c>
      <c r="C156" s="336" t="s">
        <v>1269</v>
      </c>
      <c r="D156" s="327"/>
      <c r="E156" s="327">
        <v>25000</v>
      </c>
    </row>
    <row r="157" spans="1:5" x14ac:dyDescent="0.25">
      <c r="A157" s="326" t="s">
        <v>1776</v>
      </c>
      <c r="B157" s="326" t="s">
        <v>1270</v>
      </c>
      <c r="C157" s="336" t="s">
        <v>1271</v>
      </c>
      <c r="D157" s="327"/>
      <c r="E157" s="327"/>
    </row>
    <row r="158" spans="1:5" x14ac:dyDescent="0.25">
      <c r="A158" s="326" t="s">
        <v>1777</v>
      </c>
      <c r="B158" s="326" t="s">
        <v>1272</v>
      </c>
      <c r="C158" s="336" t="s">
        <v>1273</v>
      </c>
      <c r="D158" s="327"/>
      <c r="E158" s="327"/>
    </row>
    <row r="159" spans="1:5" x14ac:dyDescent="0.25">
      <c r="A159" s="326" t="s">
        <v>1778</v>
      </c>
      <c r="B159" s="326" t="s">
        <v>1274</v>
      </c>
      <c r="C159" s="336" t="s">
        <v>1275</v>
      </c>
      <c r="D159" s="327"/>
      <c r="E159" s="327"/>
    </row>
    <row r="160" spans="1:5" x14ac:dyDescent="0.25">
      <c r="A160" s="326" t="s">
        <v>1779</v>
      </c>
      <c r="B160" s="326" t="s">
        <v>1276</v>
      </c>
      <c r="C160" s="336" t="s">
        <v>1277</v>
      </c>
      <c r="D160" s="327"/>
      <c r="E160" s="327">
        <v>30000</v>
      </c>
    </row>
    <row r="161" spans="1:5" x14ac:dyDescent="0.25">
      <c r="A161" s="326" t="s">
        <v>1780</v>
      </c>
      <c r="B161" s="326" t="s">
        <v>1278</v>
      </c>
      <c r="C161" s="336" t="s">
        <v>1279</v>
      </c>
      <c r="D161" s="327"/>
      <c r="E161" s="327"/>
    </row>
    <row r="162" spans="1:5" ht="30" x14ac:dyDescent="0.25">
      <c r="A162" s="326" t="s">
        <v>1781</v>
      </c>
      <c r="B162" s="326" t="s">
        <v>1280</v>
      </c>
      <c r="C162" s="336" t="s">
        <v>1281</v>
      </c>
      <c r="D162" s="327"/>
      <c r="E162" s="327"/>
    </row>
    <row r="163" spans="1:5" x14ac:dyDescent="0.25">
      <c r="A163" s="326" t="s">
        <v>1782</v>
      </c>
      <c r="B163" s="326" t="s">
        <v>1282</v>
      </c>
      <c r="C163" s="336" t="s">
        <v>1283</v>
      </c>
      <c r="D163" s="327"/>
      <c r="E163" s="327"/>
    </row>
    <row r="164" spans="1:5" x14ac:dyDescent="0.25">
      <c r="A164" s="326" t="s">
        <v>1783</v>
      </c>
      <c r="B164" s="326" t="s">
        <v>1284</v>
      </c>
      <c r="C164" s="336" t="s">
        <v>1285</v>
      </c>
      <c r="D164" s="327"/>
      <c r="E164" s="327"/>
    </row>
    <row r="165" spans="1:5" x14ac:dyDescent="0.25">
      <c r="A165" s="326" t="s">
        <v>1784</v>
      </c>
      <c r="B165" s="326" t="s">
        <v>1286</v>
      </c>
      <c r="C165" s="336" t="s">
        <v>1287</v>
      </c>
      <c r="D165" s="327"/>
      <c r="E165" s="327"/>
    </row>
    <row r="166" spans="1:5" s="335" customFormat="1" x14ac:dyDescent="0.25">
      <c r="A166" s="326" t="s">
        <v>1785</v>
      </c>
      <c r="B166" s="337" t="s">
        <v>1288</v>
      </c>
      <c r="C166" s="338" t="s">
        <v>1289</v>
      </c>
      <c r="D166" s="339">
        <f>D151+D158+D159+D160+D161+D162+D163+D164+D165</f>
        <v>15725380</v>
      </c>
      <c r="E166" s="339">
        <f>E151+E158+E159+E160+E161+E162+E163+E164+E165</f>
        <v>55000</v>
      </c>
    </row>
    <row r="167" spans="1:5" s="335" customFormat="1" x14ac:dyDescent="0.25">
      <c r="A167" s="326" t="s">
        <v>1786</v>
      </c>
      <c r="B167" s="337" t="s">
        <v>1290</v>
      </c>
      <c r="C167" s="338" t="s">
        <v>1291</v>
      </c>
      <c r="D167" s="339">
        <f>D106+D150+D166</f>
        <v>19167323</v>
      </c>
      <c r="E167" s="339">
        <f>E106+E150+E166</f>
        <v>5025246</v>
      </c>
    </row>
    <row r="168" spans="1:5" x14ac:dyDescent="0.25">
      <c r="A168" s="326" t="s">
        <v>1787</v>
      </c>
      <c r="B168" s="326" t="s">
        <v>1292</v>
      </c>
      <c r="C168" s="336" t="s">
        <v>1293</v>
      </c>
      <c r="D168" s="327"/>
      <c r="E168" s="327"/>
    </row>
    <row r="169" spans="1:5" x14ac:dyDescent="0.25">
      <c r="A169" s="326" t="s">
        <v>1788</v>
      </c>
      <c r="B169" s="326" t="s">
        <v>1294</v>
      </c>
      <c r="C169" s="336" t="s">
        <v>1295</v>
      </c>
      <c r="D169" s="327">
        <v>4047216</v>
      </c>
      <c r="E169" s="327">
        <v>1779194</v>
      </c>
    </row>
    <row r="170" spans="1:5" x14ac:dyDescent="0.25">
      <c r="A170" s="326" t="s">
        <v>1789</v>
      </c>
      <c r="B170" s="326" t="s">
        <v>1296</v>
      </c>
      <c r="C170" s="336" t="s">
        <v>1297</v>
      </c>
      <c r="D170" s="327"/>
      <c r="E170" s="327"/>
    </row>
    <row r="171" spans="1:5" x14ac:dyDescent="0.25">
      <c r="A171" s="326" t="s">
        <v>1790</v>
      </c>
      <c r="B171" s="326" t="s">
        <v>1298</v>
      </c>
      <c r="C171" s="336" t="s">
        <v>1299</v>
      </c>
      <c r="D171" s="327"/>
      <c r="E171" s="327"/>
    </row>
    <row r="172" spans="1:5" s="335" customFormat="1" x14ac:dyDescent="0.25">
      <c r="A172" s="326" t="s">
        <v>1791</v>
      </c>
      <c r="B172" s="337" t="s">
        <v>1300</v>
      </c>
      <c r="C172" s="338" t="s">
        <v>1301</v>
      </c>
      <c r="D172" s="339">
        <f>SUM(D168:D171)</f>
        <v>4047216</v>
      </c>
      <c r="E172" s="339">
        <f>SUM(E168:E171)</f>
        <v>1779194</v>
      </c>
    </row>
    <row r="173" spans="1:5" x14ac:dyDescent="0.25">
      <c r="A173" s="326" t="s">
        <v>1792</v>
      </c>
      <c r="B173" s="326" t="s">
        <v>1302</v>
      </c>
      <c r="C173" s="336" t="s">
        <v>1303</v>
      </c>
      <c r="D173" s="327"/>
      <c r="E173" s="327"/>
    </row>
    <row r="174" spans="1:5" x14ac:dyDescent="0.25">
      <c r="A174" s="326" t="s">
        <v>1793</v>
      </c>
      <c r="B174" s="326" t="s">
        <v>1304</v>
      </c>
      <c r="C174" s="336" t="s">
        <v>1305</v>
      </c>
      <c r="D174" s="327">
        <v>-4205104</v>
      </c>
      <c r="E174" s="327">
        <v>-2518811</v>
      </c>
    </row>
    <row r="175" spans="1:5" s="335" customFormat="1" x14ac:dyDescent="0.25">
      <c r="A175" s="326" t="s">
        <v>1794</v>
      </c>
      <c r="B175" s="337" t="s">
        <v>1306</v>
      </c>
      <c r="C175" s="338" t="s">
        <v>1307</v>
      </c>
      <c r="D175" s="339">
        <f>SUM(D173:D174)</f>
        <v>-4205104</v>
      </c>
      <c r="E175" s="339">
        <f>SUM(E173:E174)</f>
        <v>-2518811</v>
      </c>
    </row>
    <row r="176" spans="1:5" x14ac:dyDescent="0.25">
      <c r="A176" s="326" t="s">
        <v>1795</v>
      </c>
      <c r="B176" s="326" t="s">
        <v>1308</v>
      </c>
      <c r="C176" s="336" t="s">
        <v>1309</v>
      </c>
      <c r="D176" s="327"/>
      <c r="E176" s="327"/>
    </row>
    <row r="177" spans="1:5" ht="30" x14ac:dyDescent="0.25">
      <c r="A177" s="326" t="s">
        <v>1796</v>
      </c>
      <c r="B177" s="326" t="s">
        <v>1310</v>
      </c>
      <c r="C177" s="336" t="s">
        <v>1311</v>
      </c>
      <c r="D177" s="327"/>
      <c r="E177" s="327"/>
    </row>
    <row r="178" spans="1:5" s="335" customFormat="1" x14ac:dyDescent="0.25">
      <c r="A178" s="326" t="s">
        <v>1797</v>
      </c>
      <c r="B178" s="337" t="s">
        <v>1312</v>
      </c>
      <c r="C178" s="338" t="s">
        <v>1313</v>
      </c>
      <c r="D178" s="339">
        <f>SUM(D176:D177)</f>
        <v>0</v>
      </c>
      <c r="E178" s="339">
        <f>SUM(E176:E177)</f>
        <v>0</v>
      </c>
    </row>
    <row r="179" spans="1:5" s="335" customFormat="1" x14ac:dyDescent="0.25">
      <c r="A179" s="326" t="s">
        <v>1798</v>
      </c>
      <c r="B179" s="337" t="s">
        <v>1314</v>
      </c>
      <c r="C179" s="338" t="s">
        <v>1315</v>
      </c>
      <c r="D179" s="339">
        <f>D172+D174+D178</f>
        <v>-157888</v>
      </c>
      <c r="E179" s="339">
        <f>E172+E174+E178</f>
        <v>-739617</v>
      </c>
    </row>
    <row r="180" spans="1:5" x14ac:dyDescent="0.25">
      <c r="A180" s="326" t="s">
        <v>1799</v>
      </c>
      <c r="B180" s="326" t="s">
        <v>1316</v>
      </c>
      <c r="C180" s="336" t="s">
        <v>1317</v>
      </c>
      <c r="D180" s="327"/>
      <c r="E180" s="327"/>
    </row>
    <row r="181" spans="1:5" x14ac:dyDescent="0.25">
      <c r="A181" s="326" t="s">
        <v>1800</v>
      </c>
      <c r="B181" s="326" t="s">
        <v>1318</v>
      </c>
      <c r="C181" s="336" t="s">
        <v>1319</v>
      </c>
      <c r="D181" s="327"/>
      <c r="E181" s="327"/>
    </row>
    <row r="182" spans="1:5" x14ac:dyDescent="0.25">
      <c r="A182" s="326" t="s">
        <v>1801</v>
      </c>
      <c r="B182" s="326" t="s">
        <v>1320</v>
      </c>
      <c r="C182" s="336" t="s">
        <v>1321</v>
      </c>
      <c r="D182" s="327"/>
      <c r="E182" s="327"/>
    </row>
    <row r="183" spans="1:5" s="335" customFormat="1" x14ac:dyDescent="0.25">
      <c r="A183" s="326" t="s">
        <v>1802</v>
      </c>
      <c r="B183" s="337" t="s">
        <v>1322</v>
      </c>
      <c r="C183" s="338" t="s">
        <v>1323</v>
      </c>
      <c r="D183" s="339">
        <f>SUM(D180:D182)</f>
        <v>0</v>
      </c>
      <c r="E183" s="339">
        <f>SUM(E180:E182)</f>
        <v>0</v>
      </c>
    </row>
    <row r="184" spans="1:5" s="335" customFormat="1" x14ac:dyDescent="0.25">
      <c r="A184" s="326" t="s">
        <v>1803</v>
      </c>
      <c r="B184" s="337"/>
      <c r="C184" s="338" t="s">
        <v>1324</v>
      </c>
      <c r="D184" s="339">
        <f>D33+D48+D62+D167+D179+D183</f>
        <v>570411138</v>
      </c>
      <c r="E184" s="339">
        <f>E33+E48+E62+E167+E179+E183</f>
        <v>605291180</v>
      </c>
    </row>
    <row r="185" spans="1:5" x14ac:dyDescent="0.25">
      <c r="A185" s="326" t="s">
        <v>1804</v>
      </c>
      <c r="B185" s="326"/>
      <c r="C185" s="336"/>
      <c r="D185" s="327"/>
      <c r="E185" s="327"/>
    </row>
    <row r="186" spans="1:5" x14ac:dyDescent="0.25">
      <c r="A186" s="326" t="s">
        <v>1805</v>
      </c>
      <c r="B186" s="326" t="s">
        <v>1325</v>
      </c>
      <c r="C186" s="336" t="s">
        <v>1326</v>
      </c>
      <c r="D186" s="327">
        <v>258845543</v>
      </c>
      <c r="E186" s="327">
        <v>258845543</v>
      </c>
    </row>
    <row r="187" spans="1:5" x14ac:dyDescent="0.25">
      <c r="A187" s="326" t="s">
        <v>1806</v>
      </c>
      <c r="B187" s="326" t="s">
        <v>1327</v>
      </c>
      <c r="C187" s="336" t="s">
        <v>1328</v>
      </c>
      <c r="D187" s="327"/>
      <c r="E187" s="327"/>
    </row>
    <row r="188" spans="1:5" x14ac:dyDescent="0.25">
      <c r="A188" s="326" t="s">
        <v>1807</v>
      </c>
      <c r="B188" s="326" t="s">
        <v>1329</v>
      </c>
      <c r="C188" s="336" t="s">
        <v>1330</v>
      </c>
      <c r="D188" s="327"/>
      <c r="E188" s="327"/>
    </row>
    <row r="189" spans="1:5" x14ac:dyDescent="0.25">
      <c r="A189" s="326" t="s">
        <v>1808</v>
      </c>
      <c r="B189" s="326" t="s">
        <v>1331</v>
      </c>
      <c r="C189" s="336" t="s">
        <v>1332</v>
      </c>
      <c r="D189" s="327"/>
      <c r="E189" s="327"/>
    </row>
    <row r="190" spans="1:5" x14ac:dyDescent="0.25">
      <c r="A190" s="326" t="s">
        <v>1809</v>
      </c>
      <c r="B190" s="326" t="s">
        <v>1333</v>
      </c>
      <c r="C190" s="336" t="s">
        <v>1334</v>
      </c>
      <c r="D190" s="327">
        <v>9086815</v>
      </c>
      <c r="E190" s="327">
        <v>9086815</v>
      </c>
    </row>
    <row r="191" spans="1:5" s="335" customFormat="1" x14ac:dyDescent="0.25">
      <c r="A191" s="326" t="s">
        <v>1810</v>
      </c>
      <c r="B191" s="337" t="s">
        <v>1335</v>
      </c>
      <c r="C191" s="338" t="s">
        <v>1336</v>
      </c>
      <c r="D191" s="339">
        <f>SUM(D188:D190)</f>
        <v>9086815</v>
      </c>
      <c r="E191" s="339">
        <f>SUM(E188:E190)</f>
        <v>9086815</v>
      </c>
    </row>
    <row r="192" spans="1:5" x14ac:dyDescent="0.25">
      <c r="A192" s="326" t="s">
        <v>1811</v>
      </c>
      <c r="B192" s="326" t="s">
        <v>1337</v>
      </c>
      <c r="C192" s="336" t="s">
        <v>1338</v>
      </c>
      <c r="D192" s="327">
        <v>234249765</v>
      </c>
      <c r="E192" s="327">
        <v>227685791</v>
      </c>
    </row>
    <row r="193" spans="1:5" x14ac:dyDescent="0.25">
      <c r="A193" s="326" t="s">
        <v>1812</v>
      </c>
      <c r="B193" s="326" t="s">
        <v>1339</v>
      </c>
      <c r="C193" s="336" t="s">
        <v>1340</v>
      </c>
      <c r="D193" s="327"/>
      <c r="E193" s="327"/>
    </row>
    <row r="194" spans="1:5" x14ac:dyDescent="0.25">
      <c r="A194" s="326" t="s">
        <v>1813</v>
      </c>
      <c r="B194" s="326" t="s">
        <v>1341</v>
      </c>
      <c r="C194" s="336" t="s">
        <v>1342</v>
      </c>
      <c r="D194" s="327">
        <v>-6563974</v>
      </c>
      <c r="E194" s="327">
        <v>75418725</v>
      </c>
    </row>
    <row r="195" spans="1:5" s="335" customFormat="1" x14ac:dyDescent="0.25">
      <c r="A195" s="326" t="s">
        <v>1814</v>
      </c>
      <c r="B195" s="337" t="s">
        <v>1343</v>
      </c>
      <c r="C195" s="338" t="s">
        <v>1344</v>
      </c>
      <c r="D195" s="339">
        <f>D186+D187+D191+D192+D193+D194</f>
        <v>495618149</v>
      </c>
      <c r="E195" s="339">
        <f>E186+E187+E191+E192+E193+E194</f>
        <v>571036874</v>
      </c>
    </row>
    <row r="196" spans="1:5" x14ac:dyDescent="0.25">
      <c r="A196" s="326" t="s">
        <v>1815</v>
      </c>
      <c r="B196" s="326" t="s">
        <v>1345</v>
      </c>
      <c r="C196" s="336" t="s">
        <v>1346</v>
      </c>
      <c r="D196" s="327"/>
      <c r="E196" s="327"/>
    </row>
    <row r="197" spans="1:5" ht="30" x14ac:dyDescent="0.25">
      <c r="A197" s="326" t="s">
        <v>1816</v>
      </c>
      <c r="B197" s="326" t="s">
        <v>1347</v>
      </c>
      <c r="C197" s="336" t="s">
        <v>1348</v>
      </c>
      <c r="D197" s="327"/>
      <c r="E197" s="327"/>
    </row>
    <row r="198" spans="1:5" x14ac:dyDescent="0.25">
      <c r="A198" s="326" t="s">
        <v>1817</v>
      </c>
      <c r="B198" s="326" t="s">
        <v>1349</v>
      </c>
      <c r="C198" s="336" t="s">
        <v>1350</v>
      </c>
      <c r="D198" s="327">
        <v>82025</v>
      </c>
      <c r="E198" s="327">
        <v>664850</v>
      </c>
    </row>
    <row r="199" spans="1:5" x14ac:dyDescent="0.25">
      <c r="A199" s="326" t="s">
        <v>1818</v>
      </c>
      <c r="B199" s="326" t="s">
        <v>1351</v>
      </c>
      <c r="C199" s="336" t="s">
        <v>1352</v>
      </c>
      <c r="D199" s="327"/>
      <c r="E199" s="327"/>
    </row>
    <row r="200" spans="1:5" x14ac:dyDescent="0.25">
      <c r="A200" s="326" t="s">
        <v>1819</v>
      </c>
      <c r="B200" s="326" t="s">
        <v>1353</v>
      </c>
      <c r="C200" s="336" t="s">
        <v>1354</v>
      </c>
      <c r="D200" s="327">
        <v>1787844</v>
      </c>
      <c r="E200" s="327">
        <v>1787844</v>
      </c>
    </row>
    <row r="201" spans="1:5" ht="30" x14ac:dyDescent="0.25">
      <c r="A201" s="326" t="s">
        <v>1820</v>
      </c>
      <c r="B201" s="326" t="s">
        <v>1355</v>
      </c>
      <c r="C201" s="336" t="s">
        <v>1356</v>
      </c>
      <c r="D201" s="327"/>
      <c r="E201" s="327"/>
    </row>
    <row r="202" spans="1:5" x14ac:dyDescent="0.25">
      <c r="A202" s="326" t="s">
        <v>1821</v>
      </c>
      <c r="B202" s="326" t="s">
        <v>1357</v>
      </c>
      <c r="C202" s="336" t="s">
        <v>1358</v>
      </c>
      <c r="D202" s="327"/>
      <c r="E202" s="327"/>
    </row>
    <row r="203" spans="1:5" x14ac:dyDescent="0.25">
      <c r="A203" s="326" t="s">
        <v>1822</v>
      </c>
      <c r="B203" s="326" t="s">
        <v>1359</v>
      </c>
      <c r="C203" s="336" t="s">
        <v>1360</v>
      </c>
      <c r="D203" s="327"/>
      <c r="E203" s="327"/>
    </row>
    <row r="204" spans="1:5" x14ac:dyDescent="0.25">
      <c r="A204" s="326" t="s">
        <v>1823</v>
      </c>
      <c r="B204" s="326" t="s">
        <v>1361</v>
      </c>
      <c r="C204" s="336" t="s">
        <v>1362</v>
      </c>
      <c r="D204" s="327"/>
      <c r="E204" s="327"/>
    </row>
    <row r="205" spans="1:5" x14ac:dyDescent="0.25">
      <c r="A205" s="326" t="s">
        <v>1824</v>
      </c>
      <c r="B205" s="326" t="s">
        <v>1363</v>
      </c>
      <c r="C205" s="336" t="s">
        <v>1364</v>
      </c>
      <c r="D205" s="327">
        <f>SUM(D206:D207)</f>
        <v>0</v>
      </c>
      <c r="E205" s="327">
        <f>SUM(E206:E207)</f>
        <v>0</v>
      </c>
    </row>
    <row r="206" spans="1:5" ht="30" x14ac:dyDescent="0.25">
      <c r="A206" s="326" t="s">
        <v>1825</v>
      </c>
      <c r="B206" s="326" t="s">
        <v>1365</v>
      </c>
      <c r="C206" s="336" t="s">
        <v>1366</v>
      </c>
      <c r="D206" s="327"/>
      <c r="E206" s="327"/>
    </row>
    <row r="207" spans="1:5" x14ac:dyDescent="0.25">
      <c r="A207" s="326" t="s">
        <v>1826</v>
      </c>
      <c r="B207" s="326" t="s">
        <v>1367</v>
      </c>
      <c r="C207" s="336" t="s">
        <v>1368</v>
      </c>
      <c r="D207" s="327"/>
      <c r="E207" s="327"/>
    </row>
    <row r="208" spans="1:5" x14ac:dyDescent="0.25">
      <c r="A208" s="326" t="s">
        <v>1827</v>
      </c>
      <c r="B208" s="326" t="s">
        <v>1369</v>
      </c>
      <c r="C208" s="336" t="s">
        <v>1370</v>
      </c>
      <c r="D208" s="327">
        <f>SUM(D209:D220)</f>
        <v>0</v>
      </c>
      <c r="E208" s="327">
        <f>SUM(E209:E220)</f>
        <v>0</v>
      </c>
    </row>
    <row r="209" spans="1:5" ht="30" x14ac:dyDescent="0.25">
      <c r="A209" s="326" t="s">
        <v>1828</v>
      </c>
      <c r="B209" s="326" t="s">
        <v>1371</v>
      </c>
      <c r="C209" s="336" t="s">
        <v>1372</v>
      </c>
      <c r="D209" s="327"/>
      <c r="E209" s="327"/>
    </row>
    <row r="210" spans="1:5" ht="30" x14ac:dyDescent="0.25">
      <c r="A210" s="326" t="s">
        <v>1829</v>
      </c>
      <c r="B210" s="326" t="s">
        <v>1373</v>
      </c>
      <c r="C210" s="336" t="s">
        <v>1374</v>
      </c>
      <c r="D210" s="327"/>
      <c r="E210" s="327"/>
    </row>
    <row r="211" spans="1:5" x14ac:dyDescent="0.25">
      <c r="A211" s="326" t="s">
        <v>1830</v>
      </c>
      <c r="B211" s="326" t="s">
        <v>1375</v>
      </c>
      <c r="C211" s="336" t="s">
        <v>1376</v>
      </c>
      <c r="D211" s="327"/>
      <c r="E211" s="327"/>
    </row>
    <row r="212" spans="1:5" ht="30" x14ac:dyDescent="0.25">
      <c r="A212" s="326" t="s">
        <v>1831</v>
      </c>
      <c r="B212" s="326" t="s">
        <v>1377</v>
      </c>
      <c r="C212" s="336" t="s">
        <v>1378</v>
      </c>
      <c r="D212" s="327"/>
      <c r="E212" s="327"/>
    </row>
    <row r="213" spans="1:5" x14ac:dyDescent="0.25">
      <c r="A213" s="326" t="s">
        <v>1832</v>
      </c>
      <c r="B213" s="326" t="s">
        <v>1379</v>
      </c>
      <c r="C213" s="336" t="s">
        <v>1380</v>
      </c>
      <c r="D213" s="327"/>
      <c r="E213" s="327"/>
    </row>
    <row r="214" spans="1:5" ht="30" x14ac:dyDescent="0.25">
      <c r="A214" s="326" t="s">
        <v>1833</v>
      </c>
      <c r="B214" s="326" t="s">
        <v>1381</v>
      </c>
      <c r="C214" s="336" t="s">
        <v>1382</v>
      </c>
      <c r="D214" s="327"/>
      <c r="E214" s="327"/>
    </row>
    <row r="215" spans="1:5" x14ac:dyDescent="0.25">
      <c r="A215" s="326" t="s">
        <v>1834</v>
      </c>
      <c r="B215" s="326" t="s">
        <v>1383</v>
      </c>
      <c r="C215" s="336" t="s">
        <v>1384</v>
      </c>
      <c r="D215" s="327"/>
      <c r="E215" s="327"/>
    </row>
    <row r="216" spans="1:5" x14ac:dyDescent="0.25">
      <c r="A216" s="326" t="s">
        <v>1835</v>
      </c>
      <c r="B216" s="326" t="s">
        <v>1385</v>
      </c>
      <c r="C216" s="336" t="s">
        <v>1386</v>
      </c>
      <c r="D216" s="327"/>
      <c r="E216" s="327"/>
    </row>
    <row r="217" spans="1:5" x14ac:dyDescent="0.25">
      <c r="A217" s="326" t="s">
        <v>1836</v>
      </c>
      <c r="B217" s="326" t="s">
        <v>1387</v>
      </c>
      <c r="C217" s="336" t="s">
        <v>1388</v>
      </c>
      <c r="D217" s="327"/>
      <c r="E217" s="327"/>
    </row>
    <row r="218" spans="1:5" ht="30" x14ac:dyDescent="0.25">
      <c r="A218" s="326" t="s">
        <v>1837</v>
      </c>
      <c r="B218" s="326" t="s">
        <v>1389</v>
      </c>
      <c r="C218" s="336" t="s">
        <v>1390</v>
      </c>
      <c r="D218" s="327"/>
      <c r="E218" s="327"/>
    </row>
    <row r="219" spans="1:5" ht="30" x14ac:dyDescent="0.25">
      <c r="A219" s="326" t="s">
        <v>1838</v>
      </c>
      <c r="B219" s="326" t="s">
        <v>1391</v>
      </c>
      <c r="C219" s="336" t="s">
        <v>1392</v>
      </c>
      <c r="D219" s="327"/>
      <c r="E219" s="327"/>
    </row>
    <row r="220" spans="1:5" x14ac:dyDescent="0.25">
      <c r="A220" s="326" t="s">
        <v>1839</v>
      </c>
      <c r="B220" s="326" t="s">
        <v>1393</v>
      </c>
      <c r="C220" s="336" t="s">
        <v>1394</v>
      </c>
      <c r="D220" s="327"/>
      <c r="E220" s="327"/>
    </row>
    <row r="221" spans="1:5" s="335" customFormat="1" x14ac:dyDescent="0.25">
      <c r="A221" s="326" t="s">
        <v>1840</v>
      </c>
      <c r="B221" s="337" t="s">
        <v>1395</v>
      </c>
      <c r="C221" s="338" t="s">
        <v>1396</v>
      </c>
      <c r="D221" s="339">
        <f>D196+D197+D198+D199+D200+D203+D204+D205+D208</f>
        <v>1869869</v>
      </c>
      <c r="E221" s="339">
        <f>E196+E197+E198+E199+E200+E203+E204+E205+E208</f>
        <v>2452694</v>
      </c>
    </row>
    <row r="222" spans="1:5" x14ac:dyDescent="0.25">
      <c r="A222" s="326" t="s">
        <v>1841</v>
      </c>
      <c r="B222" s="326" t="s">
        <v>1397</v>
      </c>
      <c r="C222" s="336" t="s">
        <v>1398</v>
      </c>
      <c r="D222" s="327"/>
      <c r="E222" s="327"/>
    </row>
    <row r="223" spans="1:5" ht="30" x14ac:dyDescent="0.25">
      <c r="A223" s="326" t="s">
        <v>1842</v>
      </c>
      <c r="B223" s="326" t="s">
        <v>1399</v>
      </c>
      <c r="C223" s="336" t="s">
        <v>1400</v>
      </c>
      <c r="D223" s="327"/>
      <c r="E223" s="327"/>
    </row>
    <row r="224" spans="1:5" x14ac:dyDescent="0.25">
      <c r="A224" s="326" t="s">
        <v>1843</v>
      </c>
      <c r="B224" s="326" t="s">
        <v>1401</v>
      </c>
      <c r="C224" s="336" t="s">
        <v>1402</v>
      </c>
      <c r="D224" s="327"/>
      <c r="E224" s="327"/>
    </row>
    <row r="225" spans="1:5" x14ac:dyDescent="0.25">
      <c r="A225" s="326" t="s">
        <v>1844</v>
      </c>
      <c r="B225" s="326" t="s">
        <v>1403</v>
      </c>
      <c r="C225" s="336" t="s">
        <v>1404</v>
      </c>
      <c r="D225" s="327"/>
      <c r="E225" s="327"/>
    </row>
    <row r="226" spans="1:5" x14ac:dyDescent="0.25">
      <c r="A226" s="326" t="s">
        <v>1845</v>
      </c>
      <c r="B226" s="326" t="s">
        <v>1405</v>
      </c>
      <c r="C226" s="336" t="s">
        <v>1406</v>
      </c>
      <c r="D226" s="327">
        <f>SUM(D227:D228)</f>
        <v>0</v>
      </c>
      <c r="E226" s="327">
        <f>SUM(E227:E228)</f>
        <v>0</v>
      </c>
    </row>
    <row r="227" spans="1:5" ht="30" x14ac:dyDescent="0.25">
      <c r="A227" s="326" t="s">
        <v>1846</v>
      </c>
      <c r="B227" s="326" t="s">
        <v>1407</v>
      </c>
      <c r="C227" s="336" t="s">
        <v>1408</v>
      </c>
      <c r="D227" s="327"/>
      <c r="E227" s="327"/>
    </row>
    <row r="228" spans="1:5" x14ac:dyDescent="0.25">
      <c r="A228" s="326" t="s">
        <v>1847</v>
      </c>
      <c r="B228" s="326" t="s">
        <v>1409</v>
      </c>
      <c r="C228" s="336" t="s">
        <v>1410</v>
      </c>
      <c r="D228" s="327"/>
      <c r="E228" s="327"/>
    </row>
    <row r="229" spans="1:5" x14ac:dyDescent="0.25">
      <c r="A229" s="326" t="s">
        <v>1848</v>
      </c>
      <c r="B229" s="326" t="s">
        <v>1411</v>
      </c>
      <c r="C229" s="336" t="s">
        <v>1412</v>
      </c>
      <c r="D229" s="327"/>
      <c r="E229" s="327"/>
    </row>
    <row r="230" spans="1:5" x14ac:dyDescent="0.25">
      <c r="A230" s="326" t="s">
        <v>1849</v>
      </c>
      <c r="B230" s="326" t="s">
        <v>1413</v>
      </c>
      <c r="C230" s="336" t="s">
        <v>1414</v>
      </c>
      <c r="D230" s="327"/>
      <c r="E230" s="327"/>
    </row>
    <row r="231" spans="1:5" x14ac:dyDescent="0.25">
      <c r="A231" s="326" t="s">
        <v>1850</v>
      </c>
      <c r="B231" s="326" t="s">
        <v>1415</v>
      </c>
      <c r="C231" s="336" t="s">
        <v>1416</v>
      </c>
      <c r="D231" s="327">
        <f>SUM(D232:D233)</f>
        <v>0</v>
      </c>
      <c r="E231" s="327">
        <f>SUM(E232:E233)</f>
        <v>0</v>
      </c>
    </row>
    <row r="232" spans="1:5" ht="30" x14ac:dyDescent="0.25">
      <c r="A232" s="326" t="s">
        <v>1851</v>
      </c>
      <c r="B232" s="326" t="s">
        <v>1417</v>
      </c>
      <c r="C232" s="336" t="s">
        <v>1418</v>
      </c>
      <c r="D232" s="327"/>
      <c r="E232" s="327"/>
    </row>
    <row r="233" spans="1:5" x14ac:dyDescent="0.25">
      <c r="A233" s="326" t="s">
        <v>1852</v>
      </c>
      <c r="B233" s="326" t="s">
        <v>1419</v>
      </c>
      <c r="C233" s="336" t="s">
        <v>1420</v>
      </c>
      <c r="D233" s="327"/>
      <c r="E233" s="327"/>
    </row>
    <row r="234" spans="1:5" x14ac:dyDescent="0.25">
      <c r="A234" s="326" t="s">
        <v>1853</v>
      </c>
      <c r="B234" s="326" t="s">
        <v>1421</v>
      </c>
      <c r="C234" s="336" t="s">
        <v>1422</v>
      </c>
      <c r="D234" s="327">
        <v>1059431</v>
      </c>
      <c r="E234" s="327">
        <v>1135622</v>
      </c>
    </row>
    <row r="235" spans="1:5" ht="30" x14ac:dyDescent="0.25">
      <c r="A235" s="326" t="s">
        <v>1854</v>
      </c>
      <c r="B235" s="326" t="s">
        <v>1423</v>
      </c>
      <c r="C235" s="336" t="s">
        <v>1424</v>
      </c>
      <c r="D235" s="327"/>
      <c r="E235" s="327"/>
    </row>
    <row r="236" spans="1:5" x14ac:dyDescent="0.25">
      <c r="A236" s="326" t="s">
        <v>1855</v>
      </c>
      <c r="B236" s="326" t="s">
        <v>1425</v>
      </c>
      <c r="C236" s="336" t="s">
        <v>1426</v>
      </c>
      <c r="D236" s="327"/>
      <c r="E236" s="327"/>
    </row>
    <row r="237" spans="1:5" x14ac:dyDescent="0.25">
      <c r="A237" s="326" t="s">
        <v>1856</v>
      </c>
      <c r="B237" s="326" t="s">
        <v>1427</v>
      </c>
      <c r="C237" s="336" t="s">
        <v>1428</v>
      </c>
      <c r="D237" s="327"/>
      <c r="E237" s="327"/>
    </row>
    <row r="238" spans="1:5" ht="30" x14ac:dyDescent="0.25">
      <c r="A238" s="326" t="s">
        <v>1857</v>
      </c>
      <c r="B238" s="326" t="s">
        <v>1429</v>
      </c>
      <c r="C238" s="336" t="s">
        <v>1430</v>
      </c>
      <c r="D238" s="327"/>
      <c r="E238" s="327"/>
    </row>
    <row r="239" spans="1:5" ht="30" x14ac:dyDescent="0.25">
      <c r="A239" s="326" t="s">
        <v>1858</v>
      </c>
      <c r="B239" s="326" t="s">
        <v>1431</v>
      </c>
      <c r="C239" s="336" t="s">
        <v>1432</v>
      </c>
      <c r="D239" s="327">
        <v>1058146</v>
      </c>
      <c r="E239" s="327">
        <v>1058146</v>
      </c>
    </row>
    <row r="240" spans="1:5" x14ac:dyDescent="0.25">
      <c r="A240" s="326" t="s">
        <v>1859</v>
      </c>
      <c r="B240" s="326" t="s">
        <v>1433</v>
      </c>
      <c r="C240" s="336" t="s">
        <v>1434</v>
      </c>
      <c r="D240" s="327"/>
      <c r="E240" s="327"/>
    </row>
    <row r="241" spans="1:5" x14ac:dyDescent="0.25">
      <c r="A241" s="326" t="s">
        <v>1860</v>
      </c>
      <c r="B241" s="326" t="s">
        <v>1435</v>
      </c>
      <c r="C241" s="336" t="s">
        <v>1436</v>
      </c>
      <c r="D241" s="327"/>
      <c r="E241" s="327"/>
    </row>
    <row r="242" spans="1:5" ht="30" x14ac:dyDescent="0.25">
      <c r="A242" s="326" t="s">
        <v>1861</v>
      </c>
      <c r="B242" s="326" t="s">
        <v>1437</v>
      </c>
      <c r="C242" s="336" t="s">
        <v>1438</v>
      </c>
      <c r="D242" s="327"/>
      <c r="E242" s="327"/>
    </row>
    <row r="243" spans="1:5" ht="30" x14ac:dyDescent="0.25">
      <c r="A243" s="326" t="s">
        <v>1862</v>
      </c>
      <c r="B243" s="326" t="s">
        <v>1439</v>
      </c>
      <c r="C243" s="336" t="s">
        <v>1440</v>
      </c>
      <c r="D243" s="327"/>
      <c r="E243" s="327"/>
    </row>
    <row r="244" spans="1:5" x14ac:dyDescent="0.25">
      <c r="A244" s="326" t="s">
        <v>1863</v>
      </c>
      <c r="B244" s="326" t="s">
        <v>1441</v>
      </c>
      <c r="C244" s="336" t="s">
        <v>1442</v>
      </c>
      <c r="D244" s="327"/>
      <c r="E244" s="327"/>
    </row>
    <row r="245" spans="1:5" s="335" customFormat="1" x14ac:dyDescent="0.25">
      <c r="A245" s="326" t="s">
        <v>1864</v>
      </c>
      <c r="B245" s="337" t="s">
        <v>1443</v>
      </c>
      <c r="C245" s="338" t="s">
        <v>1444</v>
      </c>
      <c r="D245" s="339">
        <f>D222+D223+D224+D225+D226+D229+D230+D231+D234</f>
        <v>1059431</v>
      </c>
      <c r="E245" s="339">
        <f>E222+E223+E224+E225+E226+E229+E230+E231+E234</f>
        <v>1135622</v>
      </c>
    </row>
    <row r="246" spans="1:5" x14ac:dyDescent="0.25">
      <c r="A246" s="326" t="s">
        <v>1865</v>
      </c>
      <c r="B246" s="326" t="s">
        <v>1445</v>
      </c>
      <c r="C246" s="336" t="s">
        <v>1446</v>
      </c>
      <c r="D246" s="327">
        <v>1089042</v>
      </c>
      <c r="E246" s="327">
        <v>793953</v>
      </c>
    </row>
    <row r="247" spans="1:5" x14ac:dyDescent="0.25">
      <c r="A247" s="326" t="s">
        <v>1866</v>
      </c>
      <c r="B247" s="326" t="s">
        <v>1447</v>
      </c>
      <c r="C247" s="336" t="s">
        <v>1448</v>
      </c>
      <c r="D247" s="327"/>
      <c r="E247" s="327"/>
    </row>
    <row r="248" spans="1:5" x14ac:dyDescent="0.25">
      <c r="A248" s="326" t="s">
        <v>1867</v>
      </c>
      <c r="B248" s="326" t="s">
        <v>1449</v>
      </c>
      <c r="C248" s="336" t="s">
        <v>1450</v>
      </c>
      <c r="D248" s="327">
        <v>17159</v>
      </c>
      <c r="E248" s="327">
        <v>0</v>
      </c>
    </row>
    <row r="249" spans="1:5" x14ac:dyDescent="0.25">
      <c r="A249" s="326" t="s">
        <v>1868</v>
      </c>
      <c r="B249" s="326" t="s">
        <v>1451</v>
      </c>
      <c r="C249" s="336" t="s">
        <v>1452</v>
      </c>
      <c r="D249" s="327"/>
      <c r="E249" s="327"/>
    </row>
    <row r="250" spans="1:5" ht="30" x14ac:dyDescent="0.25">
      <c r="A250" s="326" t="s">
        <v>1869</v>
      </c>
      <c r="B250" s="326" t="s">
        <v>1453</v>
      </c>
      <c r="C250" s="336" t="s">
        <v>1454</v>
      </c>
      <c r="D250" s="327"/>
      <c r="E250" s="327"/>
    </row>
    <row r="251" spans="1:5" x14ac:dyDescent="0.25">
      <c r="A251" s="326" t="s">
        <v>1870</v>
      </c>
      <c r="B251" s="326" t="s">
        <v>1455</v>
      </c>
      <c r="C251" s="336" t="s">
        <v>1456</v>
      </c>
      <c r="D251" s="327"/>
      <c r="E251" s="327"/>
    </row>
    <row r="252" spans="1:5" x14ac:dyDescent="0.25">
      <c r="A252" s="326" t="s">
        <v>1871</v>
      </c>
      <c r="B252" s="326" t="s">
        <v>1457</v>
      </c>
      <c r="C252" s="336" t="s">
        <v>1458</v>
      </c>
      <c r="D252" s="327"/>
      <c r="E252" s="327"/>
    </row>
    <row r="253" spans="1:5" x14ac:dyDescent="0.25">
      <c r="A253" s="326" t="s">
        <v>1872</v>
      </c>
      <c r="B253" s="326" t="s">
        <v>1459</v>
      </c>
      <c r="C253" s="336" t="s">
        <v>1460</v>
      </c>
      <c r="D253" s="327"/>
      <c r="E253" s="327"/>
    </row>
    <row r="254" spans="1:5" x14ac:dyDescent="0.25">
      <c r="A254" s="326" t="s">
        <v>1873</v>
      </c>
      <c r="B254" s="326" t="s">
        <v>1461</v>
      </c>
      <c r="C254" s="336" t="s">
        <v>1462</v>
      </c>
      <c r="D254" s="327"/>
      <c r="E254" s="327"/>
    </row>
    <row r="255" spans="1:5" x14ac:dyDescent="0.25">
      <c r="A255" s="326" t="s">
        <v>1874</v>
      </c>
      <c r="B255" s="326" t="s">
        <v>1463</v>
      </c>
      <c r="C255" s="336" t="s">
        <v>1464</v>
      </c>
      <c r="D255" s="327"/>
      <c r="E255" s="327"/>
    </row>
    <row r="256" spans="1:5" s="335" customFormat="1" x14ac:dyDescent="0.25">
      <c r="A256" s="326" t="s">
        <v>1875</v>
      </c>
      <c r="B256" s="337" t="s">
        <v>1465</v>
      </c>
      <c r="C256" s="338" t="s">
        <v>1466</v>
      </c>
      <c r="D256" s="339">
        <f>SUM(D246:D255)</f>
        <v>1106201</v>
      </c>
      <c r="E256" s="339">
        <f>SUM(E246:E255)</f>
        <v>793953</v>
      </c>
    </row>
    <row r="257" spans="1:5" s="335" customFormat="1" x14ac:dyDescent="0.25">
      <c r="A257" s="326" t="s">
        <v>1876</v>
      </c>
      <c r="B257" s="337" t="s">
        <v>1467</v>
      </c>
      <c r="C257" s="338" t="s">
        <v>1468</v>
      </c>
      <c r="D257" s="339">
        <f>D221+D245+D256</f>
        <v>4035501</v>
      </c>
      <c r="E257" s="339">
        <f>E221+E245+E256</f>
        <v>4382269</v>
      </c>
    </row>
    <row r="258" spans="1:5" s="335" customFormat="1" x14ac:dyDescent="0.25">
      <c r="A258" s="326" t="s">
        <v>1877</v>
      </c>
      <c r="B258" s="337" t="s">
        <v>1469</v>
      </c>
      <c r="C258" s="338" t="s">
        <v>1470</v>
      </c>
      <c r="D258" s="339"/>
      <c r="E258" s="339"/>
    </row>
    <row r="259" spans="1:5" x14ac:dyDescent="0.25">
      <c r="A259" s="326" t="s">
        <v>1878</v>
      </c>
      <c r="B259" s="326" t="s">
        <v>1471</v>
      </c>
      <c r="C259" s="336" t="s">
        <v>1472</v>
      </c>
      <c r="D259" s="327"/>
      <c r="E259" s="327"/>
    </row>
    <row r="260" spans="1:5" x14ac:dyDescent="0.25">
      <c r="A260" s="326" t="s">
        <v>1879</v>
      </c>
      <c r="B260" s="326" t="s">
        <v>1473</v>
      </c>
      <c r="C260" s="336" t="s">
        <v>1474</v>
      </c>
      <c r="D260" s="327">
        <v>1097068</v>
      </c>
      <c r="E260" s="327">
        <v>1193147</v>
      </c>
    </row>
    <row r="261" spans="1:5" x14ac:dyDescent="0.25">
      <c r="A261" s="326" t="s">
        <v>1880</v>
      </c>
      <c r="B261" s="326" t="s">
        <v>1475</v>
      </c>
      <c r="C261" s="336" t="s">
        <v>1476</v>
      </c>
      <c r="D261" s="327">
        <v>69660420</v>
      </c>
      <c r="E261" s="327">
        <v>28678890</v>
      </c>
    </row>
    <row r="262" spans="1:5" s="335" customFormat="1" x14ac:dyDescent="0.25">
      <c r="A262" s="326" t="s">
        <v>1881</v>
      </c>
      <c r="B262" s="337" t="s">
        <v>1477</v>
      </c>
      <c r="C262" s="337" t="s">
        <v>1478</v>
      </c>
      <c r="D262" s="339">
        <f>SUM(D259:D261)</f>
        <v>70757488</v>
      </c>
      <c r="E262" s="339">
        <f>SUM(E259:E261)</f>
        <v>29872037</v>
      </c>
    </row>
    <row r="263" spans="1:5" s="335" customFormat="1" x14ac:dyDescent="0.25">
      <c r="A263" s="326" t="s">
        <v>1882</v>
      </c>
      <c r="B263" s="337"/>
      <c r="C263" s="337" t="s">
        <v>1479</v>
      </c>
      <c r="D263" s="339">
        <f>D195+D257+D258+D262</f>
        <v>570411138</v>
      </c>
      <c r="E263" s="339">
        <f>E195+E257+E258+E262</f>
        <v>605291180</v>
      </c>
    </row>
  </sheetData>
  <mergeCells count="2">
    <mergeCell ref="B1:G1"/>
    <mergeCell ref="B2:G2"/>
  </mergeCells>
  <pageMargins left="0.7" right="0.7" top="0.75" bottom="0.75" header="0.3" footer="0.3"/>
  <pageSetup paperSize="9" scale="48" fitToHeight="0" orientation="portrait" r:id="rId1"/>
  <headerFooter>
    <oddHeader>&amp;C15. melléklet a 8/2021. (V. 28.) önkormányzati rendelethez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177"/>
  <sheetViews>
    <sheetView view="pageLayout" zoomScaleNormal="100" workbookViewId="0">
      <selection activeCell="B9" sqref="B9"/>
    </sheetView>
  </sheetViews>
  <sheetFormatPr defaultRowHeight="15" x14ac:dyDescent="0.25"/>
  <cols>
    <col min="1" max="1" width="9.140625" style="308"/>
    <col min="2" max="2" width="85.85546875" style="308" customWidth="1"/>
    <col min="3" max="3" width="13.42578125" style="308" customWidth="1"/>
    <col min="4" max="4" width="18.5703125" style="308" customWidth="1"/>
    <col min="5" max="5" width="16.85546875" style="308" customWidth="1"/>
    <col min="6" max="6" width="11.140625" style="341" bestFit="1" customWidth="1"/>
    <col min="7" max="16384" width="9.140625" style="308"/>
  </cols>
  <sheetData>
    <row r="1" spans="1:9" x14ac:dyDescent="0.25">
      <c r="B1" s="146"/>
    </row>
    <row r="2" spans="1:9" ht="22.5" customHeight="1" x14ac:dyDescent="0.25">
      <c r="B2" s="400" t="s">
        <v>1480</v>
      </c>
      <c r="C2" s="422"/>
      <c r="D2" s="422"/>
      <c r="E2" s="422"/>
      <c r="F2" s="401"/>
      <c r="G2" s="343"/>
      <c r="H2" s="343"/>
      <c r="I2" s="343"/>
    </row>
    <row r="3" spans="1:9" ht="24" customHeight="1" x14ac:dyDescent="0.25">
      <c r="B3" s="423" t="s">
        <v>1606</v>
      </c>
      <c r="C3" s="424"/>
      <c r="D3" s="424"/>
      <c r="E3" s="424"/>
      <c r="F3" s="344"/>
      <c r="G3" s="343"/>
      <c r="H3" s="343"/>
      <c r="I3" s="343"/>
    </row>
    <row r="4" spans="1:9" ht="24" customHeight="1" x14ac:dyDescent="0.25">
      <c r="B4" s="117"/>
      <c r="C4" s="342"/>
      <c r="D4" s="342"/>
      <c r="E4" s="342"/>
      <c r="F4" s="344"/>
      <c r="G4" s="343"/>
      <c r="H4" s="343"/>
      <c r="I4" s="343"/>
    </row>
    <row r="5" spans="1:9" x14ac:dyDescent="0.25">
      <c r="B5" s="345" t="s">
        <v>1481</v>
      </c>
      <c r="C5" s="124"/>
      <c r="D5" s="124"/>
      <c r="E5" s="124"/>
      <c r="F5" s="131"/>
    </row>
    <row r="6" spans="1:9" s="309" customFormat="1" x14ac:dyDescent="0.25">
      <c r="A6" s="310"/>
      <c r="B6" s="284" t="s">
        <v>1646</v>
      </c>
      <c r="C6" s="284" t="s">
        <v>1883</v>
      </c>
      <c r="D6" s="284" t="s">
        <v>1613</v>
      </c>
      <c r="E6" s="284" t="s">
        <v>1614</v>
      </c>
      <c r="F6" s="346"/>
    </row>
    <row r="7" spans="1:9" ht="29.25" x14ac:dyDescent="0.25">
      <c r="A7" s="311" t="s">
        <v>1615</v>
      </c>
      <c r="B7" s="179" t="s">
        <v>812</v>
      </c>
      <c r="C7" s="137" t="s">
        <v>1482</v>
      </c>
      <c r="D7" s="137" t="s">
        <v>1483</v>
      </c>
      <c r="E7" s="137" t="s">
        <v>1484</v>
      </c>
      <c r="F7" s="131"/>
    </row>
    <row r="8" spans="1:9" x14ac:dyDescent="0.25">
      <c r="A8" s="311" t="s">
        <v>1623</v>
      </c>
      <c r="B8" s="347" t="s">
        <v>1485</v>
      </c>
      <c r="C8" s="282"/>
      <c r="D8" s="282"/>
      <c r="E8" s="282"/>
      <c r="F8" s="131"/>
    </row>
    <row r="9" spans="1:9" x14ac:dyDescent="0.25">
      <c r="A9" s="311" t="s">
        <v>1616</v>
      </c>
      <c r="B9" s="312" t="s">
        <v>1486</v>
      </c>
      <c r="C9" s="313"/>
      <c r="D9" s="313"/>
      <c r="E9" s="313"/>
      <c r="F9" s="131"/>
    </row>
    <row r="10" spans="1:9" x14ac:dyDescent="0.25">
      <c r="A10" s="311" t="s">
        <v>1617</v>
      </c>
      <c r="B10" s="348" t="s">
        <v>1487</v>
      </c>
      <c r="C10" s="313"/>
      <c r="D10" s="313"/>
      <c r="E10" s="313"/>
      <c r="F10" s="131"/>
    </row>
    <row r="11" spans="1:9" x14ac:dyDescent="0.25">
      <c r="A11" s="311" t="s">
        <v>1618</v>
      </c>
      <c r="B11" s="348" t="s">
        <v>1488</v>
      </c>
      <c r="C11" s="313"/>
      <c r="D11" s="313"/>
      <c r="E11" s="313"/>
      <c r="F11" s="131"/>
    </row>
    <row r="12" spans="1:9" x14ac:dyDescent="0.25">
      <c r="A12" s="311" t="s">
        <v>1619</v>
      </c>
      <c r="B12" s="348" t="s">
        <v>1489</v>
      </c>
      <c r="C12" s="313"/>
      <c r="D12" s="313"/>
      <c r="E12" s="313"/>
      <c r="F12" s="131"/>
    </row>
    <row r="13" spans="1:9" x14ac:dyDescent="0.25">
      <c r="A13" s="311" t="s">
        <v>1620</v>
      </c>
      <c r="B13" s="348" t="s">
        <v>1490</v>
      </c>
      <c r="C13" s="313"/>
      <c r="D13" s="313"/>
      <c r="E13" s="313"/>
      <c r="F13" s="131"/>
    </row>
    <row r="14" spans="1:9" x14ac:dyDescent="0.25">
      <c r="A14" s="311" t="s">
        <v>1621</v>
      </c>
      <c r="B14" s="348" t="s">
        <v>1491</v>
      </c>
      <c r="C14" s="313"/>
      <c r="D14" s="313"/>
      <c r="E14" s="313"/>
      <c r="F14" s="131"/>
    </row>
    <row r="15" spans="1:9" x14ac:dyDescent="0.25">
      <c r="A15" s="311" t="s">
        <v>1622</v>
      </c>
      <c r="B15" s="348" t="s">
        <v>1492</v>
      </c>
      <c r="C15" s="313"/>
      <c r="D15" s="313"/>
      <c r="E15" s="313"/>
      <c r="F15" s="131"/>
    </row>
    <row r="16" spans="1:9" x14ac:dyDescent="0.25">
      <c r="A16" s="311" t="s">
        <v>1624</v>
      </c>
      <c r="B16" s="312" t="s">
        <v>1493</v>
      </c>
      <c r="C16" s="313">
        <v>950000</v>
      </c>
      <c r="D16" s="313">
        <v>801448</v>
      </c>
      <c r="E16" s="313">
        <f>C16-D16</f>
        <v>148552</v>
      </c>
      <c r="F16" s="131"/>
    </row>
    <row r="17" spans="1:6" x14ac:dyDescent="0.25">
      <c r="A17" s="311" t="s">
        <v>1625</v>
      </c>
      <c r="B17" s="348" t="s">
        <v>1487</v>
      </c>
      <c r="C17" s="313"/>
      <c r="D17" s="313"/>
      <c r="E17" s="313"/>
      <c r="F17" s="131"/>
    </row>
    <row r="18" spans="1:6" x14ac:dyDescent="0.25">
      <c r="A18" s="311" t="s">
        <v>1626</v>
      </c>
      <c r="B18" s="348" t="s">
        <v>1488</v>
      </c>
      <c r="C18" s="313"/>
      <c r="D18" s="313"/>
      <c r="E18" s="313"/>
      <c r="F18" s="131"/>
    </row>
    <row r="19" spans="1:6" x14ac:dyDescent="0.25">
      <c r="A19" s="311" t="s">
        <v>1627</v>
      </c>
      <c r="B19" s="348" t="s">
        <v>1489</v>
      </c>
      <c r="C19" s="313"/>
      <c r="D19" s="313"/>
      <c r="E19" s="313"/>
      <c r="F19" s="131"/>
    </row>
    <row r="20" spans="1:6" x14ac:dyDescent="0.25">
      <c r="A20" s="311" t="s">
        <v>1628</v>
      </c>
      <c r="B20" s="348" t="s">
        <v>1490</v>
      </c>
      <c r="C20" s="313"/>
      <c r="D20" s="313"/>
      <c r="E20" s="313"/>
      <c r="F20" s="131"/>
    </row>
    <row r="21" spans="1:6" x14ac:dyDescent="0.25">
      <c r="A21" s="311" t="s">
        <v>1629</v>
      </c>
      <c r="B21" s="348" t="s">
        <v>1491</v>
      </c>
      <c r="C21" s="313"/>
      <c r="D21" s="313"/>
      <c r="E21" s="313"/>
      <c r="F21" s="131"/>
    </row>
    <row r="22" spans="1:6" x14ac:dyDescent="0.25">
      <c r="A22" s="311" t="s">
        <v>1630</v>
      </c>
      <c r="B22" s="348" t="s">
        <v>1492</v>
      </c>
      <c r="C22" s="313"/>
      <c r="D22" s="313"/>
      <c r="E22" s="313"/>
      <c r="F22" s="131"/>
    </row>
    <row r="23" spans="1:6" x14ac:dyDescent="0.25">
      <c r="A23" s="311" t="s">
        <v>1631</v>
      </c>
      <c r="B23" s="312" t="s">
        <v>1494</v>
      </c>
      <c r="C23" s="313"/>
      <c r="D23" s="313"/>
      <c r="E23" s="313"/>
      <c r="F23" s="131"/>
    </row>
    <row r="24" spans="1:6" x14ac:dyDescent="0.25">
      <c r="A24" s="311" t="s">
        <v>1632</v>
      </c>
      <c r="B24" s="348" t="s">
        <v>1487</v>
      </c>
      <c r="C24" s="313"/>
      <c r="D24" s="313"/>
      <c r="E24" s="313"/>
      <c r="F24" s="131"/>
    </row>
    <row r="25" spans="1:6" x14ac:dyDescent="0.25">
      <c r="A25" s="311" t="s">
        <v>1633</v>
      </c>
      <c r="B25" s="348" t="s">
        <v>1488</v>
      </c>
      <c r="C25" s="313"/>
      <c r="D25" s="313"/>
      <c r="E25" s="313"/>
      <c r="F25" s="131"/>
    </row>
    <row r="26" spans="1:6" x14ac:dyDescent="0.25">
      <c r="A26" s="311" t="s">
        <v>1634</v>
      </c>
      <c r="B26" s="348" t="s">
        <v>1489</v>
      </c>
      <c r="C26" s="313"/>
      <c r="D26" s="313"/>
      <c r="E26" s="313"/>
      <c r="F26" s="131"/>
    </row>
    <row r="27" spans="1:6" x14ac:dyDescent="0.25">
      <c r="A27" s="311" t="s">
        <v>1635</v>
      </c>
      <c r="B27" s="348" t="s">
        <v>1490</v>
      </c>
      <c r="C27" s="313"/>
      <c r="D27" s="313"/>
      <c r="E27" s="313"/>
      <c r="F27" s="131"/>
    </row>
    <row r="28" spans="1:6" x14ac:dyDescent="0.25">
      <c r="A28" s="311" t="s">
        <v>1638</v>
      </c>
      <c r="B28" s="348" t="s">
        <v>1491</v>
      </c>
      <c r="C28" s="313"/>
      <c r="D28" s="313"/>
      <c r="E28" s="313"/>
      <c r="F28" s="131"/>
    </row>
    <row r="29" spans="1:6" x14ac:dyDescent="0.25">
      <c r="A29" s="311" t="s">
        <v>1639</v>
      </c>
      <c r="B29" s="348" t="s">
        <v>1492</v>
      </c>
      <c r="C29" s="313"/>
      <c r="D29" s="313"/>
      <c r="E29" s="313"/>
      <c r="F29" s="131"/>
    </row>
    <row r="30" spans="1:6" x14ac:dyDescent="0.25">
      <c r="A30" s="311" t="s">
        <v>1640</v>
      </c>
      <c r="B30" s="314" t="s">
        <v>1495</v>
      </c>
      <c r="C30" s="315">
        <f>C9+C16+C23</f>
        <v>950000</v>
      </c>
      <c r="D30" s="315">
        <f>D9+D16+D23</f>
        <v>801448</v>
      </c>
      <c r="E30" s="315">
        <f>E9+E16+E23</f>
        <v>148552</v>
      </c>
      <c r="F30" s="131"/>
    </row>
    <row r="31" spans="1:6" x14ac:dyDescent="0.25">
      <c r="A31" s="311" t="s">
        <v>1641</v>
      </c>
      <c r="B31" s="348" t="s">
        <v>1487</v>
      </c>
      <c r="C31" s="315"/>
      <c r="D31" s="315"/>
      <c r="E31" s="315"/>
      <c r="F31" s="131"/>
    </row>
    <row r="32" spans="1:6" x14ac:dyDescent="0.25">
      <c r="A32" s="311" t="s">
        <v>1642</v>
      </c>
      <c r="B32" s="348" t="s">
        <v>1488</v>
      </c>
      <c r="C32" s="315"/>
      <c r="D32" s="315"/>
      <c r="E32" s="315"/>
      <c r="F32" s="131"/>
    </row>
    <row r="33" spans="1:6" x14ac:dyDescent="0.25">
      <c r="A33" s="311" t="s">
        <v>1643</v>
      </c>
      <c r="B33" s="348" t="s">
        <v>1489</v>
      </c>
      <c r="C33" s="315"/>
      <c r="D33" s="315"/>
      <c r="E33" s="315"/>
      <c r="F33" s="131"/>
    </row>
    <row r="34" spans="1:6" x14ac:dyDescent="0.25">
      <c r="A34" s="311" t="s">
        <v>1644</v>
      </c>
      <c r="B34" s="348" t="s">
        <v>1490</v>
      </c>
      <c r="C34" s="315"/>
      <c r="D34" s="315"/>
      <c r="E34" s="315"/>
      <c r="F34" s="131"/>
    </row>
    <row r="35" spans="1:6" x14ac:dyDescent="0.25">
      <c r="A35" s="311" t="s">
        <v>1645</v>
      </c>
      <c r="B35" s="348" t="s">
        <v>1491</v>
      </c>
      <c r="C35" s="315"/>
      <c r="D35" s="315"/>
      <c r="E35" s="315"/>
      <c r="F35" s="131"/>
    </row>
    <row r="36" spans="1:6" x14ac:dyDescent="0.25">
      <c r="A36" s="311" t="s">
        <v>1653</v>
      </c>
      <c r="B36" s="348" t="s">
        <v>1496</v>
      </c>
      <c r="C36" s="315"/>
      <c r="D36" s="315"/>
      <c r="E36" s="315"/>
      <c r="F36" s="131"/>
    </row>
    <row r="37" spans="1:6" x14ac:dyDescent="0.25">
      <c r="A37" s="311" t="s">
        <v>1654</v>
      </c>
      <c r="B37" s="312" t="s">
        <v>1497</v>
      </c>
      <c r="C37" s="313">
        <f>SUM(C38:C42)</f>
        <v>559521665</v>
      </c>
      <c r="D37" s="313">
        <f>SUM(D38:D42)</f>
        <v>106876857</v>
      </c>
      <c r="E37" s="313">
        <f>SUM(E38:E42)</f>
        <v>452644808</v>
      </c>
      <c r="F37" s="131"/>
    </row>
    <row r="38" spans="1:6" x14ac:dyDescent="0.25">
      <c r="A38" s="311" t="s">
        <v>1655</v>
      </c>
      <c r="B38" s="348" t="s">
        <v>1487</v>
      </c>
      <c r="C38" s="349"/>
      <c r="D38" s="313"/>
      <c r="E38" s="313"/>
      <c r="F38" s="131"/>
    </row>
    <row r="39" spans="1:6" x14ac:dyDescent="0.25">
      <c r="A39" s="311" t="s">
        <v>1656</v>
      </c>
      <c r="B39" s="348" t="s">
        <v>1488</v>
      </c>
      <c r="C39" s="349">
        <f>7693787+41000+60000+105831472+120000+255098654</f>
        <v>368844913</v>
      </c>
      <c r="D39" s="313">
        <f>21162+38160639+33978616</f>
        <v>72160417</v>
      </c>
      <c r="E39" s="313">
        <f>C39-D39</f>
        <v>296684496</v>
      </c>
      <c r="F39" s="131"/>
    </row>
    <row r="40" spans="1:6" x14ac:dyDescent="0.25">
      <c r="A40" s="311" t="s">
        <v>1657</v>
      </c>
      <c r="B40" s="348" t="s">
        <v>1489</v>
      </c>
      <c r="C40" s="349">
        <f>1552275+2503563+127669395+13356198+19788661</f>
        <v>164870092</v>
      </c>
      <c r="D40" s="313">
        <f>19894009+4961463+4059639</f>
        <v>28915111</v>
      </c>
      <c r="E40" s="313">
        <f>C40-D40</f>
        <v>135954981</v>
      </c>
      <c r="F40" s="131"/>
    </row>
    <row r="41" spans="1:6" x14ac:dyDescent="0.25">
      <c r="A41" s="311" t="s">
        <v>1658</v>
      </c>
      <c r="B41" s="348" t="s">
        <v>1490</v>
      </c>
      <c r="C41" s="349">
        <f>2146017+11550+258230+9000+800700+22581163</f>
        <v>25806660</v>
      </c>
      <c r="D41" s="313">
        <v>5801329</v>
      </c>
      <c r="E41" s="313">
        <f>C41-D41</f>
        <v>20005331</v>
      </c>
      <c r="F41" s="131"/>
    </row>
    <row r="42" spans="1:6" x14ac:dyDescent="0.25">
      <c r="A42" s="311" t="s">
        <v>1659</v>
      </c>
      <c r="B42" s="348" t="s">
        <v>1491</v>
      </c>
      <c r="C42" s="349">
        <f>0</f>
        <v>0</v>
      </c>
      <c r="D42" s="313"/>
      <c r="E42" s="313"/>
      <c r="F42" s="131"/>
    </row>
    <row r="43" spans="1:6" x14ac:dyDescent="0.25">
      <c r="A43" s="311" t="s">
        <v>1660</v>
      </c>
      <c r="B43" s="348" t="s">
        <v>1496</v>
      </c>
      <c r="C43" s="313"/>
      <c r="D43" s="313"/>
      <c r="E43" s="313"/>
      <c r="F43" s="131"/>
    </row>
    <row r="44" spans="1:6" x14ac:dyDescent="0.25">
      <c r="A44" s="311" t="s">
        <v>1661</v>
      </c>
      <c r="B44" s="312" t="s">
        <v>1498</v>
      </c>
      <c r="C44" s="313">
        <f>SUM(C45:C50)</f>
        <v>34898411</v>
      </c>
      <c r="D44" s="313">
        <f>SUM(D45:D50)</f>
        <v>32544224</v>
      </c>
      <c r="E44" s="313">
        <f>SUM(E45:E50)</f>
        <v>2354187</v>
      </c>
      <c r="F44" s="131"/>
    </row>
    <row r="45" spans="1:6" x14ac:dyDescent="0.25">
      <c r="A45" s="311" t="s">
        <v>1662</v>
      </c>
      <c r="B45" s="348" t="s">
        <v>1487</v>
      </c>
      <c r="C45" s="313"/>
      <c r="D45" s="313"/>
      <c r="E45" s="313"/>
      <c r="F45" s="131"/>
    </row>
    <row r="46" spans="1:6" x14ac:dyDescent="0.25">
      <c r="A46" s="311" t="s">
        <v>1663</v>
      </c>
      <c r="B46" s="348" t="s">
        <v>1488</v>
      </c>
      <c r="C46" s="349">
        <v>4165454</v>
      </c>
      <c r="D46" s="313">
        <v>2719611</v>
      </c>
      <c r="E46" s="313">
        <f>C46-D46</f>
        <v>1445843</v>
      </c>
      <c r="F46" s="131"/>
    </row>
    <row r="47" spans="1:6" x14ac:dyDescent="0.25">
      <c r="A47" s="311" t="s">
        <v>1664</v>
      </c>
      <c r="B47" s="348" t="s">
        <v>1489</v>
      </c>
      <c r="C47" s="349">
        <f>1146835+7990000</f>
        <v>9136835</v>
      </c>
      <c r="D47" s="313">
        <f>402675+7825816</f>
        <v>8228491</v>
      </c>
      <c r="E47" s="313">
        <f>C47-D47</f>
        <v>908344</v>
      </c>
      <c r="F47" s="131"/>
    </row>
    <row r="48" spans="1:6" x14ac:dyDescent="0.25">
      <c r="A48" s="311" t="s">
        <v>1665</v>
      </c>
      <c r="B48" s="348" t="s">
        <v>1490</v>
      </c>
      <c r="C48" s="349"/>
      <c r="D48" s="313"/>
      <c r="E48" s="313"/>
      <c r="F48" s="131"/>
    </row>
    <row r="49" spans="1:6" x14ac:dyDescent="0.25">
      <c r="A49" s="311" t="s">
        <v>1666</v>
      </c>
      <c r="B49" s="348" t="s">
        <v>1491</v>
      </c>
      <c r="C49" s="349">
        <f>4378056+6228725+849927+69780+8606600+1463034</f>
        <v>21596122</v>
      </c>
      <c r="D49" s="313">
        <f>4378056+6228725+849927+69780+8606600+1463034</f>
        <v>21596122</v>
      </c>
      <c r="E49" s="313">
        <f>C49-D49</f>
        <v>0</v>
      </c>
      <c r="F49" s="131"/>
    </row>
    <row r="50" spans="1:6" x14ac:dyDescent="0.25">
      <c r="A50" s="311" t="s">
        <v>1667</v>
      </c>
      <c r="B50" s="348" t="s">
        <v>1496</v>
      </c>
      <c r="C50" s="313"/>
      <c r="D50" s="313"/>
      <c r="E50" s="313"/>
      <c r="F50" s="131"/>
    </row>
    <row r="51" spans="1:6" x14ac:dyDescent="0.25">
      <c r="A51" s="311" t="s">
        <v>1668</v>
      </c>
      <c r="B51" s="312" t="s">
        <v>1499</v>
      </c>
      <c r="C51" s="313"/>
      <c r="D51" s="313"/>
      <c r="E51" s="313"/>
      <c r="F51" s="131"/>
    </row>
    <row r="52" spans="1:6" x14ac:dyDescent="0.25">
      <c r="A52" s="311" t="s">
        <v>1669</v>
      </c>
      <c r="B52" s="348" t="s">
        <v>1487</v>
      </c>
      <c r="C52" s="313"/>
      <c r="D52" s="313"/>
      <c r="E52" s="313"/>
      <c r="F52" s="131"/>
    </row>
    <row r="53" spans="1:6" x14ac:dyDescent="0.25">
      <c r="A53" s="311" t="s">
        <v>1670</v>
      </c>
      <c r="B53" s="348" t="s">
        <v>1488</v>
      </c>
      <c r="C53" s="313"/>
      <c r="D53" s="313"/>
      <c r="E53" s="313"/>
      <c r="F53" s="131"/>
    </row>
    <row r="54" spans="1:6" x14ac:dyDescent="0.25">
      <c r="A54" s="311" t="s">
        <v>1671</v>
      </c>
      <c r="B54" s="348" t="s">
        <v>1489</v>
      </c>
      <c r="C54" s="313"/>
      <c r="D54" s="313"/>
      <c r="E54" s="313"/>
      <c r="F54" s="131"/>
    </row>
    <row r="55" spans="1:6" x14ac:dyDescent="0.25">
      <c r="A55" s="311" t="s">
        <v>1672</v>
      </c>
      <c r="B55" s="348" t="s">
        <v>1490</v>
      </c>
      <c r="C55" s="313"/>
      <c r="D55" s="313"/>
      <c r="E55" s="313"/>
      <c r="F55" s="131"/>
    </row>
    <row r="56" spans="1:6" x14ac:dyDescent="0.25">
      <c r="A56" s="311" t="s">
        <v>1673</v>
      </c>
      <c r="B56" s="348" t="s">
        <v>1491</v>
      </c>
      <c r="C56" s="313"/>
      <c r="D56" s="313"/>
      <c r="E56" s="313"/>
      <c r="F56" s="131"/>
    </row>
    <row r="57" spans="1:6" x14ac:dyDescent="0.25">
      <c r="A57" s="311" t="s">
        <v>1674</v>
      </c>
      <c r="B57" s="348" t="s">
        <v>1496</v>
      </c>
      <c r="C57" s="313"/>
      <c r="D57" s="313"/>
      <c r="E57" s="313"/>
      <c r="F57" s="131"/>
    </row>
    <row r="58" spans="1:6" x14ac:dyDescent="0.25">
      <c r="A58" s="311" t="s">
        <v>1675</v>
      </c>
      <c r="B58" s="312" t="s">
        <v>1500</v>
      </c>
      <c r="C58" s="313">
        <v>96993432</v>
      </c>
      <c r="D58" s="313"/>
      <c r="E58" s="313">
        <v>96993432</v>
      </c>
      <c r="F58" s="131"/>
    </row>
    <row r="59" spans="1:6" x14ac:dyDescent="0.25">
      <c r="A59" s="311" t="s">
        <v>1676</v>
      </c>
      <c r="B59" s="312" t="s">
        <v>1501</v>
      </c>
      <c r="C59" s="313"/>
      <c r="D59" s="313"/>
      <c r="E59" s="313"/>
      <c r="F59" s="131"/>
    </row>
    <row r="60" spans="1:6" x14ac:dyDescent="0.25">
      <c r="A60" s="311" t="s">
        <v>1677</v>
      </c>
      <c r="B60" s="314" t="s">
        <v>1502</v>
      </c>
      <c r="C60" s="315">
        <f>C59+C58+C51+C44+C37</f>
        <v>691413508</v>
      </c>
      <c r="D60" s="315">
        <f>D59+D58+D51+D44+D37</f>
        <v>139421081</v>
      </c>
      <c r="E60" s="315">
        <f>E59+E58+E51+E44+E37</f>
        <v>551992427</v>
      </c>
      <c r="F60" s="131"/>
    </row>
    <row r="61" spans="1:6" x14ac:dyDescent="0.25">
      <c r="A61" s="311" t="s">
        <v>1678</v>
      </c>
      <c r="B61" s="348" t="s">
        <v>1487</v>
      </c>
      <c r="C61" s="315"/>
      <c r="D61" s="315"/>
      <c r="E61" s="315"/>
      <c r="F61" s="131"/>
    </row>
    <row r="62" spans="1:6" x14ac:dyDescent="0.25">
      <c r="A62" s="311" t="s">
        <v>1679</v>
      </c>
      <c r="B62" s="348" t="s">
        <v>1488</v>
      </c>
      <c r="C62" s="315"/>
      <c r="D62" s="315"/>
      <c r="E62" s="315"/>
      <c r="F62" s="131"/>
    </row>
    <row r="63" spans="1:6" x14ac:dyDescent="0.25">
      <c r="A63" s="311" t="s">
        <v>1680</v>
      </c>
      <c r="B63" s="348" t="s">
        <v>1489</v>
      </c>
      <c r="C63" s="315"/>
      <c r="D63" s="315"/>
      <c r="E63" s="315"/>
      <c r="F63" s="131"/>
    </row>
    <row r="64" spans="1:6" x14ac:dyDescent="0.25">
      <c r="A64" s="311" t="s">
        <v>1681</v>
      </c>
      <c r="B64" s="348" t="s">
        <v>1490</v>
      </c>
      <c r="C64" s="315"/>
      <c r="D64" s="315"/>
      <c r="E64" s="315"/>
      <c r="F64" s="131"/>
    </row>
    <row r="65" spans="1:6" x14ac:dyDescent="0.25">
      <c r="A65" s="311" t="s">
        <v>1682</v>
      </c>
      <c r="B65" s="348" t="s">
        <v>1491</v>
      </c>
      <c r="C65" s="315"/>
      <c r="D65" s="315"/>
      <c r="E65" s="315"/>
      <c r="F65" s="131"/>
    </row>
    <row r="66" spans="1:6" x14ac:dyDescent="0.25">
      <c r="A66" s="311" t="s">
        <v>1683</v>
      </c>
      <c r="B66" s="348" t="s">
        <v>1496</v>
      </c>
      <c r="C66" s="315"/>
      <c r="D66" s="315"/>
      <c r="E66" s="315"/>
      <c r="F66" s="131"/>
    </row>
    <row r="67" spans="1:6" x14ac:dyDescent="0.25">
      <c r="A67" s="311" t="s">
        <v>1684</v>
      </c>
      <c r="B67" s="312" t="s">
        <v>1503</v>
      </c>
      <c r="C67" s="313">
        <v>1760540</v>
      </c>
      <c r="D67" s="313"/>
      <c r="E67" s="313">
        <v>1760540</v>
      </c>
      <c r="F67" s="131"/>
    </row>
    <row r="68" spans="1:6" x14ac:dyDescent="0.25">
      <c r="A68" s="311" t="s">
        <v>1685</v>
      </c>
      <c r="B68" s="312" t="s">
        <v>1504</v>
      </c>
      <c r="C68" s="313"/>
      <c r="D68" s="313"/>
      <c r="E68" s="313"/>
      <c r="F68" s="131"/>
    </row>
    <row r="69" spans="1:6" x14ac:dyDescent="0.25">
      <c r="A69" s="311" t="s">
        <v>1686</v>
      </c>
      <c r="B69" s="312" t="s">
        <v>1505</v>
      </c>
      <c r="C69" s="313"/>
      <c r="D69" s="313"/>
      <c r="E69" s="313"/>
      <c r="F69" s="131"/>
    </row>
    <row r="70" spans="1:6" x14ac:dyDescent="0.25">
      <c r="A70" s="311" t="s">
        <v>1687</v>
      </c>
      <c r="B70" s="312" t="s">
        <v>1506</v>
      </c>
      <c r="C70" s="313">
        <v>1760540</v>
      </c>
      <c r="D70" s="313"/>
      <c r="E70" s="313">
        <v>1760540</v>
      </c>
      <c r="F70" s="131"/>
    </row>
    <row r="71" spans="1:6" x14ac:dyDescent="0.25">
      <c r="A71" s="311" t="s">
        <v>1688</v>
      </c>
      <c r="B71" s="312" t="s">
        <v>1507</v>
      </c>
      <c r="C71" s="313"/>
      <c r="D71" s="313"/>
      <c r="E71" s="313"/>
      <c r="F71" s="131"/>
    </row>
    <row r="72" spans="1:6" x14ac:dyDescent="0.25">
      <c r="A72" s="311" t="s">
        <v>1689</v>
      </c>
      <c r="B72" s="312" t="s">
        <v>1508</v>
      </c>
      <c r="C72" s="313"/>
      <c r="D72" s="313"/>
      <c r="E72" s="313"/>
      <c r="F72" s="131"/>
    </row>
    <row r="73" spans="1:6" x14ac:dyDescent="0.25">
      <c r="A73" s="311" t="s">
        <v>1690</v>
      </c>
      <c r="B73" s="312" t="s">
        <v>1508</v>
      </c>
      <c r="C73" s="313"/>
      <c r="D73" s="313"/>
      <c r="E73" s="313"/>
      <c r="F73" s="131"/>
    </row>
    <row r="74" spans="1:6" x14ac:dyDescent="0.25">
      <c r="A74" s="311" t="s">
        <v>1691</v>
      </c>
      <c r="B74" s="312" t="s">
        <v>1509</v>
      </c>
      <c r="C74" s="313"/>
      <c r="D74" s="313"/>
      <c r="E74" s="313"/>
      <c r="F74" s="131"/>
    </row>
    <row r="75" spans="1:6" x14ac:dyDescent="0.25">
      <c r="A75" s="311" t="s">
        <v>1692</v>
      </c>
      <c r="B75" s="312" t="s">
        <v>1510</v>
      </c>
      <c r="C75" s="313"/>
      <c r="D75" s="313"/>
      <c r="E75" s="313"/>
      <c r="F75" s="131"/>
    </row>
    <row r="76" spans="1:6" x14ac:dyDescent="0.25">
      <c r="A76" s="311" t="s">
        <v>1693</v>
      </c>
      <c r="B76" s="312" t="s">
        <v>1511</v>
      </c>
      <c r="C76" s="313"/>
      <c r="D76" s="313"/>
      <c r="E76" s="313"/>
      <c r="F76" s="131"/>
    </row>
    <row r="77" spans="1:6" x14ac:dyDescent="0.25">
      <c r="A77" s="311" t="s">
        <v>1694</v>
      </c>
      <c r="B77" s="312" t="s">
        <v>1512</v>
      </c>
      <c r="C77" s="313"/>
      <c r="D77" s="313"/>
      <c r="E77" s="313"/>
      <c r="F77" s="131"/>
    </row>
    <row r="78" spans="1:6" x14ac:dyDescent="0.25">
      <c r="A78" s="311" t="s">
        <v>1695</v>
      </c>
      <c r="B78" s="314" t="s">
        <v>1513</v>
      </c>
      <c r="C78" s="315">
        <f>C77+C74++C67</f>
        <v>1760540</v>
      </c>
      <c r="D78" s="315">
        <f>D77+D74++D67</f>
        <v>0</v>
      </c>
      <c r="E78" s="315">
        <f>E77+E74++E67</f>
        <v>1760540</v>
      </c>
      <c r="F78" s="131"/>
    </row>
    <row r="79" spans="1:6" x14ac:dyDescent="0.25">
      <c r="A79" s="311" t="s">
        <v>1696</v>
      </c>
      <c r="B79" s="312" t="s">
        <v>1514</v>
      </c>
      <c r="C79" s="313"/>
      <c r="D79" s="313"/>
      <c r="E79" s="313"/>
      <c r="F79" s="131"/>
    </row>
    <row r="80" spans="1:6" x14ac:dyDescent="0.25">
      <c r="A80" s="311" t="s">
        <v>1697</v>
      </c>
      <c r="B80" s="348" t="s">
        <v>1487</v>
      </c>
      <c r="C80" s="313"/>
      <c r="D80" s="313"/>
      <c r="E80" s="313"/>
      <c r="F80" s="131"/>
    </row>
    <row r="81" spans="1:6" x14ac:dyDescent="0.25">
      <c r="A81" s="311" t="s">
        <v>1698</v>
      </c>
      <c r="B81" s="348" t="s">
        <v>1488</v>
      </c>
      <c r="C81" s="313"/>
      <c r="D81" s="313"/>
      <c r="E81" s="313"/>
      <c r="F81" s="131"/>
    </row>
    <row r="82" spans="1:6" x14ac:dyDescent="0.25">
      <c r="A82" s="311" t="s">
        <v>1699</v>
      </c>
      <c r="B82" s="348" t="s">
        <v>1489</v>
      </c>
      <c r="C82" s="313"/>
      <c r="D82" s="313"/>
      <c r="E82" s="313"/>
      <c r="F82" s="131"/>
    </row>
    <row r="83" spans="1:6" x14ac:dyDescent="0.25">
      <c r="A83" s="311" t="s">
        <v>1700</v>
      </c>
      <c r="B83" s="348" t="s">
        <v>1490</v>
      </c>
      <c r="C83" s="313"/>
      <c r="D83" s="313"/>
      <c r="E83" s="313"/>
      <c r="F83" s="131"/>
    </row>
    <row r="84" spans="1:6" x14ac:dyDescent="0.25">
      <c r="A84" s="311" t="s">
        <v>1701</v>
      </c>
      <c r="B84" s="348" t="s">
        <v>1491</v>
      </c>
      <c r="C84" s="313"/>
      <c r="D84" s="313"/>
      <c r="E84" s="313"/>
      <c r="F84" s="131"/>
    </row>
    <row r="85" spans="1:6" x14ac:dyDescent="0.25">
      <c r="A85" s="311" t="s">
        <v>1702</v>
      </c>
      <c r="B85" s="348" t="s">
        <v>1496</v>
      </c>
      <c r="C85" s="313"/>
      <c r="D85" s="313"/>
      <c r="E85" s="313"/>
      <c r="F85" s="131"/>
    </row>
    <row r="86" spans="1:6" x14ac:dyDescent="0.25">
      <c r="A86" s="311" t="s">
        <v>1703</v>
      </c>
      <c r="B86" s="312" t="s">
        <v>1515</v>
      </c>
      <c r="C86" s="313"/>
      <c r="D86" s="313"/>
      <c r="E86" s="313"/>
      <c r="F86" s="131"/>
    </row>
    <row r="87" spans="1:6" x14ac:dyDescent="0.25">
      <c r="A87" s="311" t="s">
        <v>1704</v>
      </c>
      <c r="B87" s="314" t="s">
        <v>1516</v>
      </c>
      <c r="C87" s="315">
        <v>0</v>
      </c>
      <c r="D87" s="315">
        <v>0</v>
      </c>
      <c r="E87" s="315">
        <v>0</v>
      </c>
      <c r="F87" s="131"/>
    </row>
    <row r="88" spans="1:6" x14ac:dyDescent="0.25">
      <c r="A88" s="311" t="s">
        <v>1705</v>
      </c>
      <c r="B88" s="348" t="s">
        <v>1487</v>
      </c>
      <c r="C88" s="315"/>
      <c r="D88" s="315"/>
      <c r="E88" s="315"/>
      <c r="F88" s="131"/>
    </row>
    <row r="89" spans="1:6" x14ac:dyDescent="0.25">
      <c r="A89" s="311" t="s">
        <v>1706</v>
      </c>
      <c r="B89" s="348" t="s">
        <v>1488</v>
      </c>
      <c r="C89" s="315"/>
      <c r="D89" s="315"/>
      <c r="E89" s="315"/>
      <c r="F89" s="131"/>
    </row>
    <row r="90" spans="1:6" x14ac:dyDescent="0.25">
      <c r="A90" s="311" t="s">
        <v>1707</v>
      </c>
      <c r="B90" s="348" t="s">
        <v>1489</v>
      </c>
      <c r="C90" s="315"/>
      <c r="D90" s="315"/>
      <c r="E90" s="315"/>
      <c r="F90" s="131"/>
    </row>
    <row r="91" spans="1:6" x14ac:dyDescent="0.25">
      <c r="A91" s="311" t="s">
        <v>1708</v>
      </c>
      <c r="B91" s="348" t="s">
        <v>1490</v>
      </c>
      <c r="C91" s="315"/>
      <c r="D91" s="315"/>
      <c r="E91" s="315"/>
      <c r="F91" s="131"/>
    </row>
    <row r="92" spans="1:6" x14ac:dyDescent="0.25">
      <c r="A92" s="311" t="s">
        <v>1709</v>
      </c>
      <c r="B92" s="348" t="s">
        <v>1491</v>
      </c>
      <c r="C92" s="315"/>
      <c r="D92" s="315"/>
      <c r="E92" s="315"/>
      <c r="F92" s="131"/>
    </row>
    <row r="93" spans="1:6" x14ac:dyDescent="0.25">
      <c r="A93" s="311" t="s">
        <v>1710</v>
      </c>
      <c r="B93" s="348" t="s">
        <v>1496</v>
      </c>
      <c r="C93" s="315"/>
      <c r="D93" s="315"/>
      <c r="E93" s="315"/>
      <c r="F93" s="131"/>
    </row>
    <row r="94" spans="1:6" x14ac:dyDescent="0.25">
      <c r="A94" s="311" t="s">
        <v>1711</v>
      </c>
      <c r="B94" s="314" t="s">
        <v>1517</v>
      </c>
      <c r="C94" s="315">
        <f>C87+C78+C60+C30</f>
        <v>694124048</v>
      </c>
      <c r="D94" s="315">
        <f>D87+D78+D60+D30</f>
        <v>140222529</v>
      </c>
      <c r="E94" s="315">
        <f>E87+E78+E60+E30</f>
        <v>553901519</v>
      </c>
      <c r="F94" s="131"/>
    </row>
    <row r="95" spans="1:6" x14ac:dyDescent="0.25">
      <c r="A95" s="311" t="s">
        <v>1712</v>
      </c>
      <c r="B95" s="314" t="s">
        <v>1518</v>
      </c>
      <c r="C95" s="315"/>
      <c r="D95" s="315"/>
      <c r="E95" s="315"/>
      <c r="F95" s="131"/>
    </row>
    <row r="96" spans="1:6" x14ac:dyDescent="0.25">
      <c r="A96" s="311" t="s">
        <v>1713</v>
      </c>
      <c r="B96" s="348" t="s">
        <v>1519</v>
      </c>
      <c r="C96" s="315"/>
      <c r="D96" s="315"/>
      <c r="E96" s="315"/>
      <c r="F96" s="131"/>
    </row>
    <row r="97" spans="1:6" x14ac:dyDescent="0.25">
      <c r="A97" s="311" t="s">
        <v>1714</v>
      </c>
      <c r="B97" s="314" t="s">
        <v>1520</v>
      </c>
      <c r="C97" s="315">
        <v>298698</v>
      </c>
      <c r="D97" s="315"/>
      <c r="E97" s="315">
        <v>298698</v>
      </c>
      <c r="F97" s="131"/>
    </row>
    <row r="98" spans="1:6" x14ac:dyDescent="0.25">
      <c r="A98" s="311" t="s">
        <v>1715</v>
      </c>
      <c r="B98" s="314" t="s">
        <v>1521</v>
      </c>
      <c r="C98" s="315">
        <f>SUM(C97)</f>
        <v>298698</v>
      </c>
      <c r="D98" s="315">
        <f>SUM(D97)</f>
        <v>0</v>
      </c>
      <c r="E98" s="315">
        <f>SUM(E97)</f>
        <v>298698</v>
      </c>
      <c r="F98" s="131"/>
    </row>
    <row r="99" spans="1:6" x14ac:dyDescent="0.25">
      <c r="A99" s="311" t="s">
        <v>1716</v>
      </c>
      <c r="B99" s="312" t="s">
        <v>1522</v>
      </c>
      <c r="C99" s="313"/>
      <c r="D99" s="313"/>
      <c r="E99" s="313"/>
      <c r="F99" s="131"/>
    </row>
    <row r="100" spans="1:6" x14ac:dyDescent="0.25">
      <c r="A100" s="311" t="s">
        <v>1717</v>
      </c>
      <c r="B100" s="312" t="s">
        <v>1523</v>
      </c>
      <c r="C100" s="313"/>
      <c r="D100" s="313"/>
      <c r="E100" s="313"/>
      <c r="F100" s="131"/>
    </row>
    <row r="101" spans="1:6" x14ac:dyDescent="0.25">
      <c r="A101" s="311" t="s">
        <v>1718</v>
      </c>
      <c r="B101" s="312" t="s">
        <v>1524</v>
      </c>
      <c r="C101" s="313">
        <v>60045</v>
      </c>
      <c r="D101" s="313"/>
      <c r="E101" s="313">
        <v>60045</v>
      </c>
      <c r="F101" s="131"/>
    </row>
    <row r="102" spans="1:6" x14ac:dyDescent="0.25">
      <c r="A102" s="311" t="s">
        <v>1719</v>
      </c>
      <c r="B102" s="312" t="s">
        <v>1525</v>
      </c>
      <c r="C102" s="313">
        <v>46745289</v>
      </c>
      <c r="D102" s="313"/>
      <c r="E102" s="313">
        <v>46745289</v>
      </c>
      <c r="F102" s="131"/>
    </row>
    <row r="103" spans="1:6" x14ac:dyDescent="0.25">
      <c r="A103" s="311" t="s">
        <v>1720</v>
      </c>
      <c r="B103" s="312" t="s">
        <v>1526</v>
      </c>
      <c r="C103" s="313"/>
      <c r="D103" s="313"/>
      <c r="E103" s="313"/>
      <c r="F103" s="131"/>
    </row>
    <row r="104" spans="1:6" x14ac:dyDescent="0.25">
      <c r="A104" s="311" t="s">
        <v>1721</v>
      </c>
      <c r="B104" s="314" t="s">
        <v>1527</v>
      </c>
      <c r="C104" s="315">
        <f>SUM(C99:D103)</f>
        <v>46805334</v>
      </c>
      <c r="D104" s="315"/>
      <c r="E104" s="315">
        <f>SUM(E99:F103)</f>
        <v>46805334</v>
      </c>
      <c r="F104" s="131"/>
    </row>
    <row r="105" spans="1:6" x14ac:dyDescent="0.25">
      <c r="A105" s="311" t="s">
        <v>1722</v>
      </c>
      <c r="B105" s="314" t="s">
        <v>1528</v>
      </c>
      <c r="C105" s="350">
        <v>4970246</v>
      </c>
      <c r="D105" s="350"/>
      <c r="E105" s="350">
        <v>4970246</v>
      </c>
      <c r="F105" s="131"/>
    </row>
    <row r="106" spans="1:6" x14ac:dyDescent="0.25">
      <c r="A106" s="311" t="s">
        <v>1723</v>
      </c>
      <c r="B106" s="314" t="s">
        <v>1529</v>
      </c>
      <c r="C106" s="315">
        <v>0</v>
      </c>
      <c r="D106" s="315"/>
      <c r="E106" s="315">
        <v>0</v>
      </c>
      <c r="F106" s="131"/>
    </row>
    <row r="107" spans="1:6" x14ac:dyDescent="0.25">
      <c r="A107" s="311" t="s">
        <v>1724</v>
      </c>
      <c r="B107" s="312" t="s">
        <v>1530</v>
      </c>
      <c r="C107" s="313">
        <v>25000</v>
      </c>
      <c r="D107" s="313"/>
      <c r="E107" s="313">
        <v>25000</v>
      </c>
      <c r="F107" s="131"/>
    </row>
    <row r="108" spans="1:6" x14ac:dyDescent="0.25">
      <c r="A108" s="311" t="s">
        <v>1725</v>
      </c>
      <c r="B108" s="312" t="s">
        <v>1531</v>
      </c>
      <c r="C108" s="313"/>
      <c r="D108" s="313"/>
      <c r="E108" s="313"/>
      <c r="F108" s="131"/>
    </row>
    <row r="109" spans="1:6" x14ac:dyDescent="0.25">
      <c r="A109" s="311" t="s">
        <v>1726</v>
      </c>
      <c r="B109" s="312" t="s">
        <v>1532</v>
      </c>
      <c r="C109" s="313"/>
      <c r="D109" s="313"/>
      <c r="E109" s="313"/>
      <c r="F109" s="131"/>
    </row>
    <row r="110" spans="1:6" x14ac:dyDescent="0.25">
      <c r="A110" s="311" t="s">
        <v>1727</v>
      </c>
      <c r="B110" s="312" t="s">
        <v>1533</v>
      </c>
      <c r="C110" s="313">
        <v>30000</v>
      </c>
      <c r="D110" s="313"/>
      <c r="E110" s="313">
        <v>30000</v>
      </c>
      <c r="F110" s="131"/>
    </row>
    <row r="111" spans="1:6" x14ac:dyDescent="0.25">
      <c r="A111" s="311" t="s">
        <v>1728</v>
      </c>
      <c r="B111" s="312" t="s">
        <v>1534</v>
      </c>
      <c r="C111" s="313"/>
      <c r="D111" s="313"/>
      <c r="E111" s="313"/>
      <c r="F111" s="131"/>
    </row>
    <row r="112" spans="1:6" ht="30" x14ac:dyDescent="0.25">
      <c r="A112" s="311" t="s">
        <v>1729</v>
      </c>
      <c r="B112" s="312" t="s">
        <v>1535</v>
      </c>
      <c r="C112" s="313"/>
      <c r="D112" s="313"/>
      <c r="E112" s="313"/>
      <c r="F112" s="131"/>
    </row>
    <row r="113" spans="1:6" ht="30" x14ac:dyDescent="0.25">
      <c r="A113" s="311" t="s">
        <v>1730</v>
      </c>
      <c r="B113" s="312" t="s">
        <v>1536</v>
      </c>
      <c r="C113" s="313"/>
      <c r="D113" s="313"/>
      <c r="E113" s="313"/>
      <c r="F113" s="131"/>
    </row>
    <row r="114" spans="1:6" x14ac:dyDescent="0.25">
      <c r="A114" s="311" t="s">
        <v>1731</v>
      </c>
      <c r="B114" s="314" t="s">
        <v>1537</v>
      </c>
      <c r="C114" s="315">
        <f>SUM(C107:C113)</f>
        <v>55000</v>
      </c>
      <c r="D114" s="315">
        <f>SUM(D107:D113)</f>
        <v>0</v>
      </c>
      <c r="E114" s="315">
        <f>SUM(E107:E113)</f>
        <v>55000</v>
      </c>
      <c r="F114" s="131"/>
    </row>
    <row r="115" spans="1:6" x14ac:dyDescent="0.25">
      <c r="A115" s="311" t="s">
        <v>1732</v>
      </c>
      <c r="B115" s="314" t="s">
        <v>1538</v>
      </c>
      <c r="C115" s="315">
        <f>C105+C106+C114</f>
        <v>5025246</v>
      </c>
      <c r="D115" s="315">
        <f>D105+D106+D114</f>
        <v>0</v>
      </c>
      <c r="E115" s="315">
        <f>E105+E106+E114</f>
        <v>5025246</v>
      </c>
      <c r="F115" s="131"/>
    </row>
    <row r="116" spans="1:6" x14ac:dyDescent="0.25">
      <c r="A116" s="311" t="s">
        <v>1733</v>
      </c>
      <c r="B116" s="314" t="s">
        <v>1539</v>
      </c>
      <c r="C116" s="315">
        <v>-739617</v>
      </c>
      <c r="D116" s="315"/>
      <c r="E116" s="315">
        <v>-739617</v>
      </c>
      <c r="F116" s="131"/>
    </row>
    <row r="117" spans="1:6" x14ac:dyDescent="0.25">
      <c r="A117" s="311" t="s">
        <v>1734</v>
      </c>
      <c r="B117" s="312" t="s">
        <v>1540</v>
      </c>
      <c r="C117" s="313"/>
      <c r="D117" s="313"/>
      <c r="E117" s="313"/>
      <c r="F117" s="131"/>
    </row>
    <row r="118" spans="1:6" x14ac:dyDescent="0.25">
      <c r="A118" s="311" t="s">
        <v>1735</v>
      </c>
      <c r="B118" s="312" t="s">
        <v>1541</v>
      </c>
      <c r="C118" s="313"/>
      <c r="D118" s="313"/>
      <c r="E118" s="313"/>
      <c r="F118" s="131"/>
    </row>
    <row r="119" spans="1:6" x14ac:dyDescent="0.25">
      <c r="A119" s="311" t="s">
        <v>1736</v>
      </c>
      <c r="B119" s="312" t="s">
        <v>1542</v>
      </c>
      <c r="C119" s="313"/>
      <c r="D119" s="313"/>
      <c r="E119" s="313"/>
      <c r="F119" s="131"/>
    </row>
    <row r="120" spans="1:6" x14ac:dyDescent="0.25">
      <c r="A120" s="311" t="s">
        <v>1737</v>
      </c>
      <c r="B120" s="314" t="s">
        <v>1543</v>
      </c>
      <c r="C120" s="315">
        <f>SUM(C117:D119)</f>
        <v>0</v>
      </c>
      <c r="D120" s="315"/>
      <c r="E120" s="315">
        <f>SUM(E117:F119)</f>
        <v>0</v>
      </c>
      <c r="F120" s="131"/>
    </row>
    <row r="121" spans="1:6" x14ac:dyDescent="0.25">
      <c r="A121" s="311" t="s">
        <v>1738</v>
      </c>
      <c r="B121" s="316" t="s">
        <v>1544</v>
      </c>
      <c r="C121" s="317">
        <f>C120+C115+C104+C98+C94+C116</f>
        <v>745513709</v>
      </c>
      <c r="D121" s="317">
        <f>D120+D115+D104+D98+D94+D116</f>
        <v>140222529</v>
      </c>
      <c r="E121" s="317">
        <f>E120+E115+E104+E98+E94+E116</f>
        <v>605291180</v>
      </c>
      <c r="F121" s="131"/>
    </row>
    <row r="122" spans="1:6" x14ac:dyDescent="0.25">
      <c r="A122" s="311" t="s">
        <v>1739</v>
      </c>
      <c r="B122" s="316" t="s">
        <v>1545</v>
      </c>
      <c r="C122" s="123"/>
      <c r="D122" s="123"/>
      <c r="E122" s="123"/>
      <c r="F122" s="131"/>
    </row>
    <row r="123" spans="1:6" x14ac:dyDescent="0.25">
      <c r="A123" s="311" t="s">
        <v>1740</v>
      </c>
      <c r="B123" s="312" t="s">
        <v>1546</v>
      </c>
      <c r="C123" s="313">
        <v>258845543</v>
      </c>
      <c r="D123" s="313"/>
      <c r="E123" s="313">
        <v>258845543</v>
      </c>
      <c r="F123" s="131"/>
    </row>
    <row r="124" spans="1:6" x14ac:dyDescent="0.25">
      <c r="A124" s="311" t="s">
        <v>1741</v>
      </c>
      <c r="B124" s="312" t="s">
        <v>1547</v>
      </c>
      <c r="C124" s="313"/>
      <c r="D124" s="313"/>
      <c r="E124" s="313"/>
      <c r="F124" s="131"/>
    </row>
    <row r="125" spans="1:6" x14ac:dyDescent="0.25">
      <c r="A125" s="311" t="s">
        <v>1742</v>
      </c>
      <c r="B125" s="312" t="s">
        <v>1548</v>
      </c>
      <c r="C125" s="313">
        <v>9086815</v>
      </c>
      <c r="D125" s="313"/>
      <c r="E125" s="313">
        <v>9086815</v>
      </c>
      <c r="F125" s="131"/>
    </row>
    <row r="126" spans="1:6" x14ac:dyDescent="0.25">
      <c r="A126" s="311" t="s">
        <v>1743</v>
      </c>
      <c r="B126" s="312" t="s">
        <v>1549</v>
      </c>
      <c r="C126" s="313">
        <v>227685791</v>
      </c>
      <c r="D126" s="313"/>
      <c r="E126" s="313">
        <v>227685791</v>
      </c>
      <c r="F126" s="131"/>
    </row>
    <row r="127" spans="1:6" x14ac:dyDescent="0.25">
      <c r="A127" s="311" t="s">
        <v>1744</v>
      </c>
      <c r="B127" s="312" t="s">
        <v>1550</v>
      </c>
      <c r="C127" s="313"/>
      <c r="D127" s="313"/>
      <c r="E127" s="313"/>
      <c r="F127" s="131"/>
    </row>
    <row r="128" spans="1:6" x14ac:dyDescent="0.25">
      <c r="A128" s="311" t="s">
        <v>1745</v>
      </c>
      <c r="B128" s="312" t="s">
        <v>1551</v>
      </c>
      <c r="C128" s="313">
        <v>75418725</v>
      </c>
      <c r="D128" s="313"/>
      <c r="E128" s="313">
        <v>75418725</v>
      </c>
      <c r="F128" s="131"/>
    </row>
    <row r="129" spans="1:6" x14ac:dyDescent="0.25">
      <c r="A129" s="311" t="s">
        <v>1746</v>
      </c>
      <c r="B129" s="314" t="s">
        <v>1552</v>
      </c>
      <c r="C129" s="315">
        <f>SUM(C123:C128)</f>
        <v>571036874</v>
      </c>
      <c r="D129" s="315">
        <f>SUM(D123:D128)</f>
        <v>0</v>
      </c>
      <c r="E129" s="315">
        <f>SUM(E123:E128)</f>
        <v>571036874</v>
      </c>
      <c r="F129" s="131"/>
    </row>
    <row r="130" spans="1:6" x14ac:dyDescent="0.25">
      <c r="A130" s="311" t="s">
        <v>1747</v>
      </c>
      <c r="B130" s="314" t="s">
        <v>1553</v>
      </c>
      <c r="C130" s="315">
        <v>2452694</v>
      </c>
      <c r="D130" s="315"/>
      <c r="E130" s="315">
        <v>2452694</v>
      </c>
      <c r="F130" s="131"/>
    </row>
    <row r="131" spans="1:6" x14ac:dyDescent="0.25">
      <c r="A131" s="311" t="s">
        <v>1748</v>
      </c>
      <c r="B131" s="314" t="s">
        <v>1554</v>
      </c>
      <c r="C131" s="315">
        <v>1135622</v>
      </c>
      <c r="D131" s="315"/>
      <c r="E131" s="315">
        <v>1135622</v>
      </c>
      <c r="F131" s="131"/>
    </row>
    <row r="132" spans="1:6" x14ac:dyDescent="0.25">
      <c r="A132" s="311" t="s">
        <v>1749</v>
      </c>
      <c r="B132" s="312" t="s">
        <v>1555</v>
      </c>
      <c r="C132" s="313">
        <v>793953</v>
      </c>
      <c r="D132" s="313"/>
      <c r="E132" s="313">
        <v>793953</v>
      </c>
      <c r="F132" s="131"/>
    </row>
    <row r="133" spans="1:6" x14ac:dyDescent="0.25">
      <c r="A133" s="311" t="s">
        <v>1750</v>
      </c>
      <c r="B133" s="312" t="s">
        <v>1556</v>
      </c>
      <c r="C133" s="313"/>
      <c r="D133" s="313"/>
      <c r="E133" s="313"/>
      <c r="F133" s="131"/>
    </row>
    <row r="134" spans="1:6" x14ac:dyDescent="0.25">
      <c r="A134" s="311" t="s">
        <v>1751</v>
      </c>
      <c r="B134" s="312" t="s">
        <v>1557</v>
      </c>
      <c r="C134" s="313"/>
      <c r="D134" s="313"/>
      <c r="E134" s="313"/>
      <c r="F134" s="131"/>
    </row>
    <row r="135" spans="1:6" x14ac:dyDescent="0.25">
      <c r="A135" s="311" t="s">
        <v>1752</v>
      </c>
      <c r="B135" s="312" t="s">
        <v>1558</v>
      </c>
      <c r="C135" s="313"/>
      <c r="D135" s="313"/>
      <c r="E135" s="313"/>
      <c r="F135" s="131"/>
    </row>
    <row r="136" spans="1:6" ht="30" x14ac:dyDescent="0.25">
      <c r="A136" s="311" t="s">
        <v>1753</v>
      </c>
      <c r="B136" s="312" t="s">
        <v>1559</v>
      </c>
      <c r="C136" s="313"/>
      <c r="D136" s="313"/>
      <c r="E136" s="313"/>
      <c r="F136" s="131"/>
    </row>
    <row r="137" spans="1:6" ht="30" x14ac:dyDescent="0.25">
      <c r="A137" s="311" t="s">
        <v>1754</v>
      </c>
      <c r="B137" s="312" t="s">
        <v>1560</v>
      </c>
      <c r="C137" s="313"/>
      <c r="D137" s="313"/>
      <c r="E137" s="313"/>
      <c r="F137" s="131"/>
    </row>
    <row r="138" spans="1:6" x14ac:dyDescent="0.25">
      <c r="A138" s="311" t="s">
        <v>1755</v>
      </c>
      <c r="B138" s="312" t="s">
        <v>1561</v>
      </c>
      <c r="C138" s="313"/>
      <c r="D138" s="313"/>
      <c r="E138" s="313"/>
      <c r="F138" s="131"/>
    </row>
    <row r="139" spans="1:6" ht="28.5" x14ac:dyDescent="0.25">
      <c r="A139" s="311" t="s">
        <v>1756</v>
      </c>
      <c r="B139" s="314" t="s">
        <v>1562</v>
      </c>
      <c r="C139" s="315">
        <f>SUM(C132:C138)</f>
        <v>793953</v>
      </c>
      <c r="D139" s="315">
        <f>SUM(D132:D138)</f>
        <v>0</v>
      </c>
      <c r="E139" s="315">
        <f>SUM(E132:E138)</f>
        <v>793953</v>
      </c>
      <c r="F139" s="131"/>
    </row>
    <row r="140" spans="1:6" x14ac:dyDescent="0.25">
      <c r="A140" s="311" t="s">
        <v>1757</v>
      </c>
      <c r="B140" s="314" t="s">
        <v>1563</v>
      </c>
      <c r="C140" s="315">
        <f>C130+C131+C139</f>
        <v>4382269</v>
      </c>
      <c r="D140" s="315">
        <f>D130+D131+D139</f>
        <v>0</v>
      </c>
      <c r="E140" s="315">
        <f>E130+E131+E139</f>
        <v>4382269</v>
      </c>
      <c r="F140" s="131"/>
    </row>
    <row r="141" spans="1:6" x14ac:dyDescent="0.25">
      <c r="A141" s="311" t="s">
        <v>1758</v>
      </c>
      <c r="B141" s="314" t="s">
        <v>1564</v>
      </c>
      <c r="C141" s="315"/>
      <c r="D141" s="315"/>
      <c r="E141" s="315"/>
      <c r="F141" s="131"/>
    </row>
    <row r="142" spans="1:6" x14ac:dyDescent="0.25">
      <c r="A142" s="311" t="s">
        <v>1759</v>
      </c>
      <c r="B142" s="314" t="s">
        <v>1565</v>
      </c>
      <c r="C142" s="315"/>
      <c r="D142" s="315"/>
      <c r="E142" s="315">
        <v>0</v>
      </c>
      <c r="F142" s="131"/>
    </row>
    <row r="143" spans="1:6" x14ac:dyDescent="0.25">
      <c r="A143" s="311" t="s">
        <v>1760</v>
      </c>
      <c r="B143" s="312" t="s">
        <v>1573</v>
      </c>
      <c r="C143" s="313"/>
      <c r="D143" s="313"/>
      <c r="E143" s="313"/>
      <c r="F143" s="131"/>
    </row>
    <row r="144" spans="1:6" x14ac:dyDescent="0.25">
      <c r="A144" s="311" t="s">
        <v>1761</v>
      </c>
      <c r="B144" s="312" t="s">
        <v>1575</v>
      </c>
      <c r="C144" s="313">
        <v>1193147</v>
      </c>
      <c r="D144" s="313"/>
      <c r="E144" s="313">
        <v>1193147</v>
      </c>
      <c r="F144" s="131"/>
    </row>
    <row r="145" spans="1:6" x14ac:dyDescent="0.25">
      <c r="A145" s="311" t="s">
        <v>1762</v>
      </c>
      <c r="B145" s="312" t="s">
        <v>1574</v>
      </c>
      <c r="C145" s="313">
        <v>28678890</v>
      </c>
      <c r="D145" s="313"/>
      <c r="E145" s="313">
        <v>28678890</v>
      </c>
      <c r="F145" s="131"/>
    </row>
    <row r="146" spans="1:6" x14ac:dyDescent="0.25">
      <c r="A146" s="311" t="s">
        <v>1763</v>
      </c>
      <c r="B146" s="314" t="s">
        <v>1576</v>
      </c>
      <c r="C146" s="315">
        <f>SUM(C143:C145)</f>
        <v>29872037</v>
      </c>
      <c r="D146" s="315">
        <f>SUM(D143:D145)</f>
        <v>0</v>
      </c>
      <c r="E146" s="315">
        <f>SUM(E143:E145)</f>
        <v>29872037</v>
      </c>
      <c r="F146" s="131"/>
    </row>
    <row r="147" spans="1:6" x14ac:dyDescent="0.25">
      <c r="A147" s="311" t="s">
        <v>1764</v>
      </c>
      <c r="B147" s="316" t="s">
        <v>1479</v>
      </c>
      <c r="C147" s="317">
        <f>C146+C142+C141+C140+C129</f>
        <v>605291180</v>
      </c>
      <c r="D147" s="317">
        <f>D146+D142+D141+D140+D129</f>
        <v>0</v>
      </c>
      <c r="E147" s="317">
        <f>E146+E142+E141+E140+E129</f>
        <v>605291180</v>
      </c>
      <c r="F147" s="131"/>
    </row>
    <row r="148" spans="1:6" x14ac:dyDescent="0.25">
      <c r="A148" s="311" t="s">
        <v>1765</v>
      </c>
      <c r="B148" s="123" t="s">
        <v>1566</v>
      </c>
      <c r="C148" s="123"/>
      <c r="D148" s="123"/>
      <c r="E148" s="123"/>
      <c r="F148" s="131"/>
    </row>
    <row r="149" spans="1:6" x14ac:dyDescent="0.25">
      <c r="A149" s="311" t="s">
        <v>1766</v>
      </c>
      <c r="B149" s="123"/>
      <c r="C149" s="123"/>
      <c r="D149" s="123"/>
      <c r="E149" s="123"/>
      <c r="F149" s="131"/>
    </row>
    <row r="150" spans="1:6" x14ac:dyDescent="0.25">
      <c r="A150" s="311" t="s">
        <v>1767</v>
      </c>
      <c r="B150" s="123"/>
      <c r="C150" s="123"/>
      <c r="D150" s="123"/>
      <c r="E150" s="123"/>
      <c r="F150" s="131"/>
    </row>
    <row r="151" spans="1:6" x14ac:dyDescent="0.25">
      <c r="A151" s="311" t="s">
        <v>1768</v>
      </c>
      <c r="B151" s="123"/>
      <c r="C151" s="123"/>
      <c r="D151" s="123"/>
      <c r="E151" s="123"/>
      <c r="F151" s="131"/>
    </row>
    <row r="152" spans="1:6" x14ac:dyDescent="0.25">
      <c r="A152" s="311" t="s">
        <v>1769</v>
      </c>
      <c r="B152" s="123" t="s">
        <v>1567</v>
      </c>
      <c r="C152" s="123"/>
      <c r="D152" s="123"/>
      <c r="E152" s="123"/>
      <c r="F152" s="131"/>
    </row>
    <row r="153" spans="1:6" x14ac:dyDescent="0.25">
      <c r="A153" s="311" t="s">
        <v>1770</v>
      </c>
      <c r="B153" s="123"/>
      <c r="C153" s="123"/>
      <c r="D153" s="123"/>
      <c r="E153" s="123"/>
      <c r="F153" s="131"/>
    </row>
    <row r="154" spans="1:6" x14ac:dyDescent="0.25">
      <c r="A154" s="311" t="s">
        <v>1771</v>
      </c>
      <c r="B154" s="123"/>
      <c r="C154" s="123"/>
      <c r="D154" s="123"/>
      <c r="E154" s="123"/>
      <c r="F154" s="131"/>
    </row>
    <row r="155" spans="1:6" x14ac:dyDescent="0.25">
      <c r="A155" s="311" t="s">
        <v>1772</v>
      </c>
      <c r="B155" s="123"/>
      <c r="C155" s="123"/>
      <c r="D155" s="123"/>
      <c r="E155" s="123"/>
      <c r="F155" s="131"/>
    </row>
    <row r="156" spans="1:6" x14ac:dyDescent="0.25">
      <c r="A156" s="311" t="s">
        <v>1773</v>
      </c>
      <c r="B156" s="123" t="s">
        <v>1568</v>
      </c>
      <c r="C156" s="123"/>
      <c r="D156" s="123"/>
      <c r="E156" s="123"/>
      <c r="F156" s="131"/>
    </row>
    <row r="157" spans="1:6" x14ac:dyDescent="0.25">
      <c r="A157" s="311" t="s">
        <v>1774</v>
      </c>
      <c r="B157" s="123"/>
      <c r="C157" s="123"/>
      <c r="D157" s="123"/>
      <c r="E157" s="123"/>
      <c r="F157" s="131"/>
    </row>
    <row r="158" spans="1:6" x14ac:dyDescent="0.25">
      <c r="A158" s="311" t="s">
        <v>1775</v>
      </c>
      <c r="B158" s="123"/>
      <c r="C158" s="123"/>
      <c r="D158" s="123"/>
      <c r="E158" s="123"/>
      <c r="F158" s="131"/>
    </row>
    <row r="159" spans="1:6" x14ac:dyDescent="0.25">
      <c r="A159" s="311" t="s">
        <v>1776</v>
      </c>
      <c r="B159" s="123"/>
      <c r="C159" s="123"/>
      <c r="D159" s="123"/>
      <c r="E159" s="123"/>
      <c r="F159" s="131"/>
    </row>
    <row r="160" spans="1:6" x14ac:dyDescent="0.25">
      <c r="A160" s="311" t="s">
        <v>1777</v>
      </c>
      <c r="B160" s="123" t="s">
        <v>1569</v>
      </c>
      <c r="C160" s="123"/>
      <c r="D160" s="123"/>
      <c r="E160" s="123"/>
      <c r="F160" s="131"/>
    </row>
    <row r="161" spans="1:6" x14ac:dyDescent="0.25">
      <c r="A161" s="311" t="s">
        <v>1778</v>
      </c>
      <c r="B161" s="123"/>
      <c r="C161" s="123"/>
      <c r="D161" s="123"/>
      <c r="E161" s="123"/>
      <c r="F161" s="131"/>
    </row>
    <row r="162" spans="1:6" x14ac:dyDescent="0.25">
      <c r="A162" s="311" t="s">
        <v>1779</v>
      </c>
      <c r="B162" s="123"/>
      <c r="C162" s="123"/>
      <c r="D162" s="123"/>
      <c r="E162" s="123"/>
      <c r="F162" s="131"/>
    </row>
    <row r="163" spans="1:6" x14ac:dyDescent="0.25">
      <c r="A163" s="311" t="s">
        <v>1780</v>
      </c>
      <c r="B163" s="123"/>
      <c r="C163" s="123"/>
      <c r="D163" s="123"/>
      <c r="E163" s="123"/>
      <c r="F163" s="131"/>
    </row>
    <row r="164" spans="1:6" x14ac:dyDescent="0.25">
      <c r="A164" s="311" t="s">
        <v>1781</v>
      </c>
      <c r="B164" s="123" t="s">
        <v>1570</v>
      </c>
      <c r="C164" s="123"/>
      <c r="D164" s="123"/>
      <c r="E164" s="123"/>
      <c r="F164" s="131"/>
    </row>
    <row r="165" spans="1:6" x14ac:dyDescent="0.25">
      <c r="A165" s="311" t="s">
        <v>1782</v>
      </c>
      <c r="B165" s="123"/>
      <c r="C165" s="123"/>
      <c r="D165" s="123"/>
      <c r="E165" s="123"/>
      <c r="F165" s="131"/>
    </row>
    <row r="166" spans="1:6" x14ac:dyDescent="0.25">
      <c r="A166" s="311" t="s">
        <v>1783</v>
      </c>
      <c r="B166" s="123"/>
      <c r="C166" s="123"/>
      <c r="D166" s="123"/>
      <c r="E166" s="123"/>
      <c r="F166" s="131"/>
    </row>
    <row r="167" spans="1:6" x14ac:dyDescent="0.25">
      <c r="A167" s="311" t="s">
        <v>1784</v>
      </c>
      <c r="B167" s="123"/>
      <c r="C167" s="123"/>
      <c r="D167" s="123"/>
      <c r="E167" s="123"/>
      <c r="F167" s="131"/>
    </row>
    <row r="168" spans="1:6" x14ac:dyDescent="0.25">
      <c r="A168" s="311" t="s">
        <v>1785</v>
      </c>
      <c r="B168" s="123" t="s">
        <v>1571</v>
      </c>
      <c r="C168" s="123"/>
      <c r="D168" s="123"/>
      <c r="E168" s="123"/>
      <c r="F168" s="131"/>
    </row>
    <row r="169" spans="1:6" x14ac:dyDescent="0.25">
      <c r="A169" s="311" t="s">
        <v>1786</v>
      </c>
      <c r="B169" s="123"/>
      <c r="C169" s="311"/>
      <c r="D169" s="311"/>
      <c r="E169" s="311"/>
    </row>
    <row r="170" spans="1:6" x14ac:dyDescent="0.25">
      <c r="A170" s="311" t="s">
        <v>1787</v>
      </c>
      <c r="B170" s="123"/>
      <c r="C170" s="311"/>
      <c r="D170" s="311"/>
      <c r="E170" s="311"/>
    </row>
    <row r="171" spans="1:6" x14ac:dyDescent="0.25">
      <c r="A171" s="311" t="s">
        <v>1788</v>
      </c>
      <c r="B171" s="123"/>
      <c r="C171" s="311"/>
      <c r="D171" s="311"/>
      <c r="E171" s="311"/>
    </row>
    <row r="172" spans="1:6" ht="29.25" x14ac:dyDescent="0.25">
      <c r="A172" s="311" t="s">
        <v>1789</v>
      </c>
      <c r="B172" s="351" t="s">
        <v>1572</v>
      </c>
      <c r="C172" s="311"/>
      <c r="D172" s="311"/>
      <c r="E172" s="311"/>
    </row>
    <row r="173" spans="1:6" x14ac:dyDescent="0.25">
      <c r="A173" s="311" t="s">
        <v>1790</v>
      </c>
      <c r="B173" s="311"/>
      <c r="C173" s="311"/>
      <c r="D173" s="311"/>
      <c r="E173" s="311"/>
    </row>
    <row r="174" spans="1:6" x14ac:dyDescent="0.25">
      <c r="A174" s="311" t="s">
        <v>1791</v>
      </c>
      <c r="B174" s="311"/>
      <c r="C174" s="311"/>
      <c r="D174" s="311"/>
      <c r="E174" s="311"/>
    </row>
    <row r="175" spans="1:6" x14ac:dyDescent="0.25">
      <c r="A175" s="311" t="s">
        <v>1792</v>
      </c>
      <c r="B175" s="311"/>
      <c r="C175" s="311"/>
      <c r="D175" s="311"/>
      <c r="E175" s="311"/>
    </row>
    <row r="176" spans="1:6" x14ac:dyDescent="0.25">
      <c r="A176" s="311" t="s">
        <v>1793</v>
      </c>
      <c r="B176" s="311"/>
      <c r="C176" s="311"/>
      <c r="D176" s="311"/>
      <c r="E176" s="311"/>
    </row>
    <row r="177" spans="1:5" x14ac:dyDescent="0.25">
      <c r="A177" s="311" t="s">
        <v>1794</v>
      </c>
      <c r="B177" s="311"/>
      <c r="C177" s="311"/>
      <c r="D177" s="311"/>
      <c r="E177" s="311"/>
    </row>
  </sheetData>
  <mergeCells count="2">
    <mergeCell ref="B2:F2"/>
    <mergeCell ref="B3:E3"/>
  </mergeCells>
  <pageMargins left="0.7" right="0.7" top="0.75" bottom="0.75" header="0.3" footer="0.3"/>
  <pageSetup paperSize="9" scale="56" fitToHeight="0" orientation="portrait" r:id="rId1"/>
  <headerFooter>
    <oddHeader>&amp;C16. melléklet a 8/2021. (V. 28.) önkormányzati rendelethez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10"/>
  <sheetViews>
    <sheetView view="pageLayout" zoomScaleNormal="100" workbookViewId="0">
      <selection activeCell="D15" sqref="D15"/>
    </sheetView>
  </sheetViews>
  <sheetFormatPr defaultRowHeight="15" x14ac:dyDescent="0.25"/>
  <cols>
    <col min="1" max="1" width="9.140625" style="114"/>
    <col min="2" max="2" width="46.85546875" style="114" customWidth="1"/>
    <col min="3" max="3" width="12.42578125" style="114" customWidth="1"/>
    <col min="4" max="4" width="9.85546875" style="114" bestFit="1" customWidth="1"/>
    <col min="5" max="16384" width="9.140625" style="114"/>
  </cols>
  <sheetData>
    <row r="1" spans="1:6" x14ac:dyDescent="0.25">
      <c r="B1" s="400" t="s">
        <v>1480</v>
      </c>
      <c r="C1" s="400"/>
      <c r="D1" s="422"/>
      <c r="E1" s="422"/>
      <c r="F1" s="422"/>
    </row>
    <row r="2" spans="1:6" x14ac:dyDescent="0.25">
      <c r="B2" s="423"/>
      <c r="C2" s="423"/>
      <c r="D2" s="424"/>
      <c r="E2" s="424"/>
      <c r="F2" s="424"/>
    </row>
    <row r="3" spans="1:6" x14ac:dyDescent="0.25">
      <c r="B3" s="117"/>
      <c r="C3" s="117"/>
      <c r="D3" s="342"/>
      <c r="E3" s="342"/>
      <c r="F3" s="342"/>
    </row>
    <row r="4" spans="1:6" x14ac:dyDescent="0.25">
      <c r="B4" s="352" t="s">
        <v>1607</v>
      </c>
      <c r="C4" s="262"/>
    </row>
    <row r="5" spans="1:6" x14ac:dyDescent="0.25">
      <c r="A5" s="119"/>
      <c r="B5" s="119" t="s">
        <v>1646</v>
      </c>
      <c r="C5" s="119" t="s">
        <v>1612</v>
      </c>
      <c r="D5" s="119" t="s">
        <v>1613</v>
      </c>
    </row>
    <row r="6" spans="1:6" x14ac:dyDescent="0.25">
      <c r="A6" s="119" t="s">
        <v>1615</v>
      </c>
      <c r="B6" s="353" t="s">
        <v>1577</v>
      </c>
      <c r="C6" s="354">
        <v>43831</v>
      </c>
      <c r="D6" s="355">
        <v>1403568</v>
      </c>
    </row>
    <row r="7" spans="1:6" x14ac:dyDescent="0.25">
      <c r="A7" s="119" t="s">
        <v>1623</v>
      </c>
      <c r="B7" s="119" t="s">
        <v>1578</v>
      </c>
      <c r="C7" s="356">
        <v>44032</v>
      </c>
      <c r="D7" s="149">
        <v>118000</v>
      </c>
    </row>
    <row r="8" spans="1:6" x14ac:dyDescent="0.25">
      <c r="A8" s="119" t="s">
        <v>1616</v>
      </c>
      <c r="B8" s="357" t="s">
        <v>1608</v>
      </c>
      <c r="C8" s="358" t="s">
        <v>1609</v>
      </c>
      <c r="D8" s="149">
        <f>-1198085-323483</f>
        <v>-1521568</v>
      </c>
    </row>
    <row r="9" spans="1:6" x14ac:dyDescent="0.25">
      <c r="A9" s="119" t="s">
        <v>1617</v>
      </c>
      <c r="B9" s="119" t="s">
        <v>1578</v>
      </c>
      <c r="C9" s="356">
        <v>44194</v>
      </c>
      <c r="D9" s="149">
        <v>86736</v>
      </c>
    </row>
    <row r="10" spans="1:6" x14ac:dyDescent="0.25">
      <c r="A10" s="119" t="s">
        <v>1618</v>
      </c>
      <c r="B10" s="119" t="s">
        <v>1579</v>
      </c>
      <c r="C10" s="119"/>
      <c r="D10" s="159">
        <f>SUM(D6:D9)</f>
        <v>86736</v>
      </c>
    </row>
  </sheetData>
  <mergeCells count="2">
    <mergeCell ref="B1:F1"/>
    <mergeCell ref="B2:F2"/>
  </mergeCells>
  <pageMargins left="0.7" right="0.7" top="0.75" bottom="0.75" header="0.3" footer="0.3"/>
  <pageSetup paperSize="9" orientation="portrait" r:id="rId1"/>
  <headerFooter>
    <oddHeader>&amp;C17. melléklet a 8/2021. (V. 28.) önkormányzati rendelethez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37"/>
  <sheetViews>
    <sheetView view="pageLayout" zoomScaleNormal="100" workbookViewId="0">
      <selection activeCell="B2" sqref="B2:F2"/>
    </sheetView>
  </sheetViews>
  <sheetFormatPr defaultRowHeight="15" x14ac:dyDescent="0.25"/>
  <cols>
    <col min="1" max="1" width="9.140625" style="114"/>
    <col min="2" max="2" width="101.28515625" style="114" customWidth="1"/>
    <col min="3" max="3" width="9.140625" style="114"/>
    <col min="4" max="4" width="19.5703125" style="114" customWidth="1"/>
    <col min="5" max="5" width="16.5703125" style="114" customWidth="1"/>
    <col min="6" max="6" width="15" style="114" customWidth="1"/>
    <col min="7" max="7" width="16.5703125" style="114" customWidth="1"/>
    <col min="8" max="8" width="15" style="114" customWidth="1"/>
    <col min="9" max="16384" width="9.140625" style="114"/>
  </cols>
  <sheetData>
    <row r="1" spans="1:8" ht="27" customHeight="1" x14ac:dyDescent="0.25">
      <c r="B1" s="400" t="s">
        <v>942</v>
      </c>
      <c r="C1" s="401"/>
      <c r="D1" s="401"/>
      <c r="E1" s="401"/>
      <c r="F1" s="401"/>
    </row>
    <row r="2" spans="1:8" ht="22.5" customHeight="1" x14ac:dyDescent="0.25">
      <c r="B2" s="402" t="s">
        <v>839</v>
      </c>
      <c r="C2" s="401"/>
      <c r="D2" s="401"/>
      <c r="E2" s="401"/>
      <c r="F2" s="401"/>
    </row>
    <row r="3" spans="1:8" x14ac:dyDescent="0.25">
      <c r="B3" s="362"/>
    </row>
    <row r="4" spans="1:8" x14ac:dyDescent="0.25">
      <c r="B4" s="124" t="s">
        <v>1</v>
      </c>
    </row>
    <row r="5" spans="1:8" x14ac:dyDescent="0.25">
      <c r="A5" s="119"/>
      <c r="B5" s="123" t="s">
        <v>1646</v>
      </c>
      <c r="C5" s="119" t="s">
        <v>1612</v>
      </c>
      <c r="D5" s="119" t="s">
        <v>1613</v>
      </c>
      <c r="E5" s="119" t="s">
        <v>1614</v>
      </c>
      <c r="F5" s="119" t="s">
        <v>1636</v>
      </c>
      <c r="G5" s="119" t="s">
        <v>1637</v>
      </c>
      <c r="H5" s="119" t="s">
        <v>1647</v>
      </c>
    </row>
    <row r="6" spans="1:8" ht="31.5" customHeight="1" x14ac:dyDescent="0.25">
      <c r="A6" s="119" t="s">
        <v>1615</v>
      </c>
      <c r="B6" s="150" t="s">
        <v>134</v>
      </c>
      <c r="C6" s="180" t="s">
        <v>135</v>
      </c>
      <c r="D6" s="137" t="s">
        <v>36</v>
      </c>
      <c r="E6" s="137" t="s">
        <v>37</v>
      </c>
      <c r="F6" s="137" t="s">
        <v>38</v>
      </c>
      <c r="G6" s="137" t="s">
        <v>945</v>
      </c>
      <c r="H6" s="137" t="s">
        <v>946</v>
      </c>
    </row>
    <row r="7" spans="1:8" ht="15" customHeight="1" x14ac:dyDescent="0.25">
      <c r="A7" s="119" t="s">
        <v>1623</v>
      </c>
      <c r="B7" s="359"/>
      <c r="C7" s="123"/>
      <c r="D7" s="123"/>
      <c r="E7" s="123"/>
      <c r="F7" s="123"/>
      <c r="G7" s="123"/>
      <c r="H7" s="123"/>
    </row>
    <row r="8" spans="1:8" ht="15" customHeight="1" x14ac:dyDescent="0.25">
      <c r="A8" s="119" t="s">
        <v>1616</v>
      </c>
      <c r="B8" s="359"/>
      <c r="C8" s="123"/>
      <c r="D8" s="123"/>
      <c r="E8" s="123"/>
      <c r="F8" s="123"/>
      <c r="G8" s="123"/>
      <c r="H8" s="123"/>
    </row>
    <row r="9" spans="1:8" ht="15" customHeight="1" x14ac:dyDescent="0.25">
      <c r="A9" s="119" t="s">
        <v>1617</v>
      </c>
      <c r="B9" s="359"/>
      <c r="C9" s="123"/>
      <c r="D9" s="123"/>
      <c r="E9" s="123"/>
      <c r="F9" s="123"/>
      <c r="G9" s="123"/>
      <c r="H9" s="123"/>
    </row>
    <row r="10" spans="1:8" ht="15" customHeight="1" x14ac:dyDescent="0.25">
      <c r="A10" s="119" t="s">
        <v>1618</v>
      </c>
      <c r="B10" s="123"/>
      <c r="C10" s="123"/>
      <c r="D10" s="123"/>
      <c r="E10" s="123"/>
      <c r="F10" s="123"/>
      <c r="G10" s="123"/>
      <c r="H10" s="123"/>
    </row>
    <row r="11" spans="1:8" ht="29.25" customHeight="1" x14ac:dyDescent="0.25">
      <c r="A11" s="119" t="s">
        <v>1619</v>
      </c>
      <c r="B11" s="360" t="s">
        <v>29</v>
      </c>
      <c r="C11" s="182" t="s">
        <v>407</v>
      </c>
      <c r="D11" s="123"/>
      <c r="E11" s="123"/>
      <c r="F11" s="123"/>
      <c r="G11" s="123"/>
      <c r="H11" s="123"/>
    </row>
    <row r="12" spans="1:8" ht="29.25" customHeight="1" x14ac:dyDescent="0.25">
      <c r="A12" s="119" t="s">
        <v>1620</v>
      </c>
      <c r="B12" s="360"/>
      <c r="C12" s="123"/>
      <c r="D12" s="123"/>
      <c r="E12" s="123"/>
      <c r="F12" s="123"/>
      <c r="G12" s="123"/>
      <c r="H12" s="123"/>
    </row>
    <row r="13" spans="1:8" ht="15" customHeight="1" x14ac:dyDescent="0.25">
      <c r="A13" s="119" t="s">
        <v>1621</v>
      </c>
      <c r="B13" s="360"/>
      <c r="C13" s="123"/>
      <c r="D13" s="123"/>
      <c r="E13" s="123"/>
      <c r="F13" s="123"/>
      <c r="G13" s="123"/>
      <c r="H13" s="123"/>
    </row>
    <row r="14" spans="1:8" ht="15" customHeight="1" x14ac:dyDescent="0.25">
      <c r="A14" s="119" t="s">
        <v>1622</v>
      </c>
      <c r="B14" s="361"/>
      <c r="C14" s="123"/>
      <c r="D14" s="123"/>
      <c r="E14" s="123"/>
      <c r="F14" s="123"/>
      <c r="G14" s="123"/>
      <c r="H14" s="123"/>
    </row>
    <row r="15" spans="1:8" ht="15" customHeight="1" x14ac:dyDescent="0.25">
      <c r="A15" s="119" t="s">
        <v>1624</v>
      </c>
      <c r="B15" s="361"/>
      <c r="C15" s="123"/>
      <c r="D15" s="123"/>
      <c r="E15" s="123"/>
      <c r="F15" s="123"/>
      <c r="G15" s="123"/>
      <c r="H15" s="123"/>
    </row>
    <row r="16" spans="1:8" ht="30.75" customHeight="1" x14ac:dyDescent="0.25">
      <c r="A16" s="119" t="s">
        <v>1625</v>
      </c>
      <c r="B16" s="360" t="s">
        <v>30</v>
      </c>
      <c r="C16" s="157" t="s">
        <v>442</v>
      </c>
      <c r="D16" s="123"/>
      <c r="E16" s="123"/>
      <c r="F16" s="123"/>
      <c r="G16" s="123"/>
      <c r="H16" s="123"/>
    </row>
    <row r="17" spans="1:8" ht="15" customHeight="1" x14ac:dyDescent="0.25">
      <c r="A17" s="119" t="s">
        <v>1626</v>
      </c>
      <c r="B17" s="156" t="s">
        <v>683</v>
      </c>
      <c r="C17" s="156" t="s">
        <v>362</v>
      </c>
      <c r="D17" s="123"/>
      <c r="E17" s="123"/>
      <c r="F17" s="123"/>
      <c r="G17" s="123"/>
      <c r="H17" s="123"/>
    </row>
    <row r="18" spans="1:8" ht="15" customHeight="1" x14ac:dyDescent="0.25">
      <c r="A18" s="119" t="s">
        <v>1627</v>
      </c>
      <c r="B18" s="156" t="s">
        <v>684</v>
      </c>
      <c r="C18" s="156" t="s">
        <v>362</v>
      </c>
      <c r="D18" s="122"/>
      <c r="E18" s="122"/>
      <c r="F18" s="122"/>
      <c r="G18" s="122"/>
      <c r="H18" s="122"/>
    </row>
    <row r="19" spans="1:8" ht="15" customHeight="1" x14ac:dyDescent="0.25">
      <c r="A19" s="119" t="s">
        <v>1628</v>
      </c>
      <c r="B19" s="156" t="s">
        <v>685</v>
      </c>
      <c r="C19" s="156" t="s">
        <v>362</v>
      </c>
      <c r="D19" s="122">
        <f>1800000+1605000</f>
        <v>3405000</v>
      </c>
      <c r="E19" s="122">
        <v>1605000</v>
      </c>
      <c r="F19" s="122">
        <v>1800000</v>
      </c>
      <c r="G19" s="122"/>
      <c r="H19" s="122">
        <v>1678508</v>
      </c>
    </row>
    <row r="20" spans="1:8" ht="15" customHeight="1" x14ac:dyDescent="0.25">
      <c r="A20" s="119" t="s">
        <v>1629</v>
      </c>
      <c r="B20" s="156" t="s">
        <v>686</v>
      </c>
      <c r="C20" s="156" t="s">
        <v>362</v>
      </c>
      <c r="D20" s="122"/>
      <c r="E20" s="122"/>
      <c r="F20" s="122"/>
      <c r="G20" s="122"/>
      <c r="H20" s="122"/>
    </row>
    <row r="21" spans="1:8" ht="15" customHeight="1" x14ac:dyDescent="0.25">
      <c r="A21" s="119" t="s">
        <v>1630</v>
      </c>
      <c r="B21" s="156" t="s">
        <v>633</v>
      </c>
      <c r="C21" s="183" t="s">
        <v>369</v>
      </c>
      <c r="D21" s="122">
        <v>2560000</v>
      </c>
      <c r="E21" s="122"/>
      <c r="F21" s="122"/>
      <c r="G21" s="122"/>
      <c r="H21" s="122">
        <v>6864</v>
      </c>
    </row>
    <row r="22" spans="1:8" ht="15" customHeight="1" x14ac:dyDescent="0.25">
      <c r="A22" s="119" t="s">
        <v>1631</v>
      </c>
      <c r="B22" s="156" t="s">
        <v>631</v>
      </c>
      <c r="C22" s="183" t="s">
        <v>363</v>
      </c>
      <c r="D22" s="122">
        <v>8000000</v>
      </c>
      <c r="E22" s="122"/>
      <c r="F22" s="122"/>
      <c r="G22" s="122"/>
      <c r="H22" s="122">
        <v>5535326</v>
      </c>
    </row>
    <row r="23" spans="1:8" ht="15" customHeight="1" x14ac:dyDescent="0.25">
      <c r="A23" s="119" t="s">
        <v>1632</v>
      </c>
      <c r="B23" s="361"/>
      <c r="C23" s="123"/>
      <c r="D23" s="122"/>
      <c r="E23" s="122"/>
      <c r="F23" s="122"/>
      <c r="G23" s="122"/>
      <c r="H23" s="122"/>
    </row>
    <row r="24" spans="1:8" ht="27.75" customHeight="1" x14ac:dyDescent="0.25">
      <c r="A24" s="119" t="s">
        <v>1633</v>
      </c>
      <c r="B24" s="360" t="s">
        <v>31</v>
      </c>
      <c r="C24" s="128" t="s">
        <v>34</v>
      </c>
      <c r="D24" s="123"/>
      <c r="E24" s="123"/>
      <c r="F24" s="123"/>
      <c r="G24" s="123"/>
      <c r="H24" s="123"/>
    </row>
    <row r="25" spans="1:8" ht="15" customHeight="1" x14ac:dyDescent="0.25">
      <c r="A25" s="119" t="s">
        <v>1634</v>
      </c>
      <c r="B25" s="360"/>
      <c r="C25" s="123" t="s">
        <v>395</v>
      </c>
      <c r="D25" s="123"/>
      <c r="E25" s="123"/>
      <c r="F25" s="123"/>
      <c r="G25" s="123"/>
      <c r="H25" s="123"/>
    </row>
    <row r="26" spans="1:8" ht="15" customHeight="1" x14ac:dyDescent="0.25">
      <c r="A26" s="119" t="s">
        <v>1635</v>
      </c>
      <c r="B26" s="360"/>
      <c r="C26" s="123" t="s">
        <v>434</v>
      </c>
      <c r="D26" s="123"/>
      <c r="E26" s="123"/>
      <c r="F26" s="123"/>
      <c r="G26" s="123"/>
      <c r="H26" s="123"/>
    </row>
    <row r="27" spans="1:8" ht="15" customHeight="1" x14ac:dyDescent="0.25">
      <c r="A27" s="119" t="s">
        <v>1638</v>
      </c>
      <c r="B27" s="361"/>
      <c r="C27" s="123"/>
      <c r="D27" s="123"/>
      <c r="E27" s="123"/>
      <c r="F27" s="123"/>
      <c r="G27" s="123"/>
      <c r="H27" s="123"/>
    </row>
    <row r="28" spans="1:8" ht="15" customHeight="1" x14ac:dyDescent="0.25">
      <c r="A28" s="119" t="s">
        <v>1639</v>
      </c>
      <c r="B28" s="361"/>
      <c r="C28" s="123"/>
      <c r="D28" s="123"/>
      <c r="E28" s="123"/>
      <c r="F28" s="123"/>
      <c r="G28" s="123"/>
      <c r="H28" s="123"/>
    </row>
    <row r="29" spans="1:8" ht="31.5" customHeight="1" x14ac:dyDescent="0.25">
      <c r="A29" s="119" t="s">
        <v>1640</v>
      </c>
      <c r="B29" s="360" t="s">
        <v>32</v>
      </c>
      <c r="C29" s="128" t="s">
        <v>35</v>
      </c>
      <c r="D29" s="123"/>
      <c r="E29" s="123"/>
      <c r="F29" s="123"/>
      <c r="G29" s="123"/>
      <c r="H29" s="123"/>
    </row>
    <row r="30" spans="1:8" ht="15" customHeight="1" x14ac:dyDescent="0.25">
      <c r="A30" s="119" t="s">
        <v>1641</v>
      </c>
      <c r="B30" s="360"/>
      <c r="C30" s="123"/>
      <c r="D30" s="123"/>
      <c r="E30" s="123"/>
      <c r="F30" s="123"/>
      <c r="G30" s="123"/>
      <c r="H30" s="123"/>
    </row>
    <row r="31" spans="1:8" ht="15" customHeight="1" x14ac:dyDescent="0.25">
      <c r="A31" s="119" t="s">
        <v>1642</v>
      </c>
      <c r="B31" s="360"/>
      <c r="C31" s="123"/>
      <c r="D31" s="123"/>
      <c r="E31" s="123"/>
      <c r="F31" s="123"/>
      <c r="G31" s="123"/>
      <c r="H31" s="123"/>
    </row>
    <row r="32" spans="1:8" ht="15" customHeight="1" x14ac:dyDescent="0.25">
      <c r="A32" s="119" t="s">
        <v>1643</v>
      </c>
      <c r="B32" s="361"/>
      <c r="C32" s="123"/>
      <c r="D32" s="123"/>
      <c r="E32" s="123"/>
      <c r="F32" s="123"/>
      <c r="G32" s="123"/>
      <c r="H32" s="123"/>
    </row>
    <row r="33" spans="1:8" ht="15" customHeight="1" x14ac:dyDescent="0.25">
      <c r="A33" s="119" t="s">
        <v>1644</v>
      </c>
      <c r="B33" s="361"/>
      <c r="C33" s="123"/>
      <c r="D33" s="123"/>
      <c r="E33" s="123"/>
      <c r="F33" s="123"/>
      <c r="G33" s="123"/>
      <c r="H33" s="123"/>
    </row>
    <row r="34" spans="1:8" ht="15" customHeight="1" x14ac:dyDescent="0.25">
      <c r="A34" s="119" t="s">
        <v>1645</v>
      </c>
      <c r="B34" s="360" t="s">
        <v>33</v>
      </c>
      <c r="C34" s="128"/>
      <c r="D34" s="123"/>
      <c r="E34" s="123"/>
      <c r="F34" s="123"/>
      <c r="G34" s="123"/>
      <c r="H34" s="123"/>
    </row>
    <row r="35" spans="1:8" ht="15" customHeight="1" x14ac:dyDescent="0.25"/>
    <row r="36" spans="1:8" ht="15" customHeight="1" x14ac:dyDescent="0.25"/>
    <row r="37" spans="1:8" ht="15" customHeight="1" x14ac:dyDescent="0.25"/>
  </sheetData>
  <mergeCells count="2">
    <mergeCell ref="B1:F1"/>
    <mergeCell ref="B2:F2"/>
  </mergeCells>
  <phoneticPr fontId="33" type="noConversion"/>
  <pageMargins left="0" right="0" top="0.74803149606299213" bottom="0.74803149606299213" header="0.31496062992125984" footer="0.31496062992125984"/>
  <pageSetup paperSize="9" scale="49" orientation="portrait" horizontalDpi="300" verticalDpi="300" r:id="rId1"/>
  <headerFooter>
    <oddHeader>&amp;C18. melléklet a 8/2021. (V. 28.) önkormányzati rendelethez</oddHeader>
    <oddFooter>&amp;C- 12 -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28"/>
  <sheetViews>
    <sheetView view="pageLayout" zoomScaleNormal="100" workbookViewId="0">
      <selection activeCell="D3" sqref="D3"/>
    </sheetView>
  </sheetViews>
  <sheetFormatPr defaultRowHeight="15" x14ac:dyDescent="0.25"/>
  <cols>
    <col min="1" max="1" width="9.140625" style="114"/>
    <col min="2" max="2" width="101.28515625" style="114" customWidth="1"/>
    <col min="3" max="3" width="9.140625" style="114"/>
    <col min="4" max="6" width="22" style="114" customWidth="1"/>
    <col min="7" max="7" width="24.85546875" style="114" customWidth="1"/>
    <col min="8" max="8" width="23.42578125" style="114" customWidth="1"/>
    <col min="9" max="9" width="23.7109375" style="114" customWidth="1"/>
    <col min="10" max="10" width="12.140625" style="114" customWidth="1"/>
    <col min="11" max="11" width="11.140625" style="114" customWidth="1"/>
    <col min="12" max="12" width="12.28515625" style="114" customWidth="1"/>
    <col min="13" max="13" width="12" style="114" customWidth="1"/>
    <col min="14" max="16384" width="9.140625" style="114"/>
  </cols>
  <sheetData>
    <row r="1" spans="1:13" s="364" customFormat="1" x14ac:dyDescent="0.25">
      <c r="B1" s="363"/>
    </row>
    <row r="2" spans="1:13" ht="30" customHeight="1" x14ac:dyDescent="0.25">
      <c r="B2" s="400" t="s">
        <v>1592</v>
      </c>
      <c r="C2" s="401"/>
      <c r="D2" s="401"/>
      <c r="E2" s="401"/>
      <c r="F2" s="401"/>
      <c r="G2" s="401"/>
      <c r="H2" s="401"/>
      <c r="I2" s="401"/>
      <c r="J2" s="147"/>
      <c r="K2" s="147"/>
      <c r="L2" s="147"/>
      <c r="M2" s="147"/>
    </row>
    <row r="4" spans="1:13" x14ac:dyDescent="0.25">
      <c r="B4" s="124"/>
    </row>
    <row r="5" spans="1:13" x14ac:dyDescent="0.25">
      <c r="B5" s="124" t="s">
        <v>5</v>
      </c>
    </row>
    <row r="6" spans="1:13" x14ac:dyDescent="0.25">
      <c r="A6" s="119"/>
      <c r="B6" s="123" t="s">
        <v>1611</v>
      </c>
      <c r="C6" s="119" t="s">
        <v>1612</v>
      </c>
      <c r="D6" s="119" t="s">
        <v>1613</v>
      </c>
      <c r="E6" s="119" t="s">
        <v>1614</v>
      </c>
      <c r="F6" s="119" t="s">
        <v>1636</v>
      </c>
      <c r="G6" s="119" t="s">
        <v>1637</v>
      </c>
      <c r="H6" s="119" t="s">
        <v>1647</v>
      </c>
      <c r="I6" s="119" t="s">
        <v>1648</v>
      </c>
    </row>
    <row r="7" spans="1:13" x14ac:dyDescent="0.25">
      <c r="A7" s="114" t="s">
        <v>1615</v>
      </c>
      <c r="B7" s="425" t="s">
        <v>112</v>
      </c>
      <c r="C7" s="426"/>
      <c r="D7" s="426"/>
      <c r="E7" s="426"/>
      <c r="F7" s="426"/>
      <c r="G7" s="426"/>
      <c r="H7" s="426"/>
      <c r="I7" s="427"/>
    </row>
    <row r="8" spans="1:13" ht="36" customHeight="1" x14ac:dyDescent="0.25">
      <c r="A8" s="114" t="s">
        <v>1623</v>
      </c>
      <c r="B8" s="303" t="s">
        <v>134</v>
      </c>
      <c r="C8" s="143" t="s">
        <v>135</v>
      </c>
      <c r="D8" s="328" t="s">
        <v>926</v>
      </c>
      <c r="E8" s="328" t="s">
        <v>1589</v>
      </c>
      <c r="F8" s="328" t="s">
        <v>1590</v>
      </c>
      <c r="G8" s="328" t="s">
        <v>935</v>
      </c>
      <c r="H8" s="328" t="s">
        <v>936</v>
      </c>
      <c r="I8" s="328" t="s">
        <v>1610</v>
      </c>
      <c r="J8" s="378"/>
      <c r="K8" s="379"/>
      <c r="L8" s="379"/>
      <c r="M8" s="379"/>
    </row>
    <row r="9" spans="1:13" ht="30" x14ac:dyDescent="0.25">
      <c r="A9" s="114" t="s">
        <v>1616</v>
      </c>
      <c r="B9" s="380" t="s">
        <v>1885</v>
      </c>
      <c r="C9" s="156"/>
      <c r="D9" s="123"/>
      <c r="E9" s="123"/>
      <c r="F9" s="123"/>
      <c r="G9" s="123"/>
      <c r="H9" s="123"/>
      <c r="I9" s="123"/>
      <c r="J9" s="365"/>
      <c r="K9" s="366"/>
      <c r="L9" s="366"/>
      <c r="M9" s="217"/>
    </row>
    <row r="10" spans="1:13" ht="45" x14ac:dyDescent="0.25">
      <c r="A10" s="114" t="s">
        <v>1617</v>
      </c>
      <c r="B10" s="380" t="s">
        <v>1886</v>
      </c>
      <c r="C10" s="381"/>
      <c r="D10" s="123"/>
      <c r="E10" s="123"/>
      <c r="F10" s="123"/>
      <c r="G10" s="123"/>
      <c r="H10" s="123"/>
      <c r="I10" s="123"/>
      <c r="J10" s="365"/>
      <c r="K10" s="366"/>
      <c r="L10" s="366"/>
      <c r="M10" s="217"/>
    </row>
    <row r="11" spans="1:13" ht="30" x14ac:dyDescent="0.25">
      <c r="A11" s="114" t="s">
        <v>1618</v>
      </c>
      <c r="B11" s="380" t="s">
        <v>1887</v>
      </c>
      <c r="C11" s="156"/>
      <c r="D11" s="123"/>
      <c r="E11" s="123"/>
      <c r="F11" s="123"/>
      <c r="G11" s="123"/>
      <c r="H11" s="123"/>
      <c r="I11" s="123"/>
      <c r="J11" s="365"/>
      <c r="K11" s="366"/>
      <c r="L11" s="366"/>
      <c r="M11" s="217"/>
    </row>
    <row r="12" spans="1:13" ht="30" x14ac:dyDescent="0.25">
      <c r="A12" s="114" t="s">
        <v>1619</v>
      </c>
      <c r="B12" s="380" t="s">
        <v>1888</v>
      </c>
      <c r="C12" s="156"/>
      <c r="D12" s="123"/>
      <c r="E12" s="123"/>
      <c r="F12" s="123"/>
      <c r="G12" s="123"/>
      <c r="H12" s="123"/>
      <c r="I12" s="123"/>
      <c r="J12" s="365"/>
      <c r="K12" s="366"/>
      <c r="L12" s="366"/>
      <c r="M12" s="217"/>
    </row>
    <row r="13" spans="1:13" ht="45" x14ac:dyDescent="0.25">
      <c r="A13" s="114" t="s">
        <v>1620</v>
      </c>
      <c r="B13" s="380" t="s">
        <v>1889</v>
      </c>
      <c r="C13" s="381"/>
      <c r="D13" s="123"/>
      <c r="E13" s="123"/>
      <c r="F13" s="123"/>
      <c r="G13" s="123"/>
      <c r="H13" s="123"/>
      <c r="I13" s="123"/>
      <c r="J13" s="365"/>
      <c r="K13" s="366"/>
      <c r="L13" s="366"/>
      <c r="M13" s="217"/>
    </row>
    <row r="14" spans="1:13" ht="30" x14ac:dyDescent="0.25">
      <c r="A14" s="114" t="s">
        <v>1621</v>
      </c>
      <c r="B14" s="380" t="s">
        <v>1890</v>
      </c>
      <c r="C14" s="157"/>
      <c r="D14" s="123"/>
      <c r="E14" s="123"/>
      <c r="F14" s="123"/>
      <c r="G14" s="123"/>
      <c r="H14" s="123"/>
      <c r="I14" s="123"/>
      <c r="J14" s="365"/>
      <c r="K14" s="366"/>
      <c r="L14" s="366"/>
      <c r="M14" s="217"/>
    </row>
    <row r="15" spans="1:13" ht="30" x14ac:dyDescent="0.25">
      <c r="A15" s="114" t="s">
        <v>1622</v>
      </c>
      <c r="B15" s="380" t="s">
        <v>1891</v>
      </c>
      <c r="C15" s="156"/>
      <c r="D15" s="123"/>
      <c r="E15" s="123"/>
      <c r="F15" s="123"/>
      <c r="G15" s="123"/>
      <c r="H15" s="123"/>
      <c r="I15" s="123"/>
      <c r="J15" s="365"/>
      <c r="K15" s="366"/>
      <c r="L15" s="366"/>
      <c r="M15" s="217"/>
    </row>
    <row r="16" spans="1:13" ht="26.25" customHeight="1" x14ac:dyDescent="0.25">
      <c r="A16" s="114" t="s">
        <v>1624</v>
      </c>
      <c r="B16" s="367" t="s">
        <v>60</v>
      </c>
      <c r="C16" s="368" t="s">
        <v>324</v>
      </c>
      <c r="D16" s="369">
        <f>SUM(D9:D15)</f>
        <v>0</v>
      </c>
      <c r="E16" s="369"/>
      <c r="F16" s="369"/>
      <c r="G16" s="369">
        <f>SUM(G9:G15)</f>
        <v>0</v>
      </c>
      <c r="H16" s="369">
        <f>SUM(H9:H15)</f>
        <v>0</v>
      </c>
      <c r="I16" s="369">
        <f>SUM(I9:I15)</f>
        <v>0</v>
      </c>
      <c r="J16" s="217"/>
      <c r="K16" s="217"/>
      <c r="L16" s="217"/>
      <c r="M16" s="217"/>
    </row>
    <row r="17" spans="1:13" ht="26.25" customHeight="1" x14ac:dyDescent="0.25">
      <c r="B17" s="370"/>
      <c r="C17" s="371"/>
      <c r="D17" s="372"/>
      <c r="E17" s="372"/>
      <c r="F17" s="372"/>
      <c r="G17" s="372"/>
      <c r="H17" s="372"/>
      <c r="I17" s="372"/>
      <c r="J17" s="372"/>
      <c r="K17" s="372"/>
      <c r="L17" s="372"/>
      <c r="M17" s="217"/>
    </row>
    <row r="18" spans="1:13" x14ac:dyDescent="0.25">
      <c r="A18" s="119"/>
      <c r="B18" s="299" t="s">
        <v>1646</v>
      </c>
      <c r="C18" s="156" t="s">
        <v>1612</v>
      </c>
      <c r="D18" s="119" t="s">
        <v>1613</v>
      </c>
      <c r="E18" s="119" t="s">
        <v>1614</v>
      </c>
      <c r="F18" s="119" t="s">
        <v>1636</v>
      </c>
      <c r="G18" s="119" t="s">
        <v>1637</v>
      </c>
      <c r="H18" s="119" t="s">
        <v>1647</v>
      </c>
      <c r="I18" s="119" t="s">
        <v>1648</v>
      </c>
      <c r="J18" s="217"/>
      <c r="K18" s="217"/>
      <c r="L18" s="217"/>
      <c r="M18" s="217"/>
    </row>
    <row r="19" spans="1:13" x14ac:dyDescent="0.25">
      <c r="A19" s="119" t="s">
        <v>1615</v>
      </c>
      <c r="B19" s="428" t="s">
        <v>113</v>
      </c>
      <c r="C19" s="429"/>
      <c r="D19" s="429"/>
      <c r="E19" s="429"/>
      <c r="F19" s="429"/>
      <c r="G19" s="429"/>
      <c r="H19" s="429"/>
      <c r="I19" s="430"/>
    </row>
    <row r="20" spans="1:13" ht="28.5" x14ac:dyDescent="0.25">
      <c r="A20" s="119" t="s">
        <v>1623</v>
      </c>
      <c r="B20" s="303" t="s">
        <v>134</v>
      </c>
      <c r="C20" s="143" t="s">
        <v>135</v>
      </c>
      <c r="D20" s="328" t="s">
        <v>927</v>
      </c>
      <c r="E20" s="328" t="s">
        <v>1589</v>
      </c>
      <c r="F20" s="328" t="s">
        <v>1590</v>
      </c>
      <c r="G20" s="328" t="s">
        <v>930</v>
      </c>
      <c r="H20" s="328" t="s">
        <v>937</v>
      </c>
      <c r="I20" s="328" t="s">
        <v>1591</v>
      </c>
      <c r="J20" s="374"/>
      <c r="K20" s="217"/>
      <c r="L20" s="217"/>
    </row>
    <row r="21" spans="1:13" x14ac:dyDescent="0.25">
      <c r="A21" s="119" t="s">
        <v>1616</v>
      </c>
      <c r="B21" s="282" t="s">
        <v>90</v>
      </c>
      <c r="C21" s="157"/>
      <c r="D21" s="119"/>
      <c r="E21" s="119"/>
      <c r="F21" s="119"/>
      <c r="G21" s="119"/>
      <c r="H21" s="119"/>
      <c r="I21" s="119"/>
      <c r="J21" s="374"/>
      <c r="K21" s="217"/>
      <c r="L21" s="217"/>
    </row>
    <row r="22" spans="1:13" x14ac:dyDescent="0.25">
      <c r="A22" s="119" t="s">
        <v>1617</v>
      </c>
      <c r="B22" s="328" t="s">
        <v>826</v>
      </c>
      <c r="C22" s="375" t="s">
        <v>392</v>
      </c>
      <c r="D22" s="149">
        <v>9800000</v>
      </c>
      <c r="E22" s="149">
        <v>9800000</v>
      </c>
      <c r="F22" s="149">
        <v>7213834</v>
      </c>
      <c r="G22" s="149">
        <v>7482000</v>
      </c>
      <c r="H22" s="149">
        <v>7532000</v>
      </c>
      <c r="I22" s="149">
        <v>7532000</v>
      </c>
      <c r="J22" s="374"/>
      <c r="K22" s="217"/>
      <c r="L22" s="217"/>
    </row>
    <row r="23" spans="1:13" ht="30" x14ac:dyDescent="0.25">
      <c r="A23" s="119" t="s">
        <v>1618</v>
      </c>
      <c r="B23" s="328" t="s">
        <v>85</v>
      </c>
      <c r="C23" s="375" t="s">
        <v>434</v>
      </c>
      <c r="D23" s="149">
        <v>6680703</v>
      </c>
      <c r="E23" s="149">
        <v>6680703</v>
      </c>
      <c r="F23" s="149"/>
      <c r="G23" s="149">
        <v>268000</v>
      </c>
      <c r="H23" s="149">
        <v>268000</v>
      </c>
      <c r="I23" s="149">
        <v>268000</v>
      </c>
      <c r="J23" s="374"/>
      <c r="K23" s="217"/>
      <c r="L23" s="217"/>
    </row>
    <row r="24" spans="1:13" x14ac:dyDescent="0.25">
      <c r="A24" s="119" t="s">
        <v>1619</v>
      </c>
      <c r="B24" s="328" t="s">
        <v>86</v>
      </c>
      <c r="C24" s="375" t="s">
        <v>434</v>
      </c>
      <c r="D24" s="149"/>
      <c r="E24" s="149"/>
      <c r="F24" s="149"/>
      <c r="G24" s="149"/>
      <c r="H24" s="149"/>
      <c r="I24" s="149"/>
      <c r="J24" s="374"/>
      <c r="K24" s="217"/>
      <c r="L24" s="217"/>
    </row>
    <row r="25" spans="1:13" ht="30" x14ac:dyDescent="0.25">
      <c r="A25" s="119" t="s">
        <v>1620</v>
      </c>
      <c r="B25" s="328" t="s">
        <v>87</v>
      </c>
      <c r="C25" s="375" t="s">
        <v>434</v>
      </c>
      <c r="D25" s="149"/>
      <c r="E25" s="149"/>
      <c r="F25" s="149"/>
      <c r="G25" s="149"/>
      <c r="H25" s="149"/>
      <c r="I25" s="149"/>
      <c r="J25" s="374"/>
      <c r="K25" s="217"/>
      <c r="L25" s="217"/>
    </row>
    <row r="26" spans="1:13" x14ac:dyDescent="0.25">
      <c r="A26" s="119" t="s">
        <v>1621</v>
      </c>
      <c r="B26" s="328" t="s">
        <v>88</v>
      </c>
      <c r="C26" s="375" t="s">
        <v>392</v>
      </c>
      <c r="D26" s="149"/>
      <c r="E26" s="149"/>
      <c r="F26" s="149"/>
      <c r="G26" s="149"/>
      <c r="H26" s="149"/>
      <c r="I26" s="149"/>
      <c r="J26" s="374"/>
      <c r="K26" s="217"/>
      <c r="L26" s="217"/>
    </row>
    <row r="27" spans="1:13" x14ac:dyDescent="0.25">
      <c r="A27" s="119" t="s">
        <v>1622</v>
      </c>
      <c r="B27" s="328" t="s">
        <v>89</v>
      </c>
      <c r="C27" s="156" t="s">
        <v>114</v>
      </c>
      <c r="D27" s="149"/>
      <c r="E27" s="149"/>
      <c r="F27" s="149"/>
      <c r="G27" s="149"/>
      <c r="H27" s="149"/>
      <c r="I27" s="149"/>
      <c r="J27" s="374"/>
      <c r="K27" s="217"/>
      <c r="L27" s="217"/>
    </row>
    <row r="28" spans="1:13" ht="24" customHeight="1" x14ac:dyDescent="0.25">
      <c r="A28" s="119" t="s">
        <v>1624</v>
      </c>
      <c r="B28" s="367" t="s">
        <v>60</v>
      </c>
      <c r="C28" s="376"/>
      <c r="D28" s="377">
        <f t="shared" ref="D28:I28" si="0">SUM(D22:D27)</f>
        <v>16480703</v>
      </c>
      <c r="E28" s="377">
        <f t="shared" si="0"/>
        <v>16480703</v>
      </c>
      <c r="F28" s="377">
        <f t="shared" si="0"/>
        <v>7213834</v>
      </c>
      <c r="G28" s="377">
        <f t="shared" si="0"/>
        <v>7750000</v>
      </c>
      <c r="H28" s="377">
        <f t="shared" si="0"/>
        <v>7800000</v>
      </c>
      <c r="I28" s="377">
        <f t="shared" si="0"/>
        <v>7800000</v>
      </c>
      <c r="J28" s="374"/>
      <c r="K28" s="217"/>
      <c r="L28" s="217"/>
    </row>
  </sheetData>
  <mergeCells count="3">
    <mergeCell ref="B2:I2"/>
    <mergeCell ref="B7:I7"/>
    <mergeCell ref="B19:I19"/>
  </mergeCells>
  <phoneticPr fontId="33" type="noConversion"/>
  <pageMargins left="0" right="0" top="0.55118110236220474" bottom="0.55118110236220474" header="0.31496062992125984" footer="0.31496062992125984"/>
  <pageSetup paperSize="9" scale="53" fitToHeight="0" orientation="landscape" horizontalDpi="300" verticalDpi="300" r:id="rId1"/>
  <headerFooter>
    <oddHeader>&amp;C19. melléklet a 8/2021. (V. 28.) önkormányzati rendelethez</oddHeader>
    <oddFooter>&amp;C- 15 -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36"/>
  <sheetViews>
    <sheetView view="pageLayout" zoomScaleNormal="100" workbookViewId="0">
      <selection activeCell="F4" sqref="F4"/>
    </sheetView>
  </sheetViews>
  <sheetFormatPr defaultRowHeight="15" x14ac:dyDescent="0.25"/>
  <cols>
    <col min="1" max="1" width="9.140625" style="114"/>
    <col min="2" max="2" width="64.28515625" style="114" customWidth="1"/>
    <col min="3" max="3" width="9.140625" style="114"/>
    <col min="4" max="4" width="18.140625" style="114" customWidth="1"/>
    <col min="5" max="5" width="21.5703125" style="114" customWidth="1"/>
    <col min="6" max="6" width="18.140625" style="114" customWidth="1"/>
    <col min="7" max="7" width="21.5703125" style="114" customWidth="1"/>
    <col min="8" max="8" width="21.85546875" style="114" customWidth="1"/>
    <col min="9" max="10" width="19.5703125" style="114" customWidth="1"/>
    <col min="11" max="11" width="16.42578125" style="114" customWidth="1"/>
    <col min="12" max="12" width="16.28515625" style="114" customWidth="1"/>
    <col min="13" max="13" width="30.140625" style="114" customWidth="1"/>
    <col min="14" max="16384" width="9.140625" style="114"/>
  </cols>
  <sheetData>
    <row r="1" spans="1:13" ht="30" customHeight="1" x14ac:dyDescent="0.25">
      <c r="B1" s="400" t="s">
        <v>942</v>
      </c>
      <c r="C1" s="401"/>
      <c r="D1" s="401"/>
      <c r="E1" s="401"/>
      <c r="F1" s="401"/>
      <c r="G1" s="401"/>
      <c r="H1" s="401"/>
      <c r="I1" s="401"/>
      <c r="J1" s="401"/>
      <c r="K1" s="401"/>
      <c r="L1" s="401"/>
      <c r="M1" s="401"/>
    </row>
    <row r="2" spans="1:13" ht="46.5" customHeight="1" x14ac:dyDescent="0.25">
      <c r="B2" s="431" t="s">
        <v>840</v>
      </c>
      <c r="C2" s="432"/>
      <c r="D2" s="432"/>
      <c r="E2" s="432"/>
      <c r="F2" s="432"/>
      <c r="G2" s="432"/>
      <c r="H2" s="432"/>
      <c r="I2" s="432"/>
      <c r="J2" s="432"/>
      <c r="K2" s="432"/>
      <c r="L2" s="432"/>
      <c r="M2" s="432"/>
    </row>
    <row r="3" spans="1:13" ht="16.5" customHeight="1" x14ac:dyDescent="0.25">
      <c r="B3" s="11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</row>
    <row r="4" spans="1:13" x14ac:dyDescent="0.25">
      <c r="B4" s="124" t="s">
        <v>1</v>
      </c>
    </row>
    <row r="5" spans="1:13" x14ac:dyDescent="0.25">
      <c r="A5" s="119"/>
      <c r="B5" s="123" t="s">
        <v>1611</v>
      </c>
      <c r="C5" s="119" t="s">
        <v>1612</v>
      </c>
      <c r="D5" s="119" t="s">
        <v>1613</v>
      </c>
      <c r="E5" s="119" t="s">
        <v>1614</v>
      </c>
      <c r="F5" s="119" t="s">
        <v>1636</v>
      </c>
      <c r="G5" s="119" t="s">
        <v>1637</v>
      </c>
      <c r="H5" s="119" t="s">
        <v>1647</v>
      </c>
      <c r="I5" s="119" t="s">
        <v>1892</v>
      </c>
      <c r="J5" s="119" t="s">
        <v>1649</v>
      </c>
      <c r="K5" s="119" t="s">
        <v>1650</v>
      </c>
      <c r="L5" s="119" t="s">
        <v>1651</v>
      </c>
      <c r="M5" s="119" t="s">
        <v>1652</v>
      </c>
    </row>
    <row r="6" spans="1:13" ht="61.5" customHeight="1" x14ac:dyDescent="0.25">
      <c r="A6" s="119" t="s">
        <v>1615</v>
      </c>
      <c r="B6" s="150" t="s">
        <v>134</v>
      </c>
      <c r="C6" s="180" t="s">
        <v>135</v>
      </c>
      <c r="D6" s="395" t="s">
        <v>816</v>
      </c>
      <c r="E6" s="395" t="s">
        <v>819</v>
      </c>
      <c r="F6" s="395" t="s">
        <v>949</v>
      </c>
      <c r="G6" s="395" t="s">
        <v>948</v>
      </c>
      <c r="H6" s="395" t="s">
        <v>820</v>
      </c>
      <c r="I6" s="395" t="s">
        <v>821</v>
      </c>
      <c r="J6" s="395" t="s">
        <v>824</v>
      </c>
      <c r="K6" s="395" t="s">
        <v>817</v>
      </c>
      <c r="L6" s="395" t="s">
        <v>818</v>
      </c>
      <c r="M6" s="395" t="s">
        <v>822</v>
      </c>
    </row>
    <row r="7" spans="1:13" ht="30" x14ac:dyDescent="0.25">
      <c r="A7" s="119" t="s">
        <v>1623</v>
      </c>
      <c r="B7" s="123"/>
      <c r="C7" s="123"/>
      <c r="D7" s="123"/>
      <c r="E7" s="123"/>
      <c r="F7" s="123"/>
      <c r="G7" s="123"/>
      <c r="H7" s="123"/>
      <c r="I7" s="328" t="s">
        <v>825</v>
      </c>
      <c r="J7" s="123"/>
      <c r="K7" s="123"/>
      <c r="L7" s="123"/>
      <c r="M7" s="123"/>
    </row>
    <row r="8" spans="1:13" x14ac:dyDescent="0.25">
      <c r="A8" s="119" t="s">
        <v>1616</v>
      </c>
      <c r="B8" s="161" t="s">
        <v>247</v>
      </c>
      <c r="C8" s="183" t="s">
        <v>248</v>
      </c>
      <c r="D8" s="122"/>
      <c r="E8" s="122"/>
      <c r="F8" s="122"/>
      <c r="G8" s="122"/>
      <c r="H8" s="123"/>
      <c r="I8" s="123"/>
      <c r="J8" s="123"/>
      <c r="K8" s="123"/>
      <c r="L8" s="123"/>
      <c r="M8" s="123"/>
    </row>
    <row r="9" spans="1:13" x14ac:dyDescent="0.25">
      <c r="A9" s="119" t="s">
        <v>1617</v>
      </c>
      <c r="B9" s="161" t="s">
        <v>564</v>
      </c>
      <c r="C9" s="183" t="s">
        <v>249</v>
      </c>
      <c r="D9" s="122">
        <v>21718331</v>
      </c>
      <c r="E9" s="122">
        <f>D9</f>
        <v>21718331</v>
      </c>
      <c r="F9" s="122">
        <v>69449483</v>
      </c>
      <c r="G9" s="122">
        <v>69449483</v>
      </c>
      <c r="H9" s="123"/>
      <c r="I9" s="123"/>
      <c r="J9" s="123"/>
      <c r="K9" s="123"/>
      <c r="L9" s="123"/>
      <c r="M9" s="123"/>
    </row>
    <row r="10" spans="1:13" x14ac:dyDescent="0.25">
      <c r="A10" s="119" t="s">
        <v>1618</v>
      </c>
      <c r="B10" s="156" t="s">
        <v>251</v>
      </c>
      <c r="C10" s="183" t="s">
        <v>252</v>
      </c>
      <c r="D10" s="122"/>
      <c r="E10" s="122"/>
      <c r="F10" s="122"/>
      <c r="G10" s="122"/>
      <c r="H10" s="123"/>
      <c r="I10" s="123"/>
      <c r="J10" s="123"/>
      <c r="K10" s="123"/>
      <c r="L10" s="123"/>
      <c r="M10" s="123"/>
    </row>
    <row r="11" spans="1:13" x14ac:dyDescent="0.25">
      <c r="A11" s="119" t="s">
        <v>1619</v>
      </c>
      <c r="B11" s="161" t="s">
        <v>253</v>
      </c>
      <c r="C11" s="183" t="s">
        <v>254</v>
      </c>
      <c r="D11" s="122">
        <v>45000</v>
      </c>
      <c r="E11" s="122">
        <v>45000</v>
      </c>
      <c r="F11" s="122">
        <v>68377</v>
      </c>
      <c r="G11" s="122">
        <v>68377</v>
      </c>
      <c r="H11" s="123"/>
      <c r="I11" s="123"/>
      <c r="J11" s="123"/>
      <c r="K11" s="123"/>
      <c r="L11" s="123"/>
      <c r="M11" s="123"/>
    </row>
    <row r="12" spans="1:13" x14ac:dyDescent="0.25">
      <c r="A12" s="119" t="s">
        <v>1620</v>
      </c>
      <c r="B12" s="161" t="s">
        <v>255</v>
      </c>
      <c r="C12" s="183" t="s">
        <v>256</v>
      </c>
      <c r="D12" s="122"/>
      <c r="E12" s="122"/>
      <c r="F12" s="122"/>
      <c r="G12" s="122"/>
      <c r="H12" s="123"/>
      <c r="I12" s="123"/>
      <c r="J12" s="123"/>
      <c r="K12" s="123"/>
      <c r="L12" s="123"/>
      <c r="M12" s="123"/>
    </row>
    <row r="13" spans="1:13" x14ac:dyDescent="0.25">
      <c r="A13" s="119" t="s">
        <v>1621</v>
      </c>
      <c r="B13" s="156" t="s">
        <v>257</v>
      </c>
      <c r="C13" s="183" t="s">
        <v>258</v>
      </c>
      <c r="D13" s="122"/>
      <c r="E13" s="122"/>
      <c r="F13" s="122"/>
      <c r="G13" s="122"/>
      <c r="H13" s="123"/>
      <c r="I13" s="123"/>
      <c r="J13" s="123"/>
      <c r="K13" s="123"/>
      <c r="L13" s="123"/>
      <c r="M13" s="123"/>
    </row>
    <row r="14" spans="1:13" x14ac:dyDescent="0.25">
      <c r="A14" s="119" t="s">
        <v>1622</v>
      </c>
      <c r="B14" s="156" t="s">
        <v>259</v>
      </c>
      <c r="C14" s="183" t="s">
        <v>260</v>
      </c>
      <c r="D14" s="122">
        <v>5724089</v>
      </c>
      <c r="E14" s="122">
        <v>5724089</v>
      </c>
      <c r="F14" s="122">
        <v>2553224</v>
      </c>
      <c r="G14" s="122">
        <v>2553224</v>
      </c>
      <c r="H14" s="123"/>
      <c r="I14" s="123"/>
      <c r="J14" s="123"/>
      <c r="K14" s="123"/>
      <c r="L14" s="123"/>
      <c r="M14" s="123"/>
    </row>
    <row r="15" spans="1:13" x14ac:dyDescent="0.25">
      <c r="A15" s="119" t="s">
        <v>1624</v>
      </c>
      <c r="B15" s="265" t="s">
        <v>565</v>
      </c>
      <c r="C15" s="266" t="s">
        <v>261</v>
      </c>
      <c r="D15" s="122">
        <f>SUM(D8:D14)</f>
        <v>27487420</v>
      </c>
      <c r="E15" s="122">
        <f>SUM(E8:E14)</f>
        <v>27487420</v>
      </c>
      <c r="F15" s="122">
        <f>SUM(F8:F14)</f>
        <v>72071084</v>
      </c>
      <c r="G15" s="122">
        <f>SUM(G8:G14)</f>
        <v>72071084</v>
      </c>
      <c r="H15" s="123"/>
      <c r="I15" s="123"/>
      <c r="J15" s="123"/>
      <c r="K15" s="123"/>
      <c r="L15" s="123"/>
      <c r="M15" s="123"/>
    </row>
    <row r="16" spans="1:13" x14ac:dyDescent="0.25">
      <c r="A16" s="119" t="s">
        <v>1625</v>
      </c>
      <c r="B16" s="161" t="s">
        <v>262</v>
      </c>
      <c r="C16" s="183" t="s">
        <v>263</v>
      </c>
      <c r="D16" s="122">
        <v>6229150</v>
      </c>
      <c r="E16" s="122">
        <v>6229150</v>
      </c>
      <c r="F16" s="122">
        <v>28430747</v>
      </c>
      <c r="G16" s="122">
        <v>28430747</v>
      </c>
      <c r="H16" s="123"/>
      <c r="I16" s="123"/>
      <c r="J16" s="123"/>
      <c r="K16" s="123"/>
      <c r="L16" s="123"/>
      <c r="M16" s="123"/>
    </row>
    <row r="17" spans="1:13" x14ac:dyDescent="0.25">
      <c r="A17" s="119" t="s">
        <v>1626</v>
      </c>
      <c r="B17" s="161" t="s">
        <v>264</v>
      </c>
      <c r="C17" s="183" t="s">
        <v>265</v>
      </c>
      <c r="D17" s="122"/>
      <c r="E17" s="122"/>
      <c r="F17" s="122"/>
      <c r="G17" s="122"/>
      <c r="H17" s="123"/>
      <c r="I17" s="123"/>
      <c r="J17" s="123"/>
      <c r="K17" s="123"/>
      <c r="L17" s="123"/>
      <c r="M17" s="123"/>
    </row>
    <row r="18" spans="1:13" x14ac:dyDescent="0.25">
      <c r="A18" s="119" t="s">
        <v>1627</v>
      </c>
      <c r="B18" s="161" t="s">
        <v>266</v>
      </c>
      <c r="C18" s="183" t="s">
        <v>267</v>
      </c>
      <c r="D18" s="122"/>
      <c r="E18" s="122"/>
      <c r="F18" s="122"/>
      <c r="G18" s="122"/>
      <c r="H18" s="123"/>
      <c r="I18" s="123"/>
      <c r="J18" s="123"/>
      <c r="K18" s="123"/>
      <c r="L18" s="123"/>
      <c r="M18" s="123"/>
    </row>
    <row r="19" spans="1:13" x14ac:dyDescent="0.25">
      <c r="A19" s="119" t="s">
        <v>1628</v>
      </c>
      <c r="B19" s="161" t="s">
        <v>268</v>
      </c>
      <c r="C19" s="183" t="s">
        <v>269</v>
      </c>
      <c r="D19" s="122">
        <v>1644071</v>
      </c>
      <c r="E19" s="122">
        <v>1644071</v>
      </c>
      <c r="F19" s="122">
        <v>7585627</v>
      </c>
      <c r="G19" s="122">
        <v>7585627</v>
      </c>
      <c r="H19" s="123"/>
      <c r="I19" s="123"/>
      <c r="J19" s="123"/>
      <c r="K19" s="123"/>
      <c r="L19" s="123"/>
      <c r="M19" s="123"/>
    </row>
    <row r="20" spans="1:13" x14ac:dyDescent="0.25">
      <c r="A20" s="119" t="s">
        <v>1629</v>
      </c>
      <c r="B20" s="265" t="s">
        <v>566</v>
      </c>
      <c r="C20" s="266" t="s">
        <v>270</v>
      </c>
      <c r="D20" s="122">
        <f>SUM(D16:D19)</f>
        <v>7873221</v>
      </c>
      <c r="E20" s="122">
        <f>SUM(E16:E19)</f>
        <v>7873221</v>
      </c>
      <c r="F20" s="122">
        <f>SUM(F16:F19)</f>
        <v>36016374</v>
      </c>
      <c r="G20" s="122">
        <f>SUM(G16:G19)</f>
        <v>36016374</v>
      </c>
      <c r="H20" s="123"/>
      <c r="I20" s="123"/>
      <c r="J20" s="123"/>
      <c r="K20" s="123"/>
      <c r="L20" s="123"/>
      <c r="M20" s="123"/>
    </row>
    <row r="21" spans="1:13" ht="57.75" x14ac:dyDescent="0.25">
      <c r="A21" s="119" t="s">
        <v>1630</v>
      </c>
      <c r="B21" s="382" t="s">
        <v>102</v>
      </c>
      <c r="C21" s="119"/>
      <c r="D21" s="149"/>
      <c r="E21" s="149"/>
      <c r="F21" s="149"/>
      <c r="G21" s="149"/>
      <c r="H21" s="119"/>
      <c r="I21" s="119"/>
      <c r="J21" s="119"/>
      <c r="K21" s="119"/>
      <c r="L21" s="119"/>
      <c r="M21" s="119"/>
    </row>
    <row r="22" spans="1:13" x14ac:dyDescent="0.25">
      <c r="A22" s="119" t="s">
        <v>1631</v>
      </c>
      <c r="B22" s="328" t="s">
        <v>103</v>
      </c>
      <c r="C22" s="119"/>
      <c r="D22" s="149"/>
      <c r="E22" s="149"/>
      <c r="F22" s="149"/>
      <c r="G22" s="149"/>
      <c r="H22" s="119"/>
      <c r="I22" s="119"/>
      <c r="J22" s="119"/>
      <c r="K22" s="119"/>
      <c r="L22" s="119"/>
      <c r="M22" s="119"/>
    </row>
    <row r="23" spans="1:13" x14ac:dyDescent="0.25">
      <c r="A23" s="119" t="s">
        <v>1632</v>
      </c>
      <c r="B23" s="328" t="s">
        <v>103</v>
      </c>
      <c r="C23" s="119"/>
      <c r="D23" s="149"/>
      <c r="E23" s="149"/>
      <c r="F23" s="149"/>
      <c r="G23" s="149"/>
      <c r="H23" s="119"/>
      <c r="I23" s="119"/>
      <c r="J23" s="119"/>
      <c r="K23" s="119"/>
      <c r="L23" s="119"/>
      <c r="M23" s="119"/>
    </row>
    <row r="24" spans="1:13" x14ac:dyDescent="0.25">
      <c r="A24" s="119" t="s">
        <v>1633</v>
      </c>
      <c r="B24" s="328" t="s">
        <v>103</v>
      </c>
      <c r="C24" s="119"/>
      <c r="D24" s="149"/>
      <c r="E24" s="149"/>
      <c r="F24" s="149"/>
      <c r="G24" s="149"/>
      <c r="H24" s="119"/>
      <c r="I24" s="119"/>
      <c r="J24" s="119"/>
      <c r="K24" s="119"/>
      <c r="L24" s="119"/>
      <c r="M24" s="119"/>
    </row>
    <row r="25" spans="1:13" x14ac:dyDescent="0.25">
      <c r="B25" s="217"/>
      <c r="C25" s="217"/>
      <c r="D25" s="220"/>
      <c r="E25" s="220"/>
      <c r="F25" s="220"/>
      <c r="G25" s="220"/>
      <c r="H25" s="217"/>
      <c r="I25" s="217"/>
      <c r="J25" s="217"/>
      <c r="K25" s="217"/>
      <c r="L25" s="217"/>
      <c r="M25" s="217"/>
    </row>
    <row r="26" spans="1:13" x14ac:dyDescent="0.25">
      <c r="B26" s="217"/>
      <c r="C26" s="217"/>
      <c r="D26" s="217"/>
      <c r="E26" s="217"/>
      <c r="F26" s="217"/>
      <c r="G26" s="217"/>
      <c r="H26" s="217"/>
      <c r="I26" s="217"/>
      <c r="J26" s="217"/>
      <c r="K26" s="217"/>
      <c r="L26" s="217"/>
      <c r="M26" s="217"/>
    </row>
    <row r="27" spans="1:13" x14ac:dyDescent="0.25">
      <c r="B27" s="383" t="s">
        <v>101</v>
      </c>
    </row>
    <row r="28" spans="1:13" x14ac:dyDescent="0.25">
      <c r="B28" s="384"/>
    </row>
    <row r="29" spans="1:13" ht="30" x14ac:dyDescent="0.25">
      <c r="B29" s="385" t="s">
        <v>1885</v>
      </c>
    </row>
    <row r="30" spans="1:13" ht="60" x14ac:dyDescent="0.25">
      <c r="B30" s="385" t="s">
        <v>1886</v>
      </c>
    </row>
    <row r="31" spans="1:13" ht="45" x14ac:dyDescent="0.25">
      <c r="B31" s="385" t="s">
        <v>1887</v>
      </c>
    </row>
    <row r="32" spans="1:13" ht="45" x14ac:dyDescent="0.25">
      <c r="B32" s="385" t="s">
        <v>1888</v>
      </c>
    </row>
    <row r="33" spans="2:2" ht="60" x14ac:dyDescent="0.25">
      <c r="B33" s="385" t="s">
        <v>1889</v>
      </c>
    </row>
    <row r="34" spans="2:2" ht="30" x14ac:dyDescent="0.25">
      <c r="B34" s="385" t="s">
        <v>1890</v>
      </c>
    </row>
    <row r="35" spans="2:2" ht="45" x14ac:dyDescent="0.25">
      <c r="B35" s="385" t="s">
        <v>1891</v>
      </c>
    </row>
    <row r="36" spans="2:2" ht="75" x14ac:dyDescent="0.25">
      <c r="B36" s="386" t="s">
        <v>111</v>
      </c>
    </row>
  </sheetData>
  <mergeCells count="2">
    <mergeCell ref="B2:M2"/>
    <mergeCell ref="B1:M1"/>
  </mergeCells>
  <phoneticPr fontId="33" type="noConversion"/>
  <pageMargins left="0" right="0" top="0.74803149606299213" bottom="0.74803149606299213" header="0.31496062992125984" footer="0.31496062992125984"/>
  <pageSetup paperSize="9" scale="50" fitToHeight="0" orientation="landscape" horizontalDpi="300" verticalDpi="300" r:id="rId1"/>
  <headerFooter>
    <oddHeader>&amp;C20. melléklet a 8/2021. (V. 28.) önkormányzati rendelethez</oddHeader>
    <oddFooter>&amp;C- 17 -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44"/>
  <sheetViews>
    <sheetView view="pageLayout" zoomScaleNormal="100" workbookViewId="0">
      <selection activeCell="F3" sqref="F3"/>
    </sheetView>
  </sheetViews>
  <sheetFormatPr defaultRowHeight="15" x14ac:dyDescent="0.25"/>
  <cols>
    <col min="1" max="1" width="9.140625" style="114"/>
    <col min="2" max="2" width="64.140625" style="114" customWidth="1"/>
    <col min="3" max="3" width="15.42578125" style="114" customWidth="1"/>
    <col min="4" max="4" width="14.7109375" style="114" customWidth="1"/>
    <col min="5" max="5" width="13.28515625" style="114" customWidth="1"/>
    <col min="6" max="6" width="23.140625" style="114" customWidth="1"/>
    <col min="7" max="7" width="14.28515625" style="114" customWidth="1"/>
    <col min="8" max="8" width="15.28515625" style="114" customWidth="1"/>
    <col min="9" max="9" width="17" style="114" customWidth="1"/>
    <col min="10" max="10" width="16.28515625" style="114" customWidth="1"/>
    <col min="11" max="16384" width="9.140625" style="114"/>
  </cols>
  <sheetData>
    <row r="1" spans="1:10" ht="25.5" customHeight="1" x14ac:dyDescent="0.25">
      <c r="B1" s="400" t="s">
        <v>942</v>
      </c>
      <c r="C1" s="401"/>
      <c r="D1" s="401"/>
      <c r="E1" s="401"/>
      <c r="F1" s="401"/>
      <c r="G1" s="401"/>
      <c r="H1" s="401"/>
      <c r="I1" s="401"/>
    </row>
    <row r="2" spans="1:10" ht="82.5" customHeight="1" x14ac:dyDescent="0.25">
      <c r="B2" s="402" t="s">
        <v>841</v>
      </c>
      <c r="C2" s="402"/>
      <c r="D2" s="402"/>
      <c r="E2" s="402"/>
      <c r="F2" s="402"/>
      <c r="G2" s="402"/>
      <c r="H2" s="402"/>
      <c r="I2" s="402"/>
    </row>
    <row r="3" spans="1:10" ht="20.25" customHeight="1" x14ac:dyDescent="0.25">
      <c r="B3" s="117"/>
      <c r="C3" s="132"/>
      <c r="D3" s="132"/>
      <c r="E3" s="132"/>
      <c r="F3" s="132"/>
      <c r="G3" s="132"/>
      <c r="H3" s="132"/>
      <c r="I3" s="132"/>
    </row>
    <row r="4" spans="1:10" x14ac:dyDescent="0.25">
      <c r="B4" s="124" t="s">
        <v>1</v>
      </c>
    </row>
    <row r="5" spans="1:10" x14ac:dyDescent="0.25">
      <c r="A5" s="119"/>
      <c r="B5" s="123" t="s">
        <v>1646</v>
      </c>
      <c r="C5" s="119" t="s">
        <v>1612</v>
      </c>
      <c r="D5" s="119" t="s">
        <v>1613</v>
      </c>
      <c r="E5" s="119" t="s">
        <v>1614</v>
      </c>
      <c r="F5" s="119" t="s">
        <v>1636</v>
      </c>
    </row>
    <row r="6" spans="1:10" ht="86.25" customHeight="1" x14ac:dyDescent="0.25">
      <c r="A6" s="119" t="s">
        <v>1615</v>
      </c>
      <c r="B6" s="150" t="s">
        <v>134</v>
      </c>
      <c r="C6" s="180" t="s">
        <v>135</v>
      </c>
      <c r="D6" s="395" t="s">
        <v>817</v>
      </c>
      <c r="E6" s="395" t="s">
        <v>818</v>
      </c>
      <c r="F6" s="395" t="s">
        <v>823</v>
      </c>
      <c r="G6" s="378"/>
      <c r="H6" s="379"/>
      <c r="I6" s="379"/>
      <c r="J6" s="379"/>
    </row>
    <row r="7" spans="1:10" x14ac:dyDescent="0.25">
      <c r="A7" s="119" t="s">
        <v>1623</v>
      </c>
      <c r="B7" s="299" t="s">
        <v>650</v>
      </c>
      <c r="C7" s="156" t="s">
        <v>446</v>
      </c>
      <c r="D7" s="123"/>
      <c r="E7" s="123"/>
      <c r="F7" s="123"/>
      <c r="G7" s="365"/>
      <c r="H7" s="366"/>
      <c r="I7" s="366"/>
      <c r="J7" s="366"/>
    </row>
    <row r="8" spans="1:10" x14ac:dyDescent="0.25">
      <c r="A8" s="119" t="s">
        <v>1616</v>
      </c>
      <c r="B8" s="381" t="s">
        <v>284</v>
      </c>
      <c r="C8" s="381" t="s">
        <v>446</v>
      </c>
      <c r="D8" s="123"/>
      <c r="E8" s="123"/>
      <c r="F8" s="123"/>
      <c r="G8" s="365"/>
      <c r="H8" s="366"/>
      <c r="I8" s="366"/>
      <c r="J8" s="366"/>
    </row>
    <row r="9" spans="1:10" x14ac:dyDescent="0.25">
      <c r="A9" s="119" t="s">
        <v>1617</v>
      </c>
      <c r="B9" s="298" t="s">
        <v>447</v>
      </c>
      <c r="C9" s="156" t="s">
        <v>448</v>
      </c>
      <c r="D9" s="123"/>
      <c r="E9" s="123"/>
      <c r="F9" s="123"/>
      <c r="G9" s="365"/>
      <c r="H9" s="366"/>
      <c r="I9" s="366"/>
      <c r="J9" s="366"/>
    </row>
    <row r="10" spans="1:10" x14ac:dyDescent="0.25">
      <c r="A10" s="119" t="s">
        <v>1618</v>
      </c>
      <c r="B10" s="299" t="s">
        <v>717</v>
      </c>
      <c r="C10" s="156" t="s">
        <v>449</v>
      </c>
      <c r="D10" s="123"/>
      <c r="E10" s="123"/>
      <c r="F10" s="123"/>
      <c r="G10" s="365"/>
      <c r="H10" s="366"/>
      <c r="I10" s="366"/>
      <c r="J10" s="366"/>
    </row>
    <row r="11" spans="1:10" x14ac:dyDescent="0.25">
      <c r="A11" s="119" t="s">
        <v>1619</v>
      </c>
      <c r="B11" s="381" t="s">
        <v>284</v>
      </c>
      <c r="C11" s="381" t="s">
        <v>449</v>
      </c>
      <c r="D11" s="123"/>
      <c r="E11" s="123"/>
      <c r="F11" s="123"/>
      <c r="G11" s="365"/>
      <c r="H11" s="366"/>
      <c r="I11" s="366"/>
      <c r="J11" s="366"/>
    </row>
    <row r="12" spans="1:10" x14ac:dyDescent="0.25">
      <c r="A12" s="119" t="s">
        <v>1620</v>
      </c>
      <c r="B12" s="283" t="s">
        <v>670</v>
      </c>
      <c r="C12" s="157" t="s">
        <v>450</v>
      </c>
      <c r="D12" s="123"/>
      <c r="E12" s="123"/>
      <c r="F12" s="123"/>
      <c r="G12" s="365"/>
      <c r="H12" s="366"/>
      <c r="I12" s="366"/>
      <c r="J12" s="366"/>
    </row>
    <row r="13" spans="1:10" x14ac:dyDescent="0.25">
      <c r="A13" s="119" t="s">
        <v>1621</v>
      </c>
      <c r="B13" s="298" t="s">
        <v>718</v>
      </c>
      <c r="C13" s="156" t="s">
        <v>451</v>
      </c>
      <c r="D13" s="123"/>
      <c r="E13" s="123"/>
      <c r="F13" s="123"/>
      <c r="G13" s="365"/>
      <c r="H13" s="366"/>
      <c r="I13" s="366"/>
      <c r="J13" s="366"/>
    </row>
    <row r="14" spans="1:10" x14ac:dyDescent="0.25">
      <c r="A14" s="119" t="s">
        <v>1622</v>
      </c>
      <c r="B14" s="381" t="s">
        <v>292</v>
      </c>
      <c r="C14" s="381" t="s">
        <v>451</v>
      </c>
      <c r="D14" s="123"/>
      <c r="E14" s="123"/>
      <c r="F14" s="123"/>
      <c r="G14" s="365"/>
      <c r="H14" s="366"/>
      <c r="I14" s="366"/>
      <c r="J14" s="366"/>
    </row>
    <row r="15" spans="1:10" x14ac:dyDescent="0.25">
      <c r="A15" s="119" t="s">
        <v>1624</v>
      </c>
      <c r="B15" s="299" t="s">
        <v>452</v>
      </c>
      <c r="C15" s="156" t="s">
        <v>453</v>
      </c>
      <c r="D15" s="123"/>
      <c r="E15" s="123"/>
      <c r="F15" s="123"/>
      <c r="G15" s="365"/>
      <c r="H15" s="366"/>
      <c r="I15" s="366"/>
      <c r="J15" s="366"/>
    </row>
    <row r="16" spans="1:10" x14ac:dyDescent="0.25">
      <c r="A16" s="119" t="s">
        <v>1625</v>
      </c>
      <c r="B16" s="161" t="s">
        <v>719</v>
      </c>
      <c r="C16" s="156" t="s">
        <v>454</v>
      </c>
      <c r="D16" s="119"/>
      <c r="E16" s="119"/>
      <c r="F16" s="119"/>
      <c r="G16" s="374"/>
      <c r="H16" s="217"/>
      <c r="I16" s="217"/>
      <c r="J16" s="217"/>
    </row>
    <row r="17" spans="1:10" x14ac:dyDescent="0.25">
      <c r="A17" s="119" t="s">
        <v>1626</v>
      </c>
      <c r="B17" s="381" t="s">
        <v>293</v>
      </c>
      <c r="C17" s="381" t="s">
        <v>454</v>
      </c>
      <c r="D17" s="119"/>
      <c r="E17" s="119"/>
      <c r="F17" s="119"/>
      <c r="G17" s="374"/>
      <c r="H17" s="217"/>
      <c r="I17" s="217"/>
      <c r="J17" s="217"/>
    </row>
    <row r="18" spans="1:10" x14ac:dyDescent="0.25">
      <c r="A18" s="119" t="s">
        <v>1627</v>
      </c>
      <c r="B18" s="299" t="s">
        <v>455</v>
      </c>
      <c r="C18" s="156" t="s">
        <v>456</v>
      </c>
      <c r="D18" s="119"/>
      <c r="E18" s="119"/>
      <c r="F18" s="119"/>
      <c r="G18" s="374"/>
      <c r="H18" s="217"/>
      <c r="I18" s="217"/>
      <c r="J18" s="217"/>
    </row>
    <row r="19" spans="1:10" x14ac:dyDescent="0.25">
      <c r="A19" s="119" t="s">
        <v>1628</v>
      </c>
      <c r="B19" s="387" t="s">
        <v>671</v>
      </c>
      <c r="C19" s="157" t="s">
        <v>457</v>
      </c>
      <c r="D19" s="119"/>
      <c r="E19" s="119"/>
      <c r="F19" s="119"/>
      <c r="G19" s="374"/>
      <c r="H19" s="217"/>
      <c r="I19" s="217"/>
      <c r="J19" s="217"/>
    </row>
    <row r="20" spans="1:10" x14ac:dyDescent="0.25">
      <c r="A20" s="119" t="s">
        <v>1629</v>
      </c>
      <c r="B20" s="298" t="s">
        <v>472</v>
      </c>
      <c r="C20" s="156" t="s">
        <v>473</v>
      </c>
      <c r="D20" s="119"/>
      <c r="E20" s="119"/>
      <c r="F20" s="119"/>
      <c r="G20" s="374"/>
      <c r="H20" s="217"/>
      <c r="I20" s="217"/>
      <c r="J20" s="217"/>
    </row>
    <row r="21" spans="1:10" x14ac:dyDescent="0.25">
      <c r="A21" s="119" t="s">
        <v>1630</v>
      </c>
      <c r="B21" s="161" t="s">
        <v>474</v>
      </c>
      <c r="C21" s="156" t="s">
        <v>475</v>
      </c>
      <c r="D21" s="119"/>
      <c r="E21" s="119"/>
      <c r="F21" s="119"/>
      <c r="G21" s="374"/>
      <c r="H21" s="217"/>
      <c r="I21" s="217"/>
      <c r="J21" s="217"/>
    </row>
    <row r="22" spans="1:10" x14ac:dyDescent="0.25">
      <c r="A22" s="119" t="s">
        <v>1631</v>
      </c>
      <c r="B22" s="299" t="s">
        <v>476</v>
      </c>
      <c r="C22" s="156" t="s">
        <v>477</v>
      </c>
      <c r="D22" s="119"/>
      <c r="E22" s="119"/>
      <c r="F22" s="119"/>
      <c r="G22" s="374"/>
      <c r="H22" s="217"/>
      <c r="I22" s="217"/>
      <c r="J22" s="217"/>
    </row>
    <row r="23" spans="1:10" x14ac:dyDescent="0.25">
      <c r="A23" s="119" t="s">
        <v>1632</v>
      </c>
      <c r="B23" s="299" t="s">
        <v>655</v>
      </c>
      <c r="C23" s="156" t="s">
        <v>478</v>
      </c>
      <c r="D23" s="119"/>
      <c r="E23" s="119"/>
      <c r="F23" s="119"/>
      <c r="G23" s="374"/>
      <c r="H23" s="217"/>
      <c r="I23" s="217"/>
      <c r="J23" s="217"/>
    </row>
    <row r="24" spans="1:10" x14ac:dyDescent="0.25">
      <c r="A24" s="119" t="s">
        <v>1633</v>
      </c>
      <c r="B24" s="381" t="s">
        <v>318</v>
      </c>
      <c r="C24" s="381" t="s">
        <v>478</v>
      </c>
      <c r="D24" s="119"/>
      <c r="E24" s="119"/>
      <c r="F24" s="119"/>
      <c r="G24" s="374"/>
      <c r="H24" s="217"/>
      <c r="I24" s="217"/>
      <c r="J24" s="217"/>
    </row>
    <row r="25" spans="1:10" x14ac:dyDescent="0.25">
      <c r="A25" s="119" t="s">
        <v>1634</v>
      </c>
      <c r="B25" s="381" t="s">
        <v>319</v>
      </c>
      <c r="C25" s="381" t="s">
        <v>478</v>
      </c>
      <c r="D25" s="119"/>
      <c r="E25" s="119"/>
      <c r="F25" s="119"/>
      <c r="G25" s="374"/>
      <c r="H25" s="217"/>
      <c r="I25" s="217"/>
      <c r="J25" s="217"/>
    </row>
    <row r="26" spans="1:10" x14ac:dyDescent="0.25">
      <c r="A26" s="119" t="s">
        <v>1635</v>
      </c>
      <c r="B26" s="388" t="s">
        <v>320</v>
      </c>
      <c r="C26" s="388" t="s">
        <v>478</v>
      </c>
      <c r="D26" s="119"/>
      <c r="E26" s="119"/>
      <c r="F26" s="119"/>
      <c r="G26" s="374"/>
      <c r="H26" s="217"/>
      <c r="I26" s="217"/>
      <c r="J26" s="217"/>
    </row>
    <row r="27" spans="1:10" x14ac:dyDescent="0.25">
      <c r="A27" s="119" t="s">
        <v>1638</v>
      </c>
      <c r="B27" s="387" t="s">
        <v>674</v>
      </c>
      <c r="C27" s="157" t="s">
        <v>479</v>
      </c>
      <c r="D27" s="119"/>
      <c r="E27" s="119"/>
      <c r="F27" s="119"/>
      <c r="G27" s="374"/>
      <c r="H27" s="217"/>
      <c r="I27" s="217"/>
      <c r="J27" s="217"/>
    </row>
    <row r="28" spans="1:10" x14ac:dyDescent="0.25">
      <c r="B28" s="370"/>
      <c r="C28" s="373"/>
    </row>
    <row r="29" spans="1:10" x14ac:dyDescent="0.25">
      <c r="A29" s="119"/>
      <c r="B29" s="299" t="s">
        <v>1646</v>
      </c>
      <c r="C29" s="156" t="s">
        <v>1612</v>
      </c>
      <c r="D29" s="119" t="s">
        <v>1613</v>
      </c>
      <c r="E29" s="119" t="s">
        <v>1614</v>
      </c>
      <c r="F29" s="119" t="s">
        <v>1636</v>
      </c>
      <c r="G29" s="119" t="s">
        <v>1637</v>
      </c>
      <c r="H29" s="119" t="s">
        <v>1647</v>
      </c>
      <c r="I29" s="119" t="s">
        <v>1648</v>
      </c>
    </row>
    <row r="30" spans="1:10" ht="47.25" customHeight="1" x14ac:dyDescent="0.25">
      <c r="A30" s="119" t="s">
        <v>1615</v>
      </c>
      <c r="B30" s="150" t="s">
        <v>134</v>
      </c>
      <c r="C30" s="180" t="s">
        <v>135</v>
      </c>
      <c r="D30" s="395" t="s">
        <v>927</v>
      </c>
      <c r="E30" s="395" t="s">
        <v>1593</v>
      </c>
      <c r="F30" s="395" t="s">
        <v>1594</v>
      </c>
      <c r="G30" s="395" t="s">
        <v>930</v>
      </c>
      <c r="H30" s="395" t="s">
        <v>937</v>
      </c>
      <c r="I30" s="395" t="s">
        <v>1591</v>
      </c>
    </row>
    <row r="31" spans="1:10" ht="29.25" x14ac:dyDescent="0.25">
      <c r="A31" s="119" t="s">
        <v>1623</v>
      </c>
      <c r="B31" s="282" t="s">
        <v>90</v>
      </c>
      <c r="C31" s="157"/>
      <c r="D31" s="149"/>
      <c r="E31" s="149"/>
      <c r="F31" s="149"/>
      <c r="G31" s="149"/>
      <c r="H31" s="149"/>
      <c r="I31" s="149"/>
    </row>
    <row r="32" spans="1:10" x14ac:dyDescent="0.25">
      <c r="A32" s="119" t="s">
        <v>1616</v>
      </c>
      <c r="B32" s="328" t="s">
        <v>106</v>
      </c>
      <c r="C32" s="157" t="s">
        <v>392</v>
      </c>
      <c r="D32" s="149">
        <v>9800000</v>
      </c>
      <c r="E32" s="149">
        <v>9800000</v>
      </c>
      <c r="F32" s="149">
        <v>7213834</v>
      </c>
      <c r="G32" s="149">
        <v>7482000</v>
      </c>
      <c r="H32" s="149">
        <v>7532000</v>
      </c>
      <c r="I32" s="149">
        <v>7532000</v>
      </c>
    </row>
    <row r="33" spans="1:9" ht="30" x14ac:dyDescent="0.25">
      <c r="A33" s="119" t="s">
        <v>1617</v>
      </c>
      <c r="B33" s="328" t="s">
        <v>85</v>
      </c>
      <c r="C33" s="157" t="s">
        <v>434</v>
      </c>
      <c r="D33" s="149">
        <v>6680703</v>
      </c>
      <c r="E33" s="149">
        <v>6680703</v>
      </c>
      <c r="F33" s="149">
        <v>0</v>
      </c>
      <c r="G33" s="149">
        <v>268000</v>
      </c>
      <c r="H33" s="149">
        <v>268000</v>
      </c>
      <c r="I33" s="149">
        <v>268000</v>
      </c>
    </row>
    <row r="34" spans="1:9" x14ac:dyDescent="0.25">
      <c r="A34" s="119" t="s">
        <v>1618</v>
      </c>
      <c r="B34" s="328" t="s">
        <v>86</v>
      </c>
      <c r="C34" s="157"/>
      <c r="D34" s="149"/>
      <c r="E34" s="149"/>
      <c r="F34" s="149"/>
      <c r="G34" s="149"/>
      <c r="H34" s="149"/>
      <c r="I34" s="149"/>
    </row>
    <row r="35" spans="1:9" ht="30.75" customHeight="1" x14ac:dyDescent="0.25">
      <c r="A35" s="119" t="s">
        <v>1619</v>
      </c>
      <c r="B35" s="328" t="s">
        <v>87</v>
      </c>
      <c r="C35" s="157" t="s">
        <v>434</v>
      </c>
      <c r="D35" s="149"/>
      <c r="E35" s="149"/>
      <c r="F35" s="149"/>
      <c r="G35" s="149"/>
      <c r="H35" s="149"/>
      <c r="I35" s="149"/>
    </row>
    <row r="36" spans="1:9" x14ac:dyDescent="0.25">
      <c r="A36" s="119" t="s">
        <v>1620</v>
      </c>
      <c r="B36" s="328" t="s">
        <v>107</v>
      </c>
      <c r="C36" s="157"/>
      <c r="D36" s="149"/>
      <c r="E36" s="149"/>
      <c r="F36" s="149"/>
      <c r="G36" s="149"/>
      <c r="H36" s="149"/>
      <c r="I36" s="149"/>
    </row>
    <row r="37" spans="1:9" ht="21" customHeight="1" x14ac:dyDescent="0.25">
      <c r="A37" s="119" t="s">
        <v>1621</v>
      </c>
      <c r="B37" s="328" t="s">
        <v>105</v>
      </c>
      <c r="C37" s="157"/>
      <c r="D37" s="149"/>
      <c r="E37" s="149"/>
      <c r="F37" s="149"/>
      <c r="G37" s="149"/>
      <c r="H37" s="149"/>
      <c r="I37" s="149"/>
    </row>
    <row r="38" spans="1:9" x14ac:dyDescent="0.25">
      <c r="A38" s="119" t="s">
        <v>1622</v>
      </c>
      <c r="B38" s="387" t="s">
        <v>60</v>
      </c>
      <c r="C38" s="157"/>
      <c r="D38" s="149">
        <f t="shared" ref="D38:I38" si="0">SUM(D32:D37)</f>
        <v>16480703</v>
      </c>
      <c r="E38" s="149">
        <f t="shared" si="0"/>
        <v>16480703</v>
      </c>
      <c r="F38" s="149">
        <f t="shared" si="0"/>
        <v>7213834</v>
      </c>
      <c r="G38" s="149">
        <f t="shared" si="0"/>
        <v>7750000</v>
      </c>
      <c r="H38" s="149">
        <f t="shared" si="0"/>
        <v>7800000</v>
      </c>
      <c r="I38" s="149">
        <f t="shared" si="0"/>
        <v>7800000</v>
      </c>
    </row>
    <row r="39" spans="1:9" x14ac:dyDescent="0.25">
      <c r="B39" s="370"/>
      <c r="C39" s="373"/>
    </row>
    <row r="40" spans="1:9" x14ac:dyDescent="0.25">
      <c r="B40" s="370"/>
      <c r="C40" s="373"/>
    </row>
    <row r="41" spans="1:9" x14ac:dyDescent="0.25">
      <c r="B41" s="433" t="s">
        <v>104</v>
      </c>
      <c r="C41" s="433"/>
      <c r="D41" s="433"/>
      <c r="E41" s="433"/>
      <c r="F41" s="433"/>
    </row>
    <row r="42" spans="1:9" x14ac:dyDescent="0.25">
      <c r="B42" s="433"/>
      <c r="C42" s="433"/>
      <c r="D42" s="433"/>
      <c r="E42" s="433"/>
      <c r="F42" s="433"/>
    </row>
    <row r="43" spans="1:9" ht="27.75" customHeight="1" x14ac:dyDescent="0.25">
      <c r="B43" s="433"/>
      <c r="C43" s="433"/>
      <c r="D43" s="433"/>
      <c r="E43" s="433"/>
      <c r="F43" s="433"/>
    </row>
    <row r="44" spans="1:9" x14ac:dyDescent="0.25">
      <c r="B44" s="370"/>
      <c r="C44" s="373"/>
    </row>
  </sheetData>
  <mergeCells count="3">
    <mergeCell ref="B2:I2"/>
    <mergeCell ref="B1:I1"/>
    <mergeCell ref="B41:F43"/>
  </mergeCells>
  <phoneticPr fontId="33" type="noConversion"/>
  <hyperlinks>
    <hyperlink ref="B19" r:id="rId1" location="foot4" display="http://njt.hu/cgi_bin/njt_doc.cgi?docid=142896.245143 - foot4"/>
  </hyperlinks>
  <pageMargins left="0" right="0" top="0.74803149606299213" bottom="0.74803149606299213" header="0.31496062992125984" footer="0.31496062992125984"/>
  <pageSetup paperSize="9" scale="56" orientation="landscape" horizontalDpi="300" verticalDpi="300" r:id="rId2"/>
  <headerFooter>
    <oddHeader>&amp;C21. melléklet a 8/2021. (V. 28.) önkormányzati rendelethez</oddHeader>
    <oddFooter>&amp;C- 16 -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17"/>
  <sheetViews>
    <sheetView tabSelected="1" view="pageLayout" zoomScaleNormal="100" workbookViewId="0">
      <selection activeCell="C4" sqref="C4"/>
    </sheetView>
  </sheetViews>
  <sheetFormatPr defaultRowHeight="15" x14ac:dyDescent="0.25"/>
  <cols>
    <col min="1" max="1" width="9.140625" style="114"/>
    <col min="2" max="2" width="101.28515625" style="114" customWidth="1"/>
    <col min="3" max="3" width="14" style="114" customWidth="1"/>
    <col min="4" max="4" width="14.7109375" style="114" bestFit="1" customWidth="1"/>
    <col min="5" max="5" width="16.28515625" style="114" bestFit="1" customWidth="1"/>
    <col min="6" max="6" width="18" style="114" bestFit="1" customWidth="1"/>
    <col min="7" max="7" width="16.28515625" style="114" bestFit="1" customWidth="1"/>
    <col min="8" max="9" width="9.140625" style="114"/>
    <col min="10" max="10" width="11.42578125" style="114" customWidth="1"/>
    <col min="11" max="11" width="13.85546875" style="114" customWidth="1"/>
    <col min="12" max="16384" width="9.140625" style="114"/>
  </cols>
  <sheetData>
    <row r="1" spans="1:11" ht="30.75" customHeight="1" x14ac:dyDescent="0.25">
      <c r="B1" s="400" t="s">
        <v>942</v>
      </c>
      <c r="C1" s="401"/>
      <c r="D1" s="401"/>
      <c r="E1" s="401"/>
      <c r="F1" s="401"/>
      <c r="G1" s="401"/>
      <c r="H1" s="401"/>
      <c r="I1" s="401"/>
      <c r="J1" s="401"/>
      <c r="K1" s="401"/>
    </row>
    <row r="2" spans="1:11" ht="23.25" customHeight="1" x14ac:dyDescent="0.25">
      <c r="B2" s="402" t="s">
        <v>842</v>
      </c>
      <c r="C2" s="401"/>
      <c r="D2" s="401"/>
      <c r="E2" s="401"/>
      <c r="F2" s="401"/>
      <c r="G2" s="401"/>
      <c r="H2" s="401"/>
      <c r="I2" s="401"/>
      <c r="J2" s="401"/>
      <c r="K2" s="401"/>
    </row>
    <row r="4" spans="1:11" x14ac:dyDescent="0.25">
      <c r="B4" s="124" t="s">
        <v>1</v>
      </c>
    </row>
    <row r="5" spans="1:11" x14ac:dyDescent="0.25">
      <c r="A5" s="119"/>
      <c r="B5" s="123" t="s">
        <v>1646</v>
      </c>
      <c r="C5" s="119" t="s">
        <v>1612</v>
      </c>
      <c r="D5" s="119" t="s">
        <v>1613</v>
      </c>
      <c r="E5" s="119" t="s">
        <v>1614</v>
      </c>
      <c r="F5" s="119" t="s">
        <v>1636</v>
      </c>
      <c r="G5" s="119" t="s">
        <v>1637</v>
      </c>
      <c r="H5" s="119" t="s">
        <v>1647</v>
      </c>
      <c r="I5" s="119" t="s">
        <v>1648</v>
      </c>
      <c r="J5" s="119" t="s">
        <v>1649</v>
      </c>
      <c r="K5" s="119" t="s">
        <v>1650</v>
      </c>
    </row>
    <row r="6" spans="1:11" ht="45" x14ac:dyDescent="0.25">
      <c r="A6" s="119" t="s">
        <v>1615</v>
      </c>
      <c r="B6" s="396" t="s">
        <v>73</v>
      </c>
      <c r="C6" s="396" t="s">
        <v>74</v>
      </c>
      <c r="D6" s="396" t="s">
        <v>75</v>
      </c>
      <c r="E6" s="396" t="s">
        <v>1595</v>
      </c>
      <c r="F6" s="396" t="s">
        <v>1596</v>
      </c>
      <c r="G6" s="396" t="s">
        <v>1597</v>
      </c>
      <c r="H6" s="396" t="s">
        <v>933</v>
      </c>
      <c r="I6" s="396" t="s">
        <v>1598</v>
      </c>
      <c r="J6" s="396" t="s">
        <v>1599</v>
      </c>
      <c r="K6" s="396" t="s">
        <v>76</v>
      </c>
    </row>
    <row r="7" spans="1:11" x14ac:dyDescent="0.25">
      <c r="A7" s="119" t="s">
        <v>1623</v>
      </c>
      <c r="B7" s="389" t="s">
        <v>77</v>
      </c>
      <c r="C7" s="389"/>
      <c r="D7" s="390"/>
      <c r="E7" s="390"/>
      <c r="F7" s="390"/>
      <c r="G7" s="390"/>
      <c r="H7" s="390"/>
      <c r="I7" s="390"/>
      <c r="J7" s="390"/>
      <c r="K7" s="390"/>
    </row>
    <row r="8" spans="1:11" x14ac:dyDescent="0.25">
      <c r="A8" s="119" t="s">
        <v>1616</v>
      </c>
      <c r="B8" s="389" t="s">
        <v>78</v>
      </c>
      <c r="C8" s="391"/>
      <c r="D8" s="390"/>
      <c r="E8" s="390"/>
      <c r="F8" s="390"/>
      <c r="G8" s="390"/>
      <c r="H8" s="390"/>
      <c r="I8" s="390"/>
      <c r="J8" s="390"/>
      <c r="K8" s="390"/>
    </row>
    <row r="9" spans="1:11" x14ac:dyDescent="0.25">
      <c r="A9" s="119" t="s">
        <v>1617</v>
      </c>
      <c r="B9" s="392" t="s">
        <v>931</v>
      </c>
      <c r="C9" s="393" t="s">
        <v>925</v>
      </c>
      <c r="D9" s="394">
        <v>0</v>
      </c>
      <c r="E9" s="394">
        <v>21718331</v>
      </c>
      <c r="F9" s="394">
        <v>69449483</v>
      </c>
      <c r="G9" s="394">
        <v>69449483</v>
      </c>
      <c r="H9" s="394">
        <v>0</v>
      </c>
      <c r="I9" s="394">
        <v>0</v>
      </c>
      <c r="J9" s="394">
        <v>0</v>
      </c>
      <c r="K9" s="394">
        <f>G9+H9+I9+J9</f>
        <v>69449483</v>
      </c>
    </row>
    <row r="10" spans="1:11" x14ac:dyDescent="0.25">
      <c r="A10" s="119" t="s">
        <v>1618</v>
      </c>
      <c r="B10" s="392" t="s">
        <v>950</v>
      </c>
      <c r="C10" s="393" t="s">
        <v>925</v>
      </c>
      <c r="D10" s="394"/>
      <c r="E10" s="394">
        <v>45000</v>
      </c>
      <c r="F10" s="394">
        <v>68377</v>
      </c>
      <c r="G10" s="394">
        <v>62658</v>
      </c>
      <c r="H10" s="394"/>
      <c r="I10" s="394"/>
      <c r="J10" s="394"/>
      <c r="K10" s="394">
        <f t="shared" ref="K10:K16" si="0">G10+H10+I10+J10</f>
        <v>62658</v>
      </c>
    </row>
    <row r="11" spans="1:11" x14ac:dyDescent="0.25">
      <c r="A11" s="119" t="s">
        <v>1619</v>
      </c>
      <c r="B11" s="392" t="s">
        <v>827</v>
      </c>
      <c r="C11" s="393"/>
      <c r="D11" s="394">
        <v>0</v>
      </c>
      <c r="E11" s="394">
        <v>5724089</v>
      </c>
      <c r="F11" s="394">
        <v>2553224</v>
      </c>
      <c r="G11" s="394">
        <v>2297320</v>
      </c>
      <c r="H11" s="394">
        <v>0</v>
      </c>
      <c r="I11" s="394">
        <v>0</v>
      </c>
      <c r="J11" s="394">
        <v>0</v>
      </c>
      <c r="K11" s="394">
        <f t="shared" si="0"/>
        <v>2297320</v>
      </c>
    </row>
    <row r="12" spans="1:11" x14ac:dyDescent="0.25">
      <c r="A12" s="119" t="s">
        <v>1620</v>
      </c>
      <c r="B12" s="389" t="s">
        <v>79</v>
      </c>
      <c r="C12" s="391"/>
      <c r="D12" s="390">
        <f t="shared" ref="D12:J12" si="1">SUM(D9:D11)</f>
        <v>0</v>
      </c>
      <c r="E12" s="390">
        <f>SUM(E9:E11)</f>
        <v>27487420</v>
      </c>
      <c r="F12" s="390">
        <f>SUM(F9:F11)</f>
        <v>72071084</v>
      </c>
      <c r="G12" s="390">
        <f>SUM(G9:G11)</f>
        <v>71809461</v>
      </c>
      <c r="H12" s="390">
        <f t="shared" si="1"/>
        <v>0</v>
      </c>
      <c r="I12" s="390">
        <f t="shared" si="1"/>
        <v>0</v>
      </c>
      <c r="J12" s="390">
        <f t="shared" si="1"/>
        <v>0</v>
      </c>
      <c r="K12" s="394">
        <f t="shared" si="0"/>
        <v>71809461</v>
      </c>
    </row>
    <row r="13" spans="1:11" x14ac:dyDescent="0.25">
      <c r="A13" s="119" t="s">
        <v>1621</v>
      </c>
      <c r="B13" s="392" t="s">
        <v>932</v>
      </c>
      <c r="C13" s="393" t="s">
        <v>925</v>
      </c>
      <c r="D13" s="394">
        <v>0</v>
      </c>
      <c r="E13" s="394">
        <v>6229150</v>
      </c>
      <c r="F13" s="394">
        <v>28430747</v>
      </c>
      <c r="G13" s="394">
        <v>5889444</v>
      </c>
      <c r="H13" s="394">
        <v>0</v>
      </c>
      <c r="I13" s="394">
        <v>0</v>
      </c>
      <c r="J13" s="394">
        <v>0</v>
      </c>
      <c r="K13" s="394">
        <f t="shared" si="0"/>
        <v>5889444</v>
      </c>
    </row>
    <row r="14" spans="1:11" x14ac:dyDescent="0.25">
      <c r="A14" s="119" t="s">
        <v>1622</v>
      </c>
      <c r="B14" s="392" t="s">
        <v>951</v>
      </c>
      <c r="C14" s="392"/>
      <c r="D14" s="394">
        <v>0</v>
      </c>
      <c r="E14" s="394">
        <v>0</v>
      </c>
      <c r="F14" s="394">
        <v>0</v>
      </c>
      <c r="G14" s="394">
        <v>0</v>
      </c>
      <c r="H14" s="394"/>
      <c r="I14" s="394"/>
      <c r="J14" s="394"/>
      <c r="K14" s="394">
        <f t="shared" si="0"/>
        <v>0</v>
      </c>
    </row>
    <row r="15" spans="1:11" x14ac:dyDescent="0.25">
      <c r="A15" s="119" t="s">
        <v>1624</v>
      </c>
      <c r="B15" s="392" t="s">
        <v>828</v>
      </c>
      <c r="C15" s="392"/>
      <c r="D15" s="394">
        <v>0</v>
      </c>
      <c r="E15" s="394">
        <v>1644071</v>
      </c>
      <c r="F15" s="394">
        <v>7585627</v>
      </c>
      <c r="G15" s="394">
        <v>1442023</v>
      </c>
      <c r="H15" s="394">
        <v>0</v>
      </c>
      <c r="I15" s="394">
        <v>0</v>
      </c>
      <c r="J15" s="394">
        <v>0</v>
      </c>
      <c r="K15" s="394">
        <f t="shared" si="0"/>
        <v>1442023</v>
      </c>
    </row>
    <row r="16" spans="1:11" x14ac:dyDescent="0.25">
      <c r="A16" s="119" t="s">
        <v>1625</v>
      </c>
      <c r="B16" s="389" t="s">
        <v>80</v>
      </c>
      <c r="C16" s="389"/>
      <c r="D16" s="390">
        <f t="shared" ref="D16:J16" si="2">SUM(D13:D15)</f>
        <v>0</v>
      </c>
      <c r="E16" s="390">
        <f t="shared" si="2"/>
        <v>7873221</v>
      </c>
      <c r="F16" s="390">
        <f t="shared" si="2"/>
        <v>36016374</v>
      </c>
      <c r="G16" s="390">
        <f t="shared" si="2"/>
        <v>7331467</v>
      </c>
      <c r="H16" s="390">
        <f t="shared" si="2"/>
        <v>0</v>
      </c>
      <c r="I16" s="390">
        <f t="shared" si="2"/>
        <v>0</v>
      </c>
      <c r="J16" s="390">
        <f t="shared" si="2"/>
        <v>0</v>
      </c>
      <c r="K16" s="394">
        <f t="shared" si="0"/>
        <v>7331467</v>
      </c>
    </row>
    <row r="17" spans="1:11" x14ac:dyDescent="0.25">
      <c r="A17" s="119" t="s">
        <v>1626</v>
      </c>
      <c r="B17" s="389" t="s">
        <v>81</v>
      </c>
      <c r="C17" s="392"/>
      <c r="D17" s="390">
        <f>D16+D12</f>
        <v>0</v>
      </c>
      <c r="E17" s="390">
        <f>E16+E12</f>
        <v>35360641</v>
      </c>
      <c r="F17" s="390">
        <f>F16+F12</f>
        <v>108087458</v>
      </c>
      <c r="G17" s="390">
        <f>G16+G12</f>
        <v>79140928</v>
      </c>
      <c r="H17" s="390"/>
      <c r="I17" s="390"/>
      <c r="J17" s="390"/>
      <c r="K17" s="390"/>
    </row>
  </sheetData>
  <mergeCells count="2">
    <mergeCell ref="B1:K1"/>
    <mergeCell ref="B2:K2"/>
  </mergeCells>
  <phoneticPr fontId="33" type="noConversion"/>
  <pageMargins left="0" right="0" top="0.74803149606299213" bottom="0.74803149606299213" header="0.31496062992125984" footer="0.31496062992125984"/>
  <pageSetup paperSize="9" scale="61" fitToHeight="0" orientation="landscape" horizontalDpi="300" verticalDpi="300" r:id="rId1"/>
  <headerFooter>
    <oddHeader>&amp;C22. melléklet a 8/2021. (V. 28.) önkormányzati rendelethez</oddHeader>
    <oddFooter>&amp;C- 18 -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workbookViewId="0">
      <selection sqref="A1:H1"/>
    </sheetView>
  </sheetViews>
  <sheetFormatPr defaultRowHeight="15" x14ac:dyDescent="0.25"/>
  <cols>
    <col min="1" max="1" width="36.42578125" customWidth="1"/>
    <col min="2" max="2" width="10.140625" customWidth="1"/>
    <col min="3" max="3" width="18.85546875" customWidth="1"/>
    <col min="4" max="4" width="17.28515625" customWidth="1"/>
    <col min="5" max="5" width="17.5703125" customWidth="1"/>
    <col min="6" max="6" width="17.7109375" customWidth="1"/>
    <col min="7" max="7" width="17.140625" customWidth="1"/>
    <col min="8" max="8" width="17.7109375" customWidth="1"/>
  </cols>
  <sheetData>
    <row r="1" spans="1:8" ht="24" customHeight="1" x14ac:dyDescent="0.25">
      <c r="A1" s="405" t="s">
        <v>92</v>
      </c>
      <c r="B1" s="409"/>
      <c r="C1" s="409"/>
      <c r="D1" s="409"/>
      <c r="E1" s="409"/>
      <c r="F1" s="409"/>
      <c r="G1" s="409"/>
      <c r="H1" s="409"/>
    </row>
    <row r="2" spans="1:8" ht="23.25" customHeight="1" x14ac:dyDescent="0.25">
      <c r="A2" s="408" t="s">
        <v>39</v>
      </c>
      <c r="B2" s="406"/>
      <c r="C2" s="406"/>
      <c r="D2" s="406"/>
      <c r="E2" s="406"/>
      <c r="F2" s="406"/>
      <c r="G2" s="406"/>
      <c r="H2" s="406"/>
    </row>
    <row r="3" spans="1:8" ht="18" x14ac:dyDescent="0.25">
      <c r="A3" s="61"/>
    </row>
    <row r="5" spans="1:8" ht="30" x14ac:dyDescent="0.3">
      <c r="A5" s="1" t="s">
        <v>134</v>
      </c>
      <c r="B5" s="2" t="s">
        <v>135</v>
      </c>
      <c r="C5" s="78" t="s">
        <v>1</v>
      </c>
      <c r="D5" s="78" t="s">
        <v>2</v>
      </c>
      <c r="E5" s="78" t="s">
        <v>2</v>
      </c>
      <c r="F5" s="78" t="s">
        <v>2</v>
      </c>
      <c r="G5" s="78" t="s">
        <v>2</v>
      </c>
      <c r="H5" s="85" t="s">
        <v>3</v>
      </c>
    </row>
    <row r="6" spans="1:8" x14ac:dyDescent="0.25">
      <c r="A6" s="36"/>
      <c r="B6" s="36"/>
      <c r="C6" s="36"/>
      <c r="D6" s="36"/>
      <c r="E6" s="36"/>
      <c r="F6" s="36"/>
      <c r="G6" s="36"/>
      <c r="H6" s="36"/>
    </row>
    <row r="7" spans="1:8" x14ac:dyDescent="0.25">
      <c r="A7" s="36"/>
      <c r="B7" s="36"/>
      <c r="C7" s="36"/>
      <c r="D7" s="36"/>
      <c r="E7" s="36"/>
      <c r="F7" s="36"/>
      <c r="G7" s="36"/>
      <c r="H7" s="36"/>
    </row>
    <row r="8" spans="1:8" x14ac:dyDescent="0.25">
      <c r="A8" s="36"/>
      <c r="B8" s="36"/>
      <c r="C8" s="36"/>
      <c r="D8" s="36"/>
      <c r="E8" s="36"/>
      <c r="F8" s="36"/>
      <c r="G8" s="36"/>
      <c r="H8" s="36"/>
    </row>
    <row r="9" spans="1:8" x14ac:dyDescent="0.25">
      <c r="A9" s="36"/>
      <c r="B9" s="36"/>
      <c r="C9" s="36"/>
      <c r="D9" s="36"/>
      <c r="E9" s="36"/>
      <c r="F9" s="36"/>
      <c r="G9" s="36"/>
      <c r="H9" s="36"/>
    </row>
    <row r="10" spans="1:8" x14ac:dyDescent="0.25">
      <c r="A10" s="19" t="s">
        <v>811</v>
      </c>
      <c r="B10" s="9" t="s">
        <v>245</v>
      </c>
      <c r="C10" s="36"/>
      <c r="D10" s="36"/>
      <c r="E10" s="36"/>
      <c r="F10" s="36"/>
      <c r="G10" s="36"/>
      <c r="H10" s="36"/>
    </row>
    <row r="11" spans="1:8" x14ac:dyDescent="0.25">
      <c r="A11" s="19"/>
      <c r="B11" s="9"/>
      <c r="C11" s="36"/>
      <c r="D11" s="36"/>
      <c r="E11" s="36"/>
      <c r="F11" s="36"/>
      <c r="G11" s="36"/>
      <c r="H11" s="36"/>
    </row>
    <row r="12" spans="1:8" x14ac:dyDescent="0.25">
      <c r="A12" s="19"/>
      <c r="B12" s="9"/>
      <c r="C12" s="36"/>
      <c r="D12" s="36"/>
      <c r="E12" s="36"/>
      <c r="F12" s="36"/>
      <c r="G12" s="36"/>
      <c r="H12" s="36"/>
    </row>
    <row r="13" spans="1:8" x14ac:dyDescent="0.25">
      <c r="A13" s="19"/>
      <c r="B13" s="9"/>
      <c r="C13" s="36"/>
      <c r="D13" s="36"/>
      <c r="E13" s="36"/>
      <c r="F13" s="36"/>
      <c r="G13" s="36"/>
      <c r="H13" s="36"/>
    </row>
    <row r="14" spans="1:8" x14ac:dyDescent="0.25">
      <c r="A14" s="19"/>
      <c r="B14" s="9"/>
      <c r="C14" s="36"/>
      <c r="D14" s="36"/>
      <c r="E14" s="36"/>
      <c r="F14" s="36"/>
      <c r="G14" s="36"/>
      <c r="H14" s="36"/>
    </row>
    <row r="15" spans="1:8" x14ac:dyDescent="0.25">
      <c r="A15" s="19" t="s">
        <v>810</v>
      </c>
      <c r="B15" s="9" t="s">
        <v>245</v>
      </c>
      <c r="C15" s="36"/>
      <c r="D15" s="36"/>
      <c r="E15" s="36"/>
      <c r="F15" s="36"/>
      <c r="G15" s="36"/>
      <c r="H15" s="36"/>
    </row>
  </sheetData>
  <mergeCells count="2">
    <mergeCell ref="A1:H1"/>
    <mergeCell ref="A2:H2"/>
  </mergeCells>
  <phoneticPr fontId="33" type="noConversion"/>
  <pageMargins left="0.70866141732283472" right="0.70866141732283472" top="0.74803149606299213" bottom="0.74803149606299213" header="0.31496062992125984" footer="0.31496062992125984"/>
  <pageSetup paperSize="9" scale="75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O107"/>
  <sheetViews>
    <sheetView view="pageLayout" zoomScaleNormal="100" workbookViewId="0">
      <selection activeCell="D3" sqref="D3"/>
    </sheetView>
  </sheetViews>
  <sheetFormatPr defaultRowHeight="15" x14ac:dyDescent="0.25"/>
  <cols>
    <col min="1" max="1" width="9.140625" style="114"/>
    <col min="2" max="2" width="92.5703125" style="114" customWidth="1"/>
    <col min="3" max="3" width="9.140625" style="116"/>
    <col min="4" max="4" width="13" style="116" customWidth="1"/>
    <col min="5" max="5" width="14.140625" style="116" customWidth="1"/>
    <col min="6" max="12" width="15.85546875" style="116" customWidth="1"/>
    <col min="13" max="13" width="14" style="116" customWidth="1"/>
    <col min="14" max="16384" width="9.140625" style="114"/>
  </cols>
  <sheetData>
    <row r="1" spans="1:15" ht="24" customHeight="1" x14ac:dyDescent="0.25">
      <c r="B1" s="400" t="s">
        <v>942</v>
      </c>
      <c r="C1" s="401"/>
      <c r="D1" s="401"/>
      <c r="E1" s="401"/>
      <c r="F1" s="401"/>
      <c r="G1" s="401"/>
      <c r="H1" s="401"/>
      <c r="I1" s="401"/>
      <c r="J1" s="401"/>
      <c r="K1" s="401"/>
      <c r="L1" s="401"/>
      <c r="M1" s="404"/>
    </row>
    <row r="2" spans="1:15" ht="24" customHeight="1" x14ac:dyDescent="0.25">
      <c r="B2" s="402" t="s">
        <v>831</v>
      </c>
      <c r="C2" s="401"/>
      <c r="D2" s="401"/>
      <c r="E2" s="401"/>
      <c r="F2" s="401"/>
      <c r="G2" s="401"/>
      <c r="H2" s="401"/>
      <c r="I2" s="401"/>
      <c r="J2" s="401"/>
      <c r="K2" s="401"/>
      <c r="L2" s="401"/>
      <c r="M2" s="404"/>
      <c r="O2" s="146"/>
    </row>
    <row r="3" spans="1:15" ht="24" customHeight="1" x14ac:dyDescent="0.25">
      <c r="B3" s="11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8"/>
      <c r="O3" s="146"/>
    </row>
    <row r="4" spans="1:15" x14ac:dyDescent="0.25">
      <c r="A4" s="119"/>
      <c r="B4" s="123" t="s">
        <v>1611</v>
      </c>
      <c r="C4" s="149" t="s">
        <v>1612</v>
      </c>
      <c r="D4" s="149" t="s">
        <v>1613</v>
      </c>
      <c r="E4" s="149" t="s">
        <v>1614</v>
      </c>
      <c r="F4" s="149" t="s">
        <v>1636</v>
      </c>
      <c r="G4" s="149" t="s">
        <v>1637</v>
      </c>
      <c r="H4" s="149" t="s">
        <v>1647</v>
      </c>
      <c r="I4" s="149" t="s">
        <v>1648</v>
      </c>
      <c r="J4" s="149" t="s">
        <v>1649</v>
      </c>
      <c r="K4" s="149" t="s">
        <v>1650</v>
      </c>
      <c r="L4" s="149" t="s">
        <v>1651</v>
      </c>
      <c r="M4" s="149" t="s">
        <v>1652</v>
      </c>
    </row>
    <row r="5" spans="1:15" x14ac:dyDescent="0.25">
      <c r="A5" s="119" t="s">
        <v>1615</v>
      </c>
      <c r="B5" s="123" t="s">
        <v>1</v>
      </c>
      <c r="C5" s="149"/>
      <c r="D5" s="149" t="s">
        <v>938</v>
      </c>
      <c r="E5" s="149"/>
      <c r="F5" s="149"/>
      <c r="G5" s="149" t="s">
        <v>939</v>
      </c>
      <c r="H5" s="149"/>
      <c r="I5" s="149"/>
      <c r="J5" s="149" t="s">
        <v>940</v>
      </c>
      <c r="K5" s="149"/>
      <c r="L5" s="149"/>
      <c r="M5" s="149" t="s">
        <v>940</v>
      </c>
    </row>
    <row r="6" spans="1:15" ht="30" x14ac:dyDescent="0.25">
      <c r="A6" s="119" t="s">
        <v>1623</v>
      </c>
      <c r="B6" s="150" t="s">
        <v>134</v>
      </c>
      <c r="C6" s="151" t="s">
        <v>72</v>
      </c>
      <c r="D6" s="152" t="s">
        <v>755</v>
      </c>
      <c r="E6" s="152" t="s">
        <v>756</v>
      </c>
      <c r="F6" s="152" t="s">
        <v>95</v>
      </c>
      <c r="G6" s="152" t="s">
        <v>755</v>
      </c>
      <c r="H6" s="152" t="s">
        <v>756</v>
      </c>
      <c r="I6" s="152" t="s">
        <v>95</v>
      </c>
      <c r="J6" s="152" t="s">
        <v>755</v>
      </c>
      <c r="K6" s="152" t="s">
        <v>756</v>
      </c>
      <c r="L6" s="152" t="s">
        <v>95</v>
      </c>
      <c r="M6" s="153" t="s">
        <v>58</v>
      </c>
    </row>
    <row r="7" spans="1:15" ht="15" customHeight="1" x14ac:dyDescent="0.25">
      <c r="A7" s="119" t="s">
        <v>1616</v>
      </c>
      <c r="B7" s="154" t="s">
        <v>325</v>
      </c>
      <c r="C7" s="155" t="s">
        <v>326</v>
      </c>
      <c r="D7" s="149">
        <v>17283945</v>
      </c>
      <c r="E7" s="149"/>
      <c r="F7" s="149"/>
      <c r="G7" s="149">
        <v>17283945</v>
      </c>
      <c r="H7" s="149"/>
      <c r="I7" s="149"/>
      <c r="J7" s="149">
        <v>17283945</v>
      </c>
      <c r="K7" s="149"/>
      <c r="L7" s="149"/>
      <c r="M7" s="149">
        <f t="shared" ref="M7:M20" si="0">SUM(J7:L7)</f>
        <v>17283945</v>
      </c>
    </row>
    <row r="8" spans="1:15" ht="15" customHeight="1" x14ac:dyDescent="0.25">
      <c r="A8" s="119" t="s">
        <v>1617</v>
      </c>
      <c r="B8" s="156" t="s">
        <v>327</v>
      </c>
      <c r="C8" s="155" t="s">
        <v>328</v>
      </c>
      <c r="D8" s="149"/>
      <c r="E8" s="149"/>
      <c r="F8" s="149"/>
      <c r="G8" s="149"/>
      <c r="H8" s="149"/>
      <c r="I8" s="149"/>
      <c r="J8" s="149"/>
      <c r="K8" s="149"/>
      <c r="L8" s="149"/>
      <c r="M8" s="149">
        <f t="shared" si="0"/>
        <v>0</v>
      </c>
    </row>
    <row r="9" spans="1:15" ht="15" customHeight="1" x14ac:dyDescent="0.25">
      <c r="A9" s="119" t="s">
        <v>1618</v>
      </c>
      <c r="B9" s="156" t="s">
        <v>329</v>
      </c>
      <c r="C9" s="155" t="s">
        <v>330</v>
      </c>
      <c r="D9" s="149">
        <v>7401833</v>
      </c>
      <c r="E9" s="149"/>
      <c r="F9" s="149"/>
      <c r="G9" s="149">
        <v>6144488</v>
      </c>
      <c r="H9" s="149"/>
      <c r="I9" s="149"/>
      <c r="J9" s="149">
        <v>6144488</v>
      </c>
      <c r="K9" s="149"/>
      <c r="L9" s="149"/>
      <c r="M9" s="149">
        <f t="shared" si="0"/>
        <v>6144488</v>
      </c>
    </row>
    <row r="10" spans="1:15" ht="15" customHeight="1" x14ac:dyDescent="0.25">
      <c r="A10" s="119" t="s">
        <v>1619</v>
      </c>
      <c r="B10" s="156" t="s">
        <v>331</v>
      </c>
      <c r="C10" s="155" t="s">
        <v>332</v>
      </c>
      <c r="D10" s="149">
        <v>1800000</v>
      </c>
      <c r="E10" s="149"/>
      <c r="F10" s="149"/>
      <c r="G10" s="149">
        <v>2145720</v>
      </c>
      <c r="H10" s="149"/>
      <c r="I10" s="149"/>
      <c r="J10" s="149">
        <v>2145720</v>
      </c>
      <c r="K10" s="149"/>
      <c r="L10" s="149"/>
      <c r="M10" s="149">
        <f t="shared" si="0"/>
        <v>2145720</v>
      </c>
    </row>
    <row r="11" spans="1:15" ht="15" customHeight="1" x14ac:dyDescent="0.25">
      <c r="A11" s="119" t="s">
        <v>1620</v>
      </c>
      <c r="B11" s="156" t="s">
        <v>895</v>
      </c>
      <c r="C11" s="155" t="s">
        <v>334</v>
      </c>
      <c r="D11" s="149"/>
      <c r="E11" s="149"/>
      <c r="F11" s="149"/>
      <c r="G11" s="149"/>
      <c r="H11" s="149"/>
      <c r="I11" s="149"/>
      <c r="J11" s="149"/>
      <c r="K11" s="149"/>
      <c r="L11" s="149"/>
      <c r="M11" s="149">
        <f t="shared" si="0"/>
        <v>0</v>
      </c>
    </row>
    <row r="12" spans="1:15" ht="15" customHeight="1" x14ac:dyDescent="0.25">
      <c r="A12" s="119" t="s">
        <v>1621</v>
      </c>
      <c r="B12" s="156" t="s">
        <v>896</v>
      </c>
      <c r="C12" s="155" t="s">
        <v>336</v>
      </c>
      <c r="D12" s="149"/>
      <c r="E12" s="149"/>
      <c r="F12" s="149"/>
      <c r="G12" s="149">
        <v>610850</v>
      </c>
      <c r="H12" s="149"/>
      <c r="I12" s="149"/>
      <c r="J12" s="149">
        <v>610850</v>
      </c>
      <c r="K12" s="149"/>
      <c r="L12" s="149"/>
      <c r="M12" s="149">
        <f t="shared" si="0"/>
        <v>610850</v>
      </c>
    </row>
    <row r="13" spans="1:15" s="160" customFormat="1" ht="15" customHeight="1" x14ac:dyDescent="0.25">
      <c r="A13" s="119" t="s">
        <v>1622</v>
      </c>
      <c r="B13" s="157" t="s">
        <v>659</v>
      </c>
      <c r="C13" s="158" t="s">
        <v>337</v>
      </c>
      <c r="D13" s="159">
        <f>SUM(D7:D12)</f>
        <v>26485778</v>
      </c>
      <c r="E13" s="159">
        <f>SUM(E7:E12)</f>
        <v>0</v>
      </c>
      <c r="F13" s="159">
        <f>SUM(F7:F12)</f>
        <v>0</v>
      </c>
      <c r="G13" s="159">
        <f t="shared" ref="G13:L13" si="1">SUM(G7:G12)</f>
        <v>26185003</v>
      </c>
      <c r="H13" s="159">
        <f t="shared" si="1"/>
        <v>0</v>
      </c>
      <c r="I13" s="159">
        <f t="shared" si="1"/>
        <v>0</v>
      </c>
      <c r="J13" s="159">
        <f t="shared" si="1"/>
        <v>26185003</v>
      </c>
      <c r="K13" s="159">
        <f t="shared" si="1"/>
        <v>0</v>
      </c>
      <c r="L13" s="159">
        <f t="shared" si="1"/>
        <v>0</v>
      </c>
      <c r="M13" s="159">
        <f t="shared" si="0"/>
        <v>26185003</v>
      </c>
    </row>
    <row r="14" spans="1:15" ht="15" customHeight="1" x14ac:dyDescent="0.25">
      <c r="A14" s="119" t="s">
        <v>1624</v>
      </c>
      <c r="B14" s="156" t="s">
        <v>338</v>
      </c>
      <c r="C14" s="155" t="s">
        <v>339</v>
      </c>
      <c r="D14" s="149"/>
      <c r="E14" s="149"/>
      <c r="F14" s="149"/>
      <c r="G14" s="149"/>
      <c r="H14" s="149"/>
      <c r="I14" s="149"/>
      <c r="J14" s="149"/>
      <c r="K14" s="149"/>
      <c r="L14" s="149"/>
      <c r="M14" s="149">
        <f t="shared" si="0"/>
        <v>0</v>
      </c>
    </row>
    <row r="15" spans="1:15" x14ac:dyDescent="0.25">
      <c r="A15" s="119" t="s">
        <v>1625</v>
      </c>
      <c r="B15" s="156" t="s">
        <v>340</v>
      </c>
      <c r="C15" s="155" t="s">
        <v>341</v>
      </c>
      <c r="D15" s="149"/>
      <c r="E15" s="149"/>
      <c r="F15" s="149"/>
      <c r="G15" s="149"/>
      <c r="H15" s="149"/>
      <c r="I15" s="149"/>
      <c r="J15" s="149"/>
      <c r="K15" s="149"/>
      <c r="L15" s="149"/>
      <c r="M15" s="149">
        <f t="shared" si="0"/>
        <v>0</v>
      </c>
    </row>
    <row r="16" spans="1:15" ht="15" customHeight="1" x14ac:dyDescent="0.25">
      <c r="A16" s="119" t="s">
        <v>1626</v>
      </c>
      <c r="B16" s="156" t="s">
        <v>620</v>
      </c>
      <c r="C16" s="155" t="s">
        <v>342</v>
      </c>
      <c r="D16" s="149"/>
      <c r="E16" s="149"/>
      <c r="F16" s="149"/>
      <c r="G16" s="149"/>
      <c r="H16" s="149"/>
      <c r="I16" s="149"/>
      <c r="J16" s="149"/>
      <c r="K16" s="149"/>
      <c r="L16" s="149"/>
      <c r="M16" s="149">
        <f t="shared" si="0"/>
        <v>0</v>
      </c>
    </row>
    <row r="17" spans="1:13" ht="15" customHeight="1" x14ac:dyDescent="0.25">
      <c r="A17" s="119" t="s">
        <v>1627</v>
      </c>
      <c r="B17" s="156" t="s">
        <v>621</v>
      </c>
      <c r="C17" s="155" t="s">
        <v>343</v>
      </c>
      <c r="D17" s="149"/>
      <c r="E17" s="149"/>
      <c r="F17" s="149"/>
      <c r="G17" s="149"/>
      <c r="H17" s="149"/>
      <c r="I17" s="149"/>
      <c r="J17" s="149"/>
      <c r="K17" s="149"/>
      <c r="L17" s="149"/>
      <c r="M17" s="149">
        <f t="shared" si="0"/>
        <v>0</v>
      </c>
    </row>
    <row r="18" spans="1:13" ht="15" customHeight="1" x14ac:dyDescent="0.25">
      <c r="A18" s="119" t="s">
        <v>1628</v>
      </c>
      <c r="B18" s="156" t="s">
        <v>622</v>
      </c>
      <c r="C18" s="155" t="s">
        <v>344</v>
      </c>
      <c r="D18" s="149">
        <v>623000</v>
      </c>
      <c r="E18" s="149"/>
      <c r="F18" s="149"/>
      <c r="G18" s="149">
        <v>2362463</v>
      </c>
      <c r="H18" s="149"/>
      <c r="I18" s="149"/>
      <c r="J18" s="149">
        <v>4022500</v>
      </c>
      <c r="K18" s="149"/>
      <c r="L18" s="149"/>
      <c r="M18" s="149">
        <f t="shared" si="0"/>
        <v>4022500</v>
      </c>
    </row>
    <row r="19" spans="1:13" s="160" customFormat="1" ht="15" customHeight="1" x14ac:dyDescent="0.25">
      <c r="A19" s="119" t="s">
        <v>1629</v>
      </c>
      <c r="B19" s="157" t="s">
        <v>660</v>
      </c>
      <c r="C19" s="158" t="s">
        <v>345</v>
      </c>
      <c r="D19" s="159">
        <f>SUM(D13:D18)</f>
        <v>27108778</v>
      </c>
      <c r="E19" s="159">
        <f>SUM(E13:E18)</f>
        <v>0</v>
      </c>
      <c r="F19" s="159">
        <f>SUM(F13:F18)</f>
        <v>0</v>
      </c>
      <c r="G19" s="159">
        <f t="shared" ref="G19:L19" si="2">SUM(G13:G18)</f>
        <v>28547466</v>
      </c>
      <c r="H19" s="159">
        <f t="shared" si="2"/>
        <v>0</v>
      </c>
      <c r="I19" s="159">
        <f t="shared" si="2"/>
        <v>0</v>
      </c>
      <c r="J19" s="159">
        <f t="shared" si="2"/>
        <v>30207503</v>
      </c>
      <c r="K19" s="159">
        <f t="shared" si="2"/>
        <v>0</v>
      </c>
      <c r="L19" s="159">
        <f t="shared" si="2"/>
        <v>0</v>
      </c>
      <c r="M19" s="159">
        <f t="shared" si="0"/>
        <v>30207503</v>
      </c>
    </row>
    <row r="20" spans="1:13" ht="15" customHeight="1" x14ac:dyDescent="0.25">
      <c r="A20" s="119" t="s">
        <v>1630</v>
      </c>
      <c r="B20" s="156" t="s">
        <v>626</v>
      </c>
      <c r="C20" s="155" t="s">
        <v>354</v>
      </c>
      <c r="D20" s="149"/>
      <c r="E20" s="149"/>
      <c r="F20" s="149"/>
      <c r="G20" s="149"/>
      <c r="H20" s="149"/>
      <c r="I20" s="149"/>
      <c r="J20" s="149"/>
      <c r="K20" s="149"/>
      <c r="L20" s="149"/>
      <c r="M20" s="149">
        <f t="shared" si="0"/>
        <v>0</v>
      </c>
    </row>
    <row r="21" spans="1:13" ht="15" customHeight="1" x14ac:dyDescent="0.25">
      <c r="A21" s="119" t="s">
        <v>1631</v>
      </c>
      <c r="B21" s="156" t="s">
        <v>627</v>
      </c>
      <c r="C21" s="155" t="s">
        <v>358</v>
      </c>
      <c r="D21" s="149"/>
      <c r="E21" s="149"/>
      <c r="F21" s="149"/>
      <c r="G21" s="149"/>
      <c r="H21" s="149"/>
      <c r="I21" s="149"/>
      <c r="J21" s="149"/>
      <c r="K21" s="149"/>
      <c r="L21" s="149"/>
      <c r="M21" s="149">
        <f t="shared" ref="M21:M30" si="3">SUM(J21:L21)</f>
        <v>0</v>
      </c>
    </row>
    <row r="22" spans="1:13" s="160" customFormat="1" ht="15" customHeight="1" x14ac:dyDescent="0.25">
      <c r="A22" s="119" t="s">
        <v>1632</v>
      </c>
      <c r="B22" s="157" t="s">
        <v>662</v>
      </c>
      <c r="C22" s="158" t="s">
        <v>359</v>
      </c>
      <c r="D22" s="159">
        <f>SUM(D20:D21)</f>
        <v>0</v>
      </c>
      <c r="E22" s="159">
        <f>SUM(E20:E21)</f>
        <v>0</v>
      </c>
      <c r="F22" s="159">
        <f>SUM(F20:F21)</f>
        <v>0</v>
      </c>
      <c r="G22" s="159">
        <f t="shared" ref="G22:L22" si="4">SUM(G20:G21)</f>
        <v>0</v>
      </c>
      <c r="H22" s="159">
        <f t="shared" si="4"/>
        <v>0</v>
      </c>
      <c r="I22" s="159">
        <f t="shared" si="4"/>
        <v>0</v>
      </c>
      <c r="J22" s="159">
        <f t="shared" si="4"/>
        <v>0</v>
      </c>
      <c r="K22" s="159">
        <f t="shared" si="4"/>
        <v>0</v>
      </c>
      <c r="L22" s="159">
        <f t="shared" si="4"/>
        <v>0</v>
      </c>
      <c r="M22" s="149">
        <f t="shared" si="3"/>
        <v>0</v>
      </c>
    </row>
    <row r="23" spans="1:13" ht="15" customHeight="1" x14ac:dyDescent="0.25">
      <c r="A23" s="119" t="s">
        <v>1633</v>
      </c>
      <c r="B23" s="156" t="s">
        <v>628</v>
      </c>
      <c r="C23" s="155" t="s">
        <v>360</v>
      </c>
      <c r="D23" s="149"/>
      <c r="E23" s="149"/>
      <c r="F23" s="149"/>
      <c r="G23" s="149"/>
      <c r="H23" s="149"/>
      <c r="I23" s="149"/>
      <c r="J23" s="149"/>
      <c r="K23" s="149"/>
      <c r="L23" s="149"/>
      <c r="M23" s="149">
        <f t="shared" si="3"/>
        <v>0</v>
      </c>
    </row>
    <row r="24" spans="1:13" ht="15" customHeight="1" x14ac:dyDescent="0.25">
      <c r="A24" s="119" t="s">
        <v>1634</v>
      </c>
      <c r="B24" s="156" t="s">
        <v>629</v>
      </c>
      <c r="C24" s="155" t="s">
        <v>361</v>
      </c>
      <c r="D24" s="149"/>
      <c r="E24" s="149"/>
      <c r="F24" s="149"/>
      <c r="G24" s="149"/>
      <c r="H24" s="149"/>
      <c r="I24" s="149"/>
      <c r="J24" s="149"/>
      <c r="K24" s="149"/>
      <c r="L24" s="149"/>
      <c r="M24" s="149">
        <f t="shared" si="3"/>
        <v>0</v>
      </c>
    </row>
    <row r="25" spans="1:13" ht="15" customHeight="1" x14ac:dyDescent="0.25">
      <c r="A25" s="119" t="s">
        <v>1635</v>
      </c>
      <c r="B25" s="156" t="s">
        <v>630</v>
      </c>
      <c r="C25" s="155" t="s">
        <v>362</v>
      </c>
      <c r="D25" s="149">
        <v>1800000</v>
      </c>
      <c r="E25" s="149"/>
      <c r="F25" s="149"/>
      <c r="G25" s="149">
        <v>1800000</v>
      </c>
      <c r="H25" s="149"/>
      <c r="I25" s="149"/>
      <c r="J25" s="149">
        <v>1678508</v>
      </c>
      <c r="K25" s="149"/>
      <c r="L25" s="149"/>
      <c r="M25" s="149">
        <f t="shared" si="3"/>
        <v>1678508</v>
      </c>
    </row>
    <row r="26" spans="1:13" ht="15" customHeight="1" x14ac:dyDescent="0.25">
      <c r="A26" s="119" t="s">
        <v>1638</v>
      </c>
      <c r="B26" s="156" t="s">
        <v>631</v>
      </c>
      <c r="C26" s="155" t="s">
        <v>363</v>
      </c>
      <c r="D26" s="149">
        <v>8000000</v>
      </c>
      <c r="E26" s="149"/>
      <c r="F26" s="149"/>
      <c r="G26" s="149">
        <v>8000000</v>
      </c>
      <c r="H26" s="149"/>
      <c r="I26" s="149"/>
      <c r="J26" s="149">
        <v>5535326</v>
      </c>
      <c r="K26" s="149"/>
      <c r="L26" s="149"/>
      <c r="M26" s="149">
        <f t="shared" si="3"/>
        <v>5535326</v>
      </c>
    </row>
    <row r="27" spans="1:13" ht="15" customHeight="1" x14ac:dyDescent="0.25">
      <c r="A27" s="119" t="s">
        <v>1639</v>
      </c>
      <c r="B27" s="156" t="s">
        <v>632</v>
      </c>
      <c r="C27" s="155" t="s">
        <v>366</v>
      </c>
      <c r="D27" s="149"/>
      <c r="E27" s="149"/>
      <c r="F27" s="149"/>
      <c r="G27" s="149"/>
      <c r="H27" s="149"/>
      <c r="I27" s="149"/>
      <c r="J27" s="149"/>
      <c r="K27" s="149"/>
      <c r="L27" s="149"/>
      <c r="M27" s="149">
        <f t="shared" si="3"/>
        <v>0</v>
      </c>
    </row>
    <row r="28" spans="1:13" ht="15" customHeight="1" x14ac:dyDescent="0.25">
      <c r="A28" s="119" t="s">
        <v>1640</v>
      </c>
      <c r="B28" s="156" t="s">
        <v>367</v>
      </c>
      <c r="C28" s="155" t="s">
        <v>368</v>
      </c>
      <c r="D28" s="149"/>
      <c r="E28" s="149"/>
      <c r="F28" s="149"/>
      <c r="G28" s="149"/>
      <c r="H28" s="149"/>
      <c r="I28" s="149"/>
      <c r="J28" s="149"/>
      <c r="K28" s="149"/>
      <c r="L28" s="149"/>
      <c r="M28" s="149">
        <f t="shared" si="3"/>
        <v>0</v>
      </c>
    </row>
    <row r="29" spans="1:13" ht="15" customHeight="1" x14ac:dyDescent="0.25">
      <c r="A29" s="119" t="s">
        <v>1641</v>
      </c>
      <c r="B29" s="156" t="s">
        <v>633</v>
      </c>
      <c r="C29" s="155" t="s">
        <v>369</v>
      </c>
      <c r="D29" s="149">
        <v>2560000</v>
      </c>
      <c r="E29" s="149"/>
      <c r="F29" s="149"/>
      <c r="G29" s="149">
        <v>2560000</v>
      </c>
      <c r="H29" s="149"/>
      <c r="I29" s="149"/>
      <c r="J29" s="149">
        <v>6864</v>
      </c>
      <c r="K29" s="149"/>
      <c r="L29" s="149"/>
      <c r="M29" s="149">
        <f t="shared" si="3"/>
        <v>6864</v>
      </c>
    </row>
    <row r="30" spans="1:13" ht="15" customHeight="1" x14ac:dyDescent="0.25">
      <c r="A30" s="119" t="s">
        <v>1642</v>
      </c>
      <c r="B30" s="156" t="s">
        <v>634</v>
      </c>
      <c r="C30" s="155" t="s">
        <v>374</v>
      </c>
      <c r="D30" s="149"/>
      <c r="E30" s="149"/>
      <c r="F30" s="149"/>
      <c r="G30" s="149"/>
      <c r="H30" s="149"/>
      <c r="I30" s="149"/>
      <c r="J30" s="149"/>
      <c r="K30" s="149"/>
      <c r="L30" s="149"/>
      <c r="M30" s="149">
        <f t="shared" si="3"/>
        <v>0</v>
      </c>
    </row>
    <row r="31" spans="1:13" s="160" customFormat="1" ht="15" customHeight="1" x14ac:dyDescent="0.25">
      <c r="A31" s="119" t="s">
        <v>1643</v>
      </c>
      <c r="B31" s="157" t="s">
        <v>663</v>
      </c>
      <c r="C31" s="158" t="s">
        <v>390</v>
      </c>
      <c r="D31" s="159">
        <f>SUM(D26:D30)</f>
        <v>10560000</v>
      </c>
      <c r="E31" s="159">
        <f>SUM(E26:E30)</f>
        <v>0</v>
      </c>
      <c r="F31" s="159">
        <f>SUM(F26:F30)</f>
        <v>0</v>
      </c>
      <c r="G31" s="159">
        <f t="shared" ref="G31:L31" si="5">SUM(G26:G30)</f>
        <v>10560000</v>
      </c>
      <c r="H31" s="159">
        <f t="shared" si="5"/>
        <v>0</v>
      </c>
      <c r="I31" s="159">
        <f t="shared" si="5"/>
        <v>0</v>
      </c>
      <c r="J31" s="159">
        <f t="shared" si="5"/>
        <v>5542190</v>
      </c>
      <c r="K31" s="159">
        <f t="shared" si="5"/>
        <v>0</v>
      </c>
      <c r="L31" s="159">
        <f t="shared" si="5"/>
        <v>0</v>
      </c>
      <c r="M31" s="159">
        <f>SUM(J31:L31)</f>
        <v>5542190</v>
      </c>
    </row>
    <row r="32" spans="1:13" ht="15" customHeight="1" x14ac:dyDescent="0.25">
      <c r="A32" s="119" t="s">
        <v>1644</v>
      </c>
      <c r="B32" s="156" t="s">
        <v>635</v>
      </c>
      <c r="C32" s="155" t="s">
        <v>391</v>
      </c>
      <c r="D32" s="149">
        <v>485000</v>
      </c>
      <c r="E32" s="149"/>
      <c r="F32" s="149"/>
      <c r="G32" s="149">
        <v>485000</v>
      </c>
      <c r="H32" s="149"/>
      <c r="I32" s="149"/>
      <c r="J32" s="149">
        <v>487753</v>
      </c>
      <c r="K32" s="149"/>
      <c r="L32" s="149"/>
      <c r="M32" s="149">
        <f>SUM(J32:L32)</f>
        <v>487753</v>
      </c>
    </row>
    <row r="33" spans="1:13" s="160" customFormat="1" ht="15" customHeight="1" x14ac:dyDescent="0.25">
      <c r="A33" s="119" t="s">
        <v>1645</v>
      </c>
      <c r="B33" s="157" t="s">
        <v>664</v>
      </c>
      <c r="C33" s="158" t="s">
        <v>392</v>
      </c>
      <c r="D33" s="159">
        <f>D22+D23+D24+D25+D31+D32</f>
        <v>12845000</v>
      </c>
      <c r="E33" s="159">
        <f>E22+E23+E24+E25+E31+E32</f>
        <v>0</v>
      </c>
      <c r="F33" s="159">
        <f>F22+F23+F24+F25+F31+F32</f>
        <v>0</v>
      </c>
      <c r="G33" s="159">
        <f t="shared" ref="G33:L33" si="6">G22+G23+G24+G25+G31+G32</f>
        <v>12845000</v>
      </c>
      <c r="H33" s="159">
        <f t="shared" si="6"/>
        <v>0</v>
      </c>
      <c r="I33" s="159">
        <f t="shared" si="6"/>
        <v>0</v>
      </c>
      <c r="J33" s="159">
        <f t="shared" si="6"/>
        <v>7708451</v>
      </c>
      <c r="K33" s="159">
        <f t="shared" si="6"/>
        <v>0</v>
      </c>
      <c r="L33" s="159">
        <f t="shared" si="6"/>
        <v>0</v>
      </c>
      <c r="M33" s="159">
        <f>SUM(J33:L33)</f>
        <v>7708451</v>
      </c>
    </row>
    <row r="34" spans="1:13" ht="15" customHeight="1" x14ac:dyDescent="0.25">
      <c r="A34" s="119" t="s">
        <v>1653</v>
      </c>
      <c r="B34" s="161" t="s">
        <v>897</v>
      </c>
      <c r="C34" s="155" t="s">
        <v>394</v>
      </c>
      <c r="D34" s="149"/>
      <c r="E34" s="149"/>
      <c r="F34" s="149"/>
      <c r="G34" s="149"/>
      <c r="H34" s="149"/>
      <c r="I34" s="149"/>
      <c r="J34" s="149"/>
      <c r="K34" s="149"/>
      <c r="L34" s="149"/>
      <c r="M34" s="149">
        <f>SUM(J34:L34)</f>
        <v>0</v>
      </c>
    </row>
    <row r="35" spans="1:13" ht="15" customHeight="1" x14ac:dyDescent="0.25">
      <c r="A35" s="119" t="s">
        <v>1654</v>
      </c>
      <c r="B35" s="161" t="s">
        <v>636</v>
      </c>
      <c r="C35" s="155" t="s">
        <v>395</v>
      </c>
      <c r="D35" s="149"/>
      <c r="E35" s="149"/>
      <c r="F35" s="149"/>
      <c r="G35" s="149"/>
      <c r="H35" s="149"/>
      <c r="I35" s="149"/>
      <c r="J35" s="149">
        <v>315110</v>
      </c>
      <c r="K35" s="149"/>
      <c r="L35" s="149"/>
      <c r="M35" s="149">
        <f t="shared" ref="M35:M45" si="7">SUM(J35:L35)</f>
        <v>315110</v>
      </c>
    </row>
    <row r="36" spans="1:13" ht="15" customHeight="1" x14ac:dyDescent="0.25">
      <c r="A36" s="119" t="s">
        <v>1655</v>
      </c>
      <c r="B36" s="161" t="s">
        <v>637</v>
      </c>
      <c r="C36" s="155" t="s">
        <v>398</v>
      </c>
      <c r="D36" s="149"/>
      <c r="E36" s="149"/>
      <c r="F36" s="149"/>
      <c r="G36" s="149"/>
      <c r="H36" s="149"/>
      <c r="I36" s="149"/>
      <c r="J36" s="149"/>
      <c r="K36" s="149"/>
      <c r="L36" s="149"/>
      <c r="M36" s="149">
        <f t="shared" si="7"/>
        <v>0</v>
      </c>
    </row>
    <row r="37" spans="1:13" ht="15" customHeight="1" x14ac:dyDescent="0.25">
      <c r="A37" s="119" t="s">
        <v>1656</v>
      </c>
      <c r="B37" s="161" t="s">
        <v>638</v>
      </c>
      <c r="C37" s="155" t="s">
        <v>399</v>
      </c>
      <c r="D37" s="149">
        <v>100000</v>
      </c>
      <c r="E37" s="149"/>
      <c r="F37" s="149"/>
      <c r="G37" s="149">
        <v>100000</v>
      </c>
      <c r="H37" s="149"/>
      <c r="I37" s="149"/>
      <c r="J37" s="149">
        <v>4698822</v>
      </c>
      <c r="K37" s="149"/>
      <c r="L37" s="149"/>
      <c r="M37" s="149">
        <f t="shared" si="7"/>
        <v>4698822</v>
      </c>
    </row>
    <row r="38" spans="1:13" ht="15" customHeight="1" x14ac:dyDescent="0.25">
      <c r="A38" s="119" t="s">
        <v>1657</v>
      </c>
      <c r="B38" s="161" t="s">
        <v>406</v>
      </c>
      <c r="C38" s="155" t="s">
        <v>407</v>
      </c>
      <c r="D38" s="149">
        <v>8140730</v>
      </c>
      <c r="E38" s="149"/>
      <c r="F38" s="149"/>
      <c r="G38" s="149">
        <v>8140730</v>
      </c>
      <c r="H38" s="149"/>
      <c r="I38" s="149"/>
      <c r="J38" s="149">
        <v>7058773</v>
      </c>
      <c r="K38" s="149"/>
      <c r="L38" s="149"/>
      <c r="M38" s="149">
        <f t="shared" si="7"/>
        <v>7058773</v>
      </c>
    </row>
    <row r="39" spans="1:13" ht="15" customHeight="1" x14ac:dyDescent="0.25">
      <c r="A39" s="119" t="s">
        <v>1658</v>
      </c>
      <c r="B39" s="161" t="s">
        <v>408</v>
      </c>
      <c r="C39" s="155" t="s">
        <v>409</v>
      </c>
      <c r="D39" s="149">
        <v>2198677</v>
      </c>
      <c r="E39" s="149"/>
      <c r="F39" s="149"/>
      <c r="G39" s="149">
        <v>2199740</v>
      </c>
      <c r="H39" s="149"/>
      <c r="I39" s="149"/>
      <c r="J39" s="149">
        <v>3211079</v>
      </c>
      <c r="K39" s="149"/>
      <c r="L39" s="149"/>
      <c r="M39" s="149">
        <f t="shared" si="7"/>
        <v>3211079</v>
      </c>
    </row>
    <row r="40" spans="1:13" ht="15" customHeight="1" x14ac:dyDescent="0.25">
      <c r="A40" s="119" t="s">
        <v>1659</v>
      </c>
      <c r="B40" s="161" t="s">
        <v>410</v>
      </c>
      <c r="C40" s="155" t="s">
        <v>411</v>
      </c>
      <c r="D40" s="149">
        <v>3264633</v>
      </c>
      <c r="E40" s="149"/>
      <c r="F40" s="149"/>
      <c r="G40" s="149">
        <v>4336815</v>
      </c>
      <c r="H40" s="149"/>
      <c r="I40" s="149"/>
      <c r="J40" s="149">
        <v>4336815</v>
      </c>
      <c r="K40" s="149"/>
      <c r="L40" s="149"/>
      <c r="M40" s="149">
        <f t="shared" si="7"/>
        <v>4336815</v>
      </c>
    </row>
    <row r="41" spans="1:13" ht="15" customHeight="1" x14ac:dyDescent="0.25">
      <c r="A41" s="119" t="s">
        <v>1660</v>
      </c>
      <c r="B41" s="161" t="s">
        <v>898</v>
      </c>
      <c r="C41" s="155" t="s">
        <v>899</v>
      </c>
      <c r="D41" s="149"/>
      <c r="E41" s="149"/>
      <c r="F41" s="149"/>
      <c r="G41" s="149"/>
      <c r="H41" s="149"/>
      <c r="I41" s="149"/>
      <c r="J41" s="149">
        <v>532864</v>
      </c>
      <c r="K41" s="149"/>
      <c r="L41" s="149"/>
      <c r="M41" s="149">
        <f t="shared" si="7"/>
        <v>532864</v>
      </c>
    </row>
    <row r="42" spans="1:13" ht="15" customHeight="1" x14ac:dyDescent="0.25">
      <c r="A42" s="119" t="s">
        <v>1661</v>
      </c>
      <c r="B42" s="161" t="s">
        <v>900</v>
      </c>
      <c r="C42" s="155" t="s">
        <v>901</v>
      </c>
      <c r="D42" s="149"/>
      <c r="E42" s="149"/>
      <c r="F42" s="149"/>
      <c r="G42" s="149"/>
      <c r="H42" s="149"/>
      <c r="I42" s="149"/>
      <c r="J42" s="149">
        <v>26</v>
      </c>
      <c r="K42" s="149"/>
      <c r="L42" s="149"/>
      <c r="M42" s="149">
        <f t="shared" si="7"/>
        <v>26</v>
      </c>
    </row>
    <row r="43" spans="1:13" ht="15" customHeight="1" x14ac:dyDescent="0.25">
      <c r="A43" s="119" t="s">
        <v>1662</v>
      </c>
      <c r="B43" s="161" t="s">
        <v>640</v>
      </c>
      <c r="C43" s="155" t="s">
        <v>414</v>
      </c>
      <c r="D43" s="149"/>
      <c r="E43" s="149"/>
      <c r="F43" s="149"/>
      <c r="G43" s="149"/>
      <c r="H43" s="149"/>
      <c r="I43" s="149"/>
      <c r="J43" s="149"/>
      <c r="K43" s="149"/>
      <c r="L43" s="149"/>
      <c r="M43" s="149">
        <f t="shared" si="7"/>
        <v>0</v>
      </c>
    </row>
    <row r="44" spans="1:13" ht="15" customHeight="1" x14ac:dyDescent="0.25">
      <c r="A44" s="119" t="s">
        <v>1663</v>
      </c>
      <c r="B44" s="161" t="s">
        <v>847</v>
      </c>
      <c r="C44" s="155" t="s">
        <v>419</v>
      </c>
      <c r="D44" s="149"/>
      <c r="E44" s="149"/>
      <c r="F44" s="149"/>
      <c r="G44" s="149"/>
      <c r="H44" s="149"/>
      <c r="I44" s="149"/>
      <c r="J44" s="149">
        <v>82000</v>
      </c>
      <c r="K44" s="149"/>
      <c r="L44" s="149"/>
      <c r="M44" s="149">
        <f t="shared" si="7"/>
        <v>82000</v>
      </c>
    </row>
    <row r="45" spans="1:13" ht="15" customHeight="1" x14ac:dyDescent="0.25">
      <c r="A45" s="119" t="s">
        <v>1664</v>
      </c>
      <c r="B45" s="161" t="s">
        <v>641</v>
      </c>
      <c r="C45" s="155" t="s">
        <v>846</v>
      </c>
      <c r="D45" s="149"/>
      <c r="E45" s="149"/>
      <c r="F45" s="149"/>
      <c r="G45" s="149"/>
      <c r="H45" s="149"/>
      <c r="I45" s="149"/>
      <c r="J45" s="149">
        <v>80229</v>
      </c>
      <c r="K45" s="149"/>
      <c r="L45" s="149"/>
      <c r="M45" s="149">
        <f t="shared" si="7"/>
        <v>80229</v>
      </c>
    </row>
    <row r="46" spans="1:13" s="160" customFormat="1" ht="15" customHeight="1" x14ac:dyDescent="0.25">
      <c r="A46" s="119" t="s">
        <v>1665</v>
      </c>
      <c r="B46" s="162" t="s">
        <v>665</v>
      </c>
      <c r="C46" s="158" t="s">
        <v>423</v>
      </c>
      <c r="D46" s="159">
        <f>SUM(D34:D45)</f>
        <v>13704040</v>
      </c>
      <c r="E46" s="159">
        <f>SUM(E34:E45)</f>
        <v>0</v>
      </c>
      <c r="F46" s="159">
        <f>SUM(F34:F45)</f>
        <v>0</v>
      </c>
      <c r="G46" s="159">
        <f t="shared" ref="G46:L46" si="8">SUM(G34:G45)</f>
        <v>14777285</v>
      </c>
      <c r="H46" s="159">
        <f t="shared" si="8"/>
        <v>0</v>
      </c>
      <c r="I46" s="159">
        <f t="shared" si="8"/>
        <v>0</v>
      </c>
      <c r="J46" s="159">
        <f t="shared" si="8"/>
        <v>20315718</v>
      </c>
      <c r="K46" s="159">
        <f t="shared" si="8"/>
        <v>0</v>
      </c>
      <c r="L46" s="159">
        <f t="shared" si="8"/>
        <v>0</v>
      </c>
      <c r="M46" s="159">
        <f t="shared" ref="M46:M54" si="9">SUM(J46:L46)</f>
        <v>20315718</v>
      </c>
    </row>
    <row r="47" spans="1:13" x14ac:dyDescent="0.25">
      <c r="A47" s="119" t="s">
        <v>1666</v>
      </c>
      <c r="B47" s="161" t="s">
        <v>435</v>
      </c>
      <c r="C47" s="155" t="s">
        <v>436</v>
      </c>
      <c r="D47" s="149"/>
      <c r="E47" s="149"/>
      <c r="F47" s="149"/>
      <c r="G47" s="149"/>
      <c r="H47" s="149"/>
      <c r="I47" s="149"/>
      <c r="J47" s="149"/>
      <c r="K47" s="149"/>
      <c r="L47" s="149"/>
      <c r="M47" s="149">
        <f t="shared" si="9"/>
        <v>0</v>
      </c>
    </row>
    <row r="48" spans="1:13" ht="15" customHeight="1" x14ac:dyDescent="0.25">
      <c r="A48" s="119" t="s">
        <v>1667</v>
      </c>
      <c r="B48" s="156" t="s">
        <v>902</v>
      </c>
      <c r="C48" s="155" t="s">
        <v>437</v>
      </c>
      <c r="D48" s="149"/>
      <c r="E48" s="149"/>
      <c r="F48" s="149"/>
      <c r="G48" s="149"/>
      <c r="H48" s="149"/>
      <c r="I48" s="149"/>
      <c r="J48" s="149"/>
      <c r="K48" s="149"/>
      <c r="L48" s="149"/>
      <c r="M48" s="149">
        <f t="shared" si="9"/>
        <v>0</v>
      </c>
    </row>
    <row r="49" spans="1:13" ht="30" x14ac:dyDescent="0.25">
      <c r="A49" s="119" t="s">
        <v>1668</v>
      </c>
      <c r="B49" s="161" t="s">
        <v>903</v>
      </c>
      <c r="C49" s="155" t="s">
        <v>438</v>
      </c>
      <c r="D49" s="149"/>
      <c r="E49" s="149"/>
      <c r="F49" s="149"/>
      <c r="G49" s="149"/>
      <c r="H49" s="149"/>
      <c r="I49" s="149"/>
      <c r="J49" s="149"/>
      <c r="K49" s="149"/>
      <c r="L49" s="149"/>
      <c r="M49" s="149">
        <f t="shared" si="9"/>
        <v>0</v>
      </c>
    </row>
    <row r="50" spans="1:13" x14ac:dyDescent="0.25">
      <c r="A50" s="119" t="s">
        <v>1669</v>
      </c>
      <c r="B50" s="161" t="s">
        <v>645</v>
      </c>
      <c r="C50" s="155" t="s">
        <v>904</v>
      </c>
      <c r="D50" s="149"/>
      <c r="E50" s="149"/>
      <c r="F50" s="149"/>
      <c r="G50" s="149"/>
      <c r="H50" s="149"/>
      <c r="I50" s="149"/>
      <c r="J50" s="149"/>
      <c r="K50" s="149"/>
      <c r="L50" s="149"/>
      <c r="M50" s="149">
        <f t="shared" si="9"/>
        <v>0</v>
      </c>
    </row>
    <row r="51" spans="1:13" x14ac:dyDescent="0.25">
      <c r="A51" s="119" t="s">
        <v>1670</v>
      </c>
      <c r="B51" s="161" t="s">
        <v>646</v>
      </c>
      <c r="C51" s="155" t="s">
        <v>905</v>
      </c>
      <c r="D51" s="149"/>
      <c r="E51" s="149"/>
      <c r="F51" s="149"/>
      <c r="G51" s="149"/>
      <c r="H51" s="149"/>
      <c r="I51" s="149"/>
      <c r="J51" s="149"/>
      <c r="K51" s="149"/>
      <c r="L51" s="149"/>
      <c r="M51" s="149">
        <f t="shared" si="9"/>
        <v>0</v>
      </c>
    </row>
    <row r="52" spans="1:13" s="160" customFormat="1" ht="15" customHeight="1" x14ac:dyDescent="0.25">
      <c r="A52" s="119" t="s">
        <v>1671</v>
      </c>
      <c r="B52" s="157" t="s">
        <v>667</v>
      </c>
      <c r="C52" s="158" t="s">
        <v>439</v>
      </c>
      <c r="D52" s="159">
        <f t="shared" ref="D52:I52" si="10">SUM(D47:D49)</f>
        <v>0</v>
      </c>
      <c r="E52" s="159">
        <f t="shared" si="10"/>
        <v>0</v>
      </c>
      <c r="F52" s="159">
        <f t="shared" si="10"/>
        <v>0</v>
      </c>
      <c r="G52" s="159">
        <f t="shared" si="10"/>
        <v>0</v>
      </c>
      <c r="H52" s="159">
        <f t="shared" si="10"/>
        <v>0</v>
      </c>
      <c r="I52" s="159">
        <f t="shared" si="10"/>
        <v>0</v>
      </c>
      <c r="J52" s="159">
        <f>SUM(J47:J51)</f>
        <v>0</v>
      </c>
      <c r="K52" s="159">
        <f>SUM(K47:K51)</f>
        <v>0</v>
      </c>
      <c r="L52" s="159">
        <f>SUM(L47:L51)</f>
        <v>0</v>
      </c>
      <c r="M52" s="159">
        <f t="shared" si="9"/>
        <v>0</v>
      </c>
    </row>
    <row r="53" spans="1:13" ht="15" customHeight="1" x14ac:dyDescent="0.25">
      <c r="A53" s="119" t="s">
        <v>1672</v>
      </c>
      <c r="B53" s="163" t="s">
        <v>96</v>
      </c>
      <c r="C53" s="164"/>
      <c r="D53" s="165">
        <f>D52+D46+D33+D19</f>
        <v>53657818</v>
      </c>
      <c r="E53" s="165">
        <f>E52+E46+E33+E19</f>
        <v>0</v>
      </c>
      <c r="F53" s="165">
        <f>F52+F46+F33+F19</f>
        <v>0</v>
      </c>
      <c r="G53" s="165">
        <f t="shared" ref="G53:L53" si="11">G52+G46+G33+G19</f>
        <v>56169751</v>
      </c>
      <c r="H53" s="165">
        <f t="shared" si="11"/>
        <v>0</v>
      </c>
      <c r="I53" s="165">
        <f t="shared" si="11"/>
        <v>0</v>
      </c>
      <c r="J53" s="165">
        <f t="shared" si="11"/>
        <v>58231672</v>
      </c>
      <c r="K53" s="165">
        <f t="shared" si="11"/>
        <v>0</v>
      </c>
      <c r="L53" s="165">
        <f t="shared" si="11"/>
        <v>0</v>
      </c>
      <c r="M53" s="165">
        <f t="shared" si="9"/>
        <v>58231672</v>
      </c>
    </row>
    <row r="54" spans="1:13" ht="15" customHeight="1" x14ac:dyDescent="0.25">
      <c r="A54" s="119" t="s">
        <v>1673</v>
      </c>
      <c r="B54" s="156" t="s">
        <v>346</v>
      </c>
      <c r="C54" s="155" t="s">
        <v>347</v>
      </c>
      <c r="D54" s="149"/>
      <c r="E54" s="149"/>
      <c r="F54" s="149"/>
      <c r="G54" s="149"/>
      <c r="H54" s="149"/>
      <c r="I54" s="149"/>
      <c r="J54" s="149"/>
      <c r="K54" s="149"/>
      <c r="L54" s="149"/>
      <c r="M54" s="149">
        <f t="shared" si="9"/>
        <v>0</v>
      </c>
    </row>
    <row r="55" spans="1:13" ht="15" customHeight="1" x14ac:dyDescent="0.25">
      <c r="A55" s="119" t="s">
        <v>1674</v>
      </c>
      <c r="B55" s="156" t="s">
        <v>348</v>
      </c>
      <c r="C55" s="155" t="s">
        <v>349</v>
      </c>
      <c r="D55" s="149"/>
      <c r="E55" s="149"/>
      <c r="F55" s="149"/>
      <c r="G55" s="149"/>
      <c r="H55" s="149"/>
      <c r="I55" s="149"/>
      <c r="J55" s="149"/>
      <c r="K55" s="149"/>
      <c r="L55" s="149"/>
      <c r="M55" s="149">
        <f t="shared" ref="M55:M60" si="12">SUM(J55:L55)</f>
        <v>0</v>
      </c>
    </row>
    <row r="56" spans="1:13" ht="15" customHeight="1" x14ac:dyDescent="0.25">
      <c r="A56" s="119" t="s">
        <v>1675</v>
      </c>
      <c r="B56" s="156" t="s">
        <v>623</v>
      </c>
      <c r="C56" s="155" t="s">
        <v>350</v>
      </c>
      <c r="D56" s="149"/>
      <c r="E56" s="149"/>
      <c r="F56" s="149"/>
      <c r="G56" s="149"/>
      <c r="H56" s="149"/>
      <c r="I56" s="149"/>
      <c r="J56" s="149"/>
      <c r="K56" s="149"/>
      <c r="L56" s="149"/>
      <c r="M56" s="149">
        <f t="shared" si="12"/>
        <v>0</v>
      </c>
    </row>
    <row r="57" spans="1:13" x14ac:dyDescent="0.25">
      <c r="A57" s="119" t="s">
        <v>1676</v>
      </c>
      <c r="B57" s="156" t="s">
        <v>624</v>
      </c>
      <c r="C57" s="155" t="s">
        <v>351</v>
      </c>
      <c r="D57" s="149"/>
      <c r="E57" s="149"/>
      <c r="F57" s="149"/>
      <c r="G57" s="149"/>
      <c r="H57" s="149"/>
      <c r="I57" s="149"/>
      <c r="J57" s="149"/>
      <c r="K57" s="149"/>
      <c r="L57" s="149"/>
      <c r="M57" s="149">
        <f t="shared" si="12"/>
        <v>0</v>
      </c>
    </row>
    <row r="58" spans="1:13" ht="15" customHeight="1" x14ac:dyDescent="0.25">
      <c r="A58" s="119" t="s">
        <v>1677</v>
      </c>
      <c r="B58" s="156" t="s">
        <v>625</v>
      </c>
      <c r="C58" s="155" t="s">
        <v>352</v>
      </c>
      <c r="D58" s="149"/>
      <c r="E58" s="149"/>
      <c r="F58" s="149"/>
      <c r="G58" s="149">
        <v>64971921</v>
      </c>
      <c r="H58" s="149"/>
      <c r="I58" s="149"/>
      <c r="J58" s="149">
        <v>64971921</v>
      </c>
      <c r="K58" s="149"/>
      <c r="L58" s="149"/>
      <c r="M58" s="149">
        <f t="shared" si="12"/>
        <v>64971921</v>
      </c>
    </row>
    <row r="59" spans="1:13" s="160" customFormat="1" ht="15" customHeight="1" x14ac:dyDescent="0.25">
      <c r="A59" s="119" t="s">
        <v>1678</v>
      </c>
      <c r="B59" s="157" t="s">
        <v>661</v>
      </c>
      <c r="C59" s="158" t="s">
        <v>353</v>
      </c>
      <c r="D59" s="159">
        <f>SUM(D54:D58)</f>
        <v>0</v>
      </c>
      <c r="E59" s="159">
        <f>SUM(E54:E58)</f>
        <v>0</v>
      </c>
      <c r="F59" s="159">
        <f>SUM(F54:F58)</f>
        <v>0</v>
      </c>
      <c r="G59" s="159">
        <f t="shared" ref="G59:L59" si="13">SUM(G54:G58)</f>
        <v>64971921</v>
      </c>
      <c r="H59" s="159">
        <f t="shared" si="13"/>
        <v>0</v>
      </c>
      <c r="I59" s="159">
        <f t="shared" si="13"/>
        <v>0</v>
      </c>
      <c r="J59" s="159">
        <f t="shared" si="13"/>
        <v>64971921</v>
      </c>
      <c r="K59" s="159">
        <f t="shared" si="13"/>
        <v>0</v>
      </c>
      <c r="L59" s="159">
        <f t="shared" si="13"/>
        <v>0</v>
      </c>
      <c r="M59" s="159">
        <f t="shared" si="12"/>
        <v>64971921</v>
      </c>
    </row>
    <row r="60" spans="1:13" ht="15" customHeight="1" x14ac:dyDescent="0.25">
      <c r="A60" s="119" t="s">
        <v>1679</v>
      </c>
      <c r="B60" s="161" t="s">
        <v>642</v>
      </c>
      <c r="C60" s="155" t="s">
        <v>424</v>
      </c>
      <c r="D60" s="149"/>
      <c r="E60" s="149"/>
      <c r="F60" s="149"/>
      <c r="G60" s="149"/>
      <c r="H60" s="149"/>
      <c r="I60" s="149"/>
      <c r="J60" s="149"/>
      <c r="K60" s="149"/>
      <c r="L60" s="149"/>
      <c r="M60" s="149">
        <f t="shared" si="12"/>
        <v>0</v>
      </c>
    </row>
    <row r="61" spans="1:13" ht="15" customHeight="1" x14ac:dyDescent="0.25">
      <c r="A61" s="119" t="s">
        <v>1680</v>
      </c>
      <c r="B61" s="161" t="s">
        <v>643</v>
      </c>
      <c r="C61" s="155" t="s">
        <v>426</v>
      </c>
      <c r="D61" s="149">
        <v>6680703</v>
      </c>
      <c r="E61" s="149"/>
      <c r="F61" s="149"/>
      <c r="G61" s="149">
        <v>6680703</v>
      </c>
      <c r="H61" s="149"/>
      <c r="I61" s="149"/>
      <c r="J61" s="149">
        <v>0</v>
      </c>
      <c r="K61" s="149"/>
      <c r="L61" s="149"/>
      <c r="M61" s="149">
        <f t="shared" ref="M61:M76" si="14">SUM(J61:L61)</f>
        <v>0</v>
      </c>
    </row>
    <row r="62" spans="1:13" ht="15" customHeight="1" x14ac:dyDescent="0.25">
      <c r="A62" s="119" t="s">
        <v>1681</v>
      </c>
      <c r="B62" s="161" t="s">
        <v>428</v>
      </c>
      <c r="C62" s="155" t="s">
        <v>429</v>
      </c>
      <c r="D62" s="149"/>
      <c r="E62" s="149"/>
      <c r="F62" s="149"/>
      <c r="G62" s="149"/>
      <c r="H62" s="149"/>
      <c r="I62" s="149"/>
      <c r="J62" s="149"/>
      <c r="K62" s="149"/>
      <c r="L62" s="149"/>
      <c r="M62" s="149">
        <f t="shared" si="14"/>
        <v>0</v>
      </c>
    </row>
    <row r="63" spans="1:13" ht="15" customHeight="1" x14ac:dyDescent="0.25">
      <c r="A63" s="119" t="s">
        <v>1682</v>
      </c>
      <c r="B63" s="161" t="s">
        <v>644</v>
      </c>
      <c r="C63" s="155" t="s">
        <v>430</v>
      </c>
      <c r="D63" s="149"/>
      <c r="E63" s="149"/>
      <c r="F63" s="149"/>
      <c r="G63" s="149"/>
      <c r="H63" s="149"/>
      <c r="I63" s="149"/>
      <c r="J63" s="149"/>
      <c r="K63" s="149"/>
      <c r="L63" s="149"/>
      <c r="M63" s="149">
        <f t="shared" si="14"/>
        <v>0</v>
      </c>
    </row>
    <row r="64" spans="1:13" ht="15" customHeight="1" x14ac:dyDescent="0.25">
      <c r="A64" s="119" t="s">
        <v>1683</v>
      </c>
      <c r="B64" s="161" t="s">
        <v>432</v>
      </c>
      <c r="C64" s="155" t="s">
        <v>433</v>
      </c>
      <c r="D64" s="149"/>
      <c r="E64" s="149"/>
      <c r="F64" s="149"/>
      <c r="G64" s="149"/>
      <c r="H64" s="149"/>
      <c r="I64" s="149"/>
      <c r="J64" s="149"/>
      <c r="K64" s="149"/>
      <c r="L64" s="149"/>
      <c r="M64" s="149">
        <f t="shared" si="14"/>
        <v>0</v>
      </c>
    </row>
    <row r="65" spans="1:13" s="160" customFormat="1" ht="15" customHeight="1" x14ac:dyDescent="0.25">
      <c r="A65" s="119" t="s">
        <v>1684</v>
      </c>
      <c r="B65" s="157" t="s">
        <v>666</v>
      </c>
      <c r="C65" s="158" t="s">
        <v>434</v>
      </c>
      <c r="D65" s="159">
        <f>SUM(D60:D64)</f>
        <v>6680703</v>
      </c>
      <c r="E65" s="159">
        <f>SUM(E60:E64)</f>
        <v>0</v>
      </c>
      <c r="F65" s="159">
        <f>SUM(F60:F64)</f>
        <v>0</v>
      </c>
      <c r="G65" s="159">
        <f t="shared" ref="G65:L65" si="15">SUM(G60:G64)</f>
        <v>6680703</v>
      </c>
      <c r="H65" s="159">
        <f t="shared" si="15"/>
        <v>0</v>
      </c>
      <c r="I65" s="159">
        <f t="shared" si="15"/>
        <v>0</v>
      </c>
      <c r="J65" s="159">
        <f t="shared" si="15"/>
        <v>0</v>
      </c>
      <c r="K65" s="159">
        <f t="shared" si="15"/>
        <v>0</v>
      </c>
      <c r="L65" s="159">
        <f t="shared" si="15"/>
        <v>0</v>
      </c>
      <c r="M65" s="159">
        <f t="shared" si="14"/>
        <v>0</v>
      </c>
    </row>
    <row r="66" spans="1:13" x14ac:dyDescent="0.25">
      <c r="A66" s="119" t="s">
        <v>1685</v>
      </c>
      <c r="B66" s="161" t="s">
        <v>440</v>
      </c>
      <c r="C66" s="155" t="s">
        <v>441</v>
      </c>
      <c r="D66" s="149"/>
      <c r="E66" s="149"/>
      <c r="F66" s="149"/>
      <c r="G66" s="149"/>
      <c r="H66" s="149"/>
      <c r="I66" s="149"/>
      <c r="J66" s="149"/>
      <c r="K66" s="149"/>
      <c r="L66" s="149"/>
      <c r="M66" s="149">
        <f t="shared" si="14"/>
        <v>0</v>
      </c>
    </row>
    <row r="67" spans="1:13" ht="15" customHeight="1" x14ac:dyDescent="0.25">
      <c r="A67" s="119" t="s">
        <v>1686</v>
      </c>
      <c r="B67" s="161" t="s">
        <v>854</v>
      </c>
      <c r="C67" s="155" t="s">
        <v>442</v>
      </c>
      <c r="D67" s="149"/>
      <c r="E67" s="149"/>
      <c r="F67" s="149"/>
      <c r="G67" s="149"/>
      <c r="H67" s="149"/>
      <c r="I67" s="149"/>
      <c r="J67" s="149"/>
      <c r="K67" s="149"/>
      <c r="L67" s="149"/>
      <c r="M67" s="149">
        <f t="shared" si="14"/>
        <v>0</v>
      </c>
    </row>
    <row r="68" spans="1:13" ht="30" x14ac:dyDescent="0.25">
      <c r="A68" s="119" t="s">
        <v>1687</v>
      </c>
      <c r="B68" s="161" t="s">
        <v>855</v>
      </c>
      <c r="C68" s="155" t="s">
        <v>443</v>
      </c>
      <c r="D68" s="149"/>
      <c r="E68" s="149"/>
      <c r="F68" s="149"/>
      <c r="G68" s="149"/>
      <c r="H68" s="149"/>
      <c r="I68" s="149"/>
      <c r="J68" s="149"/>
      <c r="K68" s="149"/>
      <c r="L68" s="149"/>
      <c r="M68" s="149">
        <f t="shared" si="14"/>
        <v>0</v>
      </c>
    </row>
    <row r="69" spans="1:13" x14ac:dyDescent="0.25">
      <c r="A69" s="119" t="s">
        <v>1688</v>
      </c>
      <c r="B69" s="156" t="s">
        <v>647</v>
      </c>
      <c r="C69" s="155" t="s">
        <v>851</v>
      </c>
      <c r="D69" s="149"/>
      <c r="E69" s="149"/>
      <c r="F69" s="149"/>
      <c r="G69" s="149"/>
      <c r="H69" s="149"/>
      <c r="I69" s="149"/>
      <c r="J69" s="149"/>
      <c r="K69" s="149"/>
      <c r="L69" s="149"/>
      <c r="M69" s="149">
        <f t="shared" si="14"/>
        <v>0</v>
      </c>
    </row>
    <row r="70" spans="1:13" ht="15" customHeight="1" x14ac:dyDescent="0.25">
      <c r="A70" s="119" t="s">
        <v>1689</v>
      </c>
      <c r="B70" s="161" t="s">
        <v>648</v>
      </c>
      <c r="C70" s="155" t="s">
        <v>853</v>
      </c>
      <c r="D70" s="149"/>
      <c r="E70" s="149"/>
      <c r="F70" s="149"/>
      <c r="G70" s="149">
        <v>3771606</v>
      </c>
      <c r="H70" s="149"/>
      <c r="I70" s="149"/>
      <c r="J70" s="149">
        <v>4051606</v>
      </c>
      <c r="K70" s="149"/>
      <c r="L70" s="149"/>
      <c r="M70" s="149">
        <f t="shared" si="14"/>
        <v>4051606</v>
      </c>
    </row>
    <row r="71" spans="1:13" s="160" customFormat="1" ht="15" customHeight="1" x14ac:dyDescent="0.25">
      <c r="A71" s="119" t="s">
        <v>1690</v>
      </c>
      <c r="B71" s="157" t="s">
        <v>669</v>
      </c>
      <c r="C71" s="158" t="s">
        <v>444</v>
      </c>
      <c r="D71" s="159">
        <f>SUM(D66:D70)</f>
        <v>0</v>
      </c>
      <c r="E71" s="159">
        <f>SUM(E66:E70)</f>
        <v>0</v>
      </c>
      <c r="F71" s="159">
        <f>SUM(F66:F70)</f>
        <v>0</v>
      </c>
      <c r="G71" s="159">
        <f t="shared" ref="G71:L71" si="16">SUM(G66:G70)</f>
        <v>3771606</v>
      </c>
      <c r="H71" s="159">
        <f t="shared" si="16"/>
        <v>0</v>
      </c>
      <c r="I71" s="159">
        <f t="shared" si="16"/>
        <v>0</v>
      </c>
      <c r="J71" s="159">
        <f t="shared" si="16"/>
        <v>4051606</v>
      </c>
      <c r="K71" s="159">
        <f t="shared" si="16"/>
        <v>0</v>
      </c>
      <c r="L71" s="159">
        <f t="shared" si="16"/>
        <v>0</v>
      </c>
      <c r="M71" s="159">
        <f t="shared" si="14"/>
        <v>4051606</v>
      </c>
    </row>
    <row r="72" spans="1:13" ht="15" customHeight="1" x14ac:dyDescent="0.25">
      <c r="A72" s="119" t="s">
        <v>1691</v>
      </c>
      <c r="B72" s="163" t="s">
        <v>97</v>
      </c>
      <c r="C72" s="164"/>
      <c r="D72" s="165">
        <f>D59+D65+D71</f>
        <v>6680703</v>
      </c>
      <c r="E72" s="165">
        <f>E59+E65+E71</f>
        <v>0</v>
      </c>
      <c r="F72" s="165">
        <f>F59+F65+F71</f>
        <v>0</v>
      </c>
      <c r="G72" s="165">
        <f t="shared" ref="G72:L72" si="17">G59+G65+G71</f>
        <v>75424230</v>
      </c>
      <c r="H72" s="165">
        <f t="shared" si="17"/>
        <v>0</v>
      </c>
      <c r="I72" s="165">
        <f t="shared" si="17"/>
        <v>0</v>
      </c>
      <c r="J72" s="165">
        <f t="shared" si="17"/>
        <v>69023527</v>
      </c>
      <c r="K72" s="165">
        <f t="shared" si="17"/>
        <v>0</v>
      </c>
      <c r="L72" s="165">
        <f t="shared" si="17"/>
        <v>0</v>
      </c>
      <c r="M72" s="165">
        <f t="shared" si="14"/>
        <v>69023527</v>
      </c>
    </row>
    <row r="73" spans="1:13" s="160" customFormat="1" x14ac:dyDescent="0.25">
      <c r="A73" s="119" t="s">
        <v>1692</v>
      </c>
      <c r="B73" s="166" t="s">
        <v>668</v>
      </c>
      <c r="C73" s="167" t="s">
        <v>445</v>
      </c>
      <c r="D73" s="168">
        <f>D53+D72</f>
        <v>60338521</v>
      </c>
      <c r="E73" s="168">
        <f>E53+E72</f>
        <v>0</v>
      </c>
      <c r="F73" s="168">
        <f>F53+F72</f>
        <v>0</v>
      </c>
      <c r="G73" s="168">
        <f t="shared" ref="G73:L73" si="18">G53+G72</f>
        <v>131593981</v>
      </c>
      <c r="H73" s="168">
        <f t="shared" si="18"/>
        <v>0</v>
      </c>
      <c r="I73" s="168">
        <f t="shared" si="18"/>
        <v>0</v>
      </c>
      <c r="J73" s="168">
        <f t="shared" si="18"/>
        <v>127255199</v>
      </c>
      <c r="K73" s="168">
        <f t="shared" si="18"/>
        <v>0</v>
      </c>
      <c r="L73" s="168">
        <f t="shared" si="18"/>
        <v>0</v>
      </c>
      <c r="M73" s="168">
        <f t="shared" si="14"/>
        <v>127255199</v>
      </c>
    </row>
    <row r="74" spans="1:13" x14ac:dyDescent="0.25">
      <c r="A74" s="119" t="s">
        <v>1693</v>
      </c>
      <c r="B74" s="169" t="s">
        <v>98</v>
      </c>
      <c r="C74" s="170"/>
      <c r="D74" s="171"/>
      <c r="E74" s="171"/>
      <c r="F74" s="171"/>
      <c r="G74" s="171"/>
      <c r="H74" s="171"/>
      <c r="I74" s="171"/>
      <c r="J74" s="171"/>
      <c r="K74" s="171"/>
      <c r="L74" s="171"/>
      <c r="M74" s="171">
        <f t="shared" si="14"/>
        <v>0</v>
      </c>
    </row>
    <row r="75" spans="1:13" x14ac:dyDescent="0.25">
      <c r="A75" s="119" t="s">
        <v>1694</v>
      </c>
      <c r="B75" s="169" t="s">
        <v>99</v>
      </c>
      <c r="C75" s="170"/>
      <c r="D75" s="171"/>
      <c r="E75" s="171"/>
      <c r="F75" s="171"/>
      <c r="G75" s="171"/>
      <c r="H75" s="171"/>
      <c r="I75" s="171"/>
      <c r="J75" s="171"/>
      <c r="K75" s="171"/>
      <c r="L75" s="171"/>
      <c r="M75" s="171">
        <f t="shared" si="14"/>
        <v>0</v>
      </c>
    </row>
    <row r="76" spans="1:13" x14ac:dyDescent="0.25">
      <c r="A76" s="119" t="s">
        <v>1695</v>
      </c>
      <c r="B76" s="172" t="s">
        <v>881</v>
      </c>
      <c r="C76" s="173" t="s">
        <v>446</v>
      </c>
      <c r="D76" s="149"/>
      <c r="E76" s="149"/>
      <c r="F76" s="149"/>
      <c r="G76" s="149"/>
      <c r="H76" s="149"/>
      <c r="I76" s="149"/>
      <c r="J76" s="149"/>
      <c r="K76" s="149"/>
      <c r="L76" s="149"/>
      <c r="M76" s="149">
        <f t="shared" si="14"/>
        <v>0</v>
      </c>
    </row>
    <row r="77" spans="1:13" x14ac:dyDescent="0.25">
      <c r="A77" s="119" t="s">
        <v>1696</v>
      </c>
      <c r="B77" s="161" t="s">
        <v>447</v>
      </c>
      <c r="C77" s="173" t="s">
        <v>448</v>
      </c>
      <c r="D77" s="149"/>
      <c r="E77" s="149"/>
      <c r="F77" s="149"/>
      <c r="G77" s="149"/>
      <c r="H77" s="149"/>
      <c r="I77" s="149"/>
      <c r="J77" s="149"/>
      <c r="K77" s="149"/>
      <c r="L77" s="149"/>
      <c r="M77" s="149">
        <f t="shared" ref="M77:M83" si="19">SUM(J77:L77)</f>
        <v>0</v>
      </c>
    </row>
    <row r="78" spans="1:13" x14ac:dyDescent="0.25">
      <c r="A78" s="119" t="s">
        <v>1697</v>
      </c>
      <c r="B78" s="172" t="s">
        <v>882</v>
      </c>
      <c r="C78" s="173" t="s">
        <v>449</v>
      </c>
      <c r="D78" s="149"/>
      <c r="E78" s="149"/>
      <c r="F78" s="149"/>
      <c r="G78" s="149"/>
      <c r="H78" s="149"/>
      <c r="I78" s="149"/>
      <c r="J78" s="149"/>
      <c r="K78" s="149"/>
      <c r="L78" s="149"/>
      <c r="M78" s="149">
        <f t="shared" si="19"/>
        <v>0</v>
      </c>
    </row>
    <row r="79" spans="1:13" s="160" customFormat="1" x14ac:dyDescent="0.25">
      <c r="A79" s="119" t="s">
        <v>1698</v>
      </c>
      <c r="B79" s="162" t="s">
        <v>883</v>
      </c>
      <c r="C79" s="174" t="s">
        <v>450</v>
      </c>
      <c r="D79" s="159">
        <f>SUM(D76:D78)</f>
        <v>0</v>
      </c>
      <c r="E79" s="159">
        <f>SUM(E76:E78)</f>
        <v>0</v>
      </c>
      <c r="F79" s="159">
        <f>SUM(F76:F78)</f>
        <v>0</v>
      </c>
      <c r="G79" s="159">
        <f t="shared" ref="G79:L79" si="20">SUM(G76:G78)</f>
        <v>0</v>
      </c>
      <c r="H79" s="159">
        <f t="shared" si="20"/>
        <v>0</v>
      </c>
      <c r="I79" s="159">
        <f t="shared" si="20"/>
        <v>0</v>
      </c>
      <c r="J79" s="159">
        <f t="shared" si="20"/>
        <v>0</v>
      </c>
      <c r="K79" s="159">
        <f t="shared" si="20"/>
        <v>0</v>
      </c>
      <c r="L79" s="159">
        <f t="shared" si="20"/>
        <v>0</v>
      </c>
      <c r="M79" s="149">
        <f t="shared" si="19"/>
        <v>0</v>
      </c>
    </row>
    <row r="80" spans="1:13" x14ac:dyDescent="0.25">
      <c r="A80" s="119" t="s">
        <v>1699</v>
      </c>
      <c r="B80" s="161" t="s">
        <v>652</v>
      </c>
      <c r="C80" s="173" t="s">
        <v>451</v>
      </c>
      <c r="D80" s="149"/>
      <c r="E80" s="149"/>
      <c r="F80" s="149"/>
      <c r="G80" s="149">
        <v>2799562</v>
      </c>
      <c r="H80" s="149"/>
      <c r="I80" s="149"/>
      <c r="J80" s="149">
        <v>836367</v>
      </c>
      <c r="K80" s="149"/>
      <c r="L80" s="149"/>
      <c r="M80" s="149">
        <f t="shared" si="19"/>
        <v>836367</v>
      </c>
    </row>
    <row r="81" spans="1:13" x14ac:dyDescent="0.25">
      <c r="A81" s="119" t="s">
        <v>1700</v>
      </c>
      <c r="B81" s="172" t="s">
        <v>452</v>
      </c>
      <c r="C81" s="173" t="s">
        <v>453</v>
      </c>
      <c r="D81" s="149"/>
      <c r="E81" s="149"/>
      <c r="F81" s="149"/>
      <c r="G81" s="149"/>
      <c r="H81" s="149"/>
      <c r="I81" s="149"/>
      <c r="J81" s="149"/>
      <c r="K81" s="149"/>
      <c r="L81" s="149"/>
      <c r="M81" s="149">
        <f t="shared" si="19"/>
        <v>0</v>
      </c>
    </row>
    <row r="82" spans="1:13" x14ac:dyDescent="0.25">
      <c r="A82" s="119" t="s">
        <v>1701</v>
      </c>
      <c r="B82" s="161" t="s">
        <v>653</v>
      </c>
      <c r="C82" s="173" t="s">
        <v>454</v>
      </c>
      <c r="D82" s="149"/>
      <c r="E82" s="149"/>
      <c r="F82" s="149"/>
      <c r="G82" s="149"/>
      <c r="H82" s="149"/>
      <c r="I82" s="149"/>
      <c r="J82" s="149"/>
      <c r="K82" s="149"/>
      <c r="L82" s="149"/>
      <c r="M82" s="149">
        <f t="shared" si="19"/>
        <v>0</v>
      </c>
    </row>
    <row r="83" spans="1:13" x14ac:dyDescent="0.25">
      <c r="A83" s="119" t="s">
        <v>1702</v>
      </c>
      <c r="B83" s="172" t="s">
        <v>884</v>
      </c>
      <c r="C83" s="173" t="s">
        <v>456</v>
      </c>
      <c r="D83" s="149"/>
      <c r="E83" s="149"/>
      <c r="F83" s="149"/>
      <c r="G83" s="149"/>
      <c r="H83" s="149"/>
      <c r="I83" s="149"/>
      <c r="J83" s="149"/>
      <c r="K83" s="149"/>
      <c r="L83" s="149"/>
      <c r="M83" s="149">
        <f t="shared" si="19"/>
        <v>0</v>
      </c>
    </row>
    <row r="84" spans="1:13" s="160" customFormat="1" x14ac:dyDescent="0.25">
      <c r="A84" s="119" t="s">
        <v>1703</v>
      </c>
      <c r="B84" s="175" t="s">
        <v>671</v>
      </c>
      <c r="C84" s="174" t="s">
        <v>457</v>
      </c>
      <c r="D84" s="159">
        <f>SUM(D80:D83)</f>
        <v>0</v>
      </c>
      <c r="E84" s="159">
        <f>SUM(E80:E83)</f>
        <v>0</v>
      </c>
      <c r="F84" s="159">
        <f>SUM(F80:F83)</f>
        <v>0</v>
      </c>
      <c r="G84" s="159">
        <f t="shared" ref="G84:L84" si="21">SUM(G80:G83)</f>
        <v>2799562</v>
      </c>
      <c r="H84" s="159">
        <f t="shared" si="21"/>
        <v>0</v>
      </c>
      <c r="I84" s="159">
        <f t="shared" si="21"/>
        <v>0</v>
      </c>
      <c r="J84" s="159">
        <f t="shared" si="21"/>
        <v>836367</v>
      </c>
      <c r="K84" s="159">
        <f t="shared" si="21"/>
        <v>0</v>
      </c>
      <c r="L84" s="159">
        <f t="shared" si="21"/>
        <v>0</v>
      </c>
      <c r="M84" s="159">
        <f t="shared" ref="M84:M90" si="22">SUM(J84:L84)</f>
        <v>836367</v>
      </c>
    </row>
    <row r="85" spans="1:13" x14ac:dyDescent="0.25">
      <c r="A85" s="119" t="s">
        <v>1704</v>
      </c>
      <c r="B85" s="156" t="s">
        <v>804</v>
      </c>
      <c r="C85" s="173" t="s">
        <v>458</v>
      </c>
      <c r="D85" s="149">
        <v>54091556</v>
      </c>
      <c r="E85" s="149"/>
      <c r="F85" s="149"/>
      <c r="G85" s="149">
        <v>1927590</v>
      </c>
      <c r="H85" s="149"/>
      <c r="I85" s="149"/>
      <c r="J85" s="149">
        <v>1927590</v>
      </c>
      <c r="K85" s="149"/>
      <c r="L85" s="149"/>
      <c r="M85" s="149">
        <f t="shared" si="22"/>
        <v>1927590</v>
      </c>
    </row>
    <row r="86" spans="1:13" x14ac:dyDescent="0.25">
      <c r="A86" s="119" t="s">
        <v>1705</v>
      </c>
      <c r="B86" s="156" t="s">
        <v>805</v>
      </c>
      <c r="C86" s="173" t="s">
        <v>458</v>
      </c>
      <c r="D86" s="149"/>
      <c r="E86" s="149"/>
      <c r="F86" s="149"/>
      <c r="G86" s="149">
        <f>70178862-G85</f>
        <v>68251272</v>
      </c>
      <c r="H86" s="149"/>
      <c r="I86" s="149"/>
      <c r="J86" s="149">
        <v>68251272</v>
      </c>
      <c r="K86" s="149"/>
      <c r="L86" s="149"/>
      <c r="M86" s="149">
        <f t="shared" si="22"/>
        <v>68251272</v>
      </c>
    </row>
    <row r="87" spans="1:13" x14ac:dyDescent="0.25">
      <c r="A87" s="119" t="s">
        <v>1706</v>
      </c>
      <c r="B87" s="156" t="s">
        <v>802</v>
      </c>
      <c r="C87" s="173" t="s">
        <v>459</v>
      </c>
      <c r="D87" s="149"/>
      <c r="E87" s="149"/>
      <c r="F87" s="149"/>
      <c r="G87" s="149"/>
      <c r="H87" s="149"/>
      <c r="I87" s="149"/>
      <c r="J87" s="149"/>
      <c r="K87" s="149"/>
      <c r="L87" s="149"/>
      <c r="M87" s="149">
        <f t="shared" si="22"/>
        <v>0</v>
      </c>
    </row>
    <row r="88" spans="1:13" x14ac:dyDescent="0.25">
      <c r="A88" s="119" t="s">
        <v>1707</v>
      </c>
      <c r="B88" s="156" t="s">
        <v>803</v>
      </c>
      <c r="C88" s="173" t="s">
        <v>459</v>
      </c>
      <c r="D88" s="149"/>
      <c r="E88" s="149"/>
      <c r="F88" s="149"/>
      <c r="G88" s="149"/>
      <c r="H88" s="149"/>
      <c r="I88" s="149"/>
      <c r="J88" s="149"/>
      <c r="K88" s="149"/>
      <c r="L88" s="149"/>
      <c r="M88" s="149">
        <f t="shared" si="22"/>
        <v>0</v>
      </c>
    </row>
    <row r="89" spans="1:13" s="160" customFormat="1" x14ac:dyDescent="0.25">
      <c r="A89" s="119" t="s">
        <v>1708</v>
      </c>
      <c r="B89" s="157" t="s">
        <v>672</v>
      </c>
      <c r="C89" s="174" t="s">
        <v>460</v>
      </c>
      <c r="D89" s="159">
        <f>SUM(D85:D88)</f>
        <v>54091556</v>
      </c>
      <c r="E89" s="159">
        <f>SUM(E85:E88)</f>
        <v>0</v>
      </c>
      <c r="F89" s="159">
        <f>SUM(F85:F88)</f>
        <v>0</v>
      </c>
      <c r="G89" s="159">
        <f t="shared" ref="G89:L89" si="23">SUM(G85:G88)</f>
        <v>70178862</v>
      </c>
      <c r="H89" s="159">
        <f t="shared" si="23"/>
        <v>0</v>
      </c>
      <c r="I89" s="159">
        <f t="shared" si="23"/>
        <v>0</v>
      </c>
      <c r="J89" s="159">
        <f t="shared" si="23"/>
        <v>70178862</v>
      </c>
      <c r="K89" s="159">
        <f t="shared" si="23"/>
        <v>0</v>
      </c>
      <c r="L89" s="159">
        <f t="shared" si="23"/>
        <v>0</v>
      </c>
      <c r="M89" s="159">
        <f t="shared" si="22"/>
        <v>70178862</v>
      </c>
    </row>
    <row r="90" spans="1:13" x14ac:dyDescent="0.25">
      <c r="A90" s="119" t="s">
        <v>1709</v>
      </c>
      <c r="B90" s="172" t="s">
        <v>461</v>
      </c>
      <c r="C90" s="173" t="s">
        <v>462</v>
      </c>
      <c r="D90" s="149"/>
      <c r="E90" s="149"/>
      <c r="F90" s="149"/>
      <c r="G90" s="149"/>
      <c r="H90" s="149"/>
      <c r="I90" s="149"/>
      <c r="J90" s="149">
        <v>1135622</v>
      </c>
      <c r="K90" s="149"/>
      <c r="L90" s="149"/>
      <c r="M90" s="149">
        <f t="shared" si="22"/>
        <v>1135622</v>
      </c>
    </row>
    <row r="91" spans="1:13" x14ac:dyDescent="0.25">
      <c r="A91" s="119" t="s">
        <v>1710</v>
      </c>
      <c r="B91" s="172" t="s">
        <v>463</v>
      </c>
      <c r="C91" s="173" t="s">
        <v>464</v>
      </c>
      <c r="D91" s="149"/>
      <c r="E91" s="149"/>
      <c r="F91" s="149"/>
      <c r="G91" s="149"/>
      <c r="H91" s="149"/>
      <c r="I91" s="149"/>
      <c r="J91" s="149"/>
      <c r="K91" s="149"/>
      <c r="L91" s="149"/>
      <c r="M91" s="149">
        <f t="shared" ref="M91:M96" si="24">SUM(J91:L91)</f>
        <v>0</v>
      </c>
    </row>
    <row r="92" spans="1:13" x14ac:dyDescent="0.25">
      <c r="A92" s="119" t="s">
        <v>1711</v>
      </c>
      <c r="B92" s="172" t="s">
        <v>465</v>
      </c>
      <c r="C92" s="173" t="s">
        <v>466</v>
      </c>
      <c r="D92" s="149"/>
      <c r="E92" s="149"/>
      <c r="F92" s="149"/>
      <c r="G92" s="149"/>
      <c r="H92" s="149"/>
      <c r="I92" s="149"/>
      <c r="J92" s="149"/>
      <c r="K92" s="149"/>
      <c r="L92" s="149"/>
      <c r="M92" s="149">
        <f t="shared" si="24"/>
        <v>0</v>
      </c>
    </row>
    <row r="93" spans="1:13" x14ac:dyDescent="0.25">
      <c r="A93" s="119" t="s">
        <v>1712</v>
      </c>
      <c r="B93" s="172" t="s">
        <v>885</v>
      </c>
      <c r="C93" s="173" t="s">
        <v>468</v>
      </c>
      <c r="D93" s="149"/>
      <c r="E93" s="149"/>
      <c r="F93" s="149"/>
      <c r="G93" s="149"/>
      <c r="H93" s="149"/>
      <c r="I93" s="149"/>
      <c r="J93" s="149"/>
      <c r="K93" s="149"/>
      <c r="L93" s="149"/>
      <c r="M93" s="149">
        <f t="shared" si="24"/>
        <v>0</v>
      </c>
    </row>
    <row r="94" spans="1:13" x14ac:dyDescent="0.25">
      <c r="A94" s="119" t="s">
        <v>1713</v>
      </c>
      <c r="B94" s="161" t="s">
        <v>654</v>
      </c>
      <c r="C94" s="173" t="s">
        <v>469</v>
      </c>
      <c r="D94" s="149"/>
      <c r="E94" s="149"/>
      <c r="F94" s="149"/>
      <c r="G94" s="149"/>
      <c r="H94" s="149"/>
      <c r="I94" s="149"/>
      <c r="J94" s="149"/>
      <c r="K94" s="149"/>
      <c r="L94" s="149"/>
      <c r="M94" s="149">
        <f t="shared" si="24"/>
        <v>0</v>
      </c>
    </row>
    <row r="95" spans="1:13" x14ac:dyDescent="0.25">
      <c r="A95" s="119" t="s">
        <v>1714</v>
      </c>
      <c r="B95" s="161" t="s">
        <v>886</v>
      </c>
      <c r="C95" s="173" t="s">
        <v>887</v>
      </c>
      <c r="D95" s="149"/>
      <c r="E95" s="149"/>
      <c r="F95" s="149"/>
      <c r="G95" s="149"/>
      <c r="H95" s="149"/>
      <c r="I95" s="149"/>
      <c r="J95" s="149"/>
      <c r="K95" s="149"/>
      <c r="L95" s="149"/>
      <c r="M95" s="149">
        <f t="shared" si="24"/>
        <v>0</v>
      </c>
    </row>
    <row r="96" spans="1:13" x14ac:dyDescent="0.25">
      <c r="A96" s="119" t="s">
        <v>1715</v>
      </c>
      <c r="B96" s="161" t="s">
        <v>889</v>
      </c>
      <c r="C96" s="173" t="s">
        <v>888</v>
      </c>
      <c r="D96" s="149"/>
      <c r="E96" s="149"/>
      <c r="F96" s="149"/>
      <c r="G96" s="149"/>
      <c r="H96" s="149"/>
      <c r="I96" s="149"/>
      <c r="J96" s="149"/>
      <c r="K96" s="149"/>
      <c r="L96" s="149"/>
      <c r="M96" s="149">
        <f t="shared" si="24"/>
        <v>0</v>
      </c>
    </row>
    <row r="97" spans="1:13" s="160" customFormat="1" x14ac:dyDescent="0.25">
      <c r="A97" s="119" t="s">
        <v>1716</v>
      </c>
      <c r="B97" s="162" t="s">
        <v>673</v>
      </c>
      <c r="C97" s="174" t="s">
        <v>471</v>
      </c>
      <c r="D97" s="159">
        <f>SUM(D90:D94)</f>
        <v>0</v>
      </c>
      <c r="E97" s="159">
        <f>SUM(E90:E94)</f>
        <v>0</v>
      </c>
      <c r="F97" s="159">
        <f>SUM(F90:F94)</f>
        <v>0</v>
      </c>
      <c r="G97" s="159">
        <f t="shared" ref="G97:L97" si="25">SUM(G90:G94)</f>
        <v>0</v>
      </c>
      <c r="H97" s="159">
        <f t="shared" si="25"/>
        <v>0</v>
      </c>
      <c r="I97" s="159">
        <f t="shared" si="25"/>
        <v>0</v>
      </c>
      <c r="J97" s="159">
        <f t="shared" si="25"/>
        <v>1135622</v>
      </c>
      <c r="K97" s="159">
        <f t="shared" si="25"/>
        <v>0</v>
      </c>
      <c r="L97" s="159">
        <f t="shared" si="25"/>
        <v>0</v>
      </c>
      <c r="M97" s="159">
        <f t="shared" ref="M97:M107" si="26">SUM(J97:L97)</f>
        <v>1135622</v>
      </c>
    </row>
    <row r="98" spans="1:13" x14ac:dyDescent="0.25">
      <c r="A98" s="119" t="s">
        <v>1717</v>
      </c>
      <c r="B98" s="161" t="s">
        <v>472</v>
      </c>
      <c r="C98" s="173" t="s">
        <v>473</v>
      </c>
      <c r="D98" s="149"/>
      <c r="E98" s="149"/>
      <c r="F98" s="149"/>
      <c r="G98" s="149"/>
      <c r="H98" s="149"/>
      <c r="I98" s="149"/>
      <c r="J98" s="149"/>
      <c r="K98" s="149"/>
      <c r="L98" s="149"/>
      <c r="M98" s="149">
        <f t="shared" si="26"/>
        <v>0</v>
      </c>
    </row>
    <row r="99" spans="1:13" x14ac:dyDescent="0.25">
      <c r="A99" s="119" t="s">
        <v>1718</v>
      </c>
      <c r="B99" s="161" t="s">
        <v>474</v>
      </c>
      <c r="C99" s="173" t="s">
        <v>475</v>
      </c>
      <c r="D99" s="149"/>
      <c r="E99" s="149"/>
      <c r="F99" s="149"/>
      <c r="G99" s="149"/>
      <c r="H99" s="149"/>
      <c r="I99" s="149"/>
      <c r="J99" s="149"/>
      <c r="K99" s="149"/>
      <c r="L99" s="149"/>
      <c r="M99" s="149">
        <f t="shared" si="26"/>
        <v>0</v>
      </c>
    </row>
    <row r="100" spans="1:13" x14ac:dyDescent="0.25">
      <c r="A100" s="119" t="s">
        <v>1719</v>
      </c>
      <c r="B100" s="172" t="s">
        <v>476</v>
      </c>
      <c r="C100" s="173" t="s">
        <v>477</v>
      </c>
      <c r="D100" s="149"/>
      <c r="E100" s="149"/>
      <c r="F100" s="149"/>
      <c r="G100" s="149"/>
      <c r="H100" s="149"/>
      <c r="I100" s="149"/>
      <c r="J100" s="149"/>
      <c r="K100" s="149"/>
      <c r="L100" s="149"/>
      <c r="M100" s="149">
        <f t="shared" si="26"/>
        <v>0</v>
      </c>
    </row>
    <row r="101" spans="1:13" x14ac:dyDescent="0.25">
      <c r="A101" s="119" t="s">
        <v>1720</v>
      </c>
      <c r="B101" s="172" t="s">
        <v>890</v>
      </c>
      <c r="C101" s="173" t="s">
        <v>478</v>
      </c>
      <c r="D101" s="149"/>
      <c r="E101" s="149"/>
      <c r="F101" s="149"/>
      <c r="G101" s="149"/>
      <c r="H101" s="149"/>
      <c r="I101" s="149"/>
      <c r="J101" s="149"/>
      <c r="K101" s="149"/>
      <c r="L101" s="149"/>
      <c r="M101" s="149">
        <f t="shared" si="26"/>
        <v>0</v>
      </c>
    </row>
    <row r="102" spans="1:13" x14ac:dyDescent="0.25">
      <c r="A102" s="119" t="s">
        <v>1721</v>
      </c>
      <c r="B102" s="172" t="s">
        <v>892</v>
      </c>
      <c r="C102" s="173" t="s">
        <v>891</v>
      </c>
      <c r="D102" s="149"/>
      <c r="E102" s="149"/>
      <c r="F102" s="149"/>
      <c r="G102" s="149"/>
      <c r="H102" s="149"/>
      <c r="I102" s="149"/>
      <c r="J102" s="149"/>
      <c r="K102" s="149"/>
      <c r="L102" s="149"/>
      <c r="M102" s="149">
        <f t="shared" si="26"/>
        <v>0</v>
      </c>
    </row>
    <row r="103" spans="1:13" s="160" customFormat="1" x14ac:dyDescent="0.25">
      <c r="A103" s="119" t="s">
        <v>1722</v>
      </c>
      <c r="B103" s="175" t="s">
        <v>674</v>
      </c>
      <c r="C103" s="174" t="s">
        <v>479</v>
      </c>
      <c r="D103" s="159">
        <f>SUM(D98:D101)</f>
        <v>0</v>
      </c>
      <c r="E103" s="159">
        <f>SUM(E98:E101)</f>
        <v>0</v>
      </c>
      <c r="F103" s="159">
        <f>SUM(F98:F101)</f>
        <v>0</v>
      </c>
      <c r="G103" s="159">
        <f t="shared" ref="G103:L103" si="27">SUM(G98:G101)</f>
        <v>0</v>
      </c>
      <c r="H103" s="159">
        <f t="shared" si="27"/>
        <v>0</v>
      </c>
      <c r="I103" s="159">
        <f t="shared" si="27"/>
        <v>0</v>
      </c>
      <c r="J103" s="159">
        <f t="shared" si="27"/>
        <v>0</v>
      </c>
      <c r="K103" s="159">
        <f t="shared" si="27"/>
        <v>0</v>
      </c>
      <c r="L103" s="159">
        <f t="shared" si="27"/>
        <v>0</v>
      </c>
      <c r="M103" s="159">
        <f t="shared" si="26"/>
        <v>0</v>
      </c>
    </row>
    <row r="104" spans="1:13" s="160" customFormat="1" x14ac:dyDescent="0.25">
      <c r="A104" s="119" t="s">
        <v>1723</v>
      </c>
      <c r="B104" s="162" t="s">
        <v>480</v>
      </c>
      <c r="C104" s="174" t="s">
        <v>481</v>
      </c>
      <c r="D104" s="159"/>
      <c r="E104" s="159"/>
      <c r="F104" s="159"/>
      <c r="G104" s="159"/>
      <c r="H104" s="159"/>
      <c r="I104" s="159"/>
      <c r="J104" s="159"/>
      <c r="K104" s="159"/>
      <c r="L104" s="159"/>
      <c r="M104" s="159">
        <f t="shared" si="26"/>
        <v>0</v>
      </c>
    </row>
    <row r="105" spans="1:13" x14ac:dyDescent="0.25">
      <c r="A105" s="119" t="s">
        <v>1724</v>
      </c>
      <c r="B105" s="161" t="s">
        <v>893</v>
      </c>
      <c r="C105" s="173" t="s">
        <v>894</v>
      </c>
      <c r="D105" s="149"/>
      <c r="E105" s="149"/>
      <c r="F105" s="149"/>
      <c r="G105" s="149"/>
      <c r="H105" s="149"/>
      <c r="I105" s="149"/>
      <c r="J105" s="149"/>
      <c r="K105" s="149"/>
      <c r="L105" s="149"/>
      <c r="M105" s="149">
        <f t="shared" si="26"/>
        <v>0</v>
      </c>
    </row>
    <row r="106" spans="1:13" s="160" customFormat="1" x14ac:dyDescent="0.25">
      <c r="A106" s="119" t="s">
        <v>1725</v>
      </c>
      <c r="B106" s="176" t="s">
        <v>675</v>
      </c>
      <c r="C106" s="177" t="s">
        <v>482</v>
      </c>
      <c r="D106" s="168">
        <f>D79+D84+D89+D97+D103+D104</f>
        <v>54091556</v>
      </c>
      <c r="E106" s="168">
        <f>E79+E84+E89+E97+E103+E104</f>
        <v>0</v>
      </c>
      <c r="F106" s="168">
        <f>F79+F84+F89+F97+F103+F104</f>
        <v>0</v>
      </c>
      <c r="G106" s="168">
        <f t="shared" ref="G106:L106" si="28">G79+G84+G89+G97+G103+G104</f>
        <v>72978424</v>
      </c>
      <c r="H106" s="168">
        <f t="shared" si="28"/>
        <v>0</v>
      </c>
      <c r="I106" s="168">
        <f t="shared" si="28"/>
        <v>0</v>
      </c>
      <c r="J106" s="168">
        <f t="shared" si="28"/>
        <v>72150851</v>
      </c>
      <c r="K106" s="168">
        <f t="shared" si="28"/>
        <v>0</v>
      </c>
      <c r="L106" s="168">
        <f t="shared" si="28"/>
        <v>0</v>
      </c>
      <c r="M106" s="168">
        <f t="shared" si="26"/>
        <v>72150851</v>
      </c>
    </row>
    <row r="107" spans="1:13" x14ac:dyDescent="0.25">
      <c r="A107" s="119" t="s">
        <v>1726</v>
      </c>
      <c r="B107" s="129" t="s">
        <v>657</v>
      </c>
      <c r="C107" s="130"/>
      <c r="D107" s="178">
        <f>D73+D106</f>
        <v>114430077</v>
      </c>
      <c r="E107" s="178">
        <f>E73+E106</f>
        <v>0</v>
      </c>
      <c r="F107" s="178">
        <f>F73+F106</f>
        <v>0</v>
      </c>
      <c r="G107" s="178">
        <f t="shared" ref="G107:L107" si="29">G73+G106</f>
        <v>204572405</v>
      </c>
      <c r="H107" s="178">
        <f t="shared" si="29"/>
        <v>0</v>
      </c>
      <c r="I107" s="178">
        <f t="shared" si="29"/>
        <v>0</v>
      </c>
      <c r="J107" s="178">
        <f t="shared" si="29"/>
        <v>199406050</v>
      </c>
      <c r="K107" s="178">
        <f t="shared" si="29"/>
        <v>0</v>
      </c>
      <c r="L107" s="178">
        <f t="shared" si="29"/>
        <v>0</v>
      </c>
      <c r="M107" s="178">
        <f t="shared" si="26"/>
        <v>199406050</v>
      </c>
    </row>
  </sheetData>
  <mergeCells count="2">
    <mergeCell ref="B1:M1"/>
    <mergeCell ref="B2:M2"/>
  </mergeCells>
  <phoneticPr fontId="33" type="noConversion"/>
  <pageMargins left="0.19685039370078741" right="0.19685039370078741" top="0.74803149606299213" bottom="0.74803149606299213" header="0.31496062992125984" footer="0.31496062992125984"/>
  <pageSetup paperSize="9" scale="38" fitToHeight="0" orientation="portrait" r:id="rId1"/>
  <headerFooter>
    <oddHeader xml:space="preserve">&amp;C&amp;"Bookman Old Style,Normál"&amp;9 3. melléklet a 8/2021.(V. 28.) önkormányzati rendelethez
</oddHeader>
    <oddFooter>&amp;C- 3 -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opLeftCell="A22" workbookViewId="0">
      <selection sqref="A1:B1"/>
    </sheetView>
  </sheetViews>
  <sheetFormatPr defaultRowHeight="15" x14ac:dyDescent="0.25"/>
  <cols>
    <col min="1" max="1" width="83.28515625" customWidth="1"/>
    <col min="2" max="2" width="19.5703125" customWidth="1"/>
  </cols>
  <sheetData>
    <row r="1" spans="1:7" ht="27" customHeight="1" x14ac:dyDescent="0.25">
      <c r="A1" s="405" t="s">
        <v>92</v>
      </c>
      <c r="B1" s="409"/>
    </row>
    <row r="2" spans="1:7" ht="71.25" customHeight="1" x14ac:dyDescent="0.25">
      <c r="A2" s="408" t="s">
        <v>62</v>
      </c>
      <c r="B2" s="408"/>
      <c r="C2" s="87"/>
      <c r="D2" s="87"/>
      <c r="E2" s="87"/>
      <c r="F2" s="87"/>
      <c r="G2" s="87"/>
    </row>
    <row r="3" spans="1:7" ht="24" customHeight="1" x14ac:dyDescent="0.25">
      <c r="A3" s="83"/>
      <c r="B3" s="83"/>
      <c r="C3" s="87"/>
      <c r="D3" s="87"/>
      <c r="E3" s="87"/>
      <c r="F3" s="87"/>
      <c r="G3" s="87"/>
    </row>
    <row r="4" spans="1:7" ht="22.5" customHeight="1" x14ac:dyDescent="0.25">
      <c r="A4" s="3" t="s">
        <v>1</v>
      </c>
    </row>
    <row r="5" spans="1:7" ht="18" x14ac:dyDescent="0.25">
      <c r="A5" s="53" t="s">
        <v>6</v>
      </c>
      <c r="B5" s="52" t="s">
        <v>12</v>
      </c>
    </row>
    <row r="6" spans="1:7" x14ac:dyDescent="0.25">
      <c r="A6" s="51" t="s">
        <v>116</v>
      </c>
      <c r="B6" s="51"/>
    </row>
    <row r="7" spans="1:7" x14ac:dyDescent="0.25">
      <c r="A7" s="88" t="s">
        <v>117</v>
      </c>
      <c r="B7" s="51"/>
    </row>
    <row r="8" spans="1:7" x14ac:dyDescent="0.25">
      <c r="A8" s="51" t="s">
        <v>118</v>
      </c>
      <c r="B8" s="51"/>
    </row>
    <row r="9" spans="1:7" x14ac:dyDescent="0.25">
      <c r="A9" s="51" t="s">
        <v>119</v>
      </c>
      <c r="B9" s="51"/>
    </row>
    <row r="10" spans="1:7" x14ac:dyDescent="0.25">
      <c r="A10" s="51" t="s">
        <v>120</v>
      </c>
      <c r="B10" s="51"/>
    </row>
    <row r="11" spans="1:7" x14ac:dyDescent="0.25">
      <c r="A11" s="51" t="s">
        <v>121</v>
      </c>
      <c r="B11" s="51"/>
    </row>
    <row r="12" spans="1:7" x14ac:dyDescent="0.25">
      <c r="A12" s="51" t="s">
        <v>122</v>
      </c>
      <c r="B12" s="51"/>
    </row>
    <row r="13" spans="1:7" x14ac:dyDescent="0.25">
      <c r="A13" s="51" t="s">
        <v>123</v>
      </c>
      <c r="B13" s="51"/>
    </row>
    <row r="14" spans="1:7" x14ac:dyDescent="0.25">
      <c r="A14" s="86" t="s">
        <v>15</v>
      </c>
      <c r="B14" s="91"/>
    </row>
    <row r="15" spans="1:7" ht="30" x14ac:dyDescent="0.25">
      <c r="A15" s="89" t="s">
        <v>7</v>
      </c>
      <c r="B15" s="51"/>
    </row>
    <row r="16" spans="1:7" ht="30" x14ac:dyDescent="0.25">
      <c r="A16" s="89" t="s">
        <v>8</v>
      </c>
      <c r="B16" s="51"/>
    </row>
    <row r="17" spans="1:2" x14ac:dyDescent="0.25">
      <c r="A17" s="90" t="s">
        <v>9</v>
      </c>
      <c r="B17" s="51"/>
    </row>
    <row r="18" spans="1:2" x14ac:dyDescent="0.25">
      <c r="A18" s="90" t="s">
        <v>10</v>
      </c>
      <c r="B18" s="51"/>
    </row>
    <row r="19" spans="1:2" x14ac:dyDescent="0.25">
      <c r="A19" s="51" t="s">
        <v>13</v>
      </c>
      <c r="B19" s="51"/>
    </row>
    <row r="20" spans="1:2" x14ac:dyDescent="0.25">
      <c r="A20" s="62" t="s">
        <v>11</v>
      </c>
      <c r="B20" s="51"/>
    </row>
    <row r="21" spans="1:2" ht="31.5" x14ac:dyDescent="0.25">
      <c r="A21" s="92" t="s">
        <v>14</v>
      </c>
      <c r="B21" s="30"/>
    </row>
    <row r="22" spans="1:2" ht="15.75" x14ac:dyDescent="0.25">
      <c r="A22" s="54" t="s">
        <v>720</v>
      </c>
      <c r="B22" s="55"/>
    </row>
    <row r="25" spans="1:2" ht="18" x14ac:dyDescent="0.25">
      <c r="A25" s="53" t="s">
        <v>6</v>
      </c>
      <c r="B25" s="52" t="s">
        <v>12</v>
      </c>
    </row>
    <row r="26" spans="1:2" x14ac:dyDescent="0.25">
      <c r="A26" s="51" t="s">
        <v>116</v>
      </c>
      <c r="B26" s="51"/>
    </row>
    <row r="27" spans="1:2" x14ac:dyDescent="0.25">
      <c r="A27" s="88" t="s">
        <v>117</v>
      </c>
      <c r="B27" s="51"/>
    </row>
    <row r="28" spans="1:2" x14ac:dyDescent="0.25">
      <c r="A28" s="51" t="s">
        <v>118</v>
      </c>
      <c r="B28" s="51"/>
    </row>
    <row r="29" spans="1:2" x14ac:dyDescent="0.25">
      <c r="A29" s="51" t="s">
        <v>119</v>
      </c>
      <c r="B29" s="51"/>
    </row>
    <row r="30" spans="1:2" x14ac:dyDescent="0.25">
      <c r="A30" s="51" t="s">
        <v>120</v>
      </c>
      <c r="B30" s="51"/>
    </row>
    <row r="31" spans="1:2" x14ac:dyDescent="0.25">
      <c r="A31" s="51" t="s">
        <v>121</v>
      </c>
      <c r="B31" s="51"/>
    </row>
    <row r="32" spans="1:2" x14ac:dyDescent="0.25">
      <c r="A32" s="51" t="s">
        <v>122</v>
      </c>
      <c r="B32" s="51"/>
    </row>
    <row r="33" spans="1:2" x14ac:dyDescent="0.25">
      <c r="A33" s="51" t="s">
        <v>123</v>
      </c>
      <c r="B33" s="51"/>
    </row>
    <row r="34" spans="1:2" x14ac:dyDescent="0.25">
      <c r="A34" s="86" t="s">
        <v>15</v>
      </c>
      <c r="B34" s="91"/>
    </row>
    <row r="35" spans="1:2" ht="30" x14ac:dyDescent="0.25">
      <c r="A35" s="89" t="s">
        <v>7</v>
      </c>
      <c r="B35" s="51"/>
    </row>
    <row r="36" spans="1:2" ht="30" x14ac:dyDescent="0.25">
      <c r="A36" s="89" t="s">
        <v>8</v>
      </c>
      <c r="B36" s="51"/>
    </row>
    <row r="37" spans="1:2" x14ac:dyDescent="0.25">
      <c r="A37" s="90" t="s">
        <v>9</v>
      </c>
      <c r="B37" s="51"/>
    </row>
    <row r="38" spans="1:2" x14ac:dyDescent="0.25">
      <c r="A38" s="90" t="s">
        <v>10</v>
      </c>
      <c r="B38" s="51"/>
    </row>
    <row r="39" spans="1:2" x14ac:dyDescent="0.25">
      <c r="A39" s="51" t="s">
        <v>13</v>
      </c>
      <c r="B39" s="51"/>
    </row>
    <row r="40" spans="1:2" x14ac:dyDescent="0.25">
      <c r="A40" s="62" t="s">
        <v>11</v>
      </c>
      <c r="B40" s="51"/>
    </row>
    <row r="41" spans="1:2" ht="31.5" x14ac:dyDescent="0.25">
      <c r="A41" s="92" t="s">
        <v>14</v>
      </c>
      <c r="B41" s="30"/>
    </row>
    <row r="42" spans="1:2" ht="15.75" x14ac:dyDescent="0.25">
      <c r="A42" s="54" t="s">
        <v>720</v>
      </c>
      <c r="B42" s="55"/>
    </row>
  </sheetData>
  <mergeCells count="2">
    <mergeCell ref="A2:B2"/>
    <mergeCell ref="A1:B1"/>
  </mergeCells>
  <phoneticPr fontId="33" type="noConversion"/>
  <pageMargins left="0.70866141732283472" right="0.70866141732283472" top="0.74803149606299213" bottom="0.74803149606299213" header="0.31496062992125984" footer="0.31496062992125984"/>
  <pageSetup paperSize="9" scale="75" orientation="portrait" horizontalDpi="300" verticalDpi="30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9"/>
  <sheetViews>
    <sheetView topLeftCell="A40" workbookViewId="0">
      <selection activeCell="E8" sqref="E8"/>
    </sheetView>
  </sheetViews>
  <sheetFormatPr defaultRowHeight="15" x14ac:dyDescent="0.25"/>
  <cols>
    <col min="1" max="1" width="64.5703125" customWidth="1"/>
    <col min="2" max="2" width="11" customWidth="1"/>
    <col min="3" max="3" width="33.85546875" customWidth="1"/>
    <col min="4" max="4" width="35.5703125" customWidth="1"/>
  </cols>
  <sheetData>
    <row r="1" spans="1:4" ht="22.5" customHeight="1" x14ac:dyDescent="0.25">
      <c r="A1" s="405" t="s">
        <v>92</v>
      </c>
      <c r="B1" s="406"/>
      <c r="C1" s="406"/>
      <c r="D1" s="406"/>
    </row>
    <row r="2" spans="1:4" ht="48.75" customHeight="1" x14ac:dyDescent="0.25">
      <c r="A2" s="408" t="s">
        <v>71</v>
      </c>
      <c r="B2" s="406"/>
      <c r="C2" s="406"/>
      <c r="D2" s="407"/>
    </row>
    <row r="3" spans="1:4" ht="21" customHeight="1" x14ac:dyDescent="0.25">
      <c r="A3" s="83"/>
      <c r="B3" s="84"/>
      <c r="C3" s="84"/>
    </row>
    <row r="4" spans="1:4" x14ac:dyDescent="0.25">
      <c r="A4" s="3" t="s">
        <v>1</v>
      </c>
    </row>
    <row r="5" spans="1:4" ht="25.5" x14ac:dyDescent="0.25">
      <c r="A5" s="52" t="s">
        <v>812</v>
      </c>
      <c r="B5" s="2" t="s">
        <v>135</v>
      </c>
      <c r="C5" s="102" t="s">
        <v>63</v>
      </c>
      <c r="D5" s="102" t="s">
        <v>65</v>
      </c>
    </row>
    <row r="6" spans="1:4" x14ac:dyDescent="0.25">
      <c r="A6" s="15" t="s">
        <v>576</v>
      </c>
      <c r="B6" s="4" t="s">
        <v>283</v>
      </c>
      <c r="C6" s="36"/>
      <c r="D6" s="36"/>
    </row>
    <row r="7" spans="1:4" x14ac:dyDescent="0.25">
      <c r="A7" s="24" t="s">
        <v>284</v>
      </c>
      <c r="B7" s="24" t="s">
        <v>283</v>
      </c>
      <c r="C7" s="36"/>
      <c r="D7" s="36"/>
    </row>
    <row r="8" spans="1:4" x14ac:dyDescent="0.25">
      <c r="A8" s="24" t="s">
        <v>285</v>
      </c>
      <c r="B8" s="24" t="s">
        <v>283</v>
      </c>
      <c r="C8" s="36"/>
      <c r="D8" s="36"/>
    </row>
    <row r="9" spans="1:4" ht="30" x14ac:dyDescent="0.25">
      <c r="A9" s="15" t="s">
        <v>286</v>
      </c>
      <c r="B9" s="4" t="s">
        <v>287</v>
      </c>
      <c r="C9" s="36"/>
      <c r="D9" s="36"/>
    </row>
    <row r="10" spans="1:4" x14ac:dyDescent="0.25">
      <c r="A10" s="15" t="s">
        <v>575</v>
      </c>
      <c r="B10" s="4" t="s">
        <v>288</v>
      </c>
      <c r="C10" s="36"/>
      <c r="D10" s="36"/>
    </row>
    <row r="11" spans="1:4" x14ac:dyDescent="0.25">
      <c r="A11" s="24" t="s">
        <v>284</v>
      </c>
      <c r="B11" s="24" t="s">
        <v>288</v>
      </c>
      <c r="C11" s="36"/>
      <c r="D11" s="36"/>
    </row>
    <row r="12" spans="1:4" x14ac:dyDescent="0.25">
      <c r="A12" s="24" t="s">
        <v>285</v>
      </c>
      <c r="B12" s="24" t="s">
        <v>289</v>
      </c>
      <c r="C12" s="36"/>
      <c r="D12" s="36"/>
    </row>
    <row r="13" spans="1:4" x14ac:dyDescent="0.25">
      <c r="A13" s="14" t="s">
        <v>574</v>
      </c>
      <c r="B13" s="8" t="s">
        <v>290</v>
      </c>
      <c r="C13" s="36"/>
      <c r="D13" s="36"/>
    </row>
    <row r="14" spans="1:4" x14ac:dyDescent="0.25">
      <c r="A14" s="28" t="s">
        <v>579</v>
      </c>
      <c r="B14" s="4" t="s">
        <v>291</v>
      </c>
      <c r="C14" s="36"/>
      <c r="D14" s="36"/>
    </row>
    <row r="15" spans="1:4" x14ac:dyDescent="0.25">
      <c r="A15" s="24" t="s">
        <v>292</v>
      </c>
      <c r="B15" s="24" t="s">
        <v>291</v>
      </c>
      <c r="C15" s="36"/>
      <c r="D15" s="36"/>
    </row>
    <row r="16" spans="1:4" x14ac:dyDescent="0.25">
      <c r="A16" s="24" t="s">
        <v>293</v>
      </c>
      <c r="B16" s="24" t="s">
        <v>291</v>
      </c>
      <c r="C16" s="36"/>
      <c r="D16" s="36"/>
    </row>
    <row r="17" spans="1:4" x14ac:dyDescent="0.25">
      <c r="A17" s="28" t="s">
        <v>580</v>
      </c>
      <c r="B17" s="4" t="s">
        <v>294</v>
      </c>
      <c r="C17" s="36"/>
      <c r="D17" s="36"/>
    </row>
    <row r="18" spans="1:4" x14ac:dyDescent="0.25">
      <c r="A18" s="24" t="s">
        <v>285</v>
      </c>
      <c r="B18" s="24" t="s">
        <v>294</v>
      </c>
      <c r="C18" s="36"/>
      <c r="D18" s="36"/>
    </row>
    <row r="19" spans="1:4" x14ac:dyDescent="0.25">
      <c r="A19" s="16" t="s">
        <v>295</v>
      </c>
      <c r="B19" s="4" t="s">
        <v>296</v>
      </c>
      <c r="C19" s="36"/>
      <c r="D19" s="36"/>
    </row>
    <row r="20" spans="1:4" x14ac:dyDescent="0.25">
      <c r="A20" s="16" t="s">
        <v>581</v>
      </c>
      <c r="B20" s="4" t="s">
        <v>297</v>
      </c>
      <c r="C20" s="36"/>
      <c r="D20" s="36"/>
    </row>
    <row r="21" spans="1:4" x14ac:dyDescent="0.25">
      <c r="A21" s="24" t="s">
        <v>293</v>
      </c>
      <c r="B21" s="24" t="s">
        <v>297</v>
      </c>
      <c r="C21" s="36"/>
      <c r="D21" s="36"/>
    </row>
    <row r="22" spans="1:4" x14ac:dyDescent="0.25">
      <c r="A22" s="24" t="s">
        <v>285</v>
      </c>
      <c r="B22" s="24" t="s">
        <v>297</v>
      </c>
      <c r="C22" s="36"/>
      <c r="D22" s="36"/>
    </row>
    <row r="23" spans="1:4" x14ac:dyDescent="0.25">
      <c r="A23" s="29" t="s">
        <v>577</v>
      </c>
      <c r="B23" s="8" t="s">
        <v>298</v>
      </c>
      <c r="C23" s="36"/>
      <c r="D23" s="36"/>
    </row>
    <row r="24" spans="1:4" x14ac:dyDescent="0.25">
      <c r="A24" s="28" t="s">
        <v>299</v>
      </c>
      <c r="B24" s="4" t="s">
        <v>300</v>
      </c>
      <c r="C24" s="36"/>
      <c r="D24" s="36"/>
    </row>
    <row r="25" spans="1:4" x14ac:dyDescent="0.25">
      <c r="A25" s="28" t="s">
        <v>301</v>
      </c>
      <c r="B25" s="4" t="s">
        <v>302</v>
      </c>
      <c r="C25" s="36"/>
      <c r="D25" s="36"/>
    </row>
    <row r="26" spans="1:4" x14ac:dyDescent="0.25">
      <c r="A26" s="28" t="s">
        <v>305</v>
      </c>
      <c r="B26" s="4" t="s">
        <v>306</v>
      </c>
      <c r="C26" s="36"/>
      <c r="D26" s="36"/>
    </row>
    <row r="27" spans="1:4" x14ac:dyDescent="0.25">
      <c r="A27" s="28" t="s">
        <v>307</v>
      </c>
      <c r="B27" s="4" t="s">
        <v>308</v>
      </c>
      <c r="C27" s="36"/>
      <c r="D27" s="36"/>
    </row>
    <row r="28" spans="1:4" x14ac:dyDescent="0.25">
      <c r="A28" s="28" t="s">
        <v>309</v>
      </c>
      <c r="B28" s="4" t="s">
        <v>310</v>
      </c>
      <c r="C28" s="36"/>
      <c r="D28" s="36"/>
    </row>
    <row r="29" spans="1:4" x14ac:dyDescent="0.25">
      <c r="A29" s="57" t="s">
        <v>578</v>
      </c>
      <c r="B29" s="58" t="s">
        <v>311</v>
      </c>
      <c r="C29" s="36"/>
      <c r="D29" s="36"/>
    </row>
    <row r="30" spans="1:4" x14ac:dyDescent="0.25">
      <c r="A30" s="28" t="s">
        <v>312</v>
      </c>
      <c r="B30" s="4" t="s">
        <v>313</v>
      </c>
      <c r="C30" s="36"/>
      <c r="D30" s="36"/>
    </row>
    <row r="31" spans="1:4" x14ac:dyDescent="0.25">
      <c r="A31" s="15" t="s">
        <v>314</v>
      </c>
      <c r="B31" s="4" t="s">
        <v>315</v>
      </c>
      <c r="C31" s="36"/>
      <c r="D31" s="36"/>
    </row>
    <row r="32" spans="1:4" x14ac:dyDescent="0.25">
      <c r="A32" s="28" t="s">
        <v>582</v>
      </c>
      <c r="B32" s="4" t="s">
        <v>316</v>
      </c>
      <c r="C32" s="36"/>
      <c r="D32" s="36"/>
    </row>
    <row r="33" spans="1:4" x14ac:dyDescent="0.25">
      <c r="A33" s="24" t="s">
        <v>285</v>
      </c>
      <c r="B33" s="24" t="s">
        <v>316</v>
      </c>
      <c r="C33" s="36"/>
      <c r="D33" s="36"/>
    </row>
    <row r="34" spans="1:4" x14ac:dyDescent="0.25">
      <c r="A34" s="28" t="s">
        <v>583</v>
      </c>
      <c r="B34" s="4" t="s">
        <v>317</v>
      </c>
      <c r="C34" s="36"/>
      <c r="D34" s="36"/>
    </row>
    <row r="35" spans="1:4" x14ac:dyDescent="0.25">
      <c r="A35" s="24" t="s">
        <v>318</v>
      </c>
      <c r="B35" s="24" t="s">
        <v>317</v>
      </c>
      <c r="C35" s="36"/>
      <c r="D35" s="36"/>
    </row>
    <row r="36" spans="1:4" x14ac:dyDescent="0.25">
      <c r="A36" s="24" t="s">
        <v>319</v>
      </c>
      <c r="B36" s="24" t="s">
        <v>317</v>
      </c>
      <c r="C36" s="36"/>
      <c r="D36" s="36"/>
    </row>
    <row r="37" spans="1:4" x14ac:dyDescent="0.25">
      <c r="A37" s="24" t="s">
        <v>320</v>
      </c>
      <c r="B37" s="24" t="s">
        <v>317</v>
      </c>
      <c r="C37" s="36"/>
      <c r="D37" s="36"/>
    </row>
    <row r="38" spans="1:4" x14ac:dyDescent="0.25">
      <c r="A38" s="24" t="s">
        <v>285</v>
      </c>
      <c r="B38" s="24" t="s">
        <v>317</v>
      </c>
      <c r="C38" s="36"/>
      <c r="D38" s="36"/>
    </row>
    <row r="39" spans="1:4" x14ac:dyDescent="0.25">
      <c r="A39" s="57" t="s">
        <v>584</v>
      </c>
      <c r="B39" s="58" t="s">
        <v>321</v>
      </c>
      <c r="C39" s="36"/>
      <c r="D39" s="36"/>
    </row>
    <row r="42" spans="1:4" ht="25.5" x14ac:dyDescent="0.25">
      <c r="A42" s="52" t="s">
        <v>812</v>
      </c>
      <c r="B42" s="2" t="s">
        <v>135</v>
      </c>
      <c r="C42" s="102" t="s">
        <v>63</v>
      </c>
      <c r="D42" s="102" t="s">
        <v>64</v>
      </c>
    </row>
    <row r="43" spans="1:4" x14ac:dyDescent="0.25">
      <c r="A43" s="28" t="s">
        <v>650</v>
      </c>
      <c r="B43" s="4" t="s">
        <v>446</v>
      </c>
      <c r="C43" s="36"/>
      <c r="D43" s="36"/>
    </row>
    <row r="44" spans="1:4" x14ac:dyDescent="0.25">
      <c r="A44" s="67" t="s">
        <v>284</v>
      </c>
      <c r="B44" s="67" t="s">
        <v>446</v>
      </c>
      <c r="C44" s="36"/>
      <c r="D44" s="36"/>
    </row>
    <row r="45" spans="1:4" ht="30" x14ac:dyDescent="0.25">
      <c r="A45" s="15" t="s">
        <v>447</v>
      </c>
      <c r="B45" s="4" t="s">
        <v>448</v>
      </c>
      <c r="C45" s="36"/>
      <c r="D45" s="36"/>
    </row>
    <row r="46" spans="1:4" x14ac:dyDescent="0.25">
      <c r="A46" s="28" t="s">
        <v>717</v>
      </c>
      <c r="B46" s="4" t="s">
        <v>449</v>
      </c>
      <c r="C46" s="36"/>
      <c r="D46" s="36"/>
    </row>
    <row r="47" spans="1:4" x14ac:dyDescent="0.25">
      <c r="A47" s="67" t="s">
        <v>284</v>
      </c>
      <c r="B47" s="67" t="s">
        <v>449</v>
      </c>
      <c r="C47" s="36"/>
      <c r="D47" s="36"/>
    </row>
    <row r="48" spans="1:4" x14ac:dyDescent="0.25">
      <c r="A48" s="14" t="s">
        <v>670</v>
      </c>
      <c r="B48" s="8" t="s">
        <v>450</v>
      </c>
      <c r="C48" s="36"/>
      <c r="D48" s="36"/>
    </row>
    <row r="49" spans="1:4" x14ac:dyDescent="0.25">
      <c r="A49" s="15" t="s">
        <v>718</v>
      </c>
      <c r="B49" s="4" t="s">
        <v>451</v>
      </c>
      <c r="C49" s="36"/>
      <c r="D49" s="36"/>
    </row>
    <row r="50" spans="1:4" x14ac:dyDescent="0.25">
      <c r="A50" s="67" t="s">
        <v>292</v>
      </c>
      <c r="B50" s="67" t="s">
        <v>451</v>
      </c>
      <c r="C50" s="36"/>
      <c r="D50" s="36"/>
    </row>
    <row r="51" spans="1:4" x14ac:dyDescent="0.25">
      <c r="A51" s="28" t="s">
        <v>452</v>
      </c>
      <c r="B51" s="4" t="s">
        <v>453</v>
      </c>
      <c r="C51" s="36"/>
      <c r="D51" s="36"/>
    </row>
    <row r="52" spans="1:4" x14ac:dyDescent="0.25">
      <c r="A52" s="16" t="s">
        <v>719</v>
      </c>
      <c r="B52" s="4" t="s">
        <v>454</v>
      </c>
      <c r="C52" s="36"/>
      <c r="D52" s="36"/>
    </row>
    <row r="53" spans="1:4" x14ac:dyDescent="0.25">
      <c r="A53" s="67" t="s">
        <v>293</v>
      </c>
      <c r="B53" s="67" t="s">
        <v>454</v>
      </c>
      <c r="C53" s="36"/>
      <c r="D53" s="36"/>
    </row>
    <row r="54" spans="1:4" x14ac:dyDescent="0.25">
      <c r="A54" s="28" t="s">
        <v>455</v>
      </c>
      <c r="B54" s="4" t="s">
        <v>456</v>
      </c>
      <c r="C54" s="36"/>
      <c r="D54" s="36"/>
    </row>
    <row r="55" spans="1:4" x14ac:dyDescent="0.25">
      <c r="A55" s="29" t="s">
        <v>671</v>
      </c>
      <c r="B55" s="8" t="s">
        <v>457</v>
      </c>
      <c r="C55" s="36"/>
      <c r="D55" s="36"/>
    </row>
    <row r="56" spans="1:4" x14ac:dyDescent="0.25">
      <c r="A56" s="29" t="s">
        <v>461</v>
      </c>
      <c r="B56" s="8" t="s">
        <v>462</v>
      </c>
      <c r="C56" s="36"/>
      <c r="D56" s="36"/>
    </row>
    <row r="57" spans="1:4" x14ac:dyDescent="0.25">
      <c r="A57" s="29" t="s">
        <v>463</v>
      </c>
      <c r="B57" s="8" t="s">
        <v>464</v>
      </c>
      <c r="C57" s="36"/>
      <c r="D57" s="36"/>
    </row>
    <row r="58" spans="1:4" x14ac:dyDescent="0.25">
      <c r="A58" s="29" t="s">
        <v>467</v>
      </c>
      <c r="B58" s="8" t="s">
        <v>468</v>
      </c>
      <c r="C58" s="36"/>
      <c r="D58" s="36"/>
    </row>
    <row r="59" spans="1:4" x14ac:dyDescent="0.25">
      <c r="A59" s="14" t="s">
        <v>0</v>
      </c>
      <c r="B59" s="8" t="s">
        <v>469</v>
      </c>
      <c r="C59" s="36"/>
      <c r="D59" s="36"/>
    </row>
    <row r="60" spans="1:4" x14ac:dyDescent="0.25">
      <c r="A60" s="19" t="s">
        <v>470</v>
      </c>
      <c r="B60" s="8" t="s">
        <v>469</v>
      </c>
      <c r="C60" s="36"/>
      <c r="D60" s="36"/>
    </row>
    <row r="61" spans="1:4" x14ac:dyDescent="0.25">
      <c r="A61" s="105" t="s">
        <v>673</v>
      </c>
      <c r="B61" s="58" t="s">
        <v>471</v>
      </c>
      <c r="C61" s="36"/>
      <c r="D61" s="36"/>
    </row>
    <row r="62" spans="1:4" x14ac:dyDescent="0.25">
      <c r="A62" s="15" t="s">
        <v>472</v>
      </c>
      <c r="B62" s="4" t="s">
        <v>473</v>
      </c>
      <c r="C62" s="36"/>
      <c r="D62" s="36"/>
    </row>
    <row r="63" spans="1:4" x14ac:dyDescent="0.25">
      <c r="A63" s="16" t="s">
        <v>474</v>
      </c>
      <c r="B63" s="4" t="s">
        <v>475</v>
      </c>
      <c r="C63" s="36"/>
      <c r="D63" s="36"/>
    </row>
    <row r="64" spans="1:4" x14ac:dyDescent="0.25">
      <c r="A64" s="28" t="s">
        <v>476</v>
      </c>
      <c r="B64" s="4" t="s">
        <v>477</v>
      </c>
      <c r="C64" s="36"/>
      <c r="D64" s="36"/>
    </row>
    <row r="65" spans="1:4" x14ac:dyDescent="0.25">
      <c r="A65" s="28" t="s">
        <v>655</v>
      </c>
      <c r="B65" s="4" t="s">
        <v>478</v>
      </c>
      <c r="C65" s="36"/>
      <c r="D65" s="36"/>
    </row>
    <row r="66" spans="1:4" x14ac:dyDescent="0.25">
      <c r="A66" s="67" t="s">
        <v>318</v>
      </c>
      <c r="B66" s="67" t="s">
        <v>478</v>
      </c>
      <c r="C66" s="36"/>
      <c r="D66" s="36"/>
    </row>
    <row r="67" spans="1:4" x14ac:dyDescent="0.25">
      <c r="A67" s="67" t="s">
        <v>319</v>
      </c>
      <c r="B67" s="67" t="s">
        <v>478</v>
      </c>
      <c r="C67" s="36"/>
      <c r="D67" s="36"/>
    </row>
    <row r="68" spans="1:4" x14ac:dyDescent="0.25">
      <c r="A68" s="75" t="s">
        <v>320</v>
      </c>
      <c r="B68" s="75" t="s">
        <v>478</v>
      </c>
      <c r="C68" s="36"/>
      <c r="D68" s="36"/>
    </row>
    <row r="69" spans="1:4" x14ac:dyDescent="0.25">
      <c r="A69" s="57" t="s">
        <v>674</v>
      </c>
      <c r="B69" s="58" t="s">
        <v>479</v>
      </c>
      <c r="C69" s="36"/>
      <c r="D69" s="36"/>
    </row>
  </sheetData>
  <mergeCells count="2">
    <mergeCell ref="A1:D1"/>
    <mergeCell ref="A2:D2"/>
  </mergeCells>
  <phoneticPr fontId="33" type="noConversion"/>
  <pageMargins left="0" right="0" top="0.74803149606299213" bottom="0.74803149606299213" header="0.31496062992125984" footer="0.31496062992125984"/>
  <pageSetup paperSize="9" scale="65" orientation="portrait" horizontalDpi="300" verticalDpi="30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workbookViewId="0">
      <selection activeCell="A13" sqref="A13"/>
    </sheetView>
  </sheetViews>
  <sheetFormatPr defaultRowHeight="15" x14ac:dyDescent="0.25"/>
  <cols>
    <col min="1" max="1" width="78.42578125" customWidth="1"/>
    <col min="2" max="2" width="14.5703125" customWidth="1"/>
    <col min="3" max="3" width="23.7109375" customWidth="1"/>
    <col min="4" max="4" width="21.5703125" customWidth="1"/>
    <col min="5" max="5" width="22.7109375" customWidth="1"/>
    <col min="6" max="6" width="22.5703125" customWidth="1"/>
    <col min="7" max="7" width="19.5703125" customWidth="1"/>
  </cols>
  <sheetData>
    <row r="1" spans="1:7" ht="23.25" customHeight="1" x14ac:dyDescent="0.25">
      <c r="A1" s="405" t="s">
        <v>92</v>
      </c>
      <c r="B1" s="406"/>
      <c r="C1" s="406"/>
      <c r="D1" s="406"/>
      <c r="E1" s="406"/>
      <c r="F1" s="406"/>
      <c r="G1" s="406"/>
    </row>
    <row r="2" spans="1:7" ht="25.5" customHeight="1" x14ac:dyDescent="0.25">
      <c r="A2" s="434" t="s">
        <v>59</v>
      </c>
      <c r="B2" s="406"/>
      <c r="C2" s="406"/>
      <c r="D2" s="406"/>
      <c r="E2" s="406"/>
      <c r="F2" s="406"/>
      <c r="G2" s="406"/>
    </row>
    <row r="3" spans="1:7" ht="21.75" customHeight="1" x14ac:dyDescent="0.25">
      <c r="A3" s="103"/>
      <c r="B3" s="84"/>
      <c r="C3" s="84"/>
      <c r="D3" s="84"/>
      <c r="E3" s="84"/>
      <c r="F3" s="84"/>
      <c r="G3" s="84"/>
    </row>
    <row r="4" spans="1:7" ht="20.25" customHeight="1" x14ac:dyDescent="0.25">
      <c r="A4" s="3" t="s">
        <v>1</v>
      </c>
    </row>
    <row r="5" spans="1:7" x14ac:dyDescent="0.25">
      <c r="A5" s="52" t="s">
        <v>812</v>
      </c>
      <c r="B5" s="2" t="s">
        <v>135</v>
      </c>
      <c r="C5" s="99" t="s">
        <v>57</v>
      </c>
      <c r="D5" s="99" t="s">
        <v>57</v>
      </c>
      <c r="E5" s="99" t="s">
        <v>57</v>
      </c>
      <c r="F5" s="99" t="s">
        <v>57</v>
      </c>
      <c r="G5" s="52" t="s">
        <v>58</v>
      </c>
    </row>
    <row r="6" spans="1:7" ht="26.25" customHeight="1" x14ac:dyDescent="0.25">
      <c r="A6" s="100" t="s">
        <v>55</v>
      </c>
      <c r="B6" s="4" t="s">
        <v>304</v>
      </c>
      <c r="C6" s="36"/>
      <c r="D6" s="36"/>
      <c r="E6" s="36"/>
      <c r="F6" s="36"/>
      <c r="G6" s="36"/>
    </row>
    <row r="7" spans="1:7" ht="26.25" customHeight="1" x14ac:dyDescent="0.25">
      <c r="A7" s="100" t="s">
        <v>56</v>
      </c>
      <c r="B7" s="4" t="s">
        <v>304</v>
      </c>
      <c r="C7" s="36"/>
      <c r="D7" s="36"/>
      <c r="E7" s="36"/>
      <c r="F7" s="36"/>
      <c r="G7" s="36"/>
    </row>
    <row r="8" spans="1:7" ht="22.5" customHeight="1" x14ac:dyDescent="0.25">
      <c r="A8" s="52" t="s">
        <v>60</v>
      </c>
      <c r="B8" s="52"/>
      <c r="C8" s="36"/>
      <c r="D8" s="36"/>
      <c r="E8" s="36"/>
      <c r="F8" s="36"/>
      <c r="G8" s="36"/>
    </row>
  </sheetData>
  <mergeCells count="2">
    <mergeCell ref="A1:G1"/>
    <mergeCell ref="A2:G2"/>
  </mergeCells>
  <phoneticPr fontId="33" type="noConversion"/>
  <pageMargins left="0" right="0" top="0.74803149606299213" bottom="0.74803149606299213" header="0.31496062992125984" footer="0.31496062992125984"/>
  <pageSetup paperSize="9" scale="70" orientation="landscape" horizontalDpi="300" verticalDpi="30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3"/>
  <sheetViews>
    <sheetView workbookViewId="0">
      <selection activeCell="A131" sqref="A131:A132"/>
    </sheetView>
  </sheetViews>
  <sheetFormatPr defaultRowHeight="15" x14ac:dyDescent="0.25"/>
  <cols>
    <col min="1" max="1" width="101.28515625" customWidth="1"/>
    <col min="2" max="2" width="10.7109375" customWidth="1"/>
    <col min="3" max="3" width="13.85546875" customWidth="1"/>
    <col min="4" max="4" width="14.5703125" customWidth="1"/>
    <col min="5" max="5" width="10.85546875" customWidth="1"/>
  </cols>
  <sheetData>
    <row r="1" spans="1:6" x14ac:dyDescent="0.25">
      <c r="A1" s="95" t="s">
        <v>28</v>
      </c>
      <c r="B1" s="96"/>
      <c r="C1" s="96"/>
      <c r="D1" s="96"/>
      <c r="E1" s="107"/>
      <c r="F1" s="107"/>
    </row>
    <row r="2" spans="1:6" ht="26.25" customHeight="1" x14ac:dyDescent="0.25">
      <c r="A2" s="405" t="s">
        <v>92</v>
      </c>
      <c r="B2" s="409"/>
      <c r="C2" s="409"/>
      <c r="D2" s="409"/>
      <c r="E2" s="409"/>
    </row>
    <row r="3" spans="1:6" ht="30.75" customHeight="1" x14ac:dyDescent="0.25">
      <c r="A3" s="408" t="s">
        <v>40</v>
      </c>
      <c r="B3" s="406"/>
      <c r="C3" s="406"/>
      <c r="D3" s="406"/>
      <c r="E3" s="406"/>
    </row>
    <row r="5" spans="1:6" x14ac:dyDescent="0.25">
      <c r="A5" s="3" t="s">
        <v>1</v>
      </c>
    </row>
    <row r="6" spans="1:6" ht="48.75" customHeight="1" x14ac:dyDescent="0.3">
      <c r="A6" s="1" t="s">
        <v>134</v>
      </c>
      <c r="B6" s="2" t="s">
        <v>135</v>
      </c>
      <c r="C6" s="79" t="s">
        <v>108</v>
      </c>
      <c r="D6" s="79" t="s">
        <v>109</v>
      </c>
      <c r="E6" s="79" t="s">
        <v>110</v>
      </c>
    </row>
    <row r="7" spans="1:6" x14ac:dyDescent="0.25">
      <c r="A7" s="40" t="s">
        <v>484</v>
      </c>
      <c r="B7" s="39" t="s">
        <v>162</v>
      </c>
      <c r="C7" s="51"/>
      <c r="D7" s="51"/>
      <c r="E7" s="51"/>
    </row>
    <row r="8" spans="1:6" x14ac:dyDescent="0.25">
      <c r="A8" s="4" t="s">
        <v>485</v>
      </c>
      <c r="B8" s="39" t="s">
        <v>169</v>
      </c>
      <c r="C8" s="51"/>
      <c r="D8" s="51"/>
      <c r="E8" s="51"/>
    </row>
    <row r="9" spans="1:6" x14ac:dyDescent="0.25">
      <c r="A9" s="64" t="s">
        <v>616</v>
      </c>
      <c r="B9" s="65" t="s">
        <v>170</v>
      </c>
      <c r="C9" s="51"/>
      <c r="D9" s="51"/>
      <c r="E9" s="51"/>
    </row>
    <row r="10" spans="1:6" x14ac:dyDescent="0.25">
      <c r="A10" s="48" t="s">
        <v>587</v>
      </c>
      <c r="B10" s="65" t="s">
        <v>171</v>
      </c>
      <c r="C10" s="51"/>
      <c r="D10" s="51"/>
      <c r="E10" s="51"/>
    </row>
    <row r="11" spans="1:6" x14ac:dyDescent="0.25">
      <c r="A11" s="4" t="s">
        <v>495</v>
      </c>
      <c r="B11" s="39" t="s">
        <v>178</v>
      </c>
      <c r="C11" s="51"/>
      <c r="D11" s="51"/>
      <c r="E11" s="51"/>
    </row>
    <row r="12" spans="1:6" x14ac:dyDescent="0.25">
      <c r="A12" s="4" t="s">
        <v>617</v>
      </c>
      <c r="B12" s="39" t="s">
        <v>183</v>
      </c>
      <c r="C12" s="51"/>
      <c r="D12" s="51"/>
      <c r="E12" s="51"/>
    </row>
    <row r="13" spans="1:6" x14ac:dyDescent="0.25">
      <c r="A13" s="4" t="s">
        <v>500</v>
      </c>
      <c r="B13" s="39" t="s">
        <v>198</v>
      </c>
      <c r="C13" s="51"/>
      <c r="D13" s="51"/>
      <c r="E13" s="51"/>
    </row>
    <row r="14" spans="1:6" x14ac:dyDescent="0.25">
      <c r="A14" s="4" t="s">
        <v>501</v>
      </c>
      <c r="B14" s="39" t="s">
        <v>203</v>
      </c>
      <c r="C14" s="51"/>
      <c r="D14" s="51"/>
      <c r="E14" s="51"/>
    </row>
    <row r="15" spans="1:6" x14ac:dyDescent="0.25">
      <c r="A15" s="4" t="s">
        <v>504</v>
      </c>
      <c r="B15" s="39" t="s">
        <v>216</v>
      </c>
      <c r="C15" s="51"/>
      <c r="D15" s="51"/>
      <c r="E15" s="51"/>
    </row>
    <row r="16" spans="1:6" x14ac:dyDescent="0.25">
      <c r="A16" s="48" t="s">
        <v>505</v>
      </c>
      <c r="B16" s="65" t="s">
        <v>217</v>
      </c>
      <c r="C16" s="51"/>
      <c r="D16" s="51"/>
      <c r="E16" s="51"/>
    </row>
    <row r="17" spans="1:5" x14ac:dyDescent="0.25">
      <c r="A17" s="16" t="s">
        <v>218</v>
      </c>
      <c r="B17" s="39" t="s">
        <v>219</v>
      </c>
      <c r="C17" s="51"/>
      <c r="D17" s="51"/>
      <c r="E17" s="51"/>
    </row>
    <row r="18" spans="1:5" x14ac:dyDescent="0.25">
      <c r="A18" s="16" t="s">
        <v>522</v>
      </c>
      <c r="B18" s="39" t="s">
        <v>220</v>
      </c>
      <c r="C18" s="51"/>
      <c r="D18" s="51"/>
      <c r="E18" s="51"/>
    </row>
    <row r="19" spans="1:5" x14ac:dyDescent="0.25">
      <c r="A19" s="21" t="s">
        <v>593</v>
      </c>
      <c r="B19" s="39" t="s">
        <v>221</v>
      </c>
      <c r="C19" s="51"/>
      <c r="D19" s="51"/>
      <c r="E19" s="51"/>
    </row>
    <row r="20" spans="1:5" x14ac:dyDescent="0.25">
      <c r="A20" s="21" t="s">
        <v>594</v>
      </c>
      <c r="B20" s="39" t="s">
        <v>222</v>
      </c>
      <c r="C20" s="51"/>
      <c r="D20" s="51"/>
      <c r="E20" s="51"/>
    </row>
    <row r="21" spans="1:5" x14ac:dyDescent="0.25">
      <c r="A21" s="21" t="s">
        <v>595</v>
      </c>
      <c r="B21" s="39" t="s">
        <v>223</v>
      </c>
      <c r="C21" s="51"/>
      <c r="D21" s="51"/>
      <c r="E21" s="51"/>
    </row>
    <row r="22" spans="1:5" x14ac:dyDescent="0.25">
      <c r="A22" s="16" t="s">
        <v>596</v>
      </c>
      <c r="B22" s="39" t="s">
        <v>224</v>
      </c>
      <c r="C22" s="51"/>
      <c r="D22" s="51"/>
      <c r="E22" s="51"/>
    </row>
    <row r="23" spans="1:5" x14ac:dyDescent="0.25">
      <c r="A23" s="16" t="s">
        <v>597</v>
      </c>
      <c r="B23" s="39" t="s">
        <v>225</v>
      </c>
      <c r="C23" s="51"/>
      <c r="D23" s="51"/>
      <c r="E23" s="51"/>
    </row>
    <row r="24" spans="1:5" x14ac:dyDescent="0.25">
      <c r="A24" s="16" t="s">
        <v>598</v>
      </c>
      <c r="B24" s="39" t="s">
        <v>226</v>
      </c>
      <c r="C24" s="51"/>
      <c r="D24" s="51"/>
      <c r="E24" s="51"/>
    </row>
    <row r="25" spans="1:5" x14ac:dyDescent="0.25">
      <c r="A25" s="62" t="s">
        <v>555</v>
      </c>
      <c r="B25" s="65" t="s">
        <v>227</v>
      </c>
      <c r="C25" s="51"/>
      <c r="D25" s="51"/>
      <c r="E25" s="51"/>
    </row>
    <row r="26" spans="1:5" x14ac:dyDescent="0.25">
      <c r="A26" s="15" t="s">
        <v>599</v>
      </c>
      <c r="B26" s="39" t="s">
        <v>228</v>
      </c>
      <c r="C26" s="51"/>
      <c r="D26" s="51"/>
      <c r="E26" s="51"/>
    </row>
    <row r="27" spans="1:5" x14ac:dyDescent="0.25">
      <c r="A27" s="15" t="s">
        <v>230</v>
      </c>
      <c r="B27" s="39" t="s">
        <v>231</v>
      </c>
      <c r="C27" s="51"/>
      <c r="D27" s="51"/>
      <c r="E27" s="51"/>
    </row>
    <row r="28" spans="1:5" x14ac:dyDescent="0.25">
      <c r="A28" s="15" t="s">
        <v>232</v>
      </c>
      <c r="B28" s="39" t="s">
        <v>233</v>
      </c>
      <c r="C28" s="51"/>
      <c r="D28" s="51"/>
      <c r="E28" s="51"/>
    </row>
    <row r="29" spans="1:5" x14ac:dyDescent="0.25">
      <c r="A29" s="15" t="s">
        <v>557</v>
      </c>
      <c r="B29" s="39" t="s">
        <v>234</v>
      </c>
      <c r="C29" s="51"/>
      <c r="D29" s="51"/>
      <c r="E29" s="51"/>
    </row>
    <row r="30" spans="1:5" x14ac:dyDescent="0.25">
      <c r="A30" s="15" t="s">
        <v>600</v>
      </c>
      <c r="B30" s="39" t="s">
        <v>235</v>
      </c>
      <c r="C30" s="51"/>
      <c r="D30" s="51"/>
      <c r="E30" s="51"/>
    </row>
    <row r="31" spans="1:5" x14ac:dyDescent="0.25">
      <c r="A31" s="15" t="s">
        <v>559</v>
      </c>
      <c r="B31" s="39" t="s">
        <v>236</v>
      </c>
      <c r="C31" s="51"/>
      <c r="D31" s="51"/>
      <c r="E31" s="51"/>
    </row>
    <row r="32" spans="1:5" x14ac:dyDescent="0.25">
      <c r="A32" s="15" t="s">
        <v>601</v>
      </c>
      <c r="B32" s="39" t="s">
        <v>237</v>
      </c>
      <c r="C32" s="51"/>
      <c r="D32" s="51"/>
      <c r="E32" s="51"/>
    </row>
    <row r="33" spans="1:5" x14ac:dyDescent="0.25">
      <c r="A33" s="15" t="s">
        <v>602</v>
      </c>
      <c r="B33" s="39" t="s">
        <v>239</v>
      </c>
      <c r="C33" s="51"/>
      <c r="D33" s="51"/>
      <c r="E33" s="51"/>
    </row>
    <row r="34" spans="1:5" x14ac:dyDescent="0.25">
      <c r="A34" s="15" t="s">
        <v>240</v>
      </c>
      <c r="B34" s="39" t="s">
        <v>241</v>
      </c>
      <c r="C34" s="51"/>
      <c r="D34" s="51"/>
      <c r="E34" s="51"/>
    </row>
    <row r="35" spans="1:5" x14ac:dyDescent="0.25">
      <c r="A35" s="28" t="s">
        <v>242</v>
      </c>
      <c r="B35" s="39" t="s">
        <v>243</v>
      </c>
      <c r="C35" s="51"/>
      <c r="D35" s="51"/>
      <c r="E35" s="51"/>
    </row>
    <row r="36" spans="1:5" x14ac:dyDescent="0.25">
      <c r="A36" s="15" t="s">
        <v>603</v>
      </c>
      <c r="B36" s="39" t="s">
        <v>244</v>
      </c>
      <c r="C36" s="51"/>
      <c r="D36" s="51"/>
      <c r="E36" s="51"/>
    </row>
    <row r="37" spans="1:5" x14ac:dyDescent="0.25">
      <c r="A37" s="28" t="s">
        <v>808</v>
      </c>
      <c r="B37" s="39" t="s">
        <v>245</v>
      </c>
      <c r="C37" s="51"/>
      <c r="D37" s="51"/>
      <c r="E37" s="51"/>
    </row>
    <row r="38" spans="1:5" x14ac:dyDescent="0.25">
      <c r="A38" s="28" t="s">
        <v>809</v>
      </c>
      <c r="B38" s="39" t="s">
        <v>245</v>
      </c>
      <c r="C38" s="51"/>
      <c r="D38" s="51"/>
      <c r="E38" s="51"/>
    </row>
    <row r="39" spans="1:5" x14ac:dyDescent="0.25">
      <c r="A39" s="62" t="s">
        <v>563</v>
      </c>
      <c r="B39" s="65" t="s">
        <v>246</v>
      </c>
      <c r="C39" s="51"/>
      <c r="D39" s="51"/>
      <c r="E39" s="51"/>
    </row>
    <row r="40" spans="1:5" ht="15.75" x14ac:dyDescent="0.25">
      <c r="A40" s="77" t="s">
        <v>93</v>
      </c>
      <c r="B40" s="106"/>
      <c r="C40" s="51"/>
      <c r="D40" s="51"/>
      <c r="E40" s="51"/>
    </row>
    <row r="41" spans="1:5" x14ac:dyDescent="0.25">
      <c r="A41" s="43" t="s">
        <v>247</v>
      </c>
      <c r="B41" s="39" t="s">
        <v>248</v>
      </c>
      <c r="C41" s="51"/>
      <c r="D41" s="51"/>
      <c r="E41" s="51"/>
    </row>
    <row r="42" spans="1:5" x14ac:dyDescent="0.25">
      <c r="A42" s="43" t="s">
        <v>604</v>
      </c>
      <c r="B42" s="39" t="s">
        <v>249</v>
      </c>
      <c r="C42" s="51"/>
      <c r="D42" s="51"/>
      <c r="E42" s="51"/>
    </row>
    <row r="43" spans="1:5" x14ac:dyDescent="0.25">
      <c r="A43" s="43" t="s">
        <v>251</v>
      </c>
      <c r="B43" s="39" t="s">
        <v>252</v>
      </c>
      <c r="C43" s="51"/>
      <c r="D43" s="51"/>
      <c r="E43" s="51"/>
    </row>
    <row r="44" spans="1:5" x14ac:dyDescent="0.25">
      <c r="A44" s="43" t="s">
        <v>253</v>
      </c>
      <c r="B44" s="39" t="s">
        <v>254</v>
      </c>
      <c r="C44" s="51"/>
      <c r="D44" s="51"/>
      <c r="E44" s="51"/>
    </row>
    <row r="45" spans="1:5" x14ac:dyDescent="0.25">
      <c r="A45" s="5" t="s">
        <v>255</v>
      </c>
      <c r="B45" s="39" t="s">
        <v>256</v>
      </c>
      <c r="C45" s="51"/>
      <c r="D45" s="51"/>
      <c r="E45" s="51"/>
    </row>
    <row r="46" spans="1:5" x14ac:dyDescent="0.25">
      <c r="A46" s="5" t="s">
        <v>257</v>
      </c>
      <c r="B46" s="39" t="s">
        <v>258</v>
      </c>
      <c r="C46" s="51"/>
      <c r="D46" s="51"/>
      <c r="E46" s="51"/>
    </row>
    <row r="47" spans="1:5" x14ac:dyDescent="0.25">
      <c r="A47" s="5" t="s">
        <v>259</v>
      </c>
      <c r="B47" s="39" t="s">
        <v>260</v>
      </c>
      <c r="C47" s="51"/>
      <c r="D47" s="51"/>
      <c r="E47" s="51"/>
    </row>
    <row r="48" spans="1:5" x14ac:dyDescent="0.25">
      <c r="A48" s="63" t="s">
        <v>565</v>
      </c>
      <c r="B48" s="65" t="s">
        <v>261</v>
      </c>
      <c r="C48" s="51"/>
      <c r="D48" s="51"/>
      <c r="E48" s="51"/>
    </row>
    <row r="49" spans="1:5" x14ac:dyDescent="0.25">
      <c r="A49" s="16" t="s">
        <v>262</v>
      </c>
      <c r="B49" s="39" t="s">
        <v>263</v>
      </c>
      <c r="C49" s="51"/>
      <c r="D49" s="51"/>
      <c r="E49" s="51"/>
    </row>
    <row r="50" spans="1:5" x14ac:dyDescent="0.25">
      <c r="A50" s="16" t="s">
        <v>264</v>
      </c>
      <c r="B50" s="39" t="s">
        <v>265</v>
      </c>
      <c r="C50" s="51"/>
      <c r="D50" s="51"/>
      <c r="E50" s="51"/>
    </row>
    <row r="51" spans="1:5" x14ac:dyDescent="0.25">
      <c r="A51" s="16" t="s">
        <v>266</v>
      </c>
      <c r="B51" s="39" t="s">
        <v>267</v>
      </c>
      <c r="C51" s="51"/>
      <c r="D51" s="51"/>
      <c r="E51" s="51"/>
    </row>
    <row r="52" spans="1:5" x14ac:dyDescent="0.25">
      <c r="A52" s="16" t="s">
        <v>268</v>
      </c>
      <c r="B52" s="39" t="s">
        <v>269</v>
      </c>
      <c r="C52" s="51"/>
      <c r="D52" s="51"/>
      <c r="E52" s="51"/>
    </row>
    <row r="53" spans="1:5" x14ac:dyDescent="0.25">
      <c r="A53" s="62" t="s">
        <v>566</v>
      </c>
      <c r="B53" s="65" t="s">
        <v>270</v>
      </c>
      <c r="C53" s="51"/>
      <c r="D53" s="51"/>
      <c r="E53" s="51"/>
    </row>
    <row r="54" spans="1:5" x14ac:dyDescent="0.25">
      <c r="A54" s="16" t="s">
        <v>271</v>
      </c>
      <c r="B54" s="39" t="s">
        <v>272</v>
      </c>
      <c r="C54" s="51"/>
      <c r="D54" s="51"/>
      <c r="E54" s="51"/>
    </row>
    <row r="55" spans="1:5" x14ac:dyDescent="0.25">
      <c r="A55" s="16" t="s">
        <v>605</v>
      </c>
      <c r="B55" s="39" t="s">
        <v>273</v>
      </c>
      <c r="C55" s="51"/>
      <c r="D55" s="51"/>
      <c r="E55" s="51"/>
    </row>
    <row r="56" spans="1:5" x14ac:dyDescent="0.25">
      <c r="A56" s="16" t="s">
        <v>606</v>
      </c>
      <c r="B56" s="39" t="s">
        <v>274</v>
      </c>
      <c r="C56" s="51"/>
      <c r="D56" s="51"/>
      <c r="E56" s="51"/>
    </row>
    <row r="57" spans="1:5" x14ac:dyDescent="0.25">
      <c r="A57" s="16" t="s">
        <v>607</v>
      </c>
      <c r="B57" s="39" t="s">
        <v>275</v>
      </c>
      <c r="C57" s="51"/>
      <c r="D57" s="51"/>
      <c r="E57" s="51"/>
    </row>
    <row r="58" spans="1:5" x14ac:dyDescent="0.25">
      <c r="A58" s="16" t="s">
        <v>608</v>
      </c>
      <c r="B58" s="39" t="s">
        <v>276</v>
      </c>
      <c r="C58" s="51"/>
      <c r="D58" s="51"/>
      <c r="E58" s="51"/>
    </row>
    <row r="59" spans="1:5" x14ac:dyDescent="0.25">
      <c r="A59" s="16" t="s">
        <v>609</v>
      </c>
      <c r="B59" s="39" t="s">
        <v>277</v>
      </c>
      <c r="C59" s="51"/>
      <c r="D59" s="51"/>
      <c r="E59" s="51"/>
    </row>
    <row r="60" spans="1:5" x14ac:dyDescent="0.25">
      <c r="A60" s="16" t="s">
        <v>278</v>
      </c>
      <c r="B60" s="39" t="s">
        <v>279</v>
      </c>
      <c r="C60" s="51"/>
      <c r="D60" s="51"/>
      <c r="E60" s="51"/>
    </row>
    <row r="61" spans="1:5" x14ac:dyDescent="0.25">
      <c r="A61" s="16" t="s">
        <v>610</v>
      </c>
      <c r="B61" s="39" t="s">
        <v>280</v>
      </c>
      <c r="C61" s="51"/>
      <c r="D61" s="51"/>
      <c r="E61" s="51"/>
    </row>
    <row r="62" spans="1:5" x14ac:dyDescent="0.25">
      <c r="A62" s="62" t="s">
        <v>567</v>
      </c>
      <c r="B62" s="65" t="s">
        <v>281</v>
      </c>
      <c r="C62" s="51"/>
      <c r="D62" s="51"/>
      <c r="E62" s="51"/>
    </row>
    <row r="63" spans="1:5" ht="15.75" x14ac:dyDescent="0.25">
      <c r="A63" s="77" t="s">
        <v>94</v>
      </c>
      <c r="B63" s="106"/>
      <c r="C63" s="51"/>
      <c r="D63" s="51"/>
      <c r="E63" s="51"/>
    </row>
    <row r="64" spans="1:5" ht="15.75" x14ac:dyDescent="0.25">
      <c r="A64" s="44" t="s">
        <v>618</v>
      </c>
      <c r="B64" s="45" t="s">
        <v>282</v>
      </c>
      <c r="C64" s="51"/>
      <c r="D64" s="51"/>
      <c r="E64" s="51"/>
    </row>
    <row r="65" spans="1:5" x14ac:dyDescent="0.25">
      <c r="A65" s="19" t="s">
        <v>574</v>
      </c>
      <c r="B65" s="8" t="s">
        <v>290</v>
      </c>
      <c r="C65" s="19"/>
      <c r="D65" s="19"/>
      <c r="E65" s="19"/>
    </row>
    <row r="66" spans="1:5" x14ac:dyDescent="0.25">
      <c r="A66" s="17" t="s">
        <v>577</v>
      </c>
      <c r="B66" s="8" t="s">
        <v>298</v>
      </c>
      <c r="C66" s="17"/>
      <c r="D66" s="17"/>
      <c r="E66" s="17"/>
    </row>
    <row r="67" spans="1:5" x14ac:dyDescent="0.25">
      <c r="A67" s="46" t="s">
        <v>299</v>
      </c>
      <c r="B67" s="4" t="s">
        <v>300</v>
      </c>
      <c r="C67" s="46"/>
      <c r="D67" s="46"/>
      <c r="E67" s="46"/>
    </row>
    <row r="68" spans="1:5" x14ac:dyDescent="0.25">
      <c r="A68" s="46" t="s">
        <v>301</v>
      </c>
      <c r="B68" s="4" t="s">
        <v>302</v>
      </c>
      <c r="C68" s="46"/>
      <c r="D68" s="46"/>
      <c r="E68" s="46"/>
    </row>
    <row r="69" spans="1:5" x14ac:dyDescent="0.25">
      <c r="A69" s="17" t="s">
        <v>303</v>
      </c>
      <c r="B69" s="8" t="s">
        <v>304</v>
      </c>
      <c r="C69" s="46"/>
      <c r="D69" s="46"/>
      <c r="E69" s="46"/>
    </row>
    <row r="70" spans="1:5" x14ac:dyDescent="0.25">
      <c r="A70" s="46" t="s">
        <v>305</v>
      </c>
      <c r="B70" s="4" t="s">
        <v>306</v>
      </c>
      <c r="C70" s="46"/>
      <c r="D70" s="46"/>
      <c r="E70" s="46"/>
    </row>
    <row r="71" spans="1:5" x14ac:dyDescent="0.25">
      <c r="A71" s="46" t="s">
        <v>307</v>
      </c>
      <c r="B71" s="4" t="s">
        <v>308</v>
      </c>
      <c r="C71" s="46"/>
      <c r="D71" s="46"/>
      <c r="E71" s="46"/>
    </row>
    <row r="72" spans="1:5" x14ac:dyDescent="0.25">
      <c r="A72" s="46" t="s">
        <v>309</v>
      </c>
      <c r="B72" s="4" t="s">
        <v>310</v>
      </c>
      <c r="C72" s="46"/>
      <c r="D72" s="46"/>
      <c r="E72" s="46"/>
    </row>
    <row r="73" spans="1:5" x14ac:dyDescent="0.25">
      <c r="A73" s="47" t="s">
        <v>578</v>
      </c>
      <c r="B73" s="48" t="s">
        <v>311</v>
      </c>
      <c r="C73" s="17"/>
      <c r="D73" s="17"/>
      <c r="E73" s="17"/>
    </row>
    <row r="74" spans="1:5" x14ac:dyDescent="0.25">
      <c r="A74" s="46" t="s">
        <v>312</v>
      </c>
      <c r="B74" s="4" t="s">
        <v>313</v>
      </c>
      <c r="C74" s="46"/>
      <c r="D74" s="46"/>
      <c r="E74" s="46"/>
    </row>
    <row r="75" spans="1:5" x14ac:dyDescent="0.25">
      <c r="A75" s="16" t="s">
        <v>314</v>
      </c>
      <c r="B75" s="4" t="s">
        <v>315</v>
      </c>
      <c r="C75" s="16"/>
      <c r="D75" s="16"/>
      <c r="E75" s="16"/>
    </row>
    <row r="76" spans="1:5" x14ac:dyDescent="0.25">
      <c r="A76" s="46" t="s">
        <v>615</v>
      </c>
      <c r="B76" s="4" t="s">
        <v>316</v>
      </c>
      <c r="C76" s="46"/>
      <c r="D76" s="46"/>
      <c r="E76" s="46"/>
    </row>
    <row r="77" spans="1:5" x14ac:dyDescent="0.25">
      <c r="A77" s="46" t="s">
        <v>583</v>
      </c>
      <c r="B77" s="4" t="s">
        <v>317</v>
      </c>
      <c r="C77" s="46"/>
      <c r="D77" s="46"/>
      <c r="E77" s="46"/>
    </row>
    <row r="78" spans="1:5" x14ac:dyDescent="0.25">
      <c r="A78" s="47" t="s">
        <v>584</v>
      </c>
      <c r="B78" s="48" t="s">
        <v>321</v>
      </c>
      <c r="C78" s="17"/>
      <c r="D78" s="17"/>
      <c r="E78" s="17"/>
    </row>
    <row r="79" spans="1:5" x14ac:dyDescent="0.25">
      <c r="A79" s="16" t="s">
        <v>322</v>
      </c>
      <c r="B79" s="4" t="s">
        <v>323</v>
      </c>
      <c r="C79" s="16"/>
      <c r="D79" s="16"/>
      <c r="E79" s="16"/>
    </row>
    <row r="80" spans="1:5" ht="15.75" x14ac:dyDescent="0.25">
      <c r="A80" s="49" t="s">
        <v>619</v>
      </c>
      <c r="B80" s="50" t="s">
        <v>324</v>
      </c>
      <c r="C80" s="17"/>
      <c r="D80" s="17"/>
      <c r="E80" s="17"/>
    </row>
    <row r="81" spans="1:5" ht="15.75" x14ac:dyDescent="0.25">
      <c r="A81" s="54" t="s">
        <v>656</v>
      </c>
      <c r="B81" s="55"/>
      <c r="C81" s="51"/>
      <c r="D81" s="51"/>
      <c r="E81" s="51"/>
    </row>
    <row r="82" spans="1:5" ht="51.75" customHeight="1" x14ac:dyDescent="0.3">
      <c r="A82" s="1" t="s">
        <v>134</v>
      </c>
      <c r="B82" s="2" t="s">
        <v>72</v>
      </c>
      <c r="C82" s="79" t="s">
        <v>83</v>
      </c>
      <c r="D82" s="79" t="s">
        <v>84</v>
      </c>
      <c r="E82" s="79" t="s">
        <v>82</v>
      </c>
    </row>
    <row r="83" spans="1:5" x14ac:dyDescent="0.25">
      <c r="A83" s="4" t="s">
        <v>659</v>
      </c>
      <c r="B83" s="5" t="s">
        <v>337</v>
      </c>
      <c r="C83" s="36"/>
      <c r="D83" s="36"/>
      <c r="E83" s="36"/>
    </row>
    <row r="84" spans="1:5" x14ac:dyDescent="0.25">
      <c r="A84" s="4" t="s">
        <v>338</v>
      </c>
      <c r="B84" s="5" t="s">
        <v>339</v>
      </c>
      <c r="C84" s="36"/>
      <c r="D84" s="36"/>
      <c r="E84" s="36"/>
    </row>
    <row r="85" spans="1:5" x14ac:dyDescent="0.25">
      <c r="A85" s="4" t="s">
        <v>340</v>
      </c>
      <c r="B85" s="5" t="s">
        <v>341</v>
      </c>
      <c r="C85" s="36"/>
      <c r="D85" s="36"/>
      <c r="E85" s="36"/>
    </row>
    <row r="86" spans="1:5" x14ac:dyDescent="0.25">
      <c r="A86" s="4" t="s">
        <v>620</v>
      </c>
      <c r="B86" s="5" t="s">
        <v>342</v>
      </c>
      <c r="C86" s="36"/>
      <c r="D86" s="36"/>
      <c r="E86" s="36"/>
    </row>
    <row r="87" spans="1:5" x14ac:dyDescent="0.25">
      <c r="A87" s="4" t="s">
        <v>621</v>
      </c>
      <c r="B87" s="5" t="s">
        <v>343</v>
      </c>
      <c r="C87" s="36"/>
      <c r="D87" s="36"/>
      <c r="E87" s="36"/>
    </row>
    <row r="88" spans="1:5" x14ac:dyDescent="0.25">
      <c r="A88" s="4" t="s">
        <v>622</v>
      </c>
      <c r="B88" s="5" t="s">
        <v>344</v>
      </c>
      <c r="C88" s="36"/>
      <c r="D88" s="36"/>
      <c r="E88" s="36"/>
    </row>
    <row r="89" spans="1:5" x14ac:dyDescent="0.25">
      <c r="A89" s="48" t="s">
        <v>660</v>
      </c>
      <c r="B89" s="63" t="s">
        <v>345</v>
      </c>
      <c r="C89" s="36"/>
      <c r="D89" s="36"/>
      <c r="E89" s="36"/>
    </row>
    <row r="90" spans="1:5" x14ac:dyDescent="0.25">
      <c r="A90" s="4" t="s">
        <v>662</v>
      </c>
      <c r="B90" s="5" t="s">
        <v>359</v>
      </c>
      <c r="C90" s="36"/>
      <c r="D90" s="36"/>
      <c r="E90" s="36"/>
    </row>
    <row r="91" spans="1:5" x14ac:dyDescent="0.25">
      <c r="A91" s="4" t="s">
        <v>628</v>
      </c>
      <c r="B91" s="5" t="s">
        <v>360</v>
      </c>
      <c r="C91" s="36"/>
      <c r="D91" s="36"/>
      <c r="E91" s="36"/>
    </row>
    <row r="92" spans="1:5" x14ac:dyDescent="0.25">
      <c r="A92" s="4" t="s">
        <v>629</v>
      </c>
      <c r="B92" s="5" t="s">
        <v>361</v>
      </c>
      <c r="C92" s="36"/>
      <c r="D92" s="36"/>
      <c r="E92" s="36"/>
    </row>
    <row r="93" spans="1:5" x14ac:dyDescent="0.25">
      <c r="A93" s="4" t="s">
        <v>630</v>
      </c>
      <c r="B93" s="5" t="s">
        <v>362</v>
      </c>
      <c r="C93" s="36"/>
      <c r="D93" s="36"/>
      <c r="E93" s="36"/>
    </row>
    <row r="94" spans="1:5" x14ac:dyDescent="0.25">
      <c r="A94" s="4" t="s">
        <v>663</v>
      </c>
      <c r="B94" s="5" t="s">
        <v>390</v>
      </c>
      <c r="C94" s="36"/>
      <c r="D94" s="36"/>
      <c r="E94" s="36"/>
    </row>
    <row r="95" spans="1:5" x14ac:dyDescent="0.25">
      <c r="A95" s="4" t="s">
        <v>635</v>
      </c>
      <c r="B95" s="5" t="s">
        <v>391</v>
      </c>
      <c r="C95" s="36"/>
      <c r="D95" s="36"/>
      <c r="E95" s="36"/>
    </row>
    <row r="96" spans="1:5" x14ac:dyDescent="0.25">
      <c r="A96" s="48" t="s">
        <v>664</v>
      </c>
      <c r="B96" s="63" t="s">
        <v>392</v>
      </c>
      <c r="C96" s="36"/>
      <c r="D96" s="36"/>
      <c r="E96" s="36"/>
    </row>
    <row r="97" spans="1:5" x14ac:dyDescent="0.25">
      <c r="A97" s="16" t="s">
        <v>393</v>
      </c>
      <c r="B97" s="5" t="s">
        <v>394</v>
      </c>
      <c r="C97" s="36"/>
      <c r="D97" s="36"/>
      <c r="E97" s="36"/>
    </row>
    <row r="98" spans="1:5" x14ac:dyDescent="0.25">
      <c r="A98" s="16" t="s">
        <v>636</v>
      </c>
      <c r="B98" s="5" t="s">
        <v>395</v>
      </c>
      <c r="C98" s="36"/>
      <c r="D98" s="36"/>
      <c r="E98" s="36"/>
    </row>
    <row r="99" spans="1:5" x14ac:dyDescent="0.25">
      <c r="A99" s="16" t="s">
        <v>637</v>
      </c>
      <c r="B99" s="5" t="s">
        <v>398</v>
      </c>
      <c r="C99" s="36"/>
      <c r="D99" s="36"/>
      <c r="E99" s="36"/>
    </row>
    <row r="100" spans="1:5" x14ac:dyDescent="0.25">
      <c r="A100" s="16" t="s">
        <v>638</v>
      </c>
      <c r="B100" s="5" t="s">
        <v>399</v>
      </c>
      <c r="C100" s="36"/>
      <c r="D100" s="36"/>
      <c r="E100" s="36"/>
    </row>
    <row r="101" spans="1:5" x14ac:dyDescent="0.25">
      <c r="A101" s="16" t="s">
        <v>406</v>
      </c>
      <c r="B101" s="5" t="s">
        <v>407</v>
      </c>
      <c r="C101" s="36"/>
      <c r="D101" s="36"/>
      <c r="E101" s="36"/>
    </row>
    <row r="102" spans="1:5" x14ac:dyDescent="0.25">
      <c r="A102" s="16" t="s">
        <v>408</v>
      </c>
      <c r="B102" s="5" t="s">
        <v>409</v>
      </c>
      <c r="C102" s="36"/>
      <c r="D102" s="36"/>
      <c r="E102" s="36"/>
    </row>
    <row r="103" spans="1:5" x14ac:dyDescent="0.25">
      <c r="A103" s="16" t="s">
        <v>410</v>
      </c>
      <c r="B103" s="5" t="s">
        <v>411</v>
      </c>
      <c r="C103" s="36"/>
      <c r="D103" s="36"/>
      <c r="E103" s="36"/>
    </row>
    <row r="104" spans="1:5" x14ac:dyDescent="0.25">
      <c r="A104" s="16" t="s">
        <v>639</v>
      </c>
      <c r="B104" s="5" t="s">
        <v>412</v>
      </c>
      <c r="C104" s="36"/>
      <c r="D104" s="36"/>
      <c r="E104" s="36"/>
    </row>
    <row r="105" spans="1:5" x14ac:dyDescent="0.25">
      <c r="A105" s="16" t="s">
        <v>640</v>
      </c>
      <c r="B105" s="5" t="s">
        <v>414</v>
      </c>
      <c r="C105" s="36"/>
      <c r="D105" s="36"/>
      <c r="E105" s="36"/>
    </row>
    <row r="106" spans="1:5" x14ac:dyDescent="0.25">
      <c r="A106" s="16" t="s">
        <v>641</v>
      </c>
      <c r="B106" s="5" t="s">
        <v>419</v>
      </c>
      <c r="C106" s="36"/>
      <c r="D106" s="36"/>
      <c r="E106" s="36"/>
    </row>
    <row r="107" spans="1:5" x14ac:dyDescent="0.25">
      <c r="A107" s="62" t="s">
        <v>665</v>
      </c>
      <c r="B107" s="63" t="s">
        <v>423</v>
      </c>
      <c r="C107" s="36"/>
      <c r="D107" s="36"/>
      <c r="E107" s="36"/>
    </row>
    <row r="108" spans="1:5" x14ac:dyDescent="0.25">
      <c r="A108" s="16" t="s">
        <v>435</v>
      </c>
      <c r="B108" s="5" t="s">
        <v>436</v>
      </c>
      <c r="C108" s="36"/>
      <c r="D108" s="36"/>
      <c r="E108" s="36"/>
    </row>
    <row r="109" spans="1:5" x14ac:dyDescent="0.25">
      <c r="A109" s="4" t="s">
        <v>645</v>
      </c>
      <c r="B109" s="5" t="s">
        <v>437</v>
      </c>
      <c r="C109" s="36"/>
      <c r="D109" s="36"/>
      <c r="E109" s="36"/>
    </row>
    <row r="110" spans="1:5" x14ac:dyDescent="0.25">
      <c r="A110" s="16" t="s">
        <v>646</v>
      </c>
      <c r="B110" s="5" t="s">
        <v>438</v>
      </c>
      <c r="C110" s="36"/>
      <c r="D110" s="36"/>
      <c r="E110" s="36"/>
    </row>
    <row r="111" spans="1:5" x14ac:dyDescent="0.25">
      <c r="A111" s="48" t="s">
        <v>667</v>
      </c>
      <c r="B111" s="63" t="s">
        <v>439</v>
      </c>
      <c r="C111" s="36"/>
      <c r="D111" s="36"/>
      <c r="E111" s="36"/>
    </row>
    <row r="112" spans="1:5" ht="15.75" x14ac:dyDescent="0.25">
      <c r="A112" s="77" t="s">
        <v>96</v>
      </c>
      <c r="B112" s="82"/>
      <c r="C112" s="36"/>
      <c r="D112" s="36"/>
      <c r="E112" s="36"/>
    </row>
    <row r="113" spans="1:5" x14ac:dyDescent="0.25">
      <c r="A113" s="4" t="s">
        <v>346</v>
      </c>
      <c r="B113" s="5" t="s">
        <v>347</v>
      </c>
      <c r="C113" s="36"/>
      <c r="D113" s="36"/>
      <c r="E113" s="36"/>
    </row>
    <row r="114" spans="1:5" x14ac:dyDescent="0.25">
      <c r="A114" s="4" t="s">
        <v>348</v>
      </c>
      <c r="B114" s="5" t="s">
        <v>349</v>
      </c>
      <c r="C114" s="36"/>
      <c r="D114" s="36"/>
      <c r="E114" s="36"/>
    </row>
    <row r="115" spans="1:5" x14ac:dyDescent="0.25">
      <c r="A115" s="4" t="s">
        <v>623</v>
      </c>
      <c r="B115" s="5" t="s">
        <v>350</v>
      </c>
      <c r="C115" s="36"/>
      <c r="D115" s="36"/>
      <c r="E115" s="36"/>
    </row>
    <row r="116" spans="1:5" x14ac:dyDescent="0.25">
      <c r="A116" s="4" t="s">
        <v>624</v>
      </c>
      <c r="B116" s="5" t="s">
        <v>351</v>
      </c>
      <c r="C116" s="36"/>
      <c r="D116" s="36"/>
      <c r="E116" s="36"/>
    </row>
    <row r="117" spans="1:5" x14ac:dyDescent="0.25">
      <c r="A117" s="4" t="s">
        <v>625</v>
      </c>
      <c r="B117" s="5" t="s">
        <v>352</v>
      </c>
      <c r="C117" s="36"/>
      <c r="D117" s="36"/>
      <c r="E117" s="36"/>
    </row>
    <row r="118" spans="1:5" x14ac:dyDescent="0.25">
      <c r="A118" s="48" t="s">
        <v>661</v>
      </c>
      <c r="B118" s="63" t="s">
        <v>353</v>
      </c>
      <c r="C118" s="36"/>
      <c r="D118" s="36"/>
      <c r="E118" s="36"/>
    </row>
    <row r="119" spans="1:5" x14ac:dyDescent="0.25">
      <c r="A119" s="16" t="s">
        <v>642</v>
      </c>
      <c r="B119" s="5" t="s">
        <v>424</v>
      </c>
      <c r="C119" s="36"/>
      <c r="D119" s="36"/>
      <c r="E119" s="36"/>
    </row>
    <row r="120" spans="1:5" x14ac:dyDescent="0.25">
      <c r="A120" s="16" t="s">
        <v>643</v>
      </c>
      <c r="B120" s="5" t="s">
        <v>426</v>
      </c>
      <c r="C120" s="36"/>
      <c r="D120" s="36"/>
      <c r="E120" s="36"/>
    </row>
    <row r="121" spans="1:5" x14ac:dyDescent="0.25">
      <c r="A121" s="16" t="s">
        <v>428</v>
      </c>
      <c r="B121" s="5" t="s">
        <v>429</v>
      </c>
      <c r="C121" s="36"/>
      <c r="D121" s="36"/>
      <c r="E121" s="36"/>
    </row>
    <row r="122" spans="1:5" x14ac:dyDescent="0.25">
      <c r="A122" s="16" t="s">
        <v>644</v>
      </c>
      <c r="B122" s="5" t="s">
        <v>430</v>
      </c>
      <c r="C122" s="36"/>
      <c r="D122" s="36"/>
      <c r="E122" s="36"/>
    </row>
    <row r="123" spans="1:5" x14ac:dyDescent="0.25">
      <c r="A123" s="16" t="s">
        <v>432</v>
      </c>
      <c r="B123" s="5" t="s">
        <v>433</v>
      </c>
      <c r="C123" s="36"/>
      <c r="D123" s="36"/>
      <c r="E123" s="36"/>
    </row>
    <row r="124" spans="1:5" x14ac:dyDescent="0.25">
      <c r="A124" s="48" t="s">
        <v>666</v>
      </c>
      <c r="B124" s="63" t="s">
        <v>434</v>
      </c>
      <c r="C124" s="36"/>
      <c r="D124" s="36"/>
      <c r="E124" s="36"/>
    </row>
    <row r="125" spans="1:5" x14ac:dyDescent="0.25">
      <c r="A125" s="16" t="s">
        <v>440</v>
      </c>
      <c r="B125" s="5" t="s">
        <v>441</v>
      </c>
      <c r="C125" s="36"/>
      <c r="D125" s="36"/>
      <c r="E125" s="36"/>
    </row>
    <row r="126" spans="1:5" x14ac:dyDescent="0.25">
      <c r="A126" s="4" t="s">
        <v>647</v>
      </c>
      <c r="B126" s="5" t="s">
        <v>442</v>
      </c>
      <c r="C126" s="36"/>
      <c r="D126" s="36"/>
      <c r="E126" s="36"/>
    </row>
    <row r="127" spans="1:5" x14ac:dyDescent="0.25">
      <c r="A127" s="16" t="s">
        <v>648</v>
      </c>
      <c r="B127" s="5" t="s">
        <v>443</v>
      </c>
      <c r="C127" s="36"/>
      <c r="D127" s="36"/>
      <c r="E127" s="36"/>
    </row>
    <row r="128" spans="1:5" x14ac:dyDescent="0.25">
      <c r="A128" s="48" t="s">
        <v>669</v>
      </c>
      <c r="B128" s="63" t="s">
        <v>444</v>
      </c>
      <c r="C128" s="36"/>
      <c r="D128" s="36"/>
      <c r="E128" s="36"/>
    </row>
    <row r="129" spans="1:5" ht="15.75" x14ac:dyDescent="0.25">
      <c r="A129" s="77" t="s">
        <v>97</v>
      </c>
      <c r="B129" s="82"/>
      <c r="C129" s="36"/>
      <c r="D129" s="36"/>
      <c r="E129" s="36"/>
    </row>
    <row r="130" spans="1:5" ht="15.75" x14ac:dyDescent="0.25">
      <c r="A130" s="60" t="s">
        <v>668</v>
      </c>
      <c r="B130" s="44" t="s">
        <v>445</v>
      </c>
      <c r="C130" s="36"/>
      <c r="D130" s="36"/>
      <c r="E130" s="36"/>
    </row>
    <row r="131" spans="1:5" ht="15.75" x14ac:dyDescent="0.25">
      <c r="A131" s="113" t="s">
        <v>98</v>
      </c>
      <c r="B131" s="80"/>
      <c r="C131" s="36"/>
      <c r="D131" s="36"/>
      <c r="E131" s="36"/>
    </row>
    <row r="132" spans="1:5" ht="15.75" x14ac:dyDescent="0.25">
      <c r="A132" s="113" t="s">
        <v>99</v>
      </c>
      <c r="B132" s="80"/>
      <c r="C132" s="36"/>
      <c r="D132" s="36"/>
      <c r="E132" s="36"/>
    </row>
    <row r="133" spans="1:5" x14ac:dyDescent="0.25">
      <c r="A133" s="19" t="s">
        <v>670</v>
      </c>
      <c r="B133" s="8" t="s">
        <v>450</v>
      </c>
      <c r="C133" s="36"/>
      <c r="D133" s="36"/>
      <c r="E133" s="36"/>
    </row>
    <row r="134" spans="1:5" x14ac:dyDescent="0.25">
      <c r="A134" s="17" t="s">
        <v>671</v>
      </c>
      <c r="B134" s="8" t="s">
        <v>457</v>
      </c>
      <c r="C134" s="36"/>
      <c r="D134" s="36"/>
      <c r="E134" s="36"/>
    </row>
    <row r="135" spans="1:5" x14ac:dyDescent="0.25">
      <c r="A135" s="4" t="s">
        <v>804</v>
      </c>
      <c r="B135" s="4" t="s">
        <v>458</v>
      </c>
      <c r="C135" s="36"/>
      <c r="D135" s="36"/>
      <c r="E135" s="36"/>
    </row>
    <row r="136" spans="1:5" x14ac:dyDescent="0.25">
      <c r="A136" s="4" t="s">
        <v>805</v>
      </c>
      <c r="B136" s="4" t="s">
        <v>458</v>
      </c>
      <c r="C136" s="36"/>
      <c r="D136" s="36"/>
      <c r="E136" s="36"/>
    </row>
    <row r="137" spans="1:5" x14ac:dyDescent="0.25">
      <c r="A137" s="4" t="s">
        <v>802</v>
      </c>
      <c r="B137" s="4" t="s">
        <v>459</v>
      </c>
      <c r="C137" s="36"/>
      <c r="D137" s="36"/>
      <c r="E137" s="36"/>
    </row>
    <row r="138" spans="1:5" x14ac:dyDescent="0.25">
      <c r="A138" s="4" t="s">
        <v>803</v>
      </c>
      <c r="B138" s="4" t="s">
        <v>459</v>
      </c>
      <c r="C138" s="36"/>
      <c r="D138" s="36"/>
      <c r="E138" s="36"/>
    </row>
    <row r="139" spans="1:5" x14ac:dyDescent="0.25">
      <c r="A139" s="8" t="s">
        <v>672</v>
      </c>
      <c r="B139" s="8" t="s">
        <v>460</v>
      </c>
      <c r="C139" s="36"/>
      <c r="D139" s="36"/>
      <c r="E139" s="36"/>
    </row>
    <row r="140" spans="1:5" x14ac:dyDescent="0.25">
      <c r="A140" s="46" t="s">
        <v>461</v>
      </c>
      <c r="B140" s="4" t="s">
        <v>462</v>
      </c>
      <c r="C140" s="36"/>
      <c r="D140" s="36"/>
      <c r="E140" s="36"/>
    </row>
    <row r="141" spans="1:5" x14ac:dyDescent="0.25">
      <c r="A141" s="46" t="s">
        <v>463</v>
      </c>
      <c r="B141" s="4" t="s">
        <v>464</v>
      </c>
      <c r="C141" s="36"/>
      <c r="D141" s="36"/>
      <c r="E141" s="36"/>
    </row>
    <row r="142" spans="1:5" x14ac:dyDescent="0.25">
      <c r="A142" s="46" t="s">
        <v>465</v>
      </c>
      <c r="B142" s="4" t="s">
        <v>466</v>
      </c>
      <c r="C142" s="36"/>
      <c r="D142" s="36"/>
      <c r="E142" s="36"/>
    </row>
    <row r="143" spans="1:5" x14ac:dyDescent="0.25">
      <c r="A143" s="46" t="s">
        <v>467</v>
      </c>
      <c r="B143" s="4" t="s">
        <v>468</v>
      </c>
      <c r="C143" s="36"/>
      <c r="D143" s="36"/>
      <c r="E143" s="36"/>
    </row>
    <row r="144" spans="1:5" x14ac:dyDescent="0.25">
      <c r="A144" s="16" t="s">
        <v>654</v>
      </c>
      <c r="B144" s="4" t="s">
        <v>469</v>
      </c>
      <c r="C144" s="36"/>
      <c r="D144" s="36"/>
      <c r="E144" s="36"/>
    </row>
    <row r="145" spans="1:5" x14ac:dyDescent="0.25">
      <c r="A145" s="19" t="s">
        <v>673</v>
      </c>
      <c r="B145" s="8" t="s">
        <v>471</v>
      </c>
      <c r="C145" s="36"/>
      <c r="D145" s="36"/>
      <c r="E145" s="36"/>
    </row>
    <row r="146" spans="1:5" x14ac:dyDescent="0.25">
      <c r="A146" s="16" t="s">
        <v>472</v>
      </c>
      <c r="B146" s="4" t="s">
        <v>473</v>
      </c>
      <c r="C146" s="36"/>
      <c r="D146" s="36"/>
      <c r="E146" s="36"/>
    </row>
    <row r="147" spans="1:5" x14ac:dyDescent="0.25">
      <c r="A147" s="16" t="s">
        <v>474</v>
      </c>
      <c r="B147" s="4" t="s">
        <v>475</v>
      </c>
      <c r="C147" s="36"/>
      <c r="D147" s="36"/>
      <c r="E147" s="36"/>
    </row>
    <row r="148" spans="1:5" x14ac:dyDescent="0.25">
      <c r="A148" s="46" t="s">
        <v>476</v>
      </c>
      <c r="B148" s="4" t="s">
        <v>477</v>
      </c>
      <c r="C148" s="36"/>
      <c r="D148" s="36"/>
      <c r="E148" s="36"/>
    </row>
    <row r="149" spans="1:5" x14ac:dyDescent="0.25">
      <c r="A149" s="46" t="s">
        <v>655</v>
      </c>
      <c r="B149" s="4" t="s">
        <v>478</v>
      </c>
      <c r="C149" s="36"/>
      <c r="D149" s="36"/>
      <c r="E149" s="36"/>
    </row>
    <row r="150" spans="1:5" x14ac:dyDescent="0.25">
      <c r="A150" s="17" t="s">
        <v>674</v>
      </c>
      <c r="B150" s="8" t="s">
        <v>479</v>
      </c>
      <c r="C150" s="36"/>
      <c r="D150" s="36"/>
      <c r="E150" s="36"/>
    </row>
    <row r="151" spans="1:5" x14ac:dyDescent="0.25">
      <c r="A151" s="19" t="s">
        <v>480</v>
      </c>
      <c r="B151" s="8" t="s">
        <v>481</v>
      </c>
      <c r="C151" s="36"/>
      <c r="D151" s="36"/>
      <c r="E151" s="36"/>
    </row>
    <row r="152" spans="1:5" ht="15.75" x14ac:dyDescent="0.25">
      <c r="A152" s="49" t="s">
        <v>675</v>
      </c>
      <c r="B152" s="50" t="s">
        <v>482</v>
      </c>
      <c r="C152" s="36"/>
      <c r="D152" s="36"/>
      <c r="E152" s="36"/>
    </row>
    <row r="153" spans="1:5" ht="15.75" x14ac:dyDescent="0.25">
      <c r="A153" s="54" t="s">
        <v>657</v>
      </c>
      <c r="B153" s="55"/>
      <c r="C153" s="36"/>
      <c r="D153" s="36"/>
      <c r="E153" s="36"/>
    </row>
  </sheetData>
  <mergeCells count="2">
    <mergeCell ref="A2:E2"/>
    <mergeCell ref="A3:E3"/>
  </mergeCells>
  <phoneticPr fontId="33" type="noConversion"/>
  <pageMargins left="0.70866141732283472" right="0.70866141732283472" top="0.74803149606299213" bottom="0.74803149606299213" header="0.31496062992125984" footer="0.31496062992125984"/>
  <pageSetup paperSize="9" scale="75" fitToHeight="2" orientation="landscape" horizontalDpi="300" verticalDpi="3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3"/>
  <sheetViews>
    <sheetView workbookViewId="0">
      <selection activeCell="G6" sqref="G6"/>
    </sheetView>
  </sheetViews>
  <sheetFormatPr defaultRowHeight="15" x14ac:dyDescent="0.25"/>
  <cols>
    <col min="1" max="1" width="101.28515625" customWidth="1"/>
    <col min="2" max="2" width="10.28515625" customWidth="1"/>
    <col min="3" max="3" width="17.42578125" customWidth="1"/>
    <col min="4" max="4" width="15.85546875" customWidth="1"/>
    <col min="5" max="5" width="12.42578125" customWidth="1"/>
  </cols>
  <sheetData>
    <row r="1" spans="1:6" x14ac:dyDescent="0.25">
      <c r="A1" s="95" t="s">
        <v>28</v>
      </c>
      <c r="B1" s="96"/>
      <c r="C1" s="96"/>
      <c r="D1" s="96"/>
      <c r="E1" s="107"/>
      <c r="F1" s="107"/>
    </row>
    <row r="2" spans="1:6" ht="26.25" customHeight="1" x14ac:dyDescent="0.25">
      <c r="A2" s="405" t="s">
        <v>92</v>
      </c>
      <c r="B2" s="409"/>
      <c r="C2" s="409"/>
      <c r="D2" s="409"/>
      <c r="E2" s="409"/>
    </row>
    <row r="3" spans="1:6" ht="30" customHeight="1" x14ac:dyDescent="0.25">
      <c r="A3" s="408" t="s">
        <v>40</v>
      </c>
      <c r="B3" s="406"/>
      <c r="C3" s="406"/>
      <c r="D3" s="406"/>
      <c r="E3" s="406"/>
    </row>
    <row r="5" spans="1:6" x14ac:dyDescent="0.25">
      <c r="A5" s="3" t="s">
        <v>4</v>
      </c>
    </row>
    <row r="6" spans="1:6" ht="48.75" customHeight="1" x14ac:dyDescent="0.3">
      <c r="A6" s="1" t="s">
        <v>134</v>
      </c>
      <c r="B6" s="2" t="s">
        <v>135</v>
      </c>
      <c r="C6" s="79" t="s">
        <v>108</v>
      </c>
      <c r="D6" s="79" t="s">
        <v>109</v>
      </c>
      <c r="E6" s="79" t="s">
        <v>110</v>
      </c>
    </row>
    <row r="7" spans="1:6" x14ac:dyDescent="0.25">
      <c r="A7" s="40" t="s">
        <v>484</v>
      </c>
      <c r="B7" s="39" t="s">
        <v>162</v>
      </c>
      <c r="C7" s="51"/>
      <c r="D7" s="51"/>
      <c r="E7" s="51"/>
    </row>
    <row r="8" spans="1:6" x14ac:dyDescent="0.25">
      <c r="A8" s="4" t="s">
        <v>485</v>
      </c>
      <c r="B8" s="39" t="s">
        <v>169</v>
      </c>
      <c r="C8" s="51"/>
      <c r="D8" s="51"/>
      <c r="E8" s="51"/>
    </row>
    <row r="9" spans="1:6" x14ac:dyDescent="0.25">
      <c r="A9" s="64" t="s">
        <v>616</v>
      </c>
      <c r="B9" s="65" t="s">
        <v>170</v>
      </c>
      <c r="C9" s="51"/>
      <c r="D9" s="51"/>
      <c r="E9" s="51"/>
    </row>
    <row r="10" spans="1:6" x14ac:dyDescent="0.25">
      <c r="A10" s="48" t="s">
        <v>587</v>
      </c>
      <c r="B10" s="65" t="s">
        <v>171</v>
      </c>
      <c r="C10" s="51"/>
      <c r="D10" s="51"/>
      <c r="E10" s="51"/>
    </row>
    <row r="11" spans="1:6" x14ac:dyDescent="0.25">
      <c r="A11" s="4" t="s">
        <v>495</v>
      </c>
      <c r="B11" s="39" t="s">
        <v>178</v>
      </c>
      <c r="C11" s="51"/>
      <c r="D11" s="51"/>
      <c r="E11" s="51"/>
    </row>
    <row r="12" spans="1:6" x14ac:dyDescent="0.25">
      <c r="A12" s="4" t="s">
        <v>617</v>
      </c>
      <c r="B12" s="39" t="s">
        <v>183</v>
      </c>
      <c r="C12" s="51"/>
      <c r="D12" s="51"/>
      <c r="E12" s="51"/>
    </row>
    <row r="13" spans="1:6" x14ac:dyDescent="0.25">
      <c r="A13" s="4" t="s">
        <v>500</v>
      </c>
      <c r="B13" s="39" t="s">
        <v>198</v>
      </c>
      <c r="C13" s="51"/>
      <c r="D13" s="51"/>
      <c r="E13" s="51"/>
    </row>
    <row r="14" spans="1:6" x14ac:dyDescent="0.25">
      <c r="A14" s="4" t="s">
        <v>501</v>
      </c>
      <c r="B14" s="39" t="s">
        <v>203</v>
      </c>
      <c r="C14" s="51"/>
      <c r="D14" s="51"/>
      <c r="E14" s="51"/>
    </row>
    <row r="15" spans="1:6" x14ac:dyDescent="0.25">
      <c r="A15" s="4" t="s">
        <v>504</v>
      </c>
      <c r="B15" s="39" t="s">
        <v>216</v>
      </c>
      <c r="C15" s="51"/>
      <c r="D15" s="51"/>
      <c r="E15" s="51"/>
    </row>
    <row r="16" spans="1:6" x14ac:dyDescent="0.25">
      <c r="A16" s="48" t="s">
        <v>505</v>
      </c>
      <c r="B16" s="65" t="s">
        <v>217</v>
      </c>
      <c r="C16" s="51"/>
      <c r="D16" s="51"/>
      <c r="E16" s="51"/>
    </row>
    <row r="17" spans="1:5" x14ac:dyDescent="0.25">
      <c r="A17" s="16" t="s">
        <v>218</v>
      </c>
      <c r="B17" s="39" t="s">
        <v>219</v>
      </c>
      <c r="C17" s="51"/>
      <c r="D17" s="51"/>
      <c r="E17" s="51"/>
    </row>
    <row r="18" spans="1:5" x14ac:dyDescent="0.25">
      <c r="A18" s="16" t="s">
        <v>522</v>
      </c>
      <c r="B18" s="39" t="s">
        <v>220</v>
      </c>
      <c r="C18" s="51"/>
      <c r="D18" s="51"/>
      <c r="E18" s="51"/>
    </row>
    <row r="19" spans="1:5" x14ac:dyDescent="0.25">
      <c r="A19" s="21" t="s">
        <v>593</v>
      </c>
      <c r="B19" s="39" t="s">
        <v>221</v>
      </c>
      <c r="C19" s="51"/>
      <c r="D19" s="51"/>
      <c r="E19" s="51"/>
    </row>
    <row r="20" spans="1:5" x14ac:dyDescent="0.25">
      <c r="A20" s="21" t="s">
        <v>594</v>
      </c>
      <c r="B20" s="39" t="s">
        <v>222</v>
      </c>
      <c r="C20" s="51"/>
      <c r="D20" s="51"/>
      <c r="E20" s="51"/>
    </row>
    <row r="21" spans="1:5" x14ac:dyDescent="0.25">
      <c r="A21" s="21" t="s">
        <v>595</v>
      </c>
      <c r="B21" s="39" t="s">
        <v>223</v>
      </c>
      <c r="C21" s="51"/>
      <c r="D21" s="51"/>
      <c r="E21" s="51"/>
    </row>
    <row r="22" spans="1:5" x14ac:dyDescent="0.25">
      <c r="A22" s="16" t="s">
        <v>596</v>
      </c>
      <c r="B22" s="39" t="s">
        <v>224</v>
      </c>
      <c r="C22" s="51"/>
      <c r="D22" s="51"/>
      <c r="E22" s="51"/>
    </row>
    <row r="23" spans="1:5" x14ac:dyDescent="0.25">
      <c r="A23" s="16" t="s">
        <v>597</v>
      </c>
      <c r="B23" s="39" t="s">
        <v>225</v>
      </c>
      <c r="C23" s="51"/>
      <c r="D23" s="51"/>
      <c r="E23" s="51"/>
    </row>
    <row r="24" spans="1:5" x14ac:dyDescent="0.25">
      <c r="A24" s="16" t="s">
        <v>598</v>
      </c>
      <c r="B24" s="39" t="s">
        <v>226</v>
      </c>
      <c r="C24" s="51"/>
      <c r="D24" s="51"/>
      <c r="E24" s="51"/>
    </row>
    <row r="25" spans="1:5" x14ac:dyDescent="0.25">
      <c r="A25" s="62" t="s">
        <v>555</v>
      </c>
      <c r="B25" s="65" t="s">
        <v>227</v>
      </c>
      <c r="C25" s="51"/>
      <c r="D25" s="51"/>
      <c r="E25" s="51"/>
    </row>
    <row r="26" spans="1:5" x14ac:dyDescent="0.25">
      <c r="A26" s="15" t="s">
        <v>599</v>
      </c>
      <c r="B26" s="39" t="s">
        <v>228</v>
      </c>
      <c r="C26" s="51"/>
      <c r="D26" s="51"/>
      <c r="E26" s="51"/>
    </row>
    <row r="27" spans="1:5" x14ac:dyDescent="0.25">
      <c r="A27" s="15" t="s">
        <v>230</v>
      </c>
      <c r="B27" s="39" t="s">
        <v>231</v>
      </c>
      <c r="C27" s="51"/>
      <c r="D27" s="51"/>
      <c r="E27" s="51"/>
    </row>
    <row r="28" spans="1:5" x14ac:dyDescent="0.25">
      <c r="A28" s="15" t="s">
        <v>232</v>
      </c>
      <c r="B28" s="39" t="s">
        <v>233</v>
      </c>
      <c r="C28" s="51"/>
      <c r="D28" s="51"/>
      <c r="E28" s="51"/>
    </row>
    <row r="29" spans="1:5" x14ac:dyDescent="0.25">
      <c r="A29" s="15" t="s">
        <v>557</v>
      </c>
      <c r="B29" s="39" t="s">
        <v>234</v>
      </c>
      <c r="C29" s="51"/>
      <c r="D29" s="51"/>
      <c r="E29" s="51"/>
    </row>
    <row r="30" spans="1:5" x14ac:dyDescent="0.25">
      <c r="A30" s="15" t="s">
        <v>600</v>
      </c>
      <c r="B30" s="39" t="s">
        <v>235</v>
      </c>
      <c r="C30" s="51"/>
      <c r="D30" s="51"/>
      <c r="E30" s="51"/>
    </row>
    <row r="31" spans="1:5" x14ac:dyDescent="0.25">
      <c r="A31" s="15" t="s">
        <v>559</v>
      </c>
      <c r="B31" s="39" t="s">
        <v>236</v>
      </c>
      <c r="C31" s="51"/>
      <c r="D31" s="51"/>
      <c r="E31" s="51"/>
    </row>
    <row r="32" spans="1:5" x14ac:dyDescent="0.25">
      <c r="A32" s="15" t="s">
        <v>601</v>
      </c>
      <c r="B32" s="39" t="s">
        <v>237</v>
      </c>
      <c r="C32" s="51"/>
      <c r="D32" s="51"/>
      <c r="E32" s="51"/>
    </row>
    <row r="33" spans="1:5" x14ac:dyDescent="0.25">
      <c r="A33" s="15" t="s">
        <v>602</v>
      </c>
      <c r="B33" s="39" t="s">
        <v>239</v>
      </c>
      <c r="C33" s="51"/>
      <c r="D33" s="51"/>
      <c r="E33" s="51"/>
    </row>
    <row r="34" spans="1:5" x14ac:dyDescent="0.25">
      <c r="A34" s="15" t="s">
        <v>240</v>
      </c>
      <c r="B34" s="39" t="s">
        <v>241</v>
      </c>
      <c r="C34" s="51"/>
      <c r="D34" s="51"/>
      <c r="E34" s="51"/>
    </row>
    <row r="35" spans="1:5" x14ac:dyDescent="0.25">
      <c r="A35" s="28" t="s">
        <v>242</v>
      </c>
      <c r="B35" s="39" t="s">
        <v>243</v>
      </c>
      <c r="C35" s="51"/>
      <c r="D35" s="51"/>
      <c r="E35" s="51"/>
    </row>
    <row r="36" spans="1:5" x14ac:dyDescent="0.25">
      <c r="A36" s="15" t="s">
        <v>603</v>
      </c>
      <c r="B36" s="39" t="s">
        <v>244</v>
      </c>
      <c r="C36" s="51"/>
      <c r="D36" s="51"/>
      <c r="E36" s="51"/>
    </row>
    <row r="37" spans="1:5" x14ac:dyDescent="0.25">
      <c r="A37" s="28" t="s">
        <v>808</v>
      </c>
      <c r="B37" s="39" t="s">
        <v>245</v>
      </c>
      <c r="C37" s="51"/>
      <c r="D37" s="51"/>
      <c r="E37" s="51"/>
    </row>
    <row r="38" spans="1:5" x14ac:dyDescent="0.25">
      <c r="A38" s="28" t="s">
        <v>809</v>
      </c>
      <c r="B38" s="39" t="s">
        <v>245</v>
      </c>
      <c r="C38" s="51"/>
      <c r="D38" s="51"/>
      <c r="E38" s="51"/>
    </row>
    <row r="39" spans="1:5" x14ac:dyDescent="0.25">
      <c r="A39" s="62" t="s">
        <v>563</v>
      </c>
      <c r="B39" s="65" t="s">
        <v>246</v>
      </c>
      <c r="C39" s="51"/>
      <c r="D39" s="51"/>
      <c r="E39" s="51"/>
    </row>
    <row r="40" spans="1:5" ht="15.75" x14ac:dyDescent="0.25">
      <c r="A40" s="77" t="s">
        <v>93</v>
      </c>
      <c r="B40" s="106"/>
      <c r="C40" s="51"/>
      <c r="D40" s="51"/>
      <c r="E40" s="51"/>
    </row>
    <row r="41" spans="1:5" x14ac:dyDescent="0.25">
      <c r="A41" s="43" t="s">
        <v>247</v>
      </c>
      <c r="B41" s="39" t="s">
        <v>248</v>
      </c>
      <c r="C41" s="51"/>
      <c r="D41" s="51"/>
      <c r="E41" s="51"/>
    </row>
    <row r="42" spans="1:5" x14ac:dyDescent="0.25">
      <c r="A42" s="43" t="s">
        <v>604</v>
      </c>
      <c r="B42" s="39" t="s">
        <v>249</v>
      </c>
      <c r="C42" s="51"/>
      <c r="D42" s="51"/>
      <c r="E42" s="51"/>
    </row>
    <row r="43" spans="1:5" x14ac:dyDescent="0.25">
      <c r="A43" s="43" t="s">
        <v>251</v>
      </c>
      <c r="B43" s="39" t="s">
        <v>252</v>
      </c>
      <c r="C43" s="51"/>
      <c r="D43" s="51"/>
      <c r="E43" s="51"/>
    </row>
    <row r="44" spans="1:5" x14ac:dyDescent="0.25">
      <c r="A44" s="43" t="s">
        <v>253</v>
      </c>
      <c r="B44" s="39" t="s">
        <v>254</v>
      </c>
      <c r="C44" s="51"/>
      <c r="D44" s="51"/>
      <c r="E44" s="51"/>
    </row>
    <row r="45" spans="1:5" x14ac:dyDescent="0.25">
      <c r="A45" s="5" t="s">
        <v>255</v>
      </c>
      <c r="B45" s="39" t="s">
        <v>256</v>
      </c>
      <c r="C45" s="51"/>
      <c r="D45" s="51"/>
      <c r="E45" s="51"/>
    </row>
    <row r="46" spans="1:5" x14ac:dyDescent="0.25">
      <c r="A46" s="5" t="s">
        <v>257</v>
      </c>
      <c r="B46" s="39" t="s">
        <v>258</v>
      </c>
      <c r="C46" s="51"/>
      <c r="D46" s="51"/>
      <c r="E46" s="51"/>
    </row>
    <row r="47" spans="1:5" x14ac:dyDescent="0.25">
      <c r="A47" s="5" t="s">
        <v>259</v>
      </c>
      <c r="B47" s="39" t="s">
        <v>260</v>
      </c>
      <c r="C47" s="51"/>
      <c r="D47" s="51"/>
      <c r="E47" s="51"/>
    </row>
    <row r="48" spans="1:5" x14ac:dyDescent="0.25">
      <c r="A48" s="63" t="s">
        <v>565</v>
      </c>
      <c r="B48" s="65" t="s">
        <v>261</v>
      </c>
      <c r="C48" s="51"/>
      <c r="D48" s="51"/>
      <c r="E48" s="51"/>
    </row>
    <row r="49" spans="1:5" x14ac:dyDescent="0.25">
      <c r="A49" s="16" t="s">
        <v>262</v>
      </c>
      <c r="B49" s="39" t="s">
        <v>263</v>
      </c>
      <c r="C49" s="51"/>
      <c r="D49" s="51"/>
      <c r="E49" s="51"/>
    </row>
    <row r="50" spans="1:5" x14ac:dyDescent="0.25">
      <c r="A50" s="16" t="s">
        <v>264</v>
      </c>
      <c r="B50" s="39" t="s">
        <v>265</v>
      </c>
      <c r="C50" s="51"/>
      <c r="D50" s="51"/>
      <c r="E50" s="51"/>
    </row>
    <row r="51" spans="1:5" x14ac:dyDescent="0.25">
      <c r="A51" s="16" t="s">
        <v>266</v>
      </c>
      <c r="B51" s="39" t="s">
        <v>267</v>
      </c>
      <c r="C51" s="51"/>
      <c r="D51" s="51"/>
      <c r="E51" s="51"/>
    </row>
    <row r="52" spans="1:5" x14ac:dyDescent="0.25">
      <c r="A52" s="16" t="s">
        <v>268</v>
      </c>
      <c r="B52" s="39" t="s">
        <v>269</v>
      </c>
      <c r="C52" s="51"/>
      <c r="D52" s="51"/>
      <c r="E52" s="51"/>
    </row>
    <row r="53" spans="1:5" x14ac:dyDescent="0.25">
      <c r="A53" s="62" t="s">
        <v>566</v>
      </c>
      <c r="B53" s="65" t="s">
        <v>270</v>
      </c>
      <c r="C53" s="51"/>
      <c r="D53" s="51"/>
      <c r="E53" s="51"/>
    </row>
    <row r="54" spans="1:5" x14ac:dyDescent="0.25">
      <c r="A54" s="16" t="s">
        <v>271</v>
      </c>
      <c r="B54" s="39" t="s">
        <v>272</v>
      </c>
      <c r="C54" s="51"/>
      <c r="D54" s="51"/>
      <c r="E54" s="51"/>
    </row>
    <row r="55" spans="1:5" x14ac:dyDescent="0.25">
      <c r="A55" s="16" t="s">
        <v>605</v>
      </c>
      <c r="B55" s="39" t="s">
        <v>273</v>
      </c>
      <c r="C55" s="51"/>
      <c r="D55" s="51"/>
      <c r="E55" s="51"/>
    </row>
    <row r="56" spans="1:5" x14ac:dyDescent="0.25">
      <c r="A56" s="16" t="s">
        <v>606</v>
      </c>
      <c r="B56" s="39" t="s">
        <v>274</v>
      </c>
      <c r="C56" s="51"/>
      <c r="D56" s="51"/>
      <c r="E56" s="51"/>
    </row>
    <row r="57" spans="1:5" x14ac:dyDescent="0.25">
      <c r="A57" s="16" t="s">
        <v>607</v>
      </c>
      <c r="B57" s="39" t="s">
        <v>275</v>
      </c>
      <c r="C57" s="51"/>
      <c r="D57" s="51"/>
      <c r="E57" s="51"/>
    </row>
    <row r="58" spans="1:5" x14ac:dyDescent="0.25">
      <c r="A58" s="16" t="s">
        <v>608</v>
      </c>
      <c r="B58" s="39" t="s">
        <v>276</v>
      </c>
      <c r="C58" s="51"/>
      <c r="D58" s="51"/>
      <c r="E58" s="51"/>
    </row>
    <row r="59" spans="1:5" x14ac:dyDescent="0.25">
      <c r="A59" s="16" t="s">
        <v>609</v>
      </c>
      <c r="B59" s="39" t="s">
        <v>277</v>
      </c>
      <c r="C59" s="51"/>
      <c r="D59" s="51"/>
      <c r="E59" s="51"/>
    </row>
    <row r="60" spans="1:5" x14ac:dyDescent="0.25">
      <c r="A60" s="16" t="s">
        <v>278</v>
      </c>
      <c r="B60" s="39" t="s">
        <v>279</v>
      </c>
      <c r="C60" s="51"/>
      <c r="D60" s="51"/>
      <c r="E60" s="51"/>
    </row>
    <row r="61" spans="1:5" x14ac:dyDescent="0.25">
      <c r="A61" s="16" t="s">
        <v>610</v>
      </c>
      <c r="B61" s="39" t="s">
        <v>280</v>
      </c>
      <c r="C61" s="51"/>
      <c r="D61" s="51"/>
      <c r="E61" s="51"/>
    </row>
    <row r="62" spans="1:5" x14ac:dyDescent="0.25">
      <c r="A62" s="62" t="s">
        <v>567</v>
      </c>
      <c r="B62" s="65" t="s">
        <v>281</v>
      </c>
      <c r="C62" s="51"/>
      <c r="D62" s="51"/>
      <c r="E62" s="51"/>
    </row>
    <row r="63" spans="1:5" ht="15.75" x14ac:dyDescent="0.25">
      <c r="A63" s="77" t="s">
        <v>94</v>
      </c>
      <c r="B63" s="106"/>
      <c r="C63" s="51"/>
      <c r="D63" s="51"/>
      <c r="E63" s="51"/>
    </row>
    <row r="64" spans="1:5" ht="15.75" x14ac:dyDescent="0.25">
      <c r="A64" s="44" t="s">
        <v>618</v>
      </c>
      <c r="B64" s="45" t="s">
        <v>282</v>
      </c>
      <c r="C64" s="51"/>
      <c r="D64" s="51"/>
      <c r="E64" s="51"/>
    </row>
    <row r="65" spans="1:5" x14ac:dyDescent="0.25">
      <c r="A65" s="19" t="s">
        <v>574</v>
      </c>
      <c r="B65" s="8" t="s">
        <v>290</v>
      </c>
      <c r="C65" s="19"/>
      <c r="D65" s="19"/>
      <c r="E65" s="19"/>
    </row>
    <row r="66" spans="1:5" x14ac:dyDescent="0.25">
      <c r="A66" s="17" t="s">
        <v>577</v>
      </c>
      <c r="B66" s="8" t="s">
        <v>298</v>
      </c>
      <c r="C66" s="17"/>
      <c r="D66" s="17"/>
      <c r="E66" s="17"/>
    </row>
    <row r="67" spans="1:5" x14ac:dyDescent="0.25">
      <c r="A67" s="46" t="s">
        <v>299</v>
      </c>
      <c r="B67" s="4" t="s">
        <v>300</v>
      </c>
      <c r="C67" s="46"/>
      <c r="D67" s="46"/>
      <c r="E67" s="46"/>
    </row>
    <row r="68" spans="1:5" x14ac:dyDescent="0.25">
      <c r="A68" s="46" t="s">
        <v>301</v>
      </c>
      <c r="B68" s="4" t="s">
        <v>302</v>
      </c>
      <c r="C68" s="46"/>
      <c r="D68" s="46"/>
      <c r="E68" s="46"/>
    </row>
    <row r="69" spans="1:5" x14ac:dyDescent="0.25">
      <c r="A69" s="17" t="s">
        <v>303</v>
      </c>
      <c r="B69" s="8" t="s">
        <v>304</v>
      </c>
      <c r="C69" s="46"/>
      <c r="D69" s="46"/>
      <c r="E69" s="46"/>
    </row>
    <row r="70" spans="1:5" x14ac:dyDescent="0.25">
      <c r="A70" s="46" t="s">
        <v>305</v>
      </c>
      <c r="B70" s="4" t="s">
        <v>306</v>
      </c>
      <c r="C70" s="46"/>
      <c r="D70" s="46"/>
      <c r="E70" s="46"/>
    </row>
    <row r="71" spans="1:5" x14ac:dyDescent="0.25">
      <c r="A71" s="46" t="s">
        <v>307</v>
      </c>
      <c r="B71" s="4" t="s">
        <v>308</v>
      </c>
      <c r="C71" s="46"/>
      <c r="D71" s="46"/>
      <c r="E71" s="46"/>
    </row>
    <row r="72" spans="1:5" x14ac:dyDescent="0.25">
      <c r="A72" s="46" t="s">
        <v>309</v>
      </c>
      <c r="B72" s="4" t="s">
        <v>310</v>
      </c>
      <c r="C72" s="46"/>
      <c r="D72" s="46"/>
      <c r="E72" s="46"/>
    </row>
    <row r="73" spans="1:5" x14ac:dyDescent="0.25">
      <c r="A73" s="47" t="s">
        <v>578</v>
      </c>
      <c r="B73" s="48" t="s">
        <v>311</v>
      </c>
      <c r="C73" s="17"/>
      <c r="D73" s="17"/>
      <c r="E73" s="17"/>
    </row>
    <row r="74" spans="1:5" x14ac:dyDescent="0.25">
      <c r="A74" s="46" t="s">
        <v>312</v>
      </c>
      <c r="B74" s="4" t="s">
        <v>313</v>
      </c>
      <c r="C74" s="46"/>
      <c r="D74" s="46"/>
      <c r="E74" s="46"/>
    </row>
    <row r="75" spans="1:5" x14ac:dyDescent="0.25">
      <c r="A75" s="16" t="s">
        <v>314</v>
      </c>
      <c r="B75" s="4" t="s">
        <v>315</v>
      </c>
      <c r="C75" s="16"/>
      <c r="D75" s="16"/>
      <c r="E75" s="16"/>
    </row>
    <row r="76" spans="1:5" x14ac:dyDescent="0.25">
      <c r="A76" s="46" t="s">
        <v>615</v>
      </c>
      <c r="B76" s="4" t="s">
        <v>316</v>
      </c>
      <c r="C76" s="46"/>
      <c r="D76" s="46"/>
      <c r="E76" s="46"/>
    </row>
    <row r="77" spans="1:5" x14ac:dyDescent="0.25">
      <c r="A77" s="46" t="s">
        <v>583</v>
      </c>
      <c r="B77" s="4" t="s">
        <v>317</v>
      </c>
      <c r="C77" s="46"/>
      <c r="D77" s="46"/>
      <c r="E77" s="46"/>
    </row>
    <row r="78" spans="1:5" x14ac:dyDescent="0.25">
      <c r="A78" s="47" t="s">
        <v>584</v>
      </c>
      <c r="B78" s="48" t="s">
        <v>321</v>
      </c>
      <c r="C78" s="17"/>
      <c r="D78" s="17"/>
      <c r="E78" s="17"/>
    </row>
    <row r="79" spans="1:5" x14ac:dyDescent="0.25">
      <c r="A79" s="16" t="s">
        <v>322</v>
      </c>
      <c r="B79" s="4" t="s">
        <v>323</v>
      </c>
      <c r="C79" s="16"/>
      <c r="D79" s="16"/>
      <c r="E79" s="16"/>
    </row>
    <row r="80" spans="1:5" ht="15.75" x14ac:dyDescent="0.25">
      <c r="A80" s="49" t="s">
        <v>619</v>
      </c>
      <c r="B80" s="50" t="s">
        <v>324</v>
      </c>
      <c r="C80" s="17"/>
      <c r="D80" s="17"/>
      <c r="E80" s="17"/>
    </row>
    <row r="81" spans="1:5" ht="15.75" x14ac:dyDescent="0.25">
      <c r="A81" s="54" t="s">
        <v>656</v>
      </c>
      <c r="B81" s="55"/>
      <c r="C81" s="51"/>
      <c r="D81" s="51"/>
      <c r="E81" s="51"/>
    </row>
    <row r="82" spans="1:5" ht="49.5" customHeight="1" x14ac:dyDescent="0.3">
      <c r="A82" s="1" t="s">
        <v>134</v>
      </c>
      <c r="B82" s="2" t="s">
        <v>72</v>
      </c>
      <c r="C82" s="79" t="s">
        <v>83</v>
      </c>
      <c r="D82" s="79" t="s">
        <v>84</v>
      </c>
      <c r="E82" s="79" t="s">
        <v>82</v>
      </c>
    </row>
    <row r="83" spans="1:5" x14ac:dyDescent="0.25">
      <c r="A83" s="4" t="s">
        <v>659</v>
      </c>
      <c r="B83" s="5" t="s">
        <v>337</v>
      </c>
      <c r="C83" s="36"/>
      <c r="D83" s="36"/>
      <c r="E83" s="36"/>
    </row>
    <row r="84" spans="1:5" x14ac:dyDescent="0.25">
      <c r="A84" s="4" t="s">
        <v>338</v>
      </c>
      <c r="B84" s="5" t="s">
        <v>339</v>
      </c>
      <c r="C84" s="36"/>
      <c r="D84" s="36"/>
      <c r="E84" s="36"/>
    </row>
    <row r="85" spans="1:5" x14ac:dyDescent="0.25">
      <c r="A85" s="4" t="s">
        <v>340</v>
      </c>
      <c r="B85" s="5" t="s">
        <v>341</v>
      </c>
      <c r="C85" s="36"/>
      <c r="D85" s="36"/>
      <c r="E85" s="36"/>
    </row>
    <row r="86" spans="1:5" x14ac:dyDescent="0.25">
      <c r="A86" s="4" t="s">
        <v>620</v>
      </c>
      <c r="B86" s="5" t="s">
        <v>342</v>
      </c>
      <c r="C86" s="36"/>
      <c r="D86" s="36"/>
      <c r="E86" s="36"/>
    </row>
    <row r="87" spans="1:5" x14ac:dyDescent="0.25">
      <c r="A87" s="4" t="s">
        <v>621</v>
      </c>
      <c r="B87" s="5" t="s">
        <v>343</v>
      </c>
      <c r="C87" s="36"/>
      <c r="D87" s="36"/>
      <c r="E87" s="36"/>
    </row>
    <row r="88" spans="1:5" x14ac:dyDescent="0.25">
      <c r="A88" s="4" t="s">
        <v>622</v>
      </c>
      <c r="B88" s="5" t="s">
        <v>344</v>
      </c>
      <c r="C88" s="36"/>
      <c r="D88" s="36"/>
      <c r="E88" s="36"/>
    </row>
    <row r="89" spans="1:5" x14ac:dyDescent="0.25">
      <c r="A89" s="48" t="s">
        <v>660</v>
      </c>
      <c r="B89" s="63" t="s">
        <v>345</v>
      </c>
      <c r="C89" s="36"/>
      <c r="D89" s="36"/>
      <c r="E89" s="36"/>
    </row>
    <row r="90" spans="1:5" x14ac:dyDescent="0.25">
      <c r="A90" s="4" t="s">
        <v>662</v>
      </c>
      <c r="B90" s="5" t="s">
        <v>359</v>
      </c>
      <c r="C90" s="36"/>
      <c r="D90" s="36"/>
      <c r="E90" s="36"/>
    </row>
    <row r="91" spans="1:5" x14ac:dyDescent="0.25">
      <c r="A91" s="4" t="s">
        <v>628</v>
      </c>
      <c r="B91" s="5" t="s">
        <v>360</v>
      </c>
      <c r="C91" s="36"/>
      <c r="D91" s="36"/>
      <c r="E91" s="36"/>
    </row>
    <row r="92" spans="1:5" x14ac:dyDescent="0.25">
      <c r="A92" s="4" t="s">
        <v>629</v>
      </c>
      <c r="B92" s="5" t="s">
        <v>361</v>
      </c>
      <c r="C92" s="36"/>
      <c r="D92" s="36"/>
      <c r="E92" s="36"/>
    </row>
    <row r="93" spans="1:5" x14ac:dyDescent="0.25">
      <c r="A93" s="4" t="s">
        <v>630</v>
      </c>
      <c r="B93" s="5" t="s">
        <v>362</v>
      </c>
      <c r="C93" s="36"/>
      <c r="D93" s="36"/>
      <c r="E93" s="36"/>
    </row>
    <row r="94" spans="1:5" x14ac:dyDescent="0.25">
      <c r="A94" s="4" t="s">
        <v>663</v>
      </c>
      <c r="B94" s="5" t="s">
        <v>390</v>
      </c>
      <c r="C94" s="36"/>
      <c r="D94" s="36"/>
      <c r="E94" s="36"/>
    </row>
    <row r="95" spans="1:5" x14ac:dyDescent="0.25">
      <c r="A95" s="4" t="s">
        <v>635</v>
      </c>
      <c r="B95" s="5" t="s">
        <v>391</v>
      </c>
      <c r="C95" s="36"/>
      <c r="D95" s="36"/>
      <c r="E95" s="36"/>
    </row>
    <row r="96" spans="1:5" x14ac:dyDescent="0.25">
      <c r="A96" s="48" t="s">
        <v>664</v>
      </c>
      <c r="B96" s="63" t="s">
        <v>392</v>
      </c>
      <c r="C96" s="36"/>
      <c r="D96" s="36"/>
      <c r="E96" s="36"/>
    </row>
    <row r="97" spans="1:5" x14ac:dyDescent="0.25">
      <c r="A97" s="16" t="s">
        <v>393</v>
      </c>
      <c r="B97" s="5" t="s">
        <v>394</v>
      </c>
      <c r="C97" s="36"/>
      <c r="D97" s="36"/>
      <c r="E97" s="36"/>
    </row>
    <row r="98" spans="1:5" x14ac:dyDescent="0.25">
      <c r="A98" s="16" t="s">
        <v>636</v>
      </c>
      <c r="B98" s="5" t="s">
        <v>395</v>
      </c>
      <c r="C98" s="36"/>
      <c r="D98" s="36"/>
      <c r="E98" s="36"/>
    </row>
    <row r="99" spans="1:5" x14ac:dyDescent="0.25">
      <c r="A99" s="16" t="s">
        <v>637</v>
      </c>
      <c r="B99" s="5" t="s">
        <v>398</v>
      </c>
      <c r="C99" s="36"/>
      <c r="D99" s="36"/>
      <c r="E99" s="36"/>
    </row>
    <row r="100" spans="1:5" x14ac:dyDescent="0.25">
      <c r="A100" s="16" t="s">
        <v>638</v>
      </c>
      <c r="B100" s="5" t="s">
        <v>399</v>
      </c>
      <c r="C100" s="36"/>
      <c r="D100" s="36"/>
      <c r="E100" s="36"/>
    </row>
    <row r="101" spans="1:5" x14ac:dyDescent="0.25">
      <c r="A101" s="16" t="s">
        <v>406</v>
      </c>
      <c r="B101" s="5" t="s">
        <v>407</v>
      </c>
      <c r="C101" s="36"/>
      <c r="D101" s="36"/>
      <c r="E101" s="36"/>
    </row>
    <row r="102" spans="1:5" x14ac:dyDescent="0.25">
      <c r="A102" s="16" t="s">
        <v>408</v>
      </c>
      <c r="B102" s="5" t="s">
        <v>409</v>
      </c>
      <c r="C102" s="36"/>
      <c r="D102" s="36"/>
      <c r="E102" s="36"/>
    </row>
    <row r="103" spans="1:5" x14ac:dyDescent="0.25">
      <c r="A103" s="16" t="s">
        <v>410</v>
      </c>
      <c r="B103" s="5" t="s">
        <v>411</v>
      </c>
      <c r="C103" s="36"/>
      <c r="D103" s="36"/>
      <c r="E103" s="36"/>
    </row>
    <row r="104" spans="1:5" x14ac:dyDescent="0.25">
      <c r="A104" s="16" t="s">
        <v>639</v>
      </c>
      <c r="B104" s="5" t="s">
        <v>412</v>
      </c>
      <c r="C104" s="36"/>
      <c r="D104" s="36"/>
      <c r="E104" s="36"/>
    </row>
    <row r="105" spans="1:5" x14ac:dyDescent="0.25">
      <c r="A105" s="16" t="s">
        <v>640</v>
      </c>
      <c r="B105" s="5" t="s">
        <v>414</v>
      </c>
      <c r="C105" s="36"/>
      <c r="D105" s="36"/>
      <c r="E105" s="36"/>
    </row>
    <row r="106" spans="1:5" x14ac:dyDescent="0.25">
      <c r="A106" s="16" t="s">
        <v>641</v>
      </c>
      <c r="B106" s="5" t="s">
        <v>419</v>
      </c>
      <c r="C106" s="36"/>
      <c r="D106" s="36"/>
      <c r="E106" s="36"/>
    </row>
    <row r="107" spans="1:5" x14ac:dyDescent="0.25">
      <c r="A107" s="62" t="s">
        <v>665</v>
      </c>
      <c r="B107" s="63" t="s">
        <v>423</v>
      </c>
      <c r="C107" s="36"/>
      <c r="D107" s="36"/>
      <c r="E107" s="36"/>
    </row>
    <row r="108" spans="1:5" x14ac:dyDescent="0.25">
      <c r="A108" s="16" t="s">
        <v>435</v>
      </c>
      <c r="B108" s="5" t="s">
        <v>436</v>
      </c>
      <c r="C108" s="36"/>
      <c r="D108" s="36"/>
      <c r="E108" s="36"/>
    </row>
    <row r="109" spans="1:5" x14ac:dyDescent="0.25">
      <c r="A109" s="4" t="s">
        <v>645</v>
      </c>
      <c r="B109" s="5" t="s">
        <v>437</v>
      </c>
      <c r="C109" s="36"/>
      <c r="D109" s="36"/>
      <c r="E109" s="36"/>
    </row>
    <row r="110" spans="1:5" x14ac:dyDescent="0.25">
      <c r="A110" s="16" t="s">
        <v>646</v>
      </c>
      <c r="B110" s="5" t="s">
        <v>438</v>
      </c>
      <c r="C110" s="36"/>
      <c r="D110" s="36"/>
      <c r="E110" s="36"/>
    </row>
    <row r="111" spans="1:5" x14ac:dyDescent="0.25">
      <c r="A111" s="48" t="s">
        <v>667</v>
      </c>
      <c r="B111" s="63" t="s">
        <v>439</v>
      </c>
      <c r="C111" s="36"/>
      <c r="D111" s="36"/>
      <c r="E111" s="36"/>
    </row>
    <row r="112" spans="1:5" ht="15.75" x14ac:dyDescent="0.25">
      <c r="A112" s="77" t="s">
        <v>96</v>
      </c>
      <c r="B112" s="82"/>
      <c r="C112" s="36"/>
      <c r="D112" s="36"/>
      <c r="E112" s="36"/>
    </row>
    <row r="113" spans="1:5" x14ac:dyDescent="0.25">
      <c r="A113" s="4" t="s">
        <v>346</v>
      </c>
      <c r="B113" s="5" t="s">
        <v>347</v>
      </c>
      <c r="C113" s="36"/>
      <c r="D113" s="36"/>
      <c r="E113" s="36"/>
    </row>
    <row r="114" spans="1:5" x14ac:dyDescent="0.25">
      <c r="A114" s="4" t="s">
        <v>348</v>
      </c>
      <c r="B114" s="5" t="s">
        <v>349</v>
      </c>
      <c r="C114" s="36"/>
      <c r="D114" s="36"/>
      <c r="E114" s="36"/>
    </row>
    <row r="115" spans="1:5" x14ac:dyDescent="0.25">
      <c r="A115" s="4" t="s">
        <v>623</v>
      </c>
      <c r="B115" s="5" t="s">
        <v>350</v>
      </c>
      <c r="C115" s="36"/>
      <c r="D115" s="36"/>
      <c r="E115" s="36"/>
    </row>
    <row r="116" spans="1:5" x14ac:dyDescent="0.25">
      <c r="A116" s="4" t="s">
        <v>624</v>
      </c>
      <c r="B116" s="5" t="s">
        <v>351</v>
      </c>
      <c r="C116" s="36"/>
      <c r="D116" s="36"/>
      <c r="E116" s="36"/>
    </row>
    <row r="117" spans="1:5" x14ac:dyDescent="0.25">
      <c r="A117" s="4" t="s">
        <v>625</v>
      </c>
      <c r="B117" s="5" t="s">
        <v>352</v>
      </c>
      <c r="C117" s="36"/>
      <c r="D117" s="36"/>
      <c r="E117" s="36"/>
    </row>
    <row r="118" spans="1:5" x14ac:dyDescent="0.25">
      <c r="A118" s="48" t="s">
        <v>661</v>
      </c>
      <c r="B118" s="63" t="s">
        <v>353</v>
      </c>
      <c r="C118" s="36"/>
      <c r="D118" s="36"/>
      <c r="E118" s="36"/>
    </row>
    <row r="119" spans="1:5" x14ac:dyDescent="0.25">
      <c r="A119" s="16" t="s">
        <v>642</v>
      </c>
      <c r="B119" s="5" t="s">
        <v>424</v>
      </c>
      <c r="C119" s="36"/>
      <c r="D119" s="36"/>
      <c r="E119" s="36"/>
    </row>
    <row r="120" spans="1:5" x14ac:dyDescent="0.25">
      <c r="A120" s="16" t="s">
        <v>643</v>
      </c>
      <c r="B120" s="5" t="s">
        <v>426</v>
      </c>
      <c r="C120" s="36"/>
      <c r="D120" s="36"/>
      <c r="E120" s="36"/>
    </row>
    <row r="121" spans="1:5" x14ac:dyDescent="0.25">
      <c r="A121" s="16" t="s">
        <v>428</v>
      </c>
      <c r="B121" s="5" t="s">
        <v>429</v>
      </c>
      <c r="C121" s="36"/>
      <c r="D121" s="36"/>
      <c r="E121" s="36"/>
    </row>
    <row r="122" spans="1:5" x14ac:dyDescent="0.25">
      <c r="A122" s="16" t="s">
        <v>644</v>
      </c>
      <c r="B122" s="5" t="s">
        <v>430</v>
      </c>
      <c r="C122" s="36"/>
      <c r="D122" s="36"/>
      <c r="E122" s="36"/>
    </row>
    <row r="123" spans="1:5" x14ac:dyDescent="0.25">
      <c r="A123" s="16" t="s">
        <v>432</v>
      </c>
      <c r="B123" s="5" t="s">
        <v>433</v>
      </c>
      <c r="C123" s="36"/>
      <c r="D123" s="36"/>
      <c r="E123" s="36"/>
    </row>
    <row r="124" spans="1:5" x14ac:dyDescent="0.25">
      <c r="A124" s="48" t="s">
        <v>666</v>
      </c>
      <c r="B124" s="63" t="s">
        <v>434</v>
      </c>
      <c r="C124" s="36"/>
      <c r="D124" s="36"/>
      <c r="E124" s="36"/>
    </row>
    <row r="125" spans="1:5" x14ac:dyDescent="0.25">
      <c r="A125" s="16" t="s">
        <v>440</v>
      </c>
      <c r="B125" s="5" t="s">
        <v>441</v>
      </c>
      <c r="C125" s="36"/>
      <c r="D125" s="36"/>
      <c r="E125" s="36"/>
    </row>
    <row r="126" spans="1:5" x14ac:dyDescent="0.25">
      <c r="A126" s="4" t="s">
        <v>647</v>
      </c>
      <c r="B126" s="5" t="s">
        <v>442</v>
      </c>
      <c r="C126" s="36"/>
      <c r="D126" s="36"/>
      <c r="E126" s="36"/>
    </row>
    <row r="127" spans="1:5" x14ac:dyDescent="0.25">
      <c r="A127" s="16" t="s">
        <v>648</v>
      </c>
      <c r="B127" s="5" t="s">
        <v>443</v>
      </c>
      <c r="C127" s="36"/>
      <c r="D127" s="36"/>
      <c r="E127" s="36"/>
    </row>
    <row r="128" spans="1:5" x14ac:dyDescent="0.25">
      <c r="A128" s="48" t="s">
        <v>669</v>
      </c>
      <c r="B128" s="63" t="s">
        <v>444</v>
      </c>
      <c r="C128" s="36"/>
      <c r="D128" s="36"/>
      <c r="E128" s="36"/>
    </row>
    <row r="129" spans="1:5" ht="15.75" x14ac:dyDescent="0.25">
      <c r="A129" s="77" t="s">
        <v>97</v>
      </c>
      <c r="B129" s="82"/>
      <c r="C129" s="36"/>
      <c r="D129" s="36"/>
      <c r="E129" s="36"/>
    </row>
    <row r="130" spans="1:5" ht="15.75" x14ac:dyDescent="0.25">
      <c r="A130" s="60" t="s">
        <v>668</v>
      </c>
      <c r="B130" s="44" t="s">
        <v>445</v>
      </c>
      <c r="C130" s="36"/>
      <c r="D130" s="36"/>
      <c r="E130" s="36"/>
    </row>
    <row r="131" spans="1:5" ht="15.75" x14ac:dyDescent="0.25">
      <c r="A131" s="113" t="s">
        <v>98</v>
      </c>
      <c r="B131" s="80"/>
      <c r="C131" s="36"/>
      <c r="D131" s="36"/>
      <c r="E131" s="36"/>
    </row>
    <row r="132" spans="1:5" ht="15.75" x14ac:dyDescent="0.25">
      <c r="A132" s="113" t="s">
        <v>99</v>
      </c>
      <c r="B132" s="80"/>
      <c r="C132" s="36"/>
      <c r="D132" s="36"/>
      <c r="E132" s="36"/>
    </row>
    <row r="133" spans="1:5" x14ac:dyDescent="0.25">
      <c r="A133" s="19" t="s">
        <v>670</v>
      </c>
      <c r="B133" s="8" t="s">
        <v>450</v>
      </c>
      <c r="C133" s="36"/>
      <c r="D133" s="36"/>
      <c r="E133" s="36"/>
    </row>
    <row r="134" spans="1:5" x14ac:dyDescent="0.25">
      <c r="A134" s="17" t="s">
        <v>671</v>
      </c>
      <c r="B134" s="8" t="s">
        <v>457</v>
      </c>
      <c r="C134" s="36"/>
      <c r="D134" s="36"/>
      <c r="E134" s="36"/>
    </row>
    <row r="135" spans="1:5" x14ac:dyDescent="0.25">
      <c r="A135" s="4" t="s">
        <v>804</v>
      </c>
      <c r="B135" s="4" t="s">
        <v>458</v>
      </c>
      <c r="C135" s="36"/>
      <c r="D135" s="36"/>
      <c r="E135" s="36"/>
    </row>
    <row r="136" spans="1:5" x14ac:dyDescent="0.25">
      <c r="A136" s="4" t="s">
        <v>805</v>
      </c>
      <c r="B136" s="4" t="s">
        <v>458</v>
      </c>
      <c r="C136" s="36"/>
      <c r="D136" s="36"/>
      <c r="E136" s="36"/>
    </row>
    <row r="137" spans="1:5" x14ac:dyDescent="0.25">
      <c r="A137" s="4" t="s">
        <v>802</v>
      </c>
      <c r="B137" s="4" t="s">
        <v>459</v>
      </c>
      <c r="C137" s="36"/>
      <c r="D137" s="36"/>
      <c r="E137" s="36"/>
    </row>
    <row r="138" spans="1:5" x14ac:dyDescent="0.25">
      <c r="A138" s="4" t="s">
        <v>803</v>
      </c>
      <c r="B138" s="4" t="s">
        <v>459</v>
      </c>
      <c r="C138" s="36"/>
      <c r="D138" s="36"/>
      <c r="E138" s="36"/>
    </row>
    <row r="139" spans="1:5" x14ac:dyDescent="0.25">
      <c r="A139" s="8" t="s">
        <v>672</v>
      </c>
      <c r="B139" s="8" t="s">
        <v>460</v>
      </c>
      <c r="C139" s="36"/>
      <c r="D139" s="36"/>
      <c r="E139" s="36"/>
    </row>
    <row r="140" spans="1:5" x14ac:dyDescent="0.25">
      <c r="A140" s="46" t="s">
        <v>461</v>
      </c>
      <c r="B140" s="4" t="s">
        <v>462</v>
      </c>
      <c r="C140" s="36"/>
      <c r="D140" s="36"/>
      <c r="E140" s="36"/>
    </row>
    <row r="141" spans="1:5" x14ac:dyDescent="0.25">
      <c r="A141" s="46" t="s">
        <v>463</v>
      </c>
      <c r="B141" s="4" t="s">
        <v>464</v>
      </c>
      <c r="C141" s="36"/>
      <c r="D141" s="36"/>
      <c r="E141" s="36"/>
    </row>
    <row r="142" spans="1:5" x14ac:dyDescent="0.25">
      <c r="A142" s="46" t="s">
        <v>465</v>
      </c>
      <c r="B142" s="4" t="s">
        <v>466</v>
      </c>
      <c r="C142" s="36"/>
      <c r="D142" s="36"/>
      <c r="E142" s="36"/>
    </row>
    <row r="143" spans="1:5" x14ac:dyDescent="0.25">
      <c r="A143" s="46" t="s">
        <v>467</v>
      </c>
      <c r="B143" s="4" t="s">
        <v>468</v>
      </c>
      <c r="C143" s="36"/>
      <c r="D143" s="36"/>
      <c r="E143" s="36"/>
    </row>
    <row r="144" spans="1:5" x14ac:dyDescent="0.25">
      <c r="A144" s="16" t="s">
        <v>654</v>
      </c>
      <c r="B144" s="4" t="s">
        <v>469</v>
      </c>
      <c r="C144" s="36"/>
      <c r="D144" s="36"/>
      <c r="E144" s="36"/>
    </row>
    <row r="145" spans="1:5" x14ac:dyDescent="0.25">
      <c r="A145" s="19" t="s">
        <v>673</v>
      </c>
      <c r="B145" s="8" t="s">
        <v>471</v>
      </c>
      <c r="C145" s="36"/>
      <c r="D145" s="36"/>
      <c r="E145" s="36"/>
    </row>
    <row r="146" spans="1:5" x14ac:dyDescent="0.25">
      <c r="A146" s="16" t="s">
        <v>472</v>
      </c>
      <c r="B146" s="4" t="s">
        <v>473</v>
      </c>
      <c r="C146" s="36"/>
      <c r="D146" s="36"/>
      <c r="E146" s="36"/>
    </row>
    <row r="147" spans="1:5" x14ac:dyDescent="0.25">
      <c r="A147" s="16" t="s">
        <v>474</v>
      </c>
      <c r="B147" s="4" t="s">
        <v>475</v>
      </c>
      <c r="C147" s="36"/>
      <c r="D147" s="36"/>
      <c r="E147" s="36"/>
    </row>
    <row r="148" spans="1:5" x14ac:dyDescent="0.25">
      <c r="A148" s="46" t="s">
        <v>476</v>
      </c>
      <c r="B148" s="4" t="s">
        <v>477</v>
      </c>
      <c r="C148" s="36"/>
      <c r="D148" s="36"/>
      <c r="E148" s="36"/>
    </row>
    <row r="149" spans="1:5" x14ac:dyDescent="0.25">
      <c r="A149" s="46" t="s">
        <v>655</v>
      </c>
      <c r="B149" s="4" t="s">
        <v>478</v>
      </c>
      <c r="C149" s="36"/>
      <c r="D149" s="36"/>
      <c r="E149" s="36"/>
    </row>
    <row r="150" spans="1:5" x14ac:dyDescent="0.25">
      <c r="A150" s="17" t="s">
        <v>674</v>
      </c>
      <c r="B150" s="8" t="s">
        <v>479</v>
      </c>
      <c r="C150" s="36"/>
      <c r="D150" s="36"/>
      <c r="E150" s="36"/>
    </row>
    <row r="151" spans="1:5" x14ac:dyDescent="0.25">
      <c r="A151" s="19" t="s">
        <v>480</v>
      </c>
      <c r="B151" s="8" t="s">
        <v>481</v>
      </c>
      <c r="C151" s="36"/>
      <c r="D151" s="36"/>
      <c r="E151" s="36"/>
    </row>
    <row r="152" spans="1:5" ht="15.75" x14ac:dyDescent="0.25">
      <c r="A152" s="49" t="s">
        <v>675</v>
      </c>
      <c r="B152" s="50" t="s">
        <v>482</v>
      </c>
      <c r="C152" s="36"/>
      <c r="D152" s="36"/>
      <c r="E152" s="36"/>
    </row>
    <row r="153" spans="1:5" ht="15.75" x14ac:dyDescent="0.25">
      <c r="A153" s="54" t="s">
        <v>657</v>
      </c>
      <c r="B153" s="55"/>
      <c r="C153" s="36"/>
      <c r="D153" s="36"/>
      <c r="E153" s="36"/>
    </row>
  </sheetData>
  <mergeCells count="2">
    <mergeCell ref="A2:E2"/>
    <mergeCell ref="A3:E3"/>
  </mergeCells>
  <phoneticPr fontId="33" type="noConversion"/>
  <pageMargins left="0.70866141732283472" right="0.70866141732283472" top="0.74803149606299213" bottom="0.74803149606299213" header="0.31496062992125984" footer="0.31496062992125984"/>
  <pageSetup paperSize="9" scale="75" fitToHeight="2" orientation="landscape" horizontalDpi="300" verticalDpi="300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8"/>
  <sheetViews>
    <sheetView workbookViewId="0">
      <selection activeCell="A5" sqref="A5"/>
    </sheetView>
  </sheetViews>
  <sheetFormatPr defaultRowHeight="15" x14ac:dyDescent="0.25"/>
  <cols>
    <col min="1" max="1" width="91.140625" customWidth="1"/>
    <col min="3" max="3" width="10.28515625" bestFit="1" customWidth="1"/>
    <col min="4" max="5" width="12.5703125" customWidth="1"/>
    <col min="6" max="6" width="10" customWidth="1"/>
    <col min="7" max="7" width="9.7109375" customWidth="1"/>
    <col min="8" max="9" width="10.42578125" customWidth="1"/>
    <col min="10" max="10" width="15.28515625" bestFit="1" customWidth="1"/>
    <col min="11" max="11" width="16.140625" bestFit="1" customWidth="1"/>
    <col min="12" max="12" width="12.140625" bestFit="1" customWidth="1"/>
    <col min="13" max="13" width="14.140625" bestFit="1" customWidth="1"/>
    <col min="14" max="14" width="14" bestFit="1" customWidth="1"/>
    <col min="15" max="15" width="21.140625" customWidth="1"/>
  </cols>
  <sheetData>
    <row r="1" spans="1:17" x14ac:dyDescent="0.25">
      <c r="A1" s="95" t="s">
        <v>28</v>
      </c>
      <c r="B1" s="96"/>
      <c r="C1" s="96"/>
      <c r="D1" s="96"/>
      <c r="E1" s="96"/>
      <c r="F1" s="96"/>
    </row>
    <row r="2" spans="1:17" ht="28.5" customHeight="1" x14ac:dyDescent="0.25">
      <c r="A2" s="405" t="s">
        <v>92</v>
      </c>
      <c r="B2" s="409"/>
      <c r="C2" s="409"/>
      <c r="D2" s="409"/>
      <c r="E2" s="409"/>
      <c r="F2" s="409"/>
      <c r="G2" s="409"/>
      <c r="H2" s="409"/>
      <c r="I2" s="409"/>
      <c r="J2" s="409"/>
      <c r="K2" s="409"/>
      <c r="L2" s="409"/>
      <c r="M2" s="409"/>
      <c r="N2" s="409"/>
      <c r="O2" s="409"/>
    </row>
    <row r="3" spans="1:17" ht="26.25" customHeight="1" x14ac:dyDescent="0.25">
      <c r="A3" s="408" t="s">
        <v>41</v>
      </c>
      <c r="B3" s="406"/>
      <c r="C3" s="406"/>
      <c r="D3" s="406"/>
      <c r="E3" s="406"/>
      <c r="F3" s="406"/>
      <c r="G3" s="406"/>
      <c r="H3" s="406"/>
      <c r="I3" s="406"/>
      <c r="J3" s="406"/>
      <c r="K3" s="406"/>
      <c r="L3" s="406"/>
      <c r="M3" s="406"/>
      <c r="N3" s="406"/>
      <c r="O3" s="406"/>
    </row>
    <row r="5" spans="1:17" x14ac:dyDescent="0.25">
      <c r="A5" s="3" t="s">
        <v>4</v>
      </c>
    </row>
    <row r="6" spans="1:17" ht="25.5" x14ac:dyDescent="0.25">
      <c r="A6" s="1" t="s">
        <v>134</v>
      </c>
      <c r="B6" s="2" t="s">
        <v>135</v>
      </c>
      <c r="C6" s="93" t="s">
        <v>16</v>
      </c>
      <c r="D6" s="93" t="s">
        <v>17</v>
      </c>
      <c r="E6" s="93" t="s">
        <v>18</v>
      </c>
      <c r="F6" s="93" t="s">
        <v>19</v>
      </c>
      <c r="G6" s="93" t="s">
        <v>20</v>
      </c>
      <c r="H6" s="93" t="s">
        <v>21</v>
      </c>
      <c r="I6" s="93" t="s">
        <v>22</v>
      </c>
      <c r="J6" s="93" t="s">
        <v>23</v>
      </c>
      <c r="K6" s="93" t="s">
        <v>24</v>
      </c>
      <c r="L6" s="93" t="s">
        <v>25</v>
      </c>
      <c r="M6" s="93" t="s">
        <v>26</v>
      </c>
      <c r="N6" s="93" t="s">
        <v>27</v>
      </c>
      <c r="O6" s="94" t="s">
        <v>3</v>
      </c>
      <c r="P6" s="3"/>
      <c r="Q6" s="3"/>
    </row>
    <row r="7" spans="1:17" x14ac:dyDescent="0.25">
      <c r="A7" s="37" t="s">
        <v>136</v>
      </c>
      <c r="B7" s="38" t="s">
        <v>137</v>
      </c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3"/>
      <c r="Q7" s="3"/>
    </row>
    <row r="8" spans="1:17" x14ac:dyDescent="0.25">
      <c r="A8" s="37" t="s">
        <v>138</v>
      </c>
      <c r="B8" s="39" t="s">
        <v>139</v>
      </c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3"/>
      <c r="Q8" s="3"/>
    </row>
    <row r="9" spans="1:17" x14ac:dyDescent="0.25">
      <c r="A9" s="37" t="s">
        <v>140</v>
      </c>
      <c r="B9" s="39" t="s">
        <v>141</v>
      </c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3"/>
      <c r="Q9" s="3"/>
    </row>
    <row r="10" spans="1:17" x14ac:dyDescent="0.25">
      <c r="A10" s="40" t="s">
        <v>142</v>
      </c>
      <c r="B10" s="39" t="s">
        <v>143</v>
      </c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3"/>
      <c r="Q10" s="3"/>
    </row>
    <row r="11" spans="1:17" x14ac:dyDescent="0.25">
      <c r="A11" s="40" t="s">
        <v>144</v>
      </c>
      <c r="B11" s="39" t="s">
        <v>145</v>
      </c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3"/>
      <c r="Q11" s="3"/>
    </row>
    <row r="12" spans="1:17" x14ac:dyDescent="0.25">
      <c r="A12" s="40" t="s">
        <v>146</v>
      </c>
      <c r="B12" s="39" t="s">
        <v>147</v>
      </c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3"/>
      <c r="Q12" s="3"/>
    </row>
    <row r="13" spans="1:17" x14ac:dyDescent="0.25">
      <c r="A13" s="40" t="s">
        <v>148</v>
      </c>
      <c r="B13" s="39" t="s">
        <v>149</v>
      </c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3"/>
      <c r="Q13" s="3"/>
    </row>
    <row r="14" spans="1:17" x14ac:dyDescent="0.25">
      <c r="A14" s="40" t="s">
        <v>150</v>
      </c>
      <c r="B14" s="39" t="s">
        <v>151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3"/>
      <c r="Q14" s="3"/>
    </row>
    <row r="15" spans="1:17" x14ac:dyDescent="0.25">
      <c r="A15" s="4" t="s">
        <v>152</v>
      </c>
      <c r="B15" s="39" t="s">
        <v>153</v>
      </c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3"/>
      <c r="Q15" s="3"/>
    </row>
    <row r="16" spans="1:17" x14ac:dyDescent="0.25">
      <c r="A16" s="4" t="s">
        <v>154</v>
      </c>
      <c r="B16" s="39" t="s">
        <v>155</v>
      </c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3"/>
      <c r="Q16" s="3"/>
    </row>
    <row r="17" spans="1:17" x14ac:dyDescent="0.25">
      <c r="A17" s="4" t="s">
        <v>156</v>
      </c>
      <c r="B17" s="39" t="s">
        <v>157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3"/>
      <c r="Q17" s="3"/>
    </row>
    <row r="18" spans="1:17" x14ac:dyDescent="0.25">
      <c r="A18" s="4" t="s">
        <v>158</v>
      </c>
      <c r="B18" s="39" t="s">
        <v>159</v>
      </c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3"/>
      <c r="Q18" s="3"/>
    </row>
    <row r="19" spans="1:17" x14ac:dyDescent="0.25">
      <c r="A19" s="4" t="s">
        <v>586</v>
      </c>
      <c r="B19" s="39" t="s">
        <v>160</v>
      </c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3"/>
      <c r="Q19" s="3"/>
    </row>
    <row r="20" spans="1:17" x14ac:dyDescent="0.25">
      <c r="A20" s="41" t="s">
        <v>484</v>
      </c>
      <c r="B20" s="42" t="s">
        <v>162</v>
      </c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3"/>
      <c r="Q20" s="3"/>
    </row>
    <row r="21" spans="1:17" x14ac:dyDescent="0.25">
      <c r="A21" s="4" t="s">
        <v>163</v>
      </c>
      <c r="B21" s="39" t="s">
        <v>164</v>
      </c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3"/>
      <c r="Q21" s="3"/>
    </row>
    <row r="22" spans="1:17" x14ac:dyDescent="0.25">
      <c r="A22" s="4" t="s">
        <v>165</v>
      </c>
      <c r="B22" s="39" t="s">
        <v>166</v>
      </c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3"/>
      <c r="Q22" s="3"/>
    </row>
    <row r="23" spans="1:17" x14ac:dyDescent="0.25">
      <c r="A23" s="5" t="s">
        <v>167</v>
      </c>
      <c r="B23" s="39" t="s">
        <v>168</v>
      </c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3"/>
      <c r="Q23" s="3"/>
    </row>
    <row r="24" spans="1:17" x14ac:dyDescent="0.25">
      <c r="A24" s="8" t="s">
        <v>485</v>
      </c>
      <c r="B24" s="42" t="s">
        <v>169</v>
      </c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3"/>
      <c r="Q24" s="3"/>
    </row>
    <row r="25" spans="1:17" x14ac:dyDescent="0.25">
      <c r="A25" s="64" t="s">
        <v>616</v>
      </c>
      <c r="B25" s="65" t="s">
        <v>170</v>
      </c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3"/>
      <c r="Q25" s="3"/>
    </row>
    <row r="26" spans="1:17" x14ac:dyDescent="0.25">
      <c r="A26" s="48" t="s">
        <v>587</v>
      </c>
      <c r="B26" s="65" t="s">
        <v>171</v>
      </c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3"/>
      <c r="Q26" s="3"/>
    </row>
    <row r="27" spans="1:17" x14ac:dyDescent="0.25">
      <c r="A27" s="4" t="s">
        <v>172</v>
      </c>
      <c r="B27" s="39" t="s">
        <v>173</v>
      </c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3"/>
      <c r="Q27" s="3"/>
    </row>
    <row r="28" spans="1:17" x14ac:dyDescent="0.25">
      <c r="A28" s="4" t="s">
        <v>174</v>
      </c>
      <c r="B28" s="39" t="s">
        <v>175</v>
      </c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3"/>
      <c r="Q28" s="3"/>
    </row>
    <row r="29" spans="1:17" x14ac:dyDescent="0.25">
      <c r="A29" s="4" t="s">
        <v>176</v>
      </c>
      <c r="B29" s="39" t="s">
        <v>177</v>
      </c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3"/>
      <c r="Q29" s="3"/>
    </row>
    <row r="30" spans="1:17" x14ac:dyDescent="0.25">
      <c r="A30" s="8" t="s">
        <v>495</v>
      </c>
      <c r="B30" s="42" t="s">
        <v>178</v>
      </c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3"/>
      <c r="Q30" s="3"/>
    </row>
    <row r="31" spans="1:17" x14ac:dyDescent="0.25">
      <c r="A31" s="4" t="s">
        <v>179</v>
      </c>
      <c r="B31" s="39" t="s">
        <v>180</v>
      </c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3"/>
      <c r="Q31" s="3"/>
    </row>
    <row r="32" spans="1:17" x14ac:dyDescent="0.25">
      <c r="A32" s="4" t="s">
        <v>181</v>
      </c>
      <c r="B32" s="39" t="s">
        <v>182</v>
      </c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3"/>
      <c r="Q32" s="3"/>
    </row>
    <row r="33" spans="1:17" x14ac:dyDescent="0.25">
      <c r="A33" s="8" t="s">
        <v>617</v>
      </c>
      <c r="B33" s="42" t="s">
        <v>183</v>
      </c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3"/>
      <c r="Q33" s="3"/>
    </row>
    <row r="34" spans="1:17" x14ac:dyDescent="0.25">
      <c r="A34" s="4" t="s">
        <v>184</v>
      </c>
      <c r="B34" s="39" t="s">
        <v>185</v>
      </c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3"/>
      <c r="Q34" s="3"/>
    </row>
    <row r="35" spans="1:17" x14ac:dyDescent="0.25">
      <c r="A35" s="4" t="s">
        <v>186</v>
      </c>
      <c r="B35" s="39" t="s">
        <v>187</v>
      </c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3"/>
      <c r="Q35" s="3"/>
    </row>
    <row r="36" spans="1:17" x14ac:dyDescent="0.25">
      <c r="A36" s="4" t="s">
        <v>588</v>
      </c>
      <c r="B36" s="39" t="s">
        <v>188</v>
      </c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3"/>
      <c r="Q36" s="3"/>
    </row>
    <row r="37" spans="1:17" x14ac:dyDescent="0.25">
      <c r="A37" s="4" t="s">
        <v>190</v>
      </c>
      <c r="B37" s="39" t="s">
        <v>191</v>
      </c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3"/>
      <c r="Q37" s="3"/>
    </row>
    <row r="38" spans="1:17" x14ac:dyDescent="0.25">
      <c r="A38" s="13" t="s">
        <v>589</v>
      </c>
      <c r="B38" s="39" t="s">
        <v>192</v>
      </c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3"/>
      <c r="Q38" s="3"/>
    </row>
    <row r="39" spans="1:17" x14ac:dyDescent="0.25">
      <c r="A39" s="5" t="s">
        <v>194</v>
      </c>
      <c r="B39" s="39" t="s">
        <v>195</v>
      </c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3"/>
      <c r="Q39" s="3"/>
    </row>
    <row r="40" spans="1:17" x14ac:dyDescent="0.25">
      <c r="A40" s="4" t="s">
        <v>590</v>
      </c>
      <c r="B40" s="39" t="s">
        <v>196</v>
      </c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3"/>
      <c r="Q40" s="3"/>
    </row>
    <row r="41" spans="1:17" x14ac:dyDescent="0.25">
      <c r="A41" s="8" t="s">
        <v>500</v>
      </c>
      <c r="B41" s="42" t="s">
        <v>198</v>
      </c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3"/>
      <c r="Q41" s="3"/>
    </row>
    <row r="42" spans="1:17" x14ac:dyDescent="0.25">
      <c r="A42" s="4" t="s">
        <v>199</v>
      </c>
      <c r="B42" s="39" t="s">
        <v>200</v>
      </c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3"/>
      <c r="Q42" s="3"/>
    </row>
    <row r="43" spans="1:17" x14ac:dyDescent="0.25">
      <c r="A43" s="4" t="s">
        <v>201</v>
      </c>
      <c r="B43" s="39" t="s">
        <v>202</v>
      </c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3"/>
      <c r="Q43" s="3"/>
    </row>
    <row r="44" spans="1:17" x14ac:dyDescent="0.25">
      <c r="A44" s="8" t="s">
        <v>501</v>
      </c>
      <c r="B44" s="42" t="s">
        <v>203</v>
      </c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3"/>
      <c r="Q44" s="3"/>
    </row>
    <row r="45" spans="1:17" x14ac:dyDescent="0.25">
      <c r="A45" s="4" t="s">
        <v>204</v>
      </c>
      <c r="B45" s="39" t="s">
        <v>205</v>
      </c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3"/>
      <c r="Q45" s="3"/>
    </row>
    <row r="46" spans="1:17" x14ac:dyDescent="0.25">
      <c r="A46" s="4" t="s">
        <v>206</v>
      </c>
      <c r="B46" s="39" t="s">
        <v>207</v>
      </c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3"/>
      <c r="Q46" s="3"/>
    </row>
    <row r="47" spans="1:17" x14ac:dyDescent="0.25">
      <c r="A47" s="4" t="s">
        <v>591</v>
      </c>
      <c r="B47" s="39" t="s">
        <v>208</v>
      </c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3"/>
      <c r="Q47" s="3"/>
    </row>
    <row r="48" spans="1:17" x14ac:dyDescent="0.25">
      <c r="A48" s="4" t="s">
        <v>592</v>
      </c>
      <c r="B48" s="39" t="s">
        <v>210</v>
      </c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3"/>
      <c r="Q48" s="3"/>
    </row>
    <row r="49" spans="1:17" x14ac:dyDescent="0.25">
      <c r="A49" s="4" t="s">
        <v>214</v>
      </c>
      <c r="B49" s="39" t="s">
        <v>215</v>
      </c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3"/>
      <c r="Q49" s="3"/>
    </row>
    <row r="50" spans="1:17" x14ac:dyDescent="0.25">
      <c r="A50" s="8" t="s">
        <v>504</v>
      </c>
      <c r="B50" s="42" t="s">
        <v>216</v>
      </c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3"/>
      <c r="Q50" s="3"/>
    </row>
    <row r="51" spans="1:17" x14ac:dyDescent="0.25">
      <c r="A51" s="48" t="s">
        <v>505</v>
      </c>
      <c r="B51" s="65" t="s">
        <v>217</v>
      </c>
      <c r="C51" s="51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3"/>
      <c r="Q51" s="3"/>
    </row>
    <row r="52" spans="1:17" x14ac:dyDescent="0.25">
      <c r="A52" s="16" t="s">
        <v>218</v>
      </c>
      <c r="B52" s="39" t="s">
        <v>219</v>
      </c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3"/>
      <c r="Q52" s="3"/>
    </row>
    <row r="53" spans="1:17" x14ac:dyDescent="0.25">
      <c r="A53" s="16" t="s">
        <v>522</v>
      </c>
      <c r="B53" s="39" t="s">
        <v>220</v>
      </c>
      <c r="C53" s="51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3"/>
      <c r="Q53" s="3"/>
    </row>
    <row r="54" spans="1:17" x14ac:dyDescent="0.25">
      <c r="A54" s="21" t="s">
        <v>593</v>
      </c>
      <c r="B54" s="39" t="s">
        <v>221</v>
      </c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3"/>
      <c r="Q54" s="3"/>
    </row>
    <row r="55" spans="1:17" x14ac:dyDescent="0.25">
      <c r="A55" s="21" t="s">
        <v>594</v>
      </c>
      <c r="B55" s="39" t="s">
        <v>222</v>
      </c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3"/>
      <c r="Q55" s="3"/>
    </row>
    <row r="56" spans="1:17" x14ac:dyDescent="0.25">
      <c r="A56" s="21" t="s">
        <v>595</v>
      </c>
      <c r="B56" s="39" t="s">
        <v>223</v>
      </c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3"/>
      <c r="Q56" s="3"/>
    </row>
    <row r="57" spans="1:17" x14ac:dyDescent="0.25">
      <c r="A57" s="16" t="s">
        <v>596</v>
      </c>
      <c r="B57" s="39" t="s">
        <v>224</v>
      </c>
      <c r="C57" s="51"/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3"/>
      <c r="Q57" s="3"/>
    </row>
    <row r="58" spans="1:17" x14ac:dyDescent="0.25">
      <c r="A58" s="16" t="s">
        <v>597</v>
      </c>
      <c r="B58" s="39" t="s">
        <v>225</v>
      </c>
      <c r="C58" s="51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3"/>
      <c r="Q58" s="3"/>
    </row>
    <row r="59" spans="1:17" x14ac:dyDescent="0.25">
      <c r="A59" s="16" t="s">
        <v>598</v>
      </c>
      <c r="B59" s="39" t="s">
        <v>226</v>
      </c>
      <c r="C59" s="51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3"/>
      <c r="Q59" s="3"/>
    </row>
    <row r="60" spans="1:17" x14ac:dyDescent="0.25">
      <c r="A60" s="62" t="s">
        <v>555</v>
      </c>
      <c r="B60" s="65" t="s">
        <v>227</v>
      </c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3"/>
      <c r="Q60" s="3"/>
    </row>
    <row r="61" spans="1:17" x14ac:dyDescent="0.25">
      <c r="A61" s="15" t="s">
        <v>599</v>
      </c>
      <c r="B61" s="39" t="s">
        <v>228</v>
      </c>
      <c r="C61" s="51"/>
      <c r="D61" s="51"/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51"/>
      <c r="P61" s="3"/>
      <c r="Q61" s="3"/>
    </row>
    <row r="62" spans="1:17" x14ac:dyDescent="0.25">
      <c r="A62" s="15" t="s">
        <v>230</v>
      </c>
      <c r="B62" s="39" t="s">
        <v>231</v>
      </c>
      <c r="C62" s="51"/>
      <c r="D62" s="51"/>
      <c r="E62" s="51"/>
      <c r="F62" s="51"/>
      <c r="G62" s="51"/>
      <c r="H62" s="51"/>
      <c r="I62" s="51"/>
      <c r="J62" s="51"/>
      <c r="K62" s="51"/>
      <c r="L62" s="51"/>
      <c r="M62" s="51"/>
      <c r="N62" s="51"/>
      <c r="O62" s="51"/>
      <c r="P62" s="3"/>
      <c r="Q62" s="3"/>
    </row>
    <row r="63" spans="1:17" x14ac:dyDescent="0.25">
      <c r="A63" s="15" t="s">
        <v>232</v>
      </c>
      <c r="B63" s="39" t="s">
        <v>233</v>
      </c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51"/>
      <c r="P63" s="3"/>
      <c r="Q63" s="3"/>
    </row>
    <row r="64" spans="1:17" x14ac:dyDescent="0.25">
      <c r="A64" s="15" t="s">
        <v>557</v>
      </c>
      <c r="B64" s="39" t="s">
        <v>234</v>
      </c>
      <c r="C64" s="51"/>
      <c r="D64" s="51"/>
      <c r="E64" s="51"/>
      <c r="F64" s="51"/>
      <c r="G64" s="51"/>
      <c r="H64" s="51"/>
      <c r="I64" s="51"/>
      <c r="J64" s="51"/>
      <c r="K64" s="51"/>
      <c r="L64" s="51"/>
      <c r="M64" s="51"/>
      <c r="N64" s="51"/>
      <c r="O64" s="51"/>
      <c r="P64" s="3"/>
      <c r="Q64" s="3"/>
    </row>
    <row r="65" spans="1:17" x14ac:dyDescent="0.25">
      <c r="A65" s="15" t="s">
        <v>600</v>
      </c>
      <c r="B65" s="39" t="s">
        <v>235</v>
      </c>
      <c r="C65" s="51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1"/>
      <c r="O65" s="51"/>
      <c r="P65" s="3"/>
      <c r="Q65" s="3"/>
    </row>
    <row r="66" spans="1:17" x14ac:dyDescent="0.25">
      <c r="A66" s="15" t="s">
        <v>559</v>
      </c>
      <c r="B66" s="39" t="s">
        <v>236</v>
      </c>
      <c r="C66" s="51"/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51"/>
      <c r="O66" s="51"/>
      <c r="P66" s="3"/>
      <c r="Q66" s="3"/>
    </row>
    <row r="67" spans="1:17" x14ac:dyDescent="0.25">
      <c r="A67" s="15" t="s">
        <v>601</v>
      </c>
      <c r="B67" s="39" t="s">
        <v>237</v>
      </c>
      <c r="C67" s="51"/>
      <c r="D67" s="51"/>
      <c r="E67" s="51"/>
      <c r="F67" s="51"/>
      <c r="G67" s="51"/>
      <c r="H67" s="51"/>
      <c r="I67" s="51"/>
      <c r="J67" s="51"/>
      <c r="K67" s="51"/>
      <c r="L67" s="51"/>
      <c r="M67" s="51"/>
      <c r="N67" s="51"/>
      <c r="O67" s="51"/>
      <c r="P67" s="3"/>
      <c r="Q67" s="3"/>
    </row>
    <row r="68" spans="1:17" x14ac:dyDescent="0.25">
      <c r="A68" s="15" t="s">
        <v>602</v>
      </c>
      <c r="B68" s="39" t="s">
        <v>239</v>
      </c>
      <c r="C68" s="51"/>
      <c r="D68" s="51"/>
      <c r="E68" s="51"/>
      <c r="F68" s="51"/>
      <c r="G68" s="51"/>
      <c r="H68" s="51"/>
      <c r="I68" s="51"/>
      <c r="J68" s="51"/>
      <c r="K68" s="51"/>
      <c r="L68" s="51"/>
      <c r="M68" s="51"/>
      <c r="N68" s="51"/>
      <c r="O68" s="51"/>
      <c r="P68" s="3"/>
      <c r="Q68" s="3"/>
    </row>
    <row r="69" spans="1:17" x14ac:dyDescent="0.25">
      <c r="A69" s="15" t="s">
        <v>240</v>
      </c>
      <c r="B69" s="39" t="s">
        <v>241</v>
      </c>
      <c r="C69" s="51"/>
      <c r="D69" s="51"/>
      <c r="E69" s="51"/>
      <c r="F69" s="51"/>
      <c r="G69" s="51"/>
      <c r="H69" s="51"/>
      <c r="I69" s="51"/>
      <c r="J69" s="51"/>
      <c r="K69" s="51"/>
      <c r="L69" s="51"/>
      <c r="M69" s="51"/>
      <c r="N69" s="51"/>
      <c r="O69" s="51"/>
      <c r="P69" s="3"/>
      <c r="Q69" s="3"/>
    </row>
    <row r="70" spans="1:17" x14ac:dyDescent="0.25">
      <c r="A70" s="28" t="s">
        <v>242</v>
      </c>
      <c r="B70" s="39" t="s">
        <v>243</v>
      </c>
      <c r="C70" s="51"/>
      <c r="D70" s="51"/>
      <c r="E70" s="51"/>
      <c r="F70" s="51"/>
      <c r="G70" s="51"/>
      <c r="H70" s="51"/>
      <c r="I70" s="51"/>
      <c r="J70" s="51"/>
      <c r="K70" s="51"/>
      <c r="L70" s="51"/>
      <c r="M70" s="51"/>
      <c r="N70" s="51"/>
      <c r="O70" s="51"/>
      <c r="P70" s="3"/>
      <c r="Q70" s="3"/>
    </row>
    <row r="71" spans="1:17" x14ac:dyDescent="0.25">
      <c r="A71" s="15" t="s">
        <v>603</v>
      </c>
      <c r="B71" s="39" t="s">
        <v>244</v>
      </c>
      <c r="C71" s="51"/>
      <c r="D71" s="51"/>
      <c r="E71" s="51"/>
      <c r="F71" s="51"/>
      <c r="G71" s="51"/>
      <c r="H71" s="51"/>
      <c r="I71" s="51"/>
      <c r="J71" s="51"/>
      <c r="K71" s="51"/>
      <c r="L71" s="51"/>
      <c r="M71" s="51"/>
      <c r="N71" s="51"/>
      <c r="O71" s="51"/>
      <c r="P71" s="3"/>
      <c r="Q71" s="3"/>
    </row>
    <row r="72" spans="1:17" x14ac:dyDescent="0.25">
      <c r="A72" s="28" t="s">
        <v>808</v>
      </c>
      <c r="B72" s="39" t="s">
        <v>245</v>
      </c>
      <c r="C72" s="51"/>
      <c r="D72" s="51"/>
      <c r="E72" s="51"/>
      <c r="F72" s="51"/>
      <c r="G72" s="51"/>
      <c r="H72" s="51"/>
      <c r="I72" s="51"/>
      <c r="J72" s="51"/>
      <c r="K72" s="51"/>
      <c r="L72" s="51"/>
      <c r="M72" s="51"/>
      <c r="N72" s="51"/>
      <c r="O72" s="51"/>
      <c r="P72" s="3"/>
      <c r="Q72" s="3"/>
    </row>
    <row r="73" spans="1:17" x14ac:dyDescent="0.25">
      <c r="A73" s="28" t="s">
        <v>809</v>
      </c>
      <c r="B73" s="39" t="s">
        <v>245</v>
      </c>
      <c r="C73" s="51"/>
      <c r="D73" s="51"/>
      <c r="E73" s="51"/>
      <c r="F73" s="51"/>
      <c r="G73" s="51"/>
      <c r="H73" s="51"/>
      <c r="I73" s="51"/>
      <c r="J73" s="51"/>
      <c r="K73" s="51"/>
      <c r="L73" s="51"/>
      <c r="M73" s="51"/>
      <c r="N73" s="51"/>
      <c r="O73" s="51"/>
      <c r="P73" s="3"/>
      <c r="Q73" s="3"/>
    </row>
    <row r="74" spans="1:17" x14ac:dyDescent="0.25">
      <c r="A74" s="62" t="s">
        <v>563</v>
      </c>
      <c r="B74" s="65" t="s">
        <v>246</v>
      </c>
      <c r="C74" s="51"/>
      <c r="D74" s="51"/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51"/>
      <c r="P74" s="3"/>
      <c r="Q74" s="3"/>
    </row>
    <row r="75" spans="1:17" ht="15.75" x14ac:dyDescent="0.25">
      <c r="A75" s="77" t="s">
        <v>93</v>
      </c>
      <c r="B75" s="65"/>
      <c r="C75" s="51"/>
      <c r="D75" s="51"/>
      <c r="E75" s="51"/>
      <c r="F75" s="51"/>
      <c r="G75" s="51"/>
      <c r="H75" s="51"/>
      <c r="I75" s="51"/>
      <c r="J75" s="51"/>
      <c r="K75" s="51"/>
      <c r="L75" s="51"/>
      <c r="M75" s="51"/>
      <c r="N75" s="51"/>
      <c r="O75" s="51"/>
      <c r="P75" s="3"/>
      <c r="Q75" s="3"/>
    </row>
    <row r="76" spans="1:17" x14ac:dyDescent="0.25">
      <c r="A76" s="43" t="s">
        <v>247</v>
      </c>
      <c r="B76" s="39" t="s">
        <v>248</v>
      </c>
      <c r="C76" s="51"/>
      <c r="D76" s="51"/>
      <c r="E76" s="51"/>
      <c r="F76" s="51"/>
      <c r="G76" s="51"/>
      <c r="H76" s="51"/>
      <c r="I76" s="51"/>
      <c r="J76" s="51"/>
      <c r="K76" s="51"/>
      <c r="L76" s="51"/>
      <c r="M76" s="51"/>
      <c r="N76" s="51"/>
      <c r="O76" s="51"/>
      <c r="P76" s="3"/>
      <c r="Q76" s="3"/>
    </row>
    <row r="77" spans="1:17" x14ac:dyDescent="0.25">
      <c r="A77" s="43" t="s">
        <v>604</v>
      </c>
      <c r="B77" s="39" t="s">
        <v>249</v>
      </c>
      <c r="C77" s="51"/>
      <c r="D77" s="51"/>
      <c r="E77" s="51"/>
      <c r="F77" s="51"/>
      <c r="G77" s="51"/>
      <c r="H77" s="51"/>
      <c r="I77" s="51"/>
      <c r="J77" s="51"/>
      <c r="K77" s="51"/>
      <c r="L77" s="51"/>
      <c r="M77" s="51"/>
      <c r="N77" s="51"/>
      <c r="O77" s="51"/>
      <c r="P77" s="3"/>
      <c r="Q77" s="3"/>
    </row>
    <row r="78" spans="1:17" x14ac:dyDescent="0.25">
      <c r="A78" s="43" t="s">
        <v>251</v>
      </c>
      <c r="B78" s="39" t="s">
        <v>252</v>
      </c>
      <c r="C78" s="51"/>
      <c r="D78" s="51"/>
      <c r="E78" s="51"/>
      <c r="F78" s="51"/>
      <c r="G78" s="51"/>
      <c r="H78" s="51"/>
      <c r="I78" s="51"/>
      <c r="J78" s="51"/>
      <c r="K78" s="51"/>
      <c r="L78" s="51"/>
      <c r="M78" s="51"/>
      <c r="N78" s="51"/>
      <c r="O78" s="51"/>
      <c r="P78" s="3"/>
      <c r="Q78" s="3"/>
    </row>
    <row r="79" spans="1:17" x14ac:dyDescent="0.25">
      <c r="A79" s="43" t="s">
        <v>253</v>
      </c>
      <c r="B79" s="39" t="s">
        <v>254</v>
      </c>
      <c r="C79" s="51"/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51"/>
      <c r="O79" s="51"/>
      <c r="P79" s="3"/>
      <c r="Q79" s="3"/>
    </row>
    <row r="80" spans="1:17" x14ac:dyDescent="0.25">
      <c r="A80" s="5" t="s">
        <v>255</v>
      </c>
      <c r="B80" s="39" t="s">
        <v>256</v>
      </c>
      <c r="C80" s="51"/>
      <c r="D80" s="51"/>
      <c r="E80" s="51"/>
      <c r="F80" s="51"/>
      <c r="G80" s="51"/>
      <c r="H80" s="51"/>
      <c r="I80" s="51"/>
      <c r="J80" s="51"/>
      <c r="K80" s="51"/>
      <c r="L80" s="51"/>
      <c r="M80" s="51"/>
      <c r="N80" s="51"/>
      <c r="O80" s="51"/>
      <c r="P80" s="3"/>
      <c r="Q80" s="3"/>
    </row>
    <row r="81" spans="1:17" x14ac:dyDescent="0.25">
      <c r="A81" s="5" t="s">
        <v>257</v>
      </c>
      <c r="B81" s="39" t="s">
        <v>258</v>
      </c>
      <c r="C81" s="51"/>
      <c r="D81" s="51"/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51"/>
      <c r="P81" s="3"/>
      <c r="Q81" s="3"/>
    </row>
    <row r="82" spans="1:17" x14ac:dyDescent="0.25">
      <c r="A82" s="5" t="s">
        <v>259</v>
      </c>
      <c r="B82" s="39" t="s">
        <v>260</v>
      </c>
      <c r="C82" s="51"/>
      <c r="D82" s="51"/>
      <c r="E82" s="51"/>
      <c r="F82" s="51"/>
      <c r="G82" s="51"/>
      <c r="H82" s="51"/>
      <c r="I82" s="51"/>
      <c r="J82" s="51"/>
      <c r="K82" s="51"/>
      <c r="L82" s="51"/>
      <c r="M82" s="51"/>
      <c r="N82" s="51"/>
      <c r="O82" s="51"/>
      <c r="P82" s="3"/>
      <c r="Q82" s="3"/>
    </row>
    <row r="83" spans="1:17" x14ac:dyDescent="0.25">
      <c r="A83" s="63" t="s">
        <v>565</v>
      </c>
      <c r="B83" s="65" t="s">
        <v>261</v>
      </c>
      <c r="C83" s="51"/>
      <c r="D83" s="51"/>
      <c r="E83" s="51"/>
      <c r="F83" s="51"/>
      <c r="G83" s="51"/>
      <c r="H83" s="51"/>
      <c r="I83" s="51"/>
      <c r="J83" s="51"/>
      <c r="K83" s="51"/>
      <c r="L83" s="51"/>
      <c r="M83" s="51"/>
      <c r="N83" s="51"/>
      <c r="O83" s="51"/>
      <c r="P83" s="3"/>
      <c r="Q83" s="3"/>
    </row>
    <row r="84" spans="1:17" x14ac:dyDescent="0.25">
      <c r="A84" s="16" t="s">
        <v>262</v>
      </c>
      <c r="B84" s="39" t="s">
        <v>263</v>
      </c>
      <c r="C84" s="51"/>
      <c r="D84" s="51"/>
      <c r="E84" s="51"/>
      <c r="F84" s="51"/>
      <c r="G84" s="51"/>
      <c r="H84" s="51"/>
      <c r="I84" s="51"/>
      <c r="J84" s="51"/>
      <c r="K84" s="51"/>
      <c r="L84" s="51"/>
      <c r="M84" s="51"/>
      <c r="N84" s="51"/>
      <c r="O84" s="51"/>
      <c r="P84" s="3"/>
      <c r="Q84" s="3"/>
    </row>
    <row r="85" spans="1:17" x14ac:dyDescent="0.25">
      <c r="A85" s="16" t="s">
        <v>264</v>
      </c>
      <c r="B85" s="39" t="s">
        <v>265</v>
      </c>
      <c r="C85" s="51"/>
      <c r="D85" s="51"/>
      <c r="E85" s="51"/>
      <c r="F85" s="51"/>
      <c r="G85" s="51"/>
      <c r="H85" s="51"/>
      <c r="I85" s="51"/>
      <c r="J85" s="51"/>
      <c r="K85" s="51"/>
      <c r="L85" s="51"/>
      <c r="M85" s="51"/>
      <c r="N85" s="51"/>
      <c r="O85" s="51"/>
      <c r="P85" s="3"/>
      <c r="Q85" s="3"/>
    </row>
    <row r="86" spans="1:17" x14ac:dyDescent="0.25">
      <c r="A86" s="16" t="s">
        <v>266</v>
      </c>
      <c r="B86" s="39" t="s">
        <v>267</v>
      </c>
      <c r="C86" s="51"/>
      <c r="D86" s="51"/>
      <c r="E86" s="51"/>
      <c r="F86" s="51"/>
      <c r="G86" s="51"/>
      <c r="H86" s="51"/>
      <c r="I86" s="51"/>
      <c r="J86" s="51"/>
      <c r="K86" s="51"/>
      <c r="L86" s="51"/>
      <c r="M86" s="51"/>
      <c r="N86" s="51"/>
      <c r="O86" s="51"/>
      <c r="P86" s="3"/>
      <c r="Q86" s="3"/>
    </row>
    <row r="87" spans="1:17" x14ac:dyDescent="0.25">
      <c r="A87" s="16" t="s">
        <v>268</v>
      </c>
      <c r="B87" s="39" t="s">
        <v>269</v>
      </c>
      <c r="C87" s="51"/>
      <c r="D87" s="51"/>
      <c r="E87" s="51"/>
      <c r="F87" s="51"/>
      <c r="G87" s="51"/>
      <c r="H87" s="51"/>
      <c r="I87" s="51"/>
      <c r="J87" s="51"/>
      <c r="K87" s="51"/>
      <c r="L87" s="51"/>
      <c r="M87" s="51"/>
      <c r="N87" s="51"/>
      <c r="O87" s="51"/>
      <c r="P87" s="3"/>
      <c r="Q87" s="3"/>
    </row>
    <row r="88" spans="1:17" x14ac:dyDescent="0.25">
      <c r="A88" s="62" t="s">
        <v>566</v>
      </c>
      <c r="B88" s="65" t="s">
        <v>270</v>
      </c>
      <c r="C88" s="51"/>
      <c r="D88" s="51"/>
      <c r="E88" s="51"/>
      <c r="F88" s="51"/>
      <c r="G88" s="51"/>
      <c r="H88" s="51"/>
      <c r="I88" s="51"/>
      <c r="J88" s="51"/>
      <c r="K88" s="51"/>
      <c r="L88" s="51"/>
      <c r="M88" s="51"/>
      <c r="N88" s="51"/>
      <c r="O88" s="51"/>
      <c r="P88" s="3"/>
      <c r="Q88" s="3"/>
    </row>
    <row r="89" spans="1:17" ht="30" x14ac:dyDescent="0.25">
      <c r="A89" s="16" t="s">
        <v>271</v>
      </c>
      <c r="B89" s="39" t="s">
        <v>272</v>
      </c>
      <c r="C89" s="51"/>
      <c r="D89" s="51"/>
      <c r="E89" s="51"/>
      <c r="F89" s="51"/>
      <c r="G89" s="51"/>
      <c r="H89" s="51"/>
      <c r="I89" s="51"/>
      <c r="J89" s="51"/>
      <c r="K89" s="51"/>
      <c r="L89" s="51"/>
      <c r="M89" s="51"/>
      <c r="N89" s="51"/>
      <c r="O89" s="51"/>
      <c r="P89" s="3"/>
      <c r="Q89" s="3"/>
    </row>
    <row r="90" spans="1:17" ht="30" x14ac:dyDescent="0.25">
      <c r="A90" s="16" t="s">
        <v>605</v>
      </c>
      <c r="B90" s="39" t="s">
        <v>273</v>
      </c>
      <c r="C90" s="51"/>
      <c r="D90" s="51"/>
      <c r="E90" s="51"/>
      <c r="F90" s="51"/>
      <c r="G90" s="51"/>
      <c r="H90" s="51"/>
      <c r="I90" s="51"/>
      <c r="J90" s="51"/>
      <c r="K90" s="51"/>
      <c r="L90" s="51"/>
      <c r="M90" s="51"/>
      <c r="N90" s="51"/>
      <c r="O90" s="51"/>
      <c r="P90" s="3"/>
      <c r="Q90" s="3"/>
    </row>
    <row r="91" spans="1:17" ht="30" x14ac:dyDescent="0.25">
      <c r="A91" s="16" t="s">
        <v>606</v>
      </c>
      <c r="B91" s="39" t="s">
        <v>274</v>
      </c>
      <c r="C91" s="51"/>
      <c r="D91" s="51"/>
      <c r="E91" s="51"/>
      <c r="F91" s="51"/>
      <c r="G91" s="51"/>
      <c r="H91" s="51"/>
      <c r="I91" s="51"/>
      <c r="J91" s="51"/>
      <c r="K91" s="51"/>
      <c r="L91" s="51"/>
      <c r="M91" s="51"/>
      <c r="N91" s="51"/>
      <c r="O91" s="51"/>
      <c r="P91" s="3"/>
      <c r="Q91" s="3"/>
    </row>
    <row r="92" spans="1:17" x14ac:dyDescent="0.25">
      <c r="A92" s="16" t="s">
        <v>607</v>
      </c>
      <c r="B92" s="39" t="s">
        <v>275</v>
      </c>
      <c r="C92" s="51"/>
      <c r="D92" s="51"/>
      <c r="E92" s="51"/>
      <c r="F92" s="51"/>
      <c r="G92" s="51"/>
      <c r="H92" s="51"/>
      <c r="I92" s="51"/>
      <c r="J92" s="51"/>
      <c r="K92" s="51"/>
      <c r="L92" s="51"/>
      <c r="M92" s="51"/>
      <c r="N92" s="51"/>
      <c r="O92" s="51"/>
      <c r="P92" s="3"/>
      <c r="Q92" s="3"/>
    </row>
    <row r="93" spans="1:17" ht="30" x14ac:dyDescent="0.25">
      <c r="A93" s="16" t="s">
        <v>608</v>
      </c>
      <c r="B93" s="39" t="s">
        <v>276</v>
      </c>
      <c r="C93" s="51"/>
      <c r="D93" s="51"/>
      <c r="E93" s="51"/>
      <c r="F93" s="51"/>
      <c r="G93" s="51"/>
      <c r="H93" s="51"/>
      <c r="I93" s="51"/>
      <c r="J93" s="51"/>
      <c r="K93" s="51"/>
      <c r="L93" s="51"/>
      <c r="M93" s="51"/>
      <c r="N93" s="51"/>
      <c r="O93" s="51"/>
      <c r="P93" s="3"/>
      <c r="Q93" s="3"/>
    </row>
    <row r="94" spans="1:17" ht="30" x14ac:dyDescent="0.25">
      <c r="A94" s="16" t="s">
        <v>609</v>
      </c>
      <c r="B94" s="39" t="s">
        <v>277</v>
      </c>
      <c r="C94" s="51"/>
      <c r="D94" s="51"/>
      <c r="E94" s="51"/>
      <c r="F94" s="51"/>
      <c r="G94" s="51"/>
      <c r="H94" s="51"/>
      <c r="I94" s="51"/>
      <c r="J94" s="51"/>
      <c r="K94" s="51"/>
      <c r="L94" s="51"/>
      <c r="M94" s="51"/>
      <c r="N94" s="51"/>
      <c r="O94" s="51"/>
      <c r="P94" s="3"/>
      <c r="Q94" s="3"/>
    </row>
    <row r="95" spans="1:17" x14ac:dyDescent="0.25">
      <c r="A95" s="16" t="s">
        <v>278</v>
      </c>
      <c r="B95" s="39" t="s">
        <v>279</v>
      </c>
      <c r="C95" s="51"/>
      <c r="D95" s="51"/>
      <c r="E95" s="51"/>
      <c r="F95" s="51"/>
      <c r="G95" s="51"/>
      <c r="H95" s="51"/>
      <c r="I95" s="51"/>
      <c r="J95" s="51"/>
      <c r="K95" s="51"/>
      <c r="L95" s="51"/>
      <c r="M95" s="51"/>
      <c r="N95" s="51"/>
      <c r="O95" s="51"/>
      <c r="P95" s="3"/>
      <c r="Q95" s="3"/>
    </row>
    <row r="96" spans="1:17" x14ac:dyDescent="0.25">
      <c r="A96" s="16" t="s">
        <v>610</v>
      </c>
      <c r="B96" s="39" t="s">
        <v>280</v>
      </c>
      <c r="C96" s="51"/>
      <c r="D96" s="51"/>
      <c r="E96" s="51"/>
      <c r="F96" s="51"/>
      <c r="G96" s="51"/>
      <c r="H96" s="51"/>
      <c r="I96" s="51"/>
      <c r="J96" s="51"/>
      <c r="K96" s="51"/>
      <c r="L96" s="51"/>
      <c r="M96" s="51"/>
      <c r="N96" s="51"/>
      <c r="O96" s="51"/>
      <c r="P96" s="3"/>
      <c r="Q96" s="3"/>
    </row>
    <row r="97" spans="1:17" x14ac:dyDescent="0.25">
      <c r="A97" s="62" t="s">
        <v>567</v>
      </c>
      <c r="B97" s="65" t="s">
        <v>281</v>
      </c>
      <c r="C97" s="51"/>
      <c r="D97" s="51"/>
      <c r="E97" s="51"/>
      <c r="F97" s="51"/>
      <c r="G97" s="51"/>
      <c r="H97" s="51"/>
      <c r="I97" s="51"/>
      <c r="J97" s="51"/>
      <c r="K97" s="51"/>
      <c r="L97" s="51"/>
      <c r="M97" s="51"/>
      <c r="N97" s="51"/>
      <c r="O97" s="51"/>
      <c r="P97" s="3"/>
      <c r="Q97" s="3"/>
    </row>
    <row r="98" spans="1:17" ht="15.75" x14ac:dyDescent="0.25">
      <c r="A98" s="77" t="s">
        <v>94</v>
      </c>
      <c r="B98" s="65"/>
      <c r="C98" s="51"/>
      <c r="D98" s="51"/>
      <c r="E98" s="51"/>
      <c r="F98" s="51"/>
      <c r="G98" s="51"/>
      <c r="H98" s="51"/>
      <c r="I98" s="51"/>
      <c r="J98" s="51"/>
      <c r="K98" s="51"/>
      <c r="L98" s="51"/>
      <c r="M98" s="51"/>
      <c r="N98" s="51"/>
      <c r="O98" s="51"/>
      <c r="P98" s="3"/>
      <c r="Q98" s="3"/>
    </row>
    <row r="99" spans="1:17" ht="15.75" x14ac:dyDescent="0.25">
      <c r="A99" s="44" t="s">
        <v>618</v>
      </c>
      <c r="B99" s="45" t="s">
        <v>282</v>
      </c>
      <c r="C99" s="51"/>
      <c r="D99" s="51"/>
      <c r="E99" s="51"/>
      <c r="F99" s="51"/>
      <c r="G99" s="51"/>
      <c r="H99" s="51"/>
      <c r="I99" s="51"/>
      <c r="J99" s="51"/>
      <c r="K99" s="51"/>
      <c r="L99" s="51"/>
      <c r="M99" s="51"/>
      <c r="N99" s="51"/>
      <c r="O99" s="51"/>
      <c r="P99" s="3"/>
      <c r="Q99" s="3"/>
    </row>
    <row r="100" spans="1:17" x14ac:dyDescent="0.25">
      <c r="A100" s="16" t="s">
        <v>611</v>
      </c>
      <c r="B100" s="4" t="s">
        <v>283</v>
      </c>
      <c r="C100" s="51"/>
      <c r="D100" s="51"/>
      <c r="E100" s="51"/>
      <c r="F100" s="51"/>
      <c r="G100" s="51"/>
      <c r="H100" s="51"/>
      <c r="I100" s="51"/>
      <c r="J100" s="51"/>
      <c r="K100" s="51"/>
      <c r="L100" s="51"/>
      <c r="M100" s="51"/>
      <c r="N100" s="51"/>
      <c r="O100" s="51"/>
      <c r="P100" s="3"/>
      <c r="Q100" s="3"/>
    </row>
    <row r="101" spans="1:17" x14ac:dyDescent="0.25">
      <c r="A101" s="16" t="s">
        <v>286</v>
      </c>
      <c r="B101" s="4" t="s">
        <v>287</v>
      </c>
      <c r="C101" s="51"/>
      <c r="D101" s="51"/>
      <c r="E101" s="51"/>
      <c r="F101" s="51"/>
      <c r="G101" s="51"/>
      <c r="H101" s="51"/>
      <c r="I101" s="51"/>
      <c r="J101" s="51"/>
      <c r="K101" s="51"/>
      <c r="L101" s="51"/>
      <c r="M101" s="51"/>
      <c r="N101" s="51"/>
      <c r="O101" s="51"/>
      <c r="P101" s="3"/>
      <c r="Q101" s="3"/>
    </row>
    <row r="102" spans="1:17" x14ac:dyDescent="0.25">
      <c r="A102" s="16" t="s">
        <v>612</v>
      </c>
      <c r="B102" s="4" t="s">
        <v>288</v>
      </c>
      <c r="C102" s="51"/>
      <c r="D102" s="51"/>
      <c r="E102" s="51"/>
      <c r="F102" s="51"/>
      <c r="G102" s="51"/>
      <c r="H102" s="51"/>
      <c r="I102" s="51"/>
      <c r="J102" s="51"/>
      <c r="K102" s="51"/>
      <c r="L102" s="51"/>
      <c r="M102" s="51"/>
      <c r="N102" s="51"/>
      <c r="O102" s="51"/>
      <c r="P102" s="3"/>
      <c r="Q102" s="3"/>
    </row>
    <row r="103" spans="1:17" x14ac:dyDescent="0.25">
      <c r="A103" s="19" t="s">
        <v>574</v>
      </c>
      <c r="B103" s="8" t="s">
        <v>290</v>
      </c>
      <c r="C103" s="51"/>
      <c r="D103" s="51"/>
      <c r="E103" s="51"/>
      <c r="F103" s="51"/>
      <c r="G103" s="51"/>
      <c r="H103" s="51"/>
      <c r="I103" s="51"/>
      <c r="J103" s="51"/>
      <c r="K103" s="51"/>
      <c r="L103" s="51"/>
      <c r="M103" s="51"/>
      <c r="N103" s="51"/>
      <c r="O103" s="51"/>
      <c r="P103" s="3"/>
      <c r="Q103" s="3"/>
    </row>
    <row r="104" spans="1:17" x14ac:dyDescent="0.25">
      <c r="A104" s="46" t="s">
        <v>613</v>
      </c>
      <c r="B104" s="4" t="s">
        <v>291</v>
      </c>
      <c r="C104" s="51"/>
      <c r="D104" s="51"/>
      <c r="E104" s="51"/>
      <c r="F104" s="51"/>
      <c r="G104" s="51"/>
      <c r="H104" s="51"/>
      <c r="I104" s="51"/>
      <c r="J104" s="51"/>
      <c r="K104" s="51"/>
      <c r="L104" s="51"/>
      <c r="M104" s="51"/>
      <c r="N104" s="51"/>
      <c r="O104" s="51"/>
      <c r="P104" s="3"/>
      <c r="Q104" s="3"/>
    </row>
    <row r="105" spans="1:17" x14ac:dyDescent="0.25">
      <c r="A105" s="46" t="s">
        <v>580</v>
      </c>
      <c r="B105" s="4" t="s">
        <v>294</v>
      </c>
      <c r="C105" s="51"/>
      <c r="D105" s="51"/>
      <c r="E105" s="51"/>
      <c r="F105" s="51"/>
      <c r="G105" s="51"/>
      <c r="H105" s="51"/>
      <c r="I105" s="51"/>
      <c r="J105" s="51"/>
      <c r="K105" s="51"/>
      <c r="L105" s="51"/>
      <c r="M105" s="51"/>
      <c r="N105" s="51"/>
      <c r="O105" s="51"/>
      <c r="P105" s="3"/>
      <c r="Q105" s="3"/>
    </row>
    <row r="106" spans="1:17" x14ac:dyDescent="0.25">
      <c r="A106" s="16" t="s">
        <v>295</v>
      </c>
      <c r="B106" s="4" t="s">
        <v>296</v>
      </c>
      <c r="C106" s="51"/>
      <c r="D106" s="51"/>
      <c r="E106" s="51"/>
      <c r="F106" s="51"/>
      <c r="G106" s="51"/>
      <c r="H106" s="51"/>
      <c r="I106" s="51"/>
      <c r="J106" s="51"/>
      <c r="K106" s="51"/>
      <c r="L106" s="51"/>
      <c r="M106" s="51"/>
      <c r="N106" s="51"/>
      <c r="O106" s="51"/>
      <c r="P106" s="3"/>
      <c r="Q106" s="3"/>
    </row>
    <row r="107" spans="1:17" x14ac:dyDescent="0.25">
      <c r="A107" s="16" t="s">
        <v>614</v>
      </c>
      <c r="B107" s="4" t="s">
        <v>297</v>
      </c>
      <c r="C107" s="51"/>
      <c r="D107" s="51"/>
      <c r="E107" s="51"/>
      <c r="F107" s="51"/>
      <c r="G107" s="51"/>
      <c r="H107" s="51"/>
      <c r="I107" s="51"/>
      <c r="J107" s="51"/>
      <c r="K107" s="51"/>
      <c r="L107" s="51"/>
      <c r="M107" s="51"/>
      <c r="N107" s="51"/>
      <c r="O107" s="51"/>
      <c r="P107" s="3"/>
      <c r="Q107" s="3"/>
    </row>
    <row r="108" spans="1:17" x14ac:dyDescent="0.25">
      <c r="A108" s="17" t="s">
        <v>577</v>
      </c>
      <c r="B108" s="8" t="s">
        <v>298</v>
      </c>
      <c r="C108" s="51"/>
      <c r="D108" s="51"/>
      <c r="E108" s="51"/>
      <c r="F108" s="51"/>
      <c r="G108" s="51"/>
      <c r="H108" s="51"/>
      <c r="I108" s="51"/>
      <c r="J108" s="51"/>
      <c r="K108" s="51"/>
      <c r="L108" s="51"/>
      <c r="M108" s="51"/>
      <c r="N108" s="51"/>
      <c r="O108" s="51"/>
      <c r="P108" s="3"/>
      <c r="Q108" s="3"/>
    </row>
    <row r="109" spans="1:17" x14ac:dyDescent="0.25">
      <c r="A109" s="46" t="s">
        <v>299</v>
      </c>
      <c r="B109" s="4" t="s">
        <v>300</v>
      </c>
      <c r="C109" s="51"/>
      <c r="D109" s="51"/>
      <c r="E109" s="51"/>
      <c r="F109" s="51"/>
      <c r="G109" s="51"/>
      <c r="H109" s="51"/>
      <c r="I109" s="51"/>
      <c r="J109" s="51"/>
      <c r="K109" s="51"/>
      <c r="L109" s="51"/>
      <c r="M109" s="51"/>
      <c r="N109" s="51"/>
      <c r="O109" s="51"/>
      <c r="P109" s="3"/>
      <c r="Q109" s="3"/>
    </row>
    <row r="110" spans="1:17" x14ac:dyDescent="0.25">
      <c r="A110" s="46" t="s">
        <v>301</v>
      </c>
      <c r="B110" s="4" t="s">
        <v>302</v>
      </c>
      <c r="C110" s="51"/>
      <c r="D110" s="51"/>
      <c r="E110" s="51"/>
      <c r="F110" s="51"/>
      <c r="G110" s="51"/>
      <c r="H110" s="51"/>
      <c r="I110" s="51"/>
      <c r="J110" s="51"/>
      <c r="K110" s="51"/>
      <c r="L110" s="51"/>
      <c r="M110" s="51"/>
      <c r="N110" s="51"/>
      <c r="O110" s="51"/>
      <c r="P110" s="3"/>
      <c r="Q110" s="3"/>
    </row>
    <row r="111" spans="1:17" x14ac:dyDescent="0.25">
      <c r="A111" s="17" t="s">
        <v>303</v>
      </c>
      <c r="B111" s="8" t="s">
        <v>304</v>
      </c>
      <c r="C111" s="51"/>
      <c r="D111" s="51"/>
      <c r="E111" s="51"/>
      <c r="F111" s="51"/>
      <c r="G111" s="51"/>
      <c r="H111" s="51"/>
      <c r="I111" s="51"/>
      <c r="J111" s="51"/>
      <c r="K111" s="51"/>
      <c r="L111" s="51"/>
      <c r="M111" s="51"/>
      <c r="N111" s="51"/>
      <c r="O111" s="51"/>
      <c r="P111" s="3"/>
      <c r="Q111" s="3"/>
    </row>
    <row r="112" spans="1:17" x14ac:dyDescent="0.25">
      <c r="A112" s="46" t="s">
        <v>305</v>
      </c>
      <c r="B112" s="4" t="s">
        <v>306</v>
      </c>
      <c r="C112" s="51"/>
      <c r="D112" s="51"/>
      <c r="E112" s="51"/>
      <c r="F112" s="51"/>
      <c r="G112" s="51"/>
      <c r="H112" s="51"/>
      <c r="I112" s="51"/>
      <c r="J112" s="51"/>
      <c r="K112" s="51"/>
      <c r="L112" s="51"/>
      <c r="M112" s="51"/>
      <c r="N112" s="51"/>
      <c r="O112" s="51"/>
      <c r="P112" s="3"/>
      <c r="Q112" s="3"/>
    </row>
    <row r="113" spans="1:17" x14ac:dyDescent="0.25">
      <c r="A113" s="46" t="s">
        <v>307</v>
      </c>
      <c r="B113" s="4" t="s">
        <v>308</v>
      </c>
      <c r="C113" s="51"/>
      <c r="D113" s="51"/>
      <c r="E113" s="51"/>
      <c r="F113" s="51"/>
      <c r="G113" s="51"/>
      <c r="H113" s="51"/>
      <c r="I113" s="51"/>
      <c r="J113" s="51"/>
      <c r="K113" s="51"/>
      <c r="L113" s="51"/>
      <c r="M113" s="51"/>
      <c r="N113" s="51"/>
      <c r="O113" s="51"/>
      <c r="P113" s="3"/>
      <c r="Q113" s="3"/>
    </row>
    <row r="114" spans="1:17" x14ac:dyDescent="0.25">
      <c r="A114" s="46" t="s">
        <v>309</v>
      </c>
      <c r="B114" s="4" t="s">
        <v>310</v>
      </c>
      <c r="C114" s="51"/>
      <c r="D114" s="51"/>
      <c r="E114" s="51"/>
      <c r="F114" s="51"/>
      <c r="G114" s="51"/>
      <c r="H114" s="51"/>
      <c r="I114" s="51"/>
      <c r="J114" s="51"/>
      <c r="K114" s="51"/>
      <c r="L114" s="51"/>
      <c r="M114" s="51"/>
      <c r="N114" s="51"/>
      <c r="O114" s="51"/>
      <c r="P114" s="3"/>
      <c r="Q114" s="3"/>
    </row>
    <row r="115" spans="1:17" x14ac:dyDescent="0.25">
      <c r="A115" s="47" t="s">
        <v>578</v>
      </c>
      <c r="B115" s="48" t="s">
        <v>311</v>
      </c>
      <c r="C115" s="51"/>
      <c r="D115" s="51"/>
      <c r="E115" s="51"/>
      <c r="F115" s="51"/>
      <c r="G115" s="51"/>
      <c r="H115" s="51"/>
      <c r="I115" s="51"/>
      <c r="J115" s="51"/>
      <c r="K115" s="51"/>
      <c r="L115" s="51"/>
      <c r="M115" s="51"/>
      <c r="N115" s="51"/>
      <c r="O115" s="51"/>
      <c r="P115" s="3"/>
      <c r="Q115" s="3"/>
    </row>
    <row r="116" spans="1:17" x14ac:dyDescent="0.25">
      <c r="A116" s="46" t="s">
        <v>312</v>
      </c>
      <c r="B116" s="4" t="s">
        <v>313</v>
      </c>
      <c r="C116" s="51"/>
      <c r="D116" s="51"/>
      <c r="E116" s="51"/>
      <c r="F116" s="51"/>
      <c r="G116" s="51"/>
      <c r="H116" s="51"/>
      <c r="I116" s="51"/>
      <c r="J116" s="51"/>
      <c r="K116" s="51"/>
      <c r="L116" s="51"/>
      <c r="M116" s="51"/>
      <c r="N116" s="51"/>
      <c r="O116" s="51"/>
      <c r="P116" s="3"/>
      <c r="Q116" s="3"/>
    </row>
    <row r="117" spans="1:17" x14ac:dyDescent="0.25">
      <c r="A117" s="16" t="s">
        <v>314</v>
      </c>
      <c r="B117" s="4" t="s">
        <v>315</v>
      </c>
      <c r="C117" s="51"/>
      <c r="D117" s="51"/>
      <c r="E117" s="51"/>
      <c r="F117" s="51"/>
      <c r="G117" s="51"/>
      <c r="H117" s="51"/>
      <c r="I117" s="51"/>
      <c r="J117" s="51"/>
      <c r="K117" s="51"/>
      <c r="L117" s="51"/>
      <c r="M117" s="51"/>
      <c r="N117" s="51"/>
      <c r="O117" s="51"/>
      <c r="P117" s="3"/>
      <c r="Q117" s="3"/>
    </row>
    <row r="118" spans="1:17" x14ac:dyDescent="0.25">
      <c r="A118" s="46" t="s">
        <v>615</v>
      </c>
      <c r="B118" s="4" t="s">
        <v>316</v>
      </c>
      <c r="C118" s="51"/>
      <c r="D118" s="51"/>
      <c r="E118" s="51"/>
      <c r="F118" s="51"/>
      <c r="G118" s="51"/>
      <c r="H118" s="51"/>
      <c r="I118" s="51"/>
      <c r="J118" s="51"/>
      <c r="K118" s="51"/>
      <c r="L118" s="51"/>
      <c r="M118" s="51"/>
      <c r="N118" s="51"/>
      <c r="O118" s="51"/>
      <c r="P118" s="3"/>
      <c r="Q118" s="3"/>
    </row>
    <row r="119" spans="1:17" x14ac:dyDescent="0.25">
      <c r="A119" s="46" t="s">
        <v>583</v>
      </c>
      <c r="B119" s="4" t="s">
        <v>317</v>
      </c>
      <c r="C119" s="51"/>
      <c r="D119" s="51"/>
      <c r="E119" s="51"/>
      <c r="F119" s="51"/>
      <c r="G119" s="51"/>
      <c r="H119" s="51"/>
      <c r="I119" s="51"/>
      <c r="J119" s="51"/>
      <c r="K119" s="51"/>
      <c r="L119" s="51"/>
      <c r="M119" s="51"/>
      <c r="N119" s="51"/>
      <c r="O119" s="51"/>
      <c r="P119" s="3"/>
      <c r="Q119" s="3"/>
    </row>
    <row r="120" spans="1:17" x14ac:dyDescent="0.25">
      <c r="A120" s="47" t="s">
        <v>584</v>
      </c>
      <c r="B120" s="48" t="s">
        <v>321</v>
      </c>
      <c r="C120" s="51"/>
      <c r="D120" s="51"/>
      <c r="E120" s="51"/>
      <c r="F120" s="51"/>
      <c r="G120" s="51"/>
      <c r="H120" s="51"/>
      <c r="I120" s="51"/>
      <c r="J120" s="51"/>
      <c r="K120" s="51"/>
      <c r="L120" s="51"/>
      <c r="M120" s="51"/>
      <c r="N120" s="51"/>
      <c r="O120" s="51"/>
      <c r="P120" s="3"/>
      <c r="Q120" s="3"/>
    </row>
    <row r="121" spans="1:17" x14ac:dyDescent="0.25">
      <c r="A121" s="16" t="s">
        <v>322</v>
      </c>
      <c r="B121" s="4" t="s">
        <v>323</v>
      </c>
      <c r="C121" s="51"/>
      <c r="D121" s="51"/>
      <c r="E121" s="51"/>
      <c r="F121" s="51"/>
      <c r="G121" s="51"/>
      <c r="H121" s="51"/>
      <c r="I121" s="51"/>
      <c r="J121" s="51"/>
      <c r="K121" s="51"/>
      <c r="L121" s="51"/>
      <c r="M121" s="51"/>
      <c r="N121" s="51"/>
      <c r="O121" s="51"/>
      <c r="P121" s="3"/>
      <c r="Q121" s="3"/>
    </row>
    <row r="122" spans="1:17" ht="15.75" x14ac:dyDescent="0.25">
      <c r="A122" s="49" t="s">
        <v>619</v>
      </c>
      <c r="B122" s="50" t="s">
        <v>324</v>
      </c>
      <c r="C122" s="51"/>
      <c r="D122" s="51"/>
      <c r="E122" s="51"/>
      <c r="F122" s="51"/>
      <c r="G122" s="51"/>
      <c r="H122" s="51"/>
      <c r="I122" s="51"/>
      <c r="J122" s="51"/>
      <c r="K122" s="51"/>
      <c r="L122" s="51"/>
      <c r="M122" s="51"/>
      <c r="N122" s="51"/>
      <c r="O122" s="51"/>
      <c r="P122" s="3"/>
      <c r="Q122" s="3"/>
    </row>
    <row r="123" spans="1:17" ht="15.75" x14ac:dyDescent="0.25">
      <c r="A123" s="54" t="s">
        <v>656</v>
      </c>
      <c r="B123" s="55"/>
      <c r="C123" s="51"/>
      <c r="D123" s="51"/>
      <c r="E123" s="51"/>
      <c r="F123" s="51"/>
      <c r="G123" s="51"/>
      <c r="H123" s="51"/>
      <c r="I123" s="51"/>
      <c r="J123" s="51"/>
      <c r="K123" s="51"/>
      <c r="L123" s="51"/>
      <c r="M123" s="51"/>
      <c r="N123" s="51"/>
      <c r="O123" s="51"/>
      <c r="P123" s="3"/>
      <c r="Q123" s="3"/>
    </row>
    <row r="124" spans="1:17" ht="25.5" x14ac:dyDescent="0.25">
      <c r="A124" s="1" t="s">
        <v>134</v>
      </c>
      <c r="B124" s="2" t="s">
        <v>649</v>
      </c>
      <c r="C124" s="51"/>
      <c r="D124" s="51"/>
      <c r="E124" s="51"/>
      <c r="F124" s="51"/>
      <c r="G124" s="51"/>
      <c r="H124" s="51"/>
      <c r="I124" s="51"/>
      <c r="J124" s="51"/>
      <c r="K124" s="51"/>
      <c r="L124" s="51"/>
      <c r="M124" s="51"/>
      <c r="N124" s="51"/>
      <c r="O124" s="51"/>
      <c r="P124" s="3"/>
      <c r="Q124" s="3"/>
    </row>
    <row r="125" spans="1:17" x14ac:dyDescent="0.25">
      <c r="A125" s="40" t="s">
        <v>325</v>
      </c>
      <c r="B125" s="5" t="s">
        <v>326</v>
      </c>
      <c r="C125" s="51"/>
      <c r="D125" s="51"/>
      <c r="E125" s="51"/>
      <c r="F125" s="51"/>
      <c r="G125" s="51"/>
      <c r="H125" s="51"/>
      <c r="I125" s="51"/>
      <c r="J125" s="51"/>
      <c r="K125" s="51"/>
      <c r="L125" s="51"/>
      <c r="M125" s="51"/>
      <c r="N125" s="51"/>
      <c r="O125" s="51"/>
      <c r="P125" s="3"/>
      <c r="Q125" s="3"/>
    </row>
    <row r="126" spans="1:17" x14ac:dyDescent="0.25">
      <c r="A126" s="4" t="s">
        <v>327</v>
      </c>
      <c r="B126" s="5" t="s">
        <v>328</v>
      </c>
      <c r="C126" s="51"/>
      <c r="D126" s="51"/>
      <c r="E126" s="51"/>
      <c r="F126" s="51"/>
      <c r="G126" s="51"/>
      <c r="H126" s="51"/>
      <c r="I126" s="51"/>
      <c r="J126" s="51"/>
      <c r="K126" s="51"/>
      <c r="L126" s="51"/>
      <c r="M126" s="51"/>
      <c r="N126" s="51"/>
      <c r="O126" s="51"/>
      <c r="P126" s="3"/>
      <c r="Q126" s="3"/>
    </row>
    <row r="127" spans="1:17" x14ac:dyDescent="0.25">
      <c r="A127" s="4" t="s">
        <v>329</v>
      </c>
      <c r="B127" s="5" t="s">
        <v>330</v>
      </c>
      <c r="C127" s="51"/>
      <c r="D127" s="51"/>
      <c r="E127" s="51"/>
      <c r="F127" s="51"/>
      <c r="G127" s="51"/>
      <c r="H127" s="51"/>
      <c r="I127" s="51"/>
      <c r="J127" s="51"/>
      <c r="K127" s="51"/>
      <c r="L127" s="51"/>
      <c r="M127" s="51"/>
      <c r="N127" s="51"/>
      <c r="O127" s="51"/>
      <c r="P127" s="3"/>
      <c r="Q127" s="3"/>
    </row>
    <row r="128" spans="1:17" x14ac:dyDescent="0.25">
      <c r="A128" s="4" t="s">
        <v>331</v>
      </c>
      <c r="B128" s="5" t="s">
        <v>332</v>
      </c>
      <c r="C128" s="51"/>
      <c r="D128" s="51"/>
      <c r="E128" s="51"/>
      <c r="F128" s="51"/>
      <c r="G128" s="51"/>
      <c r="H128" s="51"/>
      <c r="I128" s="51"/>
      <c r="J128" s="51"/>
      <c r="K128" s="51"/>
      <c r="L128" s="51"/>
      <c r="M128" s="51"/>
      <c r="N128" s="51"/>
      <c r="O128" s="51"/>
      <c r="P128" s="3"/>
      <c r="Q128" s="3"/>
    </row>
    <row r="129" spans="1:17" x14ac:dyDescent="0.25">
      <c r="A129" s="4" t="s">
        <v>333</v>
      </c>
      <c r="B129" s="5" t="s">
        <v>334</v>
      </c>
      <c r="C129" s="51"/>
      <c r="D129" s="51"/>
      <c r="E129" s="51"/>
      <c r="F129" s="51"/>
      <c r="G129" s="51"/>
      <c r="H129" s="51"/>
      <c r="I129" s="51"/>
      <c r="J129" s="51"/>
      <c r="K129" s="51"/>
      <c r="L129" s="51"/>
      <c r="M129" s="51"/>
      <c r="N129" s="51"/>
      <c r="O129" s="51"/>
      <c r="P129" s="3"/>
      <c r="Q129" s="3"/>
    </row>
    <row r="130" spans="1:17" x14ac:dyDescent="0.25">
      <c r="A130" s="4" t="s">
        <v>335</v>
      </c>
      <c r="B130" s="5" t="s">
        <v>336</v>
      </c>
      <c r="C130" s="51"/>
      <c r="D130" s="51"/>
      <c r="E130" s="51"/>
      <c r="F130" s="51"/>
      <c r="G130" s="51"/>
      <c r="H130" s="51"/>
      <c r="I130" s="51"/>
      <c r="J130" s="51"/>
      <c r="K130" s="51"/>
      <c r="L130" s="51"/>
      <c r="M130" s="51"/>
      <c r="N130" s="51"/>
      <c r="O130" s="51"/>
      <c r="P130" s="3"/>
      <c r="Q130" s="3"/>
    </row>
    <row r="131" spans="1:17" x14ac:dyDescent="0.25">
      <c r="A131" s="8" t="s">
        <v>659</v>
      </c>
      <c r="B131" s="9" t="s">
        <v>337</v>
      </c>
      <c r="C131" s="51"/>
      <c r="D131" s="51"/>
      <c r="E131" s="51"/>
      <c r="F131" s="51"/>
      <c r="G131" s="51"/>
      <c r="H131" s="51"/>
      <c r="I131" s="51"/>
      <c r="J131" s="51"/>
      <c r="K131" s="51"/>
      <c r="L131" s="51"/>
      <c r="M131" s="51"/>
      <c r="N131" s="51"/>
      <c r="O131" s="51"/>
      <c r="P131" s="3"/>
      <c r="Q131" s="3"/>
    </row>
    <row r="132" spans="1:17" x14ac:dyDescent="0.25">
      <c r="A132" s="4" t="s">
        <v>338</v>
      </c>
      <c r="B132" s="5" t="s">
        <v>339</v>
      </c>
      <c r="C132" s="51"/>
      <c r="D132" s="51"/>
      <c r="E132" s="51"/>
      <c r="F132" s="51"/>
      <c r="G132" s="51"/>
      <c r="H132" s="51"/>
      <c r="I132" s="51"/>
      <c r="J132" s="51"/>
      <c r="K132" s="51"/>
      <c r="L132" s="51"/>
      <c r="M132" s="51"/>
      <c r="N132" s="51"/>
      <c r="O132" s="51"/>
      <c r="P132" s="3"/>
      <c r="Q132" s="3"/>
    </row>
    <row r="133" spans="1:17" ht="30" x14ac:dyDescent="0.25">
      <c r="A133" s="4" t="s">
        <v>340</v>
      </c>
      <c r="B133" s="5" t="s">
        <v>341</v>
      </c>
      <c r="C133" s="51"/>
      <c r="D133" s="51"/>
      <c r="E133" s="51"/>
      <c r="F133" s="51"/>
      <c r="G133" s="51"/>
      <c r="H133" s="51"/>
      <c r="I133" s="51"/>
      <c r="J133" s="51"/>
      <c r="K133" s="51"/>
      <c r="L133" s="51"/>
      <c r="M133" s="51"/>
      <c r="N133" s="51"/>
      <c r="O133" s="51"/>
      <c r="P133" s="3"/>
      <c r="Q133" s="3"/>
    </row>
    <row r="134" spans="1:17" ht="30" x14ac:dyDescent="0.25">
      <c r="A134" s="4" t="s">
        <v>620</v>
      </c>
      <c r="B134" s="5" t="s">
        <v>342</v>
      </c>
      <c r="C134" s="51"/>
      <c r="D134" s="51"/>
      <c r="E134" s="51"/>
      <c r="F134" s="51"/>
      <c r="G134" s="51"/>
      <c r="H134" s="51"/>
      <c r="I134" s="51"/>
      <c r="J134" s="51"/>
      <c r="K134" s="51"/>
      <c r="L134" s="51"/>
      <c r="M134" s="51"/>
      <c r="N134" s="51"/>
      <c r="O134" s="51"/>
      <c r="P134" s="3"/>
      <c r="Q134" s="3"/>
    </row>
    <row r="135" spans="1:17" ht="30" x14ac:dyDescent="0.25">
      <c r="A135" s="4" t="s">
        <v>621</v>
      </c>
      <c r="B135" s="5" t="s">
        <v>343</v>
      </c>
      <c r="C135" s="51"/>
      <c r="D135" s="51"/>
      <c r="E135" s="51"/>
      <c r="F135" s="51"/>
      <c r="G135" s="51"/>
      <c r="H135" s="51"/>
      <c r="I135" s="51"/>
      <c r="J135" s="51"/>
      <c r="K135" s="51"/>
      <c r="L135" s="51"/>
      <c r="M135" s="51"/>
      <c r="N135" s="51"/>
      <c r="O135" s="51"/>
      <c r="P135" s="3"/>
      <c r="Q135" s="3"/>
    </row>
    <row r="136" spans="1:17" x14ac:dyDescent="0.25">
      <c r="A136" s="4" t="s">
        <v>622</v>
      </c>
      <c r="B136" s="5" t="s">
        <v>344</v>
      </c>
      <c r="C136" s="51"/>
      <c r="D136" s="51"/>
      <c r="E136" s="51"/>
      <c r="F136" s="51"/>
      <c r="G136" s="51"/>
      <c r="H136" s="51"/>
      <c r="I136" s="51"/>
      <c r="J136" s="51"/>
      <c r="K136" s="51"/>
      <c r="L136" s="51"/>
      <c r="M136" s="51"/>
      <c r="N136" s="51"/>
      <c r="O136" s="51"/>
      <c r="P136" s="3"/>
      <c r="Q136" s="3"/>
    </row>
    <row r="137" spans="1:17" x14ac:dyDescent="0.25">
      <c r="A137" s="48" t="s">
        <v>660</v>
      </c>
      <c r="B137" s="63" t="s">
        <v>345</v>
      </c>
      <c r="C137" s="51"/>
      <c r="D137" s="51"/>
      <c r="E137" s="51"/>
      <c r="F137" s="51"/>
      <c r="G137" s="51"/>
      <c r="H137" s="51"/>
      <c r="I137" s="51"/>
      <c r="J137" s="51"/>
      <c r="K137" s="51"/>
      <c r="L137" s="51"/>
      <c r="M137" s="51"/>
      <c r="N137" s="51"/>
      <c r="O137" s="51"/>
      <c r="P137" s="3"/>
      <c r="Q137" s="3"/>
    </row>
    <row r="138" spans="1:17" x14ac:dyDescent="0.25">
      <c r="A138" s="4" t="s">
        <v>626</v>
      </c>
      <c r="B138" s="5" t="s">
        <v>354</v>
      </c>
      <c r="C138" s="51"/>
      <c r="D138" s="51"/>
      <c r="E138" s="51"/>
      <c r="F138" s="51"/>
      <c r="G138" s="51"/>
      <c r="H138" s="51"/>
      <c r="I138" s="51"/>
      <c r="J138" s="51"/>
      <c r="K138" s="51"/>
      <c r="L138" s="51"/>
      <c r="M138" s="51"/>
      <c r="N138" s="51"/>
      <c r="O138" s="51"/>
      <c r="P138" s="3"/>
      <c r="Q138" s="3"/>
    </row>
    <row r="139" spans="1:17" x14ac:dyDescent="0.25">
      <c r="A139" s="4" t="s">
        <v>627</v>
      </c>
      <c r="B139" s="5" t="s">
        <v>358</v>
      </c>
      <c r="C139" s="51"/>
      <c r="D139" s="51"/>
      <c r="E139" s="51"/>
      <c r="F139" s="51"/>
      <c r="G139" s="51"/>
      <c r="H139" s="51"/>
      <c r="I139" s="51"/>
      <c r="J139" s="51"/>
      <c r="K139" s="51"/>
      <c r="L139" s="51"/>
      <c r="M139" s="51"/>
      <c r="N139" s="51"/>
      <c r="O139" s="51"/>
      <c r="P139" s="3"/>
      <c r="Q139" s="3"/>
    </row>
    <row r="140" spans="1:17" x14ac:dyDescent="0.25">
      <c r="A140" s="8" t="s">
        <v>662</v>
      </c>
      <c r="B140" s="9" t="s">
        <v>359</v>
      </c>
      <c r="C140" s="51"/>
      <c r="D140" s="51"/>
      <c r="E140" s="51"/>
      <c r="F140" s="51"/>
      <c r="G140" s="51"/>
      <c r="H140" s="51"/>
      <c r="I140" s="51"/>
      <c r="J140" s="51"/>
      <c r="K140" s="51"/>
      <c r="L140" s="51"/>
      <c r="M140" s="51"/>
      <c r="N140" s="51"/>
      <c r="O140" s="51"/>
      <c r="P140" s="3"/>
      <c r="Q140" s="3"/>
    </row>
    <row r="141" spans="1:17" x14ac:dyDescent="0.25">
      <c r="A141" s="4" t="s">
        <v>628</v>
      </c>
      <c r="B141" s="5" t="s">
        <v>360</v>
      </c>
      <c r="C141" s="51"/>
      <c r="D141" s="51"/>
      <c r="E141" s="51"/>
      <c r="F141" s="51"/>
      <c r="G141" s="51"/>
      <c r="H141" s="51"/>
      <c r="I141" s="51"/>
      <c r="J141" s="51"/>
      <c r="K141" s="51"/>
      <c r="L141" s="51"/>
      <c r="M141" s="51"/>
      <c r="N141" s="51"/>
      <c r="O141" s="51"/>
      <c r="P141" s="3"/>
      <c r="Q141" s="3"/>
    </row>
    <row r="142" spans="1:17" x14ac:dyDescent="0.25">
      <c r="A142" s="4" t="s">
        <v>629</v>
      </c>
      <c r="B142" s="5" t="s">
        <v>361</v>
      </c>
      <c r="C142" s="51"/>
      <c r="D142" s="51"/>
      <c r="E142" s="51"/>
      <c r="F142" s="51"/>
      <c r="G142" s="51"/>
      <c r="H142" s="51"/>
      <c r="I142" s="51"/>
      <c r="J142" s="51"/>
      <c r="K142" s="51"/>
      <c r="L142" s="51"/>
      <c r="M142" s="51"/>
      <c r="N142" s="51"/>
      <c r="O142" s="51"/>
      <c r="P142" s="3"/>
      <c r="Q142" s="3"/>
    </row>
    <row r="143" spans="1:17" x14ac:dyDescent="0.25">
      <c r="A143" s="4" t="s">
        <v>630</v>
      </c>
      <c r="B143" s="5" t="s">
        <v>362</v>
      </c>
      <c r="C143" s="51"/>
      <c r="D143" s="51"/>
      <c r="E143" s="51"/>
      <c r="F143" s="51"/>
      <c r="G143" s="51"/>
      <c r="H143" s="51"/>
      <c r="I143" s="51"/>
      <c r="J143" s="51"/>
      <c r="K143" s="51"/>
      <c r="L143" s="51"/>
      <c r="M143" s="51"/>
      <c r="N143" s="51"/>
      <c r="O143" s="51"/>
      <c r="P143" s="3"/>
      <c r="Q143" s="3"/>
    </row>
    <row r="144" spans="1:17" x14ac:dyDescent="0.25">
      <c r="A144" s="4" t="s">
        <v>631</v>
      </c>
      <c r="B144" s="5" t="s">
        <v>363</v>
      </c>
      <c r="C144" s="51"/>
      <c r="D144" s="51"/>
      <c r="E144" s="51"/>
      <c r="F144" s="51"/>
      <c r="G144" s="51"/>
      <c r="H144" s="51"/>
      <c r="I144" s="51"/>
      <c r="J144" s="51"/>
      <c r="K144" s="51"/>
      <c r="L144" s="51"/>
      <c r="M144" s="51"/>
      <c r="N144" s="51"/>
      <c r="O144" s="51"/>
      <c r="P144" s="3"/>
      <c r="Q144" s="3"/>
    </row>
    <row r="145" spans="1:17" x14ac:dyDescent="0.25">
      <c r="A145" s="4" t="s">
        <v>632</v>
      </c>
      <c r="B145" s="5" t="s">
        <v>366</v>
      </c>
      <c r="C145" s="51"/>
      <c r="D145" s="51"/>
      <c r="E145" s="51"/>
      <c r="F145" s="51"/>
      <c r="G145" s="51"/>
      <c r="H145" s="51"/>
      <c r="I145" s="51"/>
      <c r="J145" s="51"/>
      <c r="K145" s="51"/>
      <c r="L145" s="51"/>
      <c r="M145" s="51"/>
      <c r="N145" s="51"/>
      <c r="O145" s="51"/>
      <c r="P145" s="3"/>
      <c r="Q145" s="3"/>
    </row>
    <row r="146" spans="1:17" x14ac:dyDescent="0.25">
      <c r="A146" s="4" t="s">
        <v>367</v>
      </c>
      <c r="B146" s="5" t="s">
        <v>368</v>
      </c>
      <c r="C146" s="51"/>
      <c r="D146" s="51"/>
      <c r="E146" s="51"/>
      <c r="F146" s="51"/>
      <c r="G146" s="51"/>
      <c r="H146" s="51"/>
      <c r="I146" s="51"/>
      <c r="J146" s="51"/>
      <c r="K146" s="51"/>
      <c r="L146" s="51"/>
      <c r="M146" s="51"/>
      <c r="N146" s="51"/>
      <c r="O146" s="51"/>
      <c r="P146" s="3"/>
      <c r="Q146" s="3"/>
    </row>
    <row r="147" spans="1:17" x14ac:dyDescent="0.25">
      <c r="A147" s="4" t="s">
        <v>633</v>
      </c>
      <c r="B147" s="5" t="s">
        <v>369</v>
      </c>
      <c r="C147" s="51"/>
      <c r="D147" s="51"/>
      <c r="E147" s="51"/>
      <c r="F147" s="51"/>
      <c r="G147" s="51"/>
      <c r="H147" s="51"/>
      <c r="I147" s="51"/>
      <c r="J147" s="51"/>
      <c r="K147" s="51"/>
      <c r="L147" s="51"/>
      <c r="M147" s="51"/>
      <c r="N147" s="51"/>
      <c r="O147" s="51"/>
      <c r="P147" s="3"/>
      <c r="Q147" s="3"/>
    </row>
    <row r="148" spans="1:17" x14ac:dyDescent="0.25">
      <c r="A148" s="4" t="s">
        <v>634</v>
      </c>
      <c r="B148" s="5" t="s">
        <v>374</v>
      </c>
      <c r="C148" s="51"/>
      <c r="D148" s="51"/>
      <c r="E148" s="51"/>
      <c r="F148" s="51"/>
      <c r="G148" s="51"/>
      <c r="H148" s="51"/>
      <c r="I148" s="51"/>
      <c r="J148" s="51"/>
      <c r="K148" s="51"/>
      <c r="L148" s="51"/>
      <c r="M148" s="51"/>
      <c r="N148" s="51"/>
      <c r="O148" s="51"/>
      <c r="P148" s="3"/>
      <c r="Q148" s="3"/>
    </row>
    <row r="149" spans="1:17" x14ac:dyDescent="0.25">
      <c r="A149" s="8" t="s">
        <v>663</v>
      </c>
      <c r="B149" s="9" t="s">
        <v>390</v>
      </c>
      <c r="C149" s="51"/>
      <c r="D149" s="51"/>
      <c r="E149" s="51"/>
      <c r="F149" s="51"/>
      <c r="G149" s="51"/>
      <c r="H149" s="51"/>
      <c r="I149" s="51"/>
      <c r="J149" s="51"/>
      <c r="K149" s="51"/>
      <c r="L149" s="51"/>
      <c r="M149" s="51"/>
      <c r="N149" s="51"/>
      <c r="O149" s="51"/>
      <c r="P149" s="3"/>
      <c r="Q149" s="3"/>
    </row>
    <row r="150" spans="1:17" x14ac:dyDescent="0.25">
      <c r="A150" s="4" t="s">
        <v>635</v>
      </c>
      <c r="B150" s="5" t="s">
        <v>391</v>
      </c>
      <c r="C150" s="51"/>
      <c r="D150" s="51"/>
      <c r="E150" s="51"/>
      <c r="F150" s="51"/>
      <c r="G150" s="51"/>
      <c r="H150" s="51"/>
      <c r="I150" s="51"/>
      <c r="J150" s="51"/>
      <c r="K150" s="51"/>
      <c r="L150" s="51"/>
      <c r="M150" s="51"/>
      <c r="N150" s="51"/>
      <c r="O150" s="51"/>
      <c r="P150" s="3"/>
      <c r="Q150" s="3"/>
    </row>
    <row r="151" spans="1:17" x14ac:dyDescent="0.25">
      <c r="A151" s="48" t="s">
        <v>664</v>
      </c>
      <c r="B151" s="63" t="s">
        <v>392</v>
      </c>
      <c r="C151" s="51"/>
      <c r="D151" s="51"/>
      <c r="E151" s="51"/>
      <c r="F151" s="51"/>
      <c r="G151" s="51"/>
      <c r="H151" s="51"/>
      <c r="I151" s="51"/>
      <c r="J151" s="51"/>
      <c r="K151" s="51"/>
      <c r="L151" s="51"/>
      <c r="M151" s="51"/>
      <c r="N151" s="51"/>
      <c r="O151" s="51"/>
      <c r="P151" s="3"/>
      <c r="Q151" s="3"/>
    </row>
    <row r="152" spans="1:17" x14ac:dyDescent="0.25">
      <c r="A152" s="16" t="s">
        <v>393</v>
      </c>
      <c r="B152" s="5" t="s">
        <v>394</v>
      </c>
      <c r="C152" s="51"/>
      <c r="D152" s="51"/>
      <c r="E152" s="51"/>
      <c r="F152" s="51"/>
      <c r="G152" s="51"/>
      <c r="H152" s="51"/>
      <c r="I152" s="51"/>
      <c r="J152" s="51"/>
      <c r="K152" s="51"/>
      <c r="L152" s="51"/>
      <c r="M152" s="51"/>
      <c r="N152" s="51"/>
      <c r="O152" s="51"/>
      <c r="P152" s="3"/>
      <c r="Q152" s="3"/>
    </row>
    <row r="153" spans="1:17" x14ac:dyDescent="0.25">
      <c r="A153" s="16" t="s">
        <v>636</v>
      </c>
      <c r="B153" s="5" t="s">
        <v>395</v>
      </c>
      <c r="C153" s="51"/>
      <c r="D153" s="51"/>
      <c r="E153" s="51"/>
      <c r="F153" s="51"/>
      <c r="G153" s="51"/>
      <c r="H153" s="51"/>
      <c r="I153" s="51"/>
      <c r="J153" s="51"/>
      <c r="K153" s="51"/>
      <c r="L153" s="51"/>
      <c r="M153" s="51"/>
      <c r="N153" s="51"/>
      <c r="O153" s="51"/>
      <c r="P153" s="3"/>
      <c r="Q153" s="3"/>
    </row>
    <row r="154" spans="1:17" x14ac:dyDescent="0.25">
      <c r="A154" s="16" t="s">
        <v>637</v>
      </c>
      <c r="B154" s="5" t="s">
        <v>398</v>
      </c>
      <c r="C154" s="51"/>
      <c r="D154" s="51"/>
      <c r="E154" s="51"/>
      <c r="F154" s="51"/>
      <c r="G154" s="51"/>
      <c r="H154" s="51"/>
      <c r="I154" s="51"/>
      <c r="J154" s="51"/>
      <c r="K154" s="51"/>
      <c r="L154" s="51"/>
      <c r="M154" s="51"/>
      <c r="N154" s="51"/>
      <c r="O154" s="51"/>
      <c r="P154" s="3"/>
      <c r="Q154" s="3"/>
    </row>
    <row r="155" spans="1:17" x14ac:dyDescent="0.25">
      <c r="A155" s="16" t="s">
        <v>638</v>
      </c>
      <c r="B155" s="5" t="s">
        <v>399</v>
      </c>
      <c r="C155" s="51"/>
      <c r="D155" s="51"/>
      <c r="E155" s="51"/>
      <c r="F155" s="51"/>
      <c r="G155" s="51"/>
      <c r="H155" s="51"/>
      <c r="I155" s="51"/>
      <c r="J155" s="51"/>
      <c r="K155" s="51"/>
      <c r="L155" s="51"/>
      <c r="M155" s="51"/>
      <c r="N155" s="51"/>
      <c r="O155" s="51"/>
      <c r="P155" s="3"/>
      <c r="Q155" s="3"/>
    </row>
    <row r="156" spans="1:17" x14ac:dyDescent="0.25">
      <c r="A156" s="16" t="s">
        <v>406</v>
      </c>
      <c r="B156" s="5" t="s">
        <v>407</v>
      </c>
      <c r="C156" s="51"/>
      <c r="D156" s="51"/>
      <c r="E156" s="51"/>
      <c r="F156" s="51"/>
      <c r="G156" s="51"/>
      <c r="H156" s="51"/>
      <c r="I156" s="51"/>
      <c r="J156" s="51"/>
      <c r="K156" s="51"/>
      <c r="L156" s="51"/>
      <c r="M156" s="51"/>
      <c r="N156" s="51"/>
      <c r="O156" s="51"/>
      <c r="P156" s="3"/>
      <c r="Q156" s="3"/>
    </row>
    <row r="157" spans="1:17" x14ac:dyDescent="0.25">
      <c r="A157" s="16" t="s">
        <v>408</v>
      </c>
      <c r="B157" s="5" t="s">
        <v>409</v>
      </c>
      <c r="C157" s="51"/>
      <c r="D157" s="51"/>
      <c r="E157" s="51"/>
      <c r="F157" s="51"/>
      <c r="G157" s="51"/>
      <c r="H157" s="51"/>
      <c r="I157" s="51"/>
      <c r="J157" s="51"/>
      <c r="K157" s="51"/>
      <c r="L157" s="51"/>
      <c r="M157" s="51"/>
      <c r="N157" s="51"/>
      <c r="O157" s="51"/>
      <c r="P157" s="3"/>
      <c r="Q157" s="3"/>
    </row>
    <row r="158" spans="1:17" x14ac:dyDescent="0.25">
      <c r="A158" s="16" t="s">
        <v>410</v>
      </c>
      <c r="B158" s="5" t="s">
        <v>411</v>
      </c>
      <c r="C158" s="51"/>
      <c r="D158" s="51"/>
      <c r="E158" s="51"/>
      <c r="F158" s="51"/>
      <c r="G158" s="51"/>
      <c r="H158" s="51"/>
      <c r="I158" s="51"/>
      <c r="J158" s="51"/>
      <c r="K158" s="51"/>
      <c r="L158" s="51"/>
      <c r="M158" s="51"/>
      <c r="N158" s="51"/>
      <c r="O158" s="51"/>
      <c r="P158" s="3"/>
      <c r="Q158" s="3"/>
    </row>
    <row r="159" spans="1:17" x14ac:dyDescent="0.25">
      <c r="A159" s="16" t="s">
        <v>639</v>
      </c>
      <c r="B159" s="5" t="s">
        <v>412</v>
      </c>
      <c r="C159" s="51"/>
      <c r="D159" s="51"/>
      <c r="E159" s="51"/>
      <c r="F159" s="51"/>
      <c r="G159" s="51"/>
      <c r="H159" s="51"/>
      <c r="I159" s="51"/>
      <c r="J159" s="51"/>
      <c r="K159" s="51"/>
      <c r="L159" s="51"/>
      <c r="M159" s="51"/>
      <c r="N159" s="51"/>
      <c r="O159" s="51"/>
      <c r="P159" s="3"/>
      <c r="Q159" s="3"/>
    </row>
    <row r="160" spans="1:17" x14ac:dyDescent="0.25">
      <c r="A160" s="16" t="s">
        <v>640</v>
      </c>
      <c r="B160" s="5" t="s">
        <v>414</v>
      </c>
      <c r="C160" s="51"/>
      <c r="D160" s="51"/>
      <c r="E160" s="51"/>
      <c r="F160" s="51"/>
      <c r="G160" s="51"/>
      <c r="H160" s="51"/>
      <c r="I160" s="51"/>
      <c r="J160" s="51"/>
      <c r="K160" s="51"/>
      <c r="L160" s="51"/>
      <c r="M160" s="51"/>
      <c r="N160" s="51"/>
      <c r="O160" s="51"/>
      <c r="P160" s="3"/>
      <c r="Q160" s="3"/>
    </row>
    <row r="161" spans="1:17" x14ac:dyDescent="0.25">
      <c r="A161" s="16" t="s">
        <v>641</v>
      </c>
      <c r="B161" s="5" t="s">
        <v>419</v>
      </c>
      <c r="C161" s="51"/>
      <c r="D161" s="51"/>
      <c r="E161" s="51"/>
      <c r="F161" s="51"/>
      <c r="G161" s="51"/>
      <c r="H161" s="51"/>
      <c r="I161" s="51"/>
      <c r="J161" s="51"/>
      <c r="K161" s="51"/>
      <c r="L161" s="51"/>
      <c r="M161" s="51"/>
      <c r="N161" s="51"/>
      <c r="O161" s="51"/>
      <c r="P161" s="3"/>
      <c r="Q161" s="3"/>
    </row>
    <row r="162" spans="1:17" x14ac:dyDescent="0.25">
      <c r="A162" s="62" t="s">
        <v>665</v>
      </c>
      <c r="B162" s="63" t="s">
        <v>423</v>
      </c>
      <c r="C162" s="51"/>
      <c r="D162" s="51"/>
      <c r="E162" s="51"/>
      <c r="F162" s="51"/>
      <c r="G162" s="51"/>
      <c r="H162" s="51"/>
      <c r="I162" s="51"/>
      <c r="J162" s="51"/>
      <c r="K162" s="51"/>
      <c r="L162" s="51"/>
      <c r="M162" s="51"/>
      <c r="N162" s="51"/>
      <c r="O162" s="51"/>
      <c r="P162" s="3"/>
      <c r="Q162" s="3"/>
    </row>
    <row r="163" spans="1:17" ht="30" x14ac:dyDescent="0.25">
      <c r="A163" s="16" t="s">
        <v>435</v>
      </c>
      <c r="B163" s="5" t="s">
        <v>436</v>
      </c>
      <c r="C163" s="51"/>
      <c r="D163" s="51"/>
      <c r="E163" s="51"/>
      <c r="F163" s="51"/>
      <c r="G163" s="51"/>
      <c r="H163" s="51"/>
      <c r="I163" s="51"/>
      <c r="J163" s="51"/>
      <c r="K163" s="51"/>
      <c r="L163" s="51"/>
      <c r="M163" s="51"/>
      <c r="N163" s="51"/>
      <c r="O163" s="51"/>
      <c r="P163" s="3"/>
      <c r="Q163" s="3"/>
    </row>
    <row r="164" spans="1:17" ht="30" x14ac:dyDescent="0.25">
      <c r="A164" s="4" t="s">
        <v>645</v>
      </c>
      <c r="B164" s="5" t="s">
        <v>437</v>
      </c>
      <c r="C164" s="51"/>
      <c r="D164" s="51"/>
      <c r="E164" s="51"/>
      <c r="F164" s="51"/>
      <c r="G164" s="51"/>
      <c r="H164" s="51"/>
      <c r="I164" s="51"/>
      <c r="J164" s="51"/>
      <c r="K164" s="51"/>
      <c r="L164" s="51"/>
      <c r="M164" s="51"/>
      <c r="N164" s="51"/>
      <c r="O164" s="51"/>
      <c r="P164" s="3"/>
      <c r="Q164" s="3"/>
    </row>
    <row r="165" spans="1:17" x14ac:dyDescent="0.25">
      <c r="A165" s="16" t="s">
        <v>646</v>
      </c>
      <c r="B165" s="5" t="s">
        <v>438</v>
      </c>
      <c r="C165" s="51"/>
      <c r="D165" s="51"/>
      <c r="E165" s="51"/>
      <c r="F165" s="51"/>
      <c r="G165" s="51"/>
      <c r="H165" s="51"/>
      <c r="I165" s="51"/>
      <c r="J165" s="51"/>
      <c r="K165" s="51"/>
      <c r="L165" s="51"/>
      <c r="M165" s="51"/>
      <c r="N165" s="51"/>
      <c r="O165" s="51"/>
      <c r="P165" s="3"/>
      <c r="Q165" s="3"/>
    </row>
    <row r="166" spans="1:17" x14ac:dyDescent="0.25">
      <c r="A166" s="48" t="s">
        <v>667</v>
      </c>
      <c r="B166" s="63" t="s">
        <v>439</v>
      </c>
      <c r="C166" s="51"/>
      <c r="D166" s="51"/>
      <c r="E166" s="51"/>
      <c r="F166" s="51"/>
      <c r="G166" s="51"/>
      <c r="H166" s="51"/>
      <c r="I166" s="51"/>
      <c r="J166" s="51"/>
      <c r="K166" s="51"/>
      <c r="L166" s="51"/>
      <c r="M166" s="51"/>
      <c r="N166" s="51"/>
      <c r="O166" s="51"/>
      <c r="P166" s="3"/>
      <c r="Q166" s="3"/>
    </row>
    <row r="167" spans="1:17" ht="15.75" x14ac:dyDescent="0.25">
      <c r="A167" s="77" t="s">
        <v>96</v>
      </c>
      <c r="B167" s="82"/>
      <c r="C167" s="51"/>
      <c r="D167" s="51"/>
      <c r="E167" s="51"/>
      <c r="F167" s="51"/>
      <c r="G167" s="51"/>
      <c r="H167" s="51"/>
      <c r="I167" s="51"/>
      <c r="J167" s="51"/>
      <c r="K167" s="51"/>
      <c r="L167" s="51"/>
      <c r="M167" s="51"/>
      <c r="N167" s="51"/>
      <c r="O167" s="51"/>
      <c r="P167" s="3"/>
      <c r="Q167" s="3"/>
    </row>
    <row r="168" spans="1:17" x14ac:dyDescent="0.25">
      <c r="A168" s="4" t="s">
        <v>346</v>
      </c>
      <c r="B168" s="5" t="s">
        <v>347</v>
      </c>
      <c r="C168" s="51"/>
      <c r="D168" s="51"/>
      <c r="E168" s="51"/>
      <c r="F168" s="51"/>
      <c r="G168" s="51"/>
      <c r="H168" s="51"/>
      <c r="I168" s="51"/>
      <c r="J168" s="51"/>
      <c r="K168" s="51"/>
      <c r="L168" s="51"/>
      <c r="M168" s="51"/>
      <c r="N168" s="51"/>
      <c r="O168" s="51"/>
      <c r="P168" s="3"/>
      <c r="Q168" s="3"/>
    </row>
    <row r="169" spans="1:17" ht="30" x14ac:dyDescent="0.25">
      <c r="A169" s="4" t="s">
        <v>348</v>
      </c>
      <c r="B169" s="5" t="s">
        <v>349</v>
      </c>
      <c r="C169" s="51"/>
      <c r="D169" s="51"/>
      <c r="E169" s="51"/>
      <c r="F169" s="51"/>
      <c r="G169" s="51"/>
      <c r="H169" s="51"/>
      <c r="I169" s="51"/>
      <c r="J169" s="51"/>
      <c r="K169" s="51"/>
      <c r="L169" s="51"/>
      <c r="M169" s="51"/>
      <c r="N169" s="51"/>
      <c r="O169" s="51"/>
      <c r="P169" s="3"/>
      <c r="Q169" s="3"/>
    </row>
    <row r="170" spans="1:17" ht="30" x14ac:dyDescent="0.25">
      <c r="A170" s="4" t="s">
        <v>623</v>
      </c>
      <c r="B170" s="5" t="s">
        <v>350</v>
      </c>
      <c r="C170" s="51"/>
      <c r="D170" s="51"/>
      <c r="E170" s="51"/>
      <c r="F170" s="51"/>
      <c r="G170" s="51"/>
      <c r="H170" s="51"/>
      <c r="I170" s="51"/>
      <c r="J170" s="51"/>
      <c r="K170" s="51"/>
      <c r="L170" s="51"/>
      <c r="M170" s="51"/>
      <c r="N170" s="51"/>
      <c r="O170" s="51"/>
      <c r="P170" s="3"/>
      <c r="Q170" s="3"/>
    </row>
    <row r="171" spans="1:17" ht="30" x14ac:dyDescent="0.25">
      <c r="A171" s="4" t="s">
        <v>624</v>
      </c>
      <c r="B171" s="5" t="s">
        <v>351</v>
      </c>
      <c r="C171" s="51"/>
      <c r="D171" s="51"/>
      <c r="E171" s="51"/>
      <c r="F171" s="51"/>
      <c r="G171" s="51"/>
      <c r="H171" s="51"/>
      <c r="I171" s="51"/>
      <c r="J171" s="51"/>
      <c r="K171" s="51"/>
      <c r="L171" s="51"/>
      <c r="M171" s="51"/>
      <c r="N171" s="51"/>
      <c r="O171" s="51"/>
      <c r="P171" s="3"/>
      <c r="Q171" s="3"/>
    </row>
    <row r="172" spans="1:17" x14ac:dyDescent="0.25">
      <c r="A172" s="4" t="s">
        <v>625</v>
      </c>
      <c r="B172" s="5" t="s">
        <v>352</v>
      </c>
      <c r="C172" s="51"/>
      <c r="D172" s="51"/>
      <c r="E172" s="51"/>
      <c r="F172" s="51"/>
      <c r="G172" s="51"/>
      <c r="H172" s="51"/>
      <c r="I172" s="51"/>
      <c r="J172" s="51"/>
      <c r="K172" s="51"/>
      <c r="L172" s="51"/>
      <c r="M172" s="51"/>
      <c r="N172" s="51"/>
      <c r="O172" s="51"/>
      <c r="P172" s="3"/>
      <c r="Q172" s="3"/>
    </row>
    <row r="173" spans="1:17" x14ac:dyDescent="0.25">
      <c r="A173" s="48" t="s">
        <v>661</v>
      </c>
      <c r="B173" s="63" t="s">
        <v>353</v>
      </c>
      <c r="C173" s="51"/>
      <c r="D173" s="51"/>
      <c r="E173" s="51"/>
      <c r="F173" s="51"/>
      <c r="G173" s="51"/>
      <c r="H173" s="51"/>
      <c r="I173" s="51"/>
      <c r="J173" s="51"/>
      <c r="K173" s="51"/>
      <c r="L173" s="51"/>
      <c r="M173" s="51"/>
      <c r="N173" s="51"/>
      <c r="O173" s="51"/>
      <c r="P173" s="3"/>
      <c r="Q173" s="3"/>
    </row>
    <row r="174" spans="1:17" x14ac:dyDescent="0.25">
      <c r="A174" s="16" t="s">
        <v>642</v>
      </c>
      <c r="B174" s="5" t="s">
        <v>424</v>
      </c>
      <c r="C174" s="51"/>
      <c r="D174" s="51"/>
      <c r="E174" s="51"/>
      <c r="F174" s="51"/>
      <c r="G174" s="51"/>
      <c r="H174" s="51"/>
      <c r="I174" s="51"/>
      <c r="J174" s="51"/>
      <c r="K174" s="51"/>
      <c r="L174" s="51"/>
      <c r="M174" s="51"/>
      <c r="N174" s="51"/>
      <c r="O174" s="51"/>
      <c r="P174" s="3"/>
      <c r="Q174" s="3"/>
    </row>
    <row r="175" spans="1:17" x14ac:dyDescent="0.25">
      <c r="A175" s="16" t="s">
        <v>643</v>
      </c>
      <c r="B175" s="5" t="s">
        <v>426</v>
      </c>
      <c r="C175" s="51"/>
      <c r="D175" s="51"/>
      <c r="E175" s="51"/>
      <c r="F175" s="51"/>
      <c r="G175" s="51"/>
      <c r="H175" s="51"/>
      <c r="I175" s="51"/>
      <c r="J175" s="51"/>
      <c r="K175" s="51"/>
      <c r="L175" s="51"/>
      <c r="M175" s="51"/>
      <c r="N175" s="51"/>
      <c r="O175" s="51"/>
      <c r="P175" s="3"/>
      <c r="Q175" s="3"/>
    </row>
    <row r="176" spans="1:17" x14ac:dyDescent="0.25">
      <c r="A176" s="16" t="s">
        <v>428</v>
      </c>
      <c r="B176" s="5" t="s">
        <v>429</v>
      </c>
      <c r="C176" s="51"/>
      <c r="D176" s="51"/>
      <c r="E176" s="51"/>
      <c r="F176" s="51"/>
      <c r="G176" s="51"/>
      <c r="H176" s="51"/>
      <c r="I176" s="51"/>
      <c r="J176" s="51"/>
      <c r="K176" s="51"/>
      <c r="L176" s="51"/>
      <c r="M176" s="51"/>
      <c r="N176" s="51"/>
      <c r="O176" s="51"/>
      <c r="P176" s="3"/>
      <c r="Q176" s="3"/>
    </row>
    <row r="177" spans="1:17" x14ac:dyDescent="0.25">
      <c r="A177" s="16" t="s">
        <v>644</v>
      </c>
      <c r="B177" s="5" t="s">
        <v>430</v>
      </c>
      <c r="C177" s="51"/>
      <c r="D177" s="51"/>
      <c r="E177" s="51"/>
      <c r="F177" s="51"/>
      <c r="G177" s="51"/>
      <c r="H177" s="51"/>
      <c r="I177" s="51"/>
      <c r="J177" s="51"/>
      <c r="K177" s="51"/>
      <c r="L177" s="51"/>
      <c r="M177" s="51"/>
      <c r="N177" s="51"/>
      <c r="O177" s="51"/>
      <c r="P177" s="3"/>
      <c r="Q177" s="3"/>
    </row>
    <row r="178" spans="1:17" x14ac:dyDescent="0.25">
      <c r="A178" s="16" t="s">
        <v>432</v>
      </c>
      <c r="B178" s="5" t="s">
        <v>433</v>
      </c>
      <c r="C178" s="51"/>
      <c r="D178" s="51"/>
      <c r="E178" s="51"/>
      <c r="F178" s="51"/>
      <c r="G178" s="51"/>
      <c r="H178" s="51"/>
      <c r="I178" s="51"/>
      <c r="J178" s="51"/>
      <c r="K178" s="51"/>
      <c r="L178" s="51"/>
      <c r="M178" s="51"/>
      <c r="N178" s="51"/>
      <c r="O178" s="51"/>
      <c r="P178" s="3"/>
      <c r="Q178" s="3"/>
    </row>
    <row r="179" spans="1:17" x14ac:dyDescent="0.25">
      <c r="A179" s="48" t="s">
        <v>666</v>
      </c>
      <c r="B179" s="63" t="s">
        <v>434</v>
      </c>
      <c r="C179" s="51"/>
      <c r="D179" s="51"/>
      <c r="E179" s="51"/>
      <c r="F179" s="51"/>
      <c r="G179" s="51"/>
      <c r="H179" s="51"/>
      <c r="I179" s="51"/>
      <c r="J179" s="51"/>
      <c r="K179" s="51"/>
      <c r="L179" s="51"/>
      <c r="M179" s="51"/>
      <c r="N179" s="51"/>
      <c r="O179" s="51"/>
      <c r="P179" s="3"/>
      <c r="Q179" s="3"/>
    </row>
    <row r="180" spans="1:17" ht="30" x14ac:dyDescent="0.25">
      <c r="A180" s="16" t="s">
        <v>440</v>
      </c>
      <c r="B180" s="5" t="s">
        <v>441</v>
      </c>
      <c r="C180" s="51"/>
      <c r="D180" s="51"/>
      <c r="E180" s="51"/>
      <c r="F180" s="51"/>
      <c r="G180" s="51"/>
      <c r="H180" s="51"/>
      <c r="I180" s="51"/>
      <c r="J180" s="51"/>
      <c r="K180" s="51"/>
      <c r="L180" s="51"/>
      <c r="M180" s="51"/>
      <c r="N180" s="51"/>
      <c r="O180" s="51"/>
      <c r="P180" s="3"/>
      <c r="Q180" s="3"/>
    </row>
    <row r="181" spans="1:17" ht="30" x14ac:dyDescent="0.25">
      <c r="A181" s="4" t="s">
        <v>647</v>
      </c>
      <c r="B181" s="5" t="s">
        <v>442</v>
      </c>
      <c r="C181" s="51"/>
      <c r="D181" s="51"/>
      <c r="E181" s="51"/>
      <c r="F181" s="51"/>
      <c r="G181" s="51"/>
      <c r="H181" s="51"/>
      <c r="I181" s="51"/>
      <c r="J181" s="51"/>
      <c r="K181" s="51"/>
      <c r="L181" s="51"/>
      <c r="M181" s="51"/>
      <c r="N181" s="51"/>
      <c r="O181" s="51"/>
      <c r="P181" s="3"/>
      <c r="Q181" s="3"/>
    </row>
    <row r="182" spans="1:17" x14ac:dyDescent="0.25">
      <c r="A182" s="16" t="s">
        <v>648</v>
      </c>
      <c r="B182" s="5" t="s">
        <v>443</v>
      </c>
      <c r="C182" s="51"/>
      <c r="D182" s="51"/>
      <c r="E182" s="51"/>
      <c r="F182" s="51"/>
      <c r="G182" s="51"/>
      <c r="H182" s="51"/>
      <c r="I182" s="51"/>
      <c r="J182" s="51"/>
      <c r="K182" s="51"/>
      <c r="L182" s="51"/>
      <c r="M182" s="51"/>
      <c r="N182" s="51"/>
      <c r="O182" s="51"/>
      <c r="P182" s="3"/>
      <c r="Q182" s="3"/>
    </row>
    <row r="183" spans="1:17" x14ac:dyDescent="0.25">
      <c r="A183" s="48" t="s">
        <v>669</v>
      </c>
      <c r="B183" s="63" t="s">
        <v>444</v>
      </c>
      <c r="C183" s="51"/>
      <c r="D183" s="51"/>
      <c r="E183" s="51"/>
      <c r="F183" s="51"/>
      <c r="G183" s="51"/>
      <c r="H183" s="51"/>
      <c r="I183" s="51"/>
      <c r="J183" s="51"/>
      <c r="K183" s="51"/>
      <c r="L183" s="51"/>
      <c r="M183" s="51"/>
      <c r="N183" s="51"/>
      <c r="O183" s="51"/>
      <c r="P183" s="3"/>
      <c r="Q183" s="3"/>
    </row>
    <row r="184" spans="1:17" ht="15.75" x14ac:dyDescent="0.25">
      <c r="A184" s="77" t="s">
        <v>97</v>
      </c>
      <c r="B184" s="82"/>
      <c r="C184" s="51"/>
      <c r="D184" s="51"/>
      <c r="E184" s="51"/>
      <c r="F184" s="51"/>
      <c r="G184" s="51"/>
      <c r="H184" s="51"/>
      <c r="I184" s="51"/>
      <c r="J184" s="51"/>
      <c r="K184" s="51"/>
      <c r="L184" s="51"/>
      <c r="M184" s="51"/>
      <c r="N184" s="51"/>
      <c r="O184" s="51"/>
      <c r="P184" s="3"/>
      <c r="Q184" s="3"/>
    </row>
    <row r="185" spans="1:17" ht="15.75" x14ac:dyDescent="0.25">
      <c r="A185" s="60" t="s">
        <v>668</v>
      </c>
      <c r="B185" s="44" t="s">
        <v>445</v>
      </c>
      <c r="C185" s="51"/>
      <c r="D185" s="51"/>
      <c r="E185" s="51"/>
      <c r="F185" s="51"/>
      <c r="G185" s="51"/>
      <c r="H185" s="51"/>
      <c r="I185" s="51"/>
      <c r="J185" s="51"/>
      <c r="K185" s="51"/>
      <c r="L185" s="51"/>
      <c r="M185" s="51"/>
      <c r="N185" s="51"/>
      <c r="O185" s="51"/>
      <c r="P185" s="3"/>
      <c r="Q185" s="3"/>
    </row>
    <row r="186" spans="1:17" ht="15.75" x14ac:dyDescent="0.25">
      <c r="A186" s="113" t="s">
        <v>98</v>
      </c>
      <c r="B186" s="80"/>
      <c r="C186" s="51"/>
      <c r="D186" s="51"/>
      <c r="E186" s="51"/>
      <c r="F186" s="51"/>
      <c r="G186" s="51"/>
      <c r="H186" s="51"/>
      <c r="I186" s="51"/>
      <c r="J186" s="51"/>
      <c r="K186" s="51"/>
      <c r="L186" s="51"/>
      <c r="M186" s="51"/>
      <c r="N186" s="51"/>
      <c r="O186" s="51"/>
      <c r="P186" s="3"/>
      <c r="Q186" s="3"/>
    </row>
    <row r="187" spans="1:17" ht="15.75" x14ac:dyDescent="0.25">
      <c r="A187" s="113" t="s">
        <v>99</v>
      </c>
      <c r="B187" s="80"/>
      <c r="C187" s="51"/>
      <c r="D187" s="51"/>
      <c r="E187" s="51"/>
      <c r="F187" s="51"/>
      <c r="G187" s="51"/>
      <c r="H187" s="51"/>
      <c r="I187" s="51"/>
      <c r="J187" s="51"/>
      <c r="K187" s="51"/>
      <c r="L187" s="51"/>
      <c r="M187" s="51"/>
      <c r="N187" s="51"/>
      <c r="O187" s="51"/>
      <c r="P187" s="3"/>
      <c r="Q187" s="3"/>
    </row>
    <row r="188" spans="1:17" x14ac:dyDescent="0.25">
      <c r="A188" s="46" t="s">
        <v>650</v>
      </c>
      <c r="B188" s="4" t="s">
        <v>446</v>
      </c>
      <c r="C188" s="51"/>
      <c r="D188" s="51"/>
      <c r="E188" s="51"/>
      <c r="F188" s="51"/>
      <c r="G188" s="51"/>
      <c r="H188" s="51"/>
      <c r="I188" s="51"/>
      <c r="J188" s="51"/>
      <c r="K188" s="51"/>
      <c r="L188" s="51"/>
      <c r="M188" s="51"/>
      <c r="N188" s="51"/>
      <c r="O188" s="51"/>
      <c r="P188" s="3"/>
      <c r="Q188" s="3"/>
    </row>
    <row r="189" spans="1:17" x14ac:dyDescent="0.25">
      <c r="A189" s="16" t="s">
        <v>447</v>
      </c>
      <c r="B189" s="4" t="s">
        <v>448</v>
      </c>
      <c r="C189" s="51"/>
      <c r="D189" s="51"/>
      <c r="E189" s="51"/>
      <c r="F189" s="51"/>
      <c r="G189" s="51"/>
      <c r="H189" s="51"/>
      <c r="I189" s="51"/>
      <c r="J189" s="51"/>
      <c r="K189" s="51"/>
      <c r="L189" s="51"/>
      <c r="M189" s="51"/>
      <c r="N189" s="51"/>
      <c r="O189" s="51"/>
      <c r="P189" s="3"/>
      <c r="Q189" s="3"/>
    </row>
    <row r="190" spans="1:17" x14ac:dyDescent="0.25">
      <c r="A190" s="46" t="s">
        <v>651</v>
      </c>
      <c r="B190" s="4" t="s">
        <v>449</v>
      </c>
      <c r="C190" s="51"/>
      <c r="D190" s="51"/>
      <c r="E190" s="51"/>
      <c r="F190" s="51"/>
      <c r="G190" s="51"/>
      <c r="H190" s="51"/>
      <c r="I190" s="51"/>
      <c r="J190" s="51"/>
      <c r="K190" s="51"/>
      <c r="L190" s="51"/>
      <c r="M190" s="51"/>
      <c r="N190" s="51"/>
      <c r="O190" s="51"/>
      <c r="P190" s="3"/>
      <c r="Q190" s="3"/>
    </row>
    <row r="191" spans="1:17" x14ac:dyDescent="0.25">
      <c r="A191" s="19" t="s">
        <v>670</v>
      </c>
      <c r="B191" s="8" t="s">
        <v>450</v>
      </c>
      <c r="C191" s="51"/>
      <c r="D191" s="51"/>
      <c r="E191" s="51"/>
      <c r="F191" s="51"/>
      <c r="G191" s="51"/>
      <c r="H191" s="51"/>
      <c r="I191" s="51"/>
      <c r="J191" s="51"/>
      <c r="K191" s="51"/>
      <c r="L191" s="51"/>
      <c r="M191" s="51"/>
      <c r="N191" s="51"/>
      <c r="O191" s="51"/>
      <c r="P191" s="3"/>
      <c r="Q191" s="3"/>
    </row>
    <row r="192" spans="1:17" x14ac:dyDescent="0.25">
      <c r="A192" s="16" t="s">
        <v>652</v>
      </c>
      <c r="B192" s="4" t="s">
        <v>451</v>
      </c>
      <c r="C192" s="51"/>
      <c r="D192" s="51"/>
      <c r="E192" s="51"/>
      <c r="F192" s="51"/>
      <c r="G192" s="51"/>
      <c r="H192" s="51"/>
      <c r="I192" s="51"/>
      <c r="J192" s="51"/>
      <c r="K192" s="51"/>
      <c r="L192" s="51"/>
      <c r="M192" s="51"/>
      <c r="N192" s="51"/>
      <c r="O192" s="51"/>
      <c r="P192" s="3"/>
      <c r="Q192" s="3"/>
    </row>
    <row r="193" spans="1:17" x14ac:dyDescent="0.25">
      <c r="A193" s="46" t="s">
        <v>452</v>
      </c>
      <c r="B193" s="4" t="s">
        <v>453</v>
      </c>
      <c r="C193" s="51"/>
      <c r="D193" s="51"/>
      <c r="E193" s="51"/>
      <c r="F193" s="51"/>
      <c r="G193" s="51"/>
      <c r="H193" s="51"/>
      <c r="I193" s="51"/>
      <c r="J193" s="51"/>
      <c r="K193" s="51"/>
      <c r="L193" s="51"/>
      <c r="M193" s="51"/>
      <c r="N193" s="51"/>
      <c r="O193" s="51"/>
      <c r="P193" s="3"/>
      <c r="Q193" s="3"/>
    </row>
    <row r="194" spans="1:17" x14ac:dyDescent="0.25">
      <c r="A194" s="16" t="s">
        <v>653</v>
      </c>
      <c r="B194" s="4" t="s">
        <v>454</v>
      </c>
      <c r="C194" s="51"/>
      <c r="D194" s="51"/>
      <c r="E194" s="51"/>
      <c r="F194" s="51"/>
      <c r="G194" s="51"/>
      <c r="H194" s="51"/>
      <c r="I194" s="51"/>
      <c r="J194" s="51"/>
      <c r="K194" s="51"/>
      <c r="L194" s="51"/>
      <c r="M194" s="51"/>
      <c r="N194" s="51"/>
      <c r="O194" s="51"/>
      <c r="P194" s="3"/>
      <c r="Q194" s="3"/>
    </row>
    <row r="195" spans="1:17" x14ac:dyDescent="0.25">
      <c r="A195" s="46" t="s">
        <v>455</v>
      </c>
      <c r="B195" s="4" t="s">
        <v>456</v>
      </c>
      <c r="C195" s="51"/>
      <c r="D195" s="51"/>
      <c r="E195" s="51"/>
      <c r="F195" s="51"/>
      <c r="G195" s="51"/>
      <c r="H195" s="51"/>
      <c r="I195" s="51"/>
      <c r="J195" s="51"/>
      <c r="K195" s="51"/>
      <c r="L195" s="51"/>
      <c r="M195" s="51"/>
      <c r="N195" s="51"/>
      <c r="O195" s="51"/>
      <c r="P195" s="3"/>
      <c r="Q195" s="3"/>
    </row>
    <row r="196" spans="1:17" x14ac:dyDescent="0.25">
      <c r="A196" s="17" t="s">
        <v>671</v>
      </c>
      <c r="B196" s="8" t="s">
        <v>457</v>
      </c>
      <c r="C196" s="51"/>
      <c r="D196" s="51"/>
      <c r="E196" s="51"/>
      <c r="F196" s="51"/>
      <c r="G196" s="51"/>
      <c r="H196" s="51"/>
      <c r="I196" s="51"/>
      <c r="J196" s="51"/>
      <c r="K196" s="51"/>
      <c r="L196" s="51"/>
      <c r="M196" s="51"/>
      <c r="N196" s="51"/>
      <c r="O196" s="51"/>
      <c r="P196" s="3"/>
      <c r="Q196" s="3"/>
    </row>
    <row r="197" spans="1:17" x14ac:dyDescent="0.25">
      <c r="A197" s="4" t="s">
        <v>804</v>
      </c>
      <c r="B197" s="4" t="s">
        <v>458</v>
      </c>
      <c r="C197" s="51"/>
      <c r="D197" s="51"/>
      <c r="E197" s="51"/>
      <c r="F197" s="51"/>
      <c r="G197" s="51"/>
      <c r="H197" s="51"/>
      <c r="I197" s="51"/>
      <c r="J197" s="51"/>
      <c r="K197" s="51"/>
      <c r="L197" s="51"/>
      <c r="M197" s="51"/>
      <c r="N197" s="51"/>
      <c r="O197" s="51"/>
      <c r="P197" s="3"/>
      <c r="Q197" s="3"/>
    </row>
    <row r="198" spans="1:17" x14ac:dyDescent="0.25">
      <c r="A198" s="4" t="s">
        <v>805</v>
      </c>
      <c r="B198" s="4" t="s">
        <v>458</v>
      </c>
      <c r="C198" s="51"/>
      <c r="D198" s="51"/>
      <c r="E198" s="51"/>
      <c r="F198" s="51"/>
      <c r="G198" s="51"/>
      <c r="H198" s="51"/>
      <c r="I198" s="51"/>
      <c r="J198" s="51"/>
      <c r="K198" s="51"/>
      <c r="L198" s="51"/>
      <c r="M198" s="51"/>
      <c r="N198" s="51"/>
      <c r="O198" s="51"/>
      <c r="P198" s="3"/>
      <c r="Q198" s="3"/>
    </row>
    <row r="199" spans="1:17" x14ac:dyDescent="0.25">
      <c r="A199" s="4" t="s">
        <v>802</v>
      </c>
      <c r="B199" s="4" t="s">
        <v>459</v>
      </c>
      <c r="C199" s="51"/>
      <c r="D199" s="51"/>
      <c r="E199" s="51"/>
      <c r="F199" s="51"/>
      <c r="G199" s="51"/>
      <c r="H199" s="51"/>
      <c r="I199" s="51"/>
      <c r="J199" s="51"/>
      <c r="K199" s="51"/>
      <c r="L199" s="51"/>
      <c r="M199" s="51"/>
      <c r="N199" s="51"/>
      <c r="O199" s="51"/>
      <c r="P199" s="3"/>
      <c r="Q199" s="3"/>
    </row>
    <row r="200" spans="1:17" x14ac:dyDescent="0.25">
      <c r="A200" s="4" t="s">
        <v>803</v>
      </c>
      <c r="B200" s="4" t="s">
        <v>459</v>
      </c>
      <c r="C200" s="51"/>
      <c r="D200" s="51"/>
      <c r="E200" s="51"/>
      <c r="F200" s="51"/>
      <c r="G200" s="51"/>
      <c r="H200" s="51"/>
      <c r="I200" s="51"/>
      <c r="J200" s="51"/>
      <c r="K200" s="51"/>
      <c r="L200" s="51"/>
      <c r="M200" s="51"/>
      <c r="N200" s="51"/>
      <c r="O200" s="51"/>
      <c r="P200" s="3"/>
      <c r="Q200" s="3"/>
    </row>
    <row r="201" spans="1:17" x14ac:dyDescent="0.25">
      <c r="A201" s="8" t="s">
        <v>672</v>
      </c>
      <c r="B201" s="8" t="s">
        <v>460</v>
      </c>
      <c r="C201" s="51"/>
      <c r="D201" s="51"/>
      <c r="E201" s="51"/>
      <c r="F201" s="51"/>
      <c r="G201" s="51"/>
      <c r="H201" s="51"/>
      <c r="I201" s="51"/>
      <c r="J201" s="51"/>
      <c r="K201" s="51"/>
      <c r="L201" s="51"/>
      <c r="M201" s="51"/>
      <c r="N201" s="51"/>
      <c r="O201" s="51"/>
      <c r="P201" s="3"/>
      <c r="Q201" s="3"/>
    </row>
    <row r="202" spans="1:17" x14ac:dyDescent="0.25">
      <c r="A202" s="46" t="s">
        <v>461</v>
      </c>
      <c r="B202" s="4" t="s">
        <v>462</v>
      </c>
      <c r="C202" s="51"/>
      <c r="D202" s="51"/>
      <c r="E202" s="51"/>
      <c r="F202" s="51"/>
      <c r="G202" s="51"/>
      <c r="H202" s="51"/>
      <c r="I202" s="51"/>
      <c r="J202" s="51"/>
      <c r="K202" s="51"/>
      <c r="L202" s="51"/>
      <c r="M202" s="51"/>
      <c r="N202" s="51"/>
      <c r="O202" s="51"/>
      <c r="P202" s="3"/>
      <c r="Q202" s="3"/>
    </row>
    <row r="203" spans="1:17" x14ac:dyDescent="0.25">
      <c r="A203" s="46" t="s">
        <v>463</v>
      </c>
      <c r="B203" s="4" t="s">
        <v>464</v>
      </c>
      <c r="C203" s="51"/>
      <c r="D203" s="51"/>
      <c r="E203" s="51"/>
      <c r="F203" s="51"/>
      <c r="G203" s="51"/>
      <c r="H203" s="51"/>
      <c r="I203" s="51"/>
      <c r="J203" s="51"/>
      <c r="K203" s="51"/>
      <c r="L203" s="51"/>
      <c r="M203" s="51"/>
      <c r="N203" s="51"/>
      <c r="O203" s="51"/>
      <c r="P203" s="3"/>
      <c r="Q203" s="3"/>
    </row>
    <row r="204" spans="1:17" x14ac:dyDescent="0.25">
      <c r="A204" s="46" t="s">
        <v>465</v>
      </c>
      <c r="B204" s="4" t="s">
        <v>466</v>
      </c>
      <c r="C204" s="51"/>
      <c r="D204" s="51"/>
      <c r="E204" s="51"/>
      <c r="F204" s="51"/>
      <c r="G204" s="51"/>
      <c r="H204" s="51"/>
      <c r="I204" s="51"/>
      <c r="J204" s="51"/>
      <c r="K204" s="51"/>
      <c r="L204" s="51"/>
      <c r="M204" s="51"/>
      <c r="N204" s="51"/>
      <c r="O204" s="51"/>
      <c r="P204" s="3"/>
      <c r="Q204" s="3"/>
    </row>
    <row r="205" spans="1:17" x14ac:dyDescent="0.25">
      <c r="A205" s="46" t="s">
        <v>467</v>
      </c>
      <c r="B205" s="4" t="s">
        <v>468</v>
      </c>
      <c r="C205" s="51"/>
      <c r="D205" s="51"/>
      <c r="E205" s="51"/>
      <c r="F205" s="51"/>
      <c r="G205" s="51"/>
      <c r="H205" s="51"/>
      <c r="I205" s="51"/>
      <c r="J205" s="51"/>
      <c r="K205" s="51"/>
      <c r="L205" s="51"/>
      <c r="M205" s="51"/>
      <c r="N205" s="51"/>
      <c r="O205" s="51"/>
      <c r="P205" s="3"/>
      <c r="Q205" s="3"/>
    </row>
    <row r="206" spans="1:17" x14ac:dyDescent="0.25">
      <c r="A206" s="16" t="s">
        <v>654</v>
      </c>
      <c r="B206" s="4" t="s">
        <v>469</v>
      </c>
      <c r="C206" s="51"/>
      <c r="D206" s="51"/>
      <c r="E206" s="51"/>
      <c r="F206" s="51"/>
      <c r="G206" s="51"/>
      <c r="H206" s="51"/>
      <c r="I206" s="51"/>
      <c r="J206" s="51"/>
      <c r="K206" s="51"/>
      <c r="L206" s="51"/>
      <c r="M206" s="51"/>
      <c r="N206" s="51"/>
      <c r="O206" s="51"/>
      <c r="P206" s="3"/>
      <c r="Q206" s="3"/>
    </row>
    <row r="207" spans="1:17" x14ac:dyDescent="0.25">
      <c r="A207" s="19" t="s">
        <v>673</v>
      </c>
      <c r="B207" s="8" t="s">
        <v>471</v>
      </c>
      <c r="C207" s="51"/>
      <c r="D207" s="51"/>
      <c r="E207" s="51"/>
      <c r="F207" s="51"/>
      <c r="G207" s="51"/>
      <c r="H207" s="51"/>
      <c r="I207" s="51"/>
      <c r="J207" s="51"/>
      <c r="K207" s="51"/>
      <c r="L207" s="51"/>
      <c r="M207" s="51"/>
      <c r="N207" s="51"/>
      <c r="O207" s="51"/>
      <c r="P207" s="3"/>
      <c r="Q207" s="3"/>
    </row>
    <row r="208" spans="1:17" x14ac:dyDescent="0.25">
      <c r="A208" s="16" t="s">
        <v>472</v>
      </c>
      <c r="B208" s="4" t="s">
        <v>473</v>
      </c>
      <c r="C208" s="51"/>
      <c r="D208" s="51"/>
      <c r="E208" s="51"/>
      <c r="F208" s="51"/>
      <c r="G208" s="51"/>
      <c r="H208" s="51"/>
      <c r="I208" s="51"/>
      <c r="J208" s="51"/>
      <c r="K208" s="51"/>
      <c r="L208" s="51"/>
      <c r="M208" s="51"/>
      <c r="N208" s="51"/>
      <c r="O208" s="51"/>
      <c r="P208" s="3"/>
      <c r="Q208" s="3"/>
    </row>
    <row r="209" spans="1:17" x14ac:dyDescent="0.25">
      <c r="A209" s="16" t="s">
        <v>474</v>
      </c>
      <c r="B209" s="4" t="s">
        <v>475</v>
      </c>
      <c r="C209" s="51"/>
      <c r="D209" s="51"/>
      <c r="E209" s="51"/>
      <c r="F209" s="51"/>
      <c r="G209" s="51"/>
      <c r="H209" s="51"/>
      <c r="I209" s="51"/>
      <c r="J209" s="51"/>
      <c r="K209" s="51"/>
      <c r="L209" s="51"/>
      <c r="M209" s="51"/>
      <c r="N209" s="51"/>
      <c r="O209" s="51"/>
      <c r="P209" s="3"/>
      <c r="Q209" s="3"/>
    </row>
    <row r="210" spans="1:17" x14ac:dyDescent="0.25">
      <c r="A210" s="46" t="s">
        <v>476</v>
      </c>
      <c r="B210" s="4" t="s">
        <v>477</v>
      </c>
      <c r="C210" s="51"/>
      <c r="D210" s="51"/>
      <c r="E210" s="51"/>
      <c r="F210" s="51"/>
      <c r="G210" s="51"/>
      <c r="H210" s="51"/>
      <c r="I210" s="51"/>
      <c r="J210" s="51"/>
      <c r="K210" s="51"/>
      <c r="L210" s="51"/>
      <c r="M210" s="51"/>
      <c r="N210" s="51"/>
      <c r="O210" s="51"/>
      <c r="P210" s="3"/>
      <c r="Q210" s="3"/>
    </row>
    <row r="211" spans="1:17" x14ac:dyDescent="0.25">
      <c r="A211" s="46" t="s">
        <v>655</v>
      </c>
      <c r="B211" s="4" t="s">
        <v>478</v>
      </c>
      <c r="C211" s="51"/>
      <c r="D211" s="51"/>
      <c r="E211" s="51"/>
      <c r="F211" s="51"/>
      <c r="G211" s="51"/>
      <c r="H211" s="51"/>
      <c r="I211" s="51"/>
      <c r="J211" s="51"/>
      <c r="K211" s="51"/>
      <c r="L211" s="51"/>
      <c r="M211" s="51"/>
      <c r="N211" s="51"/>
      <c r="O211" s="51"/>
      <c r="P211" s="3"/>
      <c r="Q211" s="3"/>
    </row>
    <row r="212" spans="1:17" x14ac:dyDescent="0.25">
      <c r="A212" s="17" t="s">
        <v>674</v>
      </c>
      <c r="B212" s="8" t="s">
        <v>479</v>
      </c>
      <c r="C212" s="51"/>
      <c r="D212" s="51"/>
      <c r="E212" s="51"/>
      <c r="F212" s="51"/>
      <c r="G212" s="51"/>
      <c r="H212" s="51"/>
      <c r="I212" s="51"/>
      <c r="J212" s="51"/>
      <c r="K212" s="51"/>
      <c r="L212" s="51"/>
      <c r="M212" s="51"/>
      <c r="N212" s="51"/>
      <c r="O212" s="51"/>
      <c r="P212" s="3"/>
      <c r="Q212" s="3"/>
    </row>
    <row r="213" spans="1:17" x14ac:dyDescent="0.25">
      <c r="A213" s="19" t="s">
        <v>480</v>
      </c>
      <c r="B213" s="8" t="s">
        <v>481</v>
      </c>
      <c r="C213" s="51"/>
      <c r="D213" s="51"/>
      <c r="E213" s="51"/>
      <c r="F213" s="51"/>
      <c r="G213" s="51"/>
      <c r="H213" s="51"/>
      <c r="I213" s="51"/>
      <c r="J213" s="51"/>
      <c r="K213" s="51"/>
      <c r="L213" s="51"/>
      <c r="M213" s="51"/>
      <c r="N213" s="51"/>
      <c r="O213" s="51"/>
      <c r="P213" s="3"/>
      <c r="Q213" s="3"/>
    </row>
    <row r="214" spans="1:17" ht="15.75" x14ac:dyDescent="0.25">
      <c r="A214" s="49" t="s">
        <v>675</v>
      </c>
      <c r="B214" s="50" t="s">
        <v>482</v>
      </c>
      <c r="C214" s="51"/>
      <c r="D214" s="51"/>
      <c r="E214" s="51"/>
      <c r="F214" s="51"/>
      <c r="G214" s="51"/>
      <c r="H214" s="51"/>
      <c r="I214" s="51"/>
      <c r="J214" s="51"/>
      <c r="K214" s="51"/>
      <c r="L214" s="51"/>
      <c r="M214" s="51"/>
      <c r="N214" s="51"/>
      <c r="O214" s="51"/>
      <c r="P214" s="3"/>
      <c r="Q214" s="3"/>
    </row>
    <row r="215" spans="1:17" ht="15.75" x14ac:dyDescent="0.25">
      <c r="A215" s="54" t="s">
        <v>657</v>
      </c>
      <c r="B215" s="55"/>
      <c r="C215" s="51"/>
      <c r="D215" s="51"/>
      <c r="E215" s="51"/>
      <c r="F215" s="51"/>
      <c r="G215" s="51"/>
      <c r="H215" s="51"/>
      <c r="I215" s="51"/>
      <c r="J215" s="51"/>
      <c r="K215" s="51"/>
      <c r="L215" s="51"/>
      <c r="M215" s="51"/>
      <c r="N215" s="51"/>
      <c r="O215" s="51"/>
      <c r="P215" s="3"/>
      <c r="Q215" s="3"/>
    </row>
    <row r="216" spans="1:17" x14ac:dyDescent="0.25"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</row>
    <row r="217" spans="1:17" x14ac:dyDescent="0.25"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</row>
    <row r="218" spans="1:17" x14ac:dyDescent="0.25"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</row>
    <row r="219" spans="1:17" x14ac:dyDescent="0.25"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</row>
    <row r="220" spans="1:17" x14ac:dyDescent="0.25"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</row>
    <row r="221" spans="1:17" x14ac:dyDescent="0.25"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</row>
    <row r="222" spans="1:17" x14ac:dyDescent="0.25"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</row>
    <row r="223" spans="1:17" x14ac:dyDescent="0.25"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</row>
    <row r="224" spans="1:17" x14ac:dyDescent="0.25"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</row>
    <row r="225" spans="2:17" x14ac:dyDescent="0.25"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</row>
    <row r="226" spans="2:17" x14ac:dyDescent="0.25"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</row>
    <row r="227" spans="2:17" x14ac:dyDescent="0.25"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</row>
    <row r="228" spans="2:17" x14ac:dyDescent="0.25"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</row>
  </sheetData>
  <mergeCells count="2">
    <mergeCell ref="A2:O2"/>
    <mergeCell ref="A3:O3"/>
  </mergeCells>
  <phoneticPr fontId="33" type="noConversion"/>
  <pageMargins left="0" right="0" top="0.74803149606299213" bottom="0.74803149606299213" header="0.31496062992125984" footer="0.31496062992125984"/>
  <pageSetup paperSize="8" scale="75" fitToHeight="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F34"/>
  <sheetViews>
    <sheetView view="pageLayout" zoomScaleNormal="100" workbookViewId="0">
      <selection activeCell="E2" sqref="E2"/>
    </sheetView>
  </sheetViews>
  <sheetFormatPr defaultRowHeight="15" x14ac:dyDescent="0.25"/>
  <cols>
    <col min="1" max="1" width="9.140625" style="114"/>
    <col min="2" max="2" width="65" style="114" customWidth="1"/>
    <col min="3" max="3" width="9.140625" style="114"/>
    <col min="4" max="6" width="16.85546875" style="116" customWidth="1"/>
    <col min="7" max="16384" width="9.140625" style="114"/>
  </cols>
  <sheetData>
    <row r="1" spans="1:6" ht="24" customHeight="1" x14ac:dyDescent="0.25">
      <c r="B1" s="400" t="s">
        <v>942</v>
      </c>
      <c r="C1" s="401"/>
      <c r="D1" s="401"/>
      <c r="E1" s="147"/>
      <c r="F1" s="147"/>
    </row>
    <row r="2" spans="1:6" ht="26.25" customHeight="1" x14ac:dyDescent="0.25">
      <c r="B2" s="402" t="s">
        <v>837</v>
      </c>
      <c r="C2" s="401"/>
      <c r="D2" s="401"/>
      <c r="E2" s="147"/>
      <c r="F2" s="147"/>
    </row>
    <row r="3" spans="1:6" ht="26.25" customHeight="1" x14ac:dyDescent="0.25">
      <c r="B3" s="117"/>
      <c r="C3" s="147"/>
      <c r="D3" s="147"/>
      <c r="E3" s="147"/>
      <c r="F3" s="147"/>
    </row>
    <row r="4" spans="1:6" x14ac:dyDescent="0.25">
      <c r="A4" s="119"/>
      <c r="B4" s="119" t="s">
        <v>1646</v>
      </c>
      <c r="C4" s="119" t="s">
        <v>1612</v>
      </c>
      <c r="D4" s="149" t="s">
        <v>1613</v>
      </c>
      <c r="E4" s="149" t="s">
        <v>1614</v>
      </c>
      <c r="F4" s="149" t="s">
        <v>1636</v>
      </c>
    </row>
    <row r="5" spans="1:6" ht="28.5" x14ac:dyDescent="0.25">
      <c r="A5" s="119" t="s">
        <v>1615</v>
      </c>
      <c r="B5" s="179" t="s">
        <v>812</v>
      </c>
      <c r="C5" s="180" t="s">
        <v>135</v>
      </c>
      <c r="D5" s="181" t="s">
        <v>61</v>
      </c>
      <c r="E5" s="181" t="s">
        <v>943</v>
      </c>
      <c r="F5" s="181" t="s">
        <v>940</v>
      </c>
    </row>
    <row r="6" spans="1:6" x14ac:dyDescent="0.25">
      <c r="A6" s="119" t="s">
        <v>1623</v>
      </c>
      <c r="B6" s="156" t="s">
        <v>683</v>
      </c>
      <c r="C6" s="156" t="s">
        <v>362</v>
      </c>
      <c r="D6" s="149"/>
      <c r="E6" s="149"/>
      <c r="F6" s="149"/>
    </row>
    <row r="7" spans="1:6" x14ac:dyDescent="0.25">
      <c r="A7" s="119" t="s">
        <v>1616</v>
      </c>
      <c r="B7" s="156" t="s">
        <v>684</v>
      </c>
      <c r="C7" s="156" t="s">
        <v>362</v>
      </c>
      <c r="D7" s="149"/>
      <c r="E7" s="149"/>
      <c r="F7" s="149"/>
    </row>
    <row r="8" spans="1:6" x14ac:dyDescent="0.25">
      <c r="A8" s="119" t="s">
        <v>1617</v>
      </c>
      <c r="B8" s="156" t="s">
        <v>685</v>
      </c>
      <c r="C8" s="156" t="s">
        <v>362</v>
      </c>
      <c r="D8" s="149">
        <v>1800000</v>
      </c>
      <c r="E8" s="149">
        <v>1800000</v>
      </c>
      <c r="F8" s="149">
        <v>1678508</v>
      </c>
    </row>
    <row r="9" spans="1:6" x14ac:dyDescent="0.25">
      <c r="A9" s="119" t="s">
        <v>1618</v>
      </c>
      <c r="B9" s="156" t="s">
        <v>686</v>
      </c>
      <c r="C9" s="156" t="s">
        <v>362</v>
      </c>
      <c r="D9" s="149"/>
      <c r="E9" s="149"/>
      <c r="F9" s="149"/>
    </row>
    <row r="10" spans="1:6" x14ac:dyDescent="0.25">
      <c r="A10" s="119" t="s">
        <v>1619</v>
      </c>
      <c r="B10" s="157" t="s">
        <v>630</v>
      </c>
      <c r="C10" s="182" t="s">
        <v>362</v>
      </c>
      <c r="D10" s="149">
        <f>SUM(D6:D9)</f>
        <v>1800000</v>
      </c>
      <c r="E10" s="149">
        <f>SUM(E6:E9)</f>
        <v>1800000</v>
      </c>
      <c r="F10" s="149">
        <f>SUM(F6:F9)</f>
        <v>1678508</v>
      </c>
    </row>
    <row r="11" spans="1:6" x14ac:dyDescent="0.25">
      <c r="A11" s="119" t="s">
        <v>1620</v>
      </c>
      <c r="B11" s="156" t="s">
        <v>631</v>
      </c>
      <c r="C11" s="183" t="s">
        <v>363</v>
      </c>
      <c r="D11" s="149">
        <v>8000000</v>
      </c>
      <c r="E11" s="149">
        <v>8000000</v>
      </c>
      <c r="F11" s="149">
        <v>5535326</v>
      </c>
    </row>
    <row r="12" spans="1:6" ht="30" x14ac:dyDescent="0.25">
      <c r="A12" s="119" t="s">
        <v>1621</v>
      </c>
      <c r="B12" s="184" t="s">
        <v>364</v>
      </c>
      <c r="C12" s="184" t="s">
        <v>363</v>
      </c>
      <c r="D12" s="185">
        <v>8000000</v>
      </c>
      <c r="E12" s="185">
        <v>8000000</v>
      </c>
      <c r="F12" s="185">
        <v>5535326</v>
      </c>
    </row>
    <row r="13" spans="1:6" ht="30" x14ac:dyDescent="0.25">
      <c r="A13" s="119" t="s">
        <v>1622</v>
      </c>
      <c r="B13" s="184" t="s">
        <v>365</v>
      </c>
      <c r="C13" s="184" t="s">
        <v>363</v>
      </c>
      <c r="D13" s="185">
        <v>0</v>
      </c>
      <c r="E13" s="185">
        <v>0</v>
      </c>
      <c r="F13" s="185">
        <v>0</v>
      </c>
    </row>
    <row r="14" spans="1:6" x14ac:dyDescent="0.25">
      <c r="A14" s="119" t="s">
        <v>1624</v>
      </c>
      <c r="B14" s="156" t="s">
        <v>633</v>
      </c>
      <c r="C14" s="183" t="s">
        <v>369</v>
      </c>
      <c r="D14" s="149">
        <v>2560000</v>
      </c>
      <c r="E14" s="149">
        <v>2560000</v>
      </c>
      <c r="F14" s="149">
        <v>6864</v>
      </c>
    </row>
    <row r="15" spans="1:6" ht="30" x14ac:dyDescent="0.25">
      <c r="A15" s="119" t="s">
        <v>1625</v>
      </c>
      <c r="B15" s="184" t="s">
        <v>370</v>
      </c>
      <c r="C15" s="184" t="s">
        <v>369</v>
      </c>
      <c r="D15" s="185">
        <v>1536000</v>
      </c>
      <c r="E15" s="185">
        <v>2560000</v>
      </c>
      <c r="F15" s="185">
        <v>3840225</v>
      </c>
    </row>
    <row r="16" spans="1:6" ht="30" x14ac:dyDescent="0.25">
      <c r="A16" s="119" t="s">
        <v>1626</v>
      </c>
      <c r="B16" s="184" t="s">
        <v>371</v>
      </c>
      <c r="C16" s="184" t="s">
        <v>369</v>
      </c>
      <c r="D16" s="185">
        <v>1024000</v>
      </c>
      <c r="E16" s="185"/>
      <c r="F16" s="185">
        <v>6864</v>
      </c>
    </row>
    <row r="17" spans="1:6" x14ac:dyDescent="0.25">
      <c r="A17" s="119" t="s">
        <v>1627</v>
      </c>
      <c r="B17" s="184" t="s">
        <v>372</v>
      </c>
      <c r="C17" s="184" t="s">
        <v>369</v>
      </c>
      <c r="D17" s="185"/>
      <c r="E17" s="185"/>
      <c r="F17" s="185"/>
    </row>
    <row r="18" spans="1:6" x14ac:dyDescent="0.25">
      <c r="A18" s="119" t="s">
        <v>1628</v>
      </c>
      <c r="B18" s="184" t="s">
        <v>373</v>
      </c>
      <c r="C18" s="184" t="s">
        <v>369</v>
      </c>
      <c r="D18" s="185"/>
      <c r="E18" s="185"/>
      <c r="F18" s="185"/>
    </row>
    <row r="19" spans="1:6" x14ac:dyDescent="0.25">
      <c r="A19" s="119" t="s">
        <v>1629</v>
      </c>
      <c r="B19" s="156" t="s">
        <v>691</v>
      </c>
      <c r="C19" s="183" t="s">
        <v>374</v>
      </c>
      <c r="D19" s="149"/>
      <c r="E19" s="149"/>
      <c r="F19" s="149"/>
    </row>
    <row r="20" spans="1:6" x14ac:dyDescent="0.25">
      <c r="A20" s="119" t="s">
        <v>1630</v>
      </c>
      <c r="B20" s="184" t="s">
        <v>382</v>
      </c>
      <c r="C20" s="184" t="s">
        <v>374</v>
      </c>
      <c r="D20" s="185"/>
      <c r="E20" s="185"/>
      <c r="F20" s="185"/>
    </row>
    <row r="21" spans="1:6" x14ac:dyDescent="0.25">
      <c r="A21" s="119" t="s">
        <v>1631</v>
      </c>
      <c r="B21" s="184" t="s">
        <v>383</v>
      </c>
      <c r="C21" s="184" t="s">
        <v>374</v>
      </c>
      <c r="D21" s="185"/>
      <c r="E21" s="185"/>
      <c r="F21" s="185"/>
    </row>
    <row r="22" spans="1:6" x14ac:dyDescent="0.25">
      <c r="A22" s="119" t="s">
        <v>1632</v>
      </c>
      <c r="B22" s="157" t="s">
        <v>663</v>
      </c>
      <c r="C22" s="182" t="s">
        <v>390</v>
      </c>
      <c r="D22" s="149">
        <f>D19+D14+D11</f>
        <v>10560000</v>
      </c>
      <c r="E22" s="149">
        <f>E19+E14+E11</f>
        <v>10560000</v>
      </c>
      <c r="F22" s="149">
        <f>F19+F14+F11</f>
        <v>5542190</v>
      </c>
    </row>
    <row r="23" spans="1:6" x14ac:dyDescent="0.25">
      <c r="A23" s="119" t="s">
        <v>1633</v>
      </c>
      <c r="B23" s="156" t="s">
        <v>836</v>
      </c>
      <c r="C23" s="183" t="s">
        <v>391</v>
      </c>
      <c r="D23" s="149">
        <v>485000</v>
      </c>
      <c r="E23" s="149">
        <v>485000</v>
      </c>
      <c r="F23" s="149">
        <v>487753</v>
      </c>
    </row>
    <row r="24" spans="1:6" x14ac:dyDescent="0.25">
      <c r="A24" s="119" t="s">
        <v>1634</v>
      </c>
      <c r="B24" s="156" t="s">
        <v>692</v>
      </c>
      <c r="C24" s="156" t="s">
        <v>391</v>
      </c>
      <c r="D24" s="149"/>
      <c r="E24" s="149"/>
      <c r="F24" s="149"/>
    </row>
    <row r="25" spans="1:6" x14ac:dyDescent="0.25">
      <c r="A25" s="119" t="s">
        <v>1635</v>
      </c>
      <c r="B25" s="156" t="s">
        <v>694</v>
      </c>
      <c r="C25" s="156" t="s">
        <v>391</v>
      </c>
      <c r="D25" s="149"/>
      <c r="E25" s="149"/>
      <c r="F25" s="149"/>
    </row>
    <row r="26" spans="1:6" x14ac:dyDescent="0.25">
      <c r="A26" s="119" t="s">
        <v>1638</v>
      </c>
      <c r="B26" s="156" t="s">
        <v>695</v>
      </c>
      <c r="C26" s="156" t="s">
        <v>391</v>
      </c>
      <c r="D26" s="149"/>
      <c r="E26" s="149"/>
      <c r="F26" s="149"/>
    </row>
    <row r="27" spans="1:6" x14ac:dyDescent="0.25">
      <c r="A27" s="119" t="s">
        <v>1639</v>
      </c>
      <c r="B27" s="156" t="s">
        <v>696</v>
      </c>
      <c r="C27" s="156" t="s">
        <v>391</v>
      </c>
      <c r="D27" s="149"/>
      <c r="E27" s="149"/>
      <c r="F27" s="149"/>
    </row>
    <row r="28" spans="1:6" x14ac:dyDescent="0.25">
      <c r="A28" s="119" t="s">
        <v>1640</v>
      </c>
      <c r="B28" s="156" t="s">
        <v>698</v>
      </c>
      <c r="C28" s="156" t="s">
        <v>391</v>
      </c>
      <c r="D28" s="149"/>
      <c r="E28" s="149"/>
      <c r="F28" s="149"/>
    </row>
    <row r="29" spans="1:6" x14ac:dyDescent="0.25">
      <c r="A29" s="119" t="s">
        <v>1641</v>
      </c>
      <c r="B29" s="156" t="s">
        <v>699</v>
      </c>
      <c r="C29" s="156" t="s">
        <v>391</v>
      </c>
      <c r="D29" s="149"/>
      <c r="E29" s="149"/>
      <c r="F29" s="149"/>
    </row>
    <row r="30" spans="1:6" x14ac:dyDescent="0.25">
      <c r="A30" s="119" t="s">
        <v>1642</v>
      </c>
      <c r="B30" s="156" t="s">
        <v>700</v>
      </c>
      <c r="C30" s="156" t="s">
        <v>391</v>
      </c>
      <c r="D30" s="149"/>
      <c r="E30" s="149"/>
      <c r="F30" s="149"/>
    </row>
    <row r="31" spans="1:6" x14ac:dyDescent="0.25">
      <c r="A31" s="119" t="s">
        <v>1643</v>
      </c>
      <c r="B31" s="156" t="s">
        <v>701</v>
      </c>
      <c r="C31" s="156" t="s">
        <v>391</v>
      </c>
      <c r="D31" s="149"/>
      <c r="E31" s="149"/>
      <c r="F31" s="149"/>
    </row>
    <row r="32" spans="1:6" ht="45" x14ac:dyDescent="0.25">
      <c r="A32" s="119" t="s">
        <v>1644</v>
      </c>
      <c r="B32" s="156" t="s">
        <v>702</v>
      </c>
      <c r="C32" s="156" t="s">
        <v>391</v>
      </c>
      <c r="D32" s="149"/>
      <c r="E32" s="149"/>
      <c r="F32" s="149"/>
    </row>
    <row r="33" spans="1:6" x14ac:dyDescent="0.25">
      <c r="A33" s="119" t="s">
        <v>1645</v>
      </c>
      <c r="B33" s="156" t="s">
        <v>703</v>
      </c>
      <c r="C33" s="156" t="s">
        <v>391</v>
      </c>
      <c r="D33" s="149"/>
      <c r="E33" s="149"/>
      <c r="F33" s="149"/>
    </row>
    <row r="34" spans="1:6" x14ac:dyDescent="0.25">
      <c r="A34" s="119" t="s">
        <v>1653</v>
      </c>
      <c r="B34" s="157" t="s">
        <v>635</v>
      </c>
      <c r="C34" s="182" t="s">
        <v>391</v>
      </c>
      <c r="D34" s="149">
        <f>SUM(D23:D33)</f>
        <v>485000</v>
      </c>
      <c r="E34" s="149">
        <f>SUM(E23:E33)</f>
        <v>485000</v>
      </c>
      <c r="F34" s="149">
        <f>SUM(F23:F33)</f>
        <v>487753</v>
      </c>
    </row>
  </sheetData>
  <mergeCells count="2">
    <mergeCell ref="B1:D1"/>
    <mergeCell ref="B2:D2"/>
  </mergeCells>
  <phoneticPr fontId="33" type="noConversion"/>
  <pageMargins left="0.70866141732283472" right="0.70866141732283472" top="0.74803149606299213" bottom="0.74803149606299213" header="0.31496062992125984" footer="0.31496062992125984"/>
  <pageSetup paperSize="9" scale="65" fitToHeight="0" orientation="portrait" horizontalDpi="300" verticalDpi="300" r:id="rId1"/>
  <headerFooter>
    <oddHeader>&amp;C&amp;"Bookman Old Style,Normál"&amp;9 4. melléklet a 8/2021.(V. 28.) önkormányzati rendelethez</oddHeader>
    <oddFooter>&amp;C- 9 -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F216"/>
  <sheetViews>
    <sheetView view="pageLayout" zoomScaleNormal="100" workbookViewId="0">
      <selection activeCell="B3" sqref="B3"/>
    </sheetView>
  </sheetViews>
  <sheetFormatPr defaultRowHeight="15" x14ac:dyDescent="0.25"/>
  <cols>
    <col min="1" max="1" width="9.140625" style="114"/>
    <col min="2" max="2" width="82.5703125" style="114" customWidth="1"/>
    <col min="3" max="3" width="9.140625" style="114"/>
    <col min="4" max="6" width="16.28515625" style="116" customWidth="1"/>
    <col min="7" max="16384" width="9.140625" style="114"/>
  </cols>
  <sheetData>
    <row r="1" spans="1:6" ht="27" customHeight="1" x14ac:dyDescent="0.25">
      <c r="B1" s="400" t="s">
        <v>942</v>
      </c>
      <c r="C1" s="401"/>
      <c r="D1" s="401"/>
      <c r="E1" s="147"/>
      <c r="F1" s="147"/>
    </row>
    <row r="2" spans="1:6" ht="25.5" customHeight="1" x14ac:dyDescent="0.25">
      <c r="B2" s="402" t="s">
        <v>835</v>
      </c>
      <c r="C2" s="401"/>
      <c r="D2" s="401"/>
      <c r="E2" s="147"/>
      <c r="F2" s="147"/>
    </row>
    <row r="3" spans="1:6" ht="15.75" customHeight="1" x14ac:dyDescent="0.25">
      <c r="B3" s="117"/>
      <c r="C3" s="147"/>
      <c r="D3" s="186"/>
      <c r="E3" s="186"/>
      <c r="F3" s="186"/>
    </row>
    <row r="4" spans="1:6" s="120" customFormat="1" ht="15.75" customHeight="1" x14ac:dyDescent="0.25">
      <c r="B4" s="187" t="s">
        <v>1646</v>
      </c>
      <c r="C4" s="187" t="s">
        <v>1612</v>
      </c>
      <c r="D4" s="188" t="s">
        <v>1613</v>
      </c>
      <c r="E4" s="188" t="s">
        <v>1614</v>
      </c>
      <c r="F4" s="188" t="s">
        <v>1636</v>
      </c>
    </row>
    <row r="5" spans="1:6" ht="21" customHeight="1" x14ac:dyDescent="0.25">
      <c r="A5" s="119" t="s">
        <v>1615</v>
      </c>
      <c r="B5" s="124" t="s">
        <v>1</v>
      </c>
    </row>
    <row r="6" spans="1:6" ht="28.5" x14ac:dyDescent="0.25">
      <c r="A6" s="119" t="s">
        <v>1623</v>
      </c>
      <c r="B6" s="189" t="s">
        <v>812</v>
      </c>
      <c r="C6" s="143" t="s">
        <v>135</v>
      </c>
      <c r="D6" s="190" t="s">
        <v>61</v>
      </c>
      <c r="E6" s="190" t="s">
        <v>943</v>
      </c>
      <c r="F6" s="190" t="s">
        <v>940</v>
      </c>
    </row>
    <row r="7" spans="1:6" x14ac:dyDescent="0.25">
      <c r="A7" s="119" t="s">
        <v>1616</v>
      </c>
      <c r="B7" s="189" t="s">
        <v>913</v>
      </c>
      <c r="C7" s="157" t="s">
        <v>339</v>
      </c>
      <c r="D7" s="191"/>
      <c r="E7" s="191"/>
      <c r="F7" s="191"/>
    </row>
    <row r="8" spans="1:6" x14ac:dyDescent="0.25">
      <c r="A8" s="119" t="s">
        <v>1617</v>
      </c>
      <c r="B8" s="192" t="s">
        <v>778</v>
      </c>
      <c r="C8" s="183" t="s">
        <v>341</v>
      </c>
      <c r="D8" s="149"/>
      <c r="E8" s="149"/>
      <c r="F8" s="149"/>
    </row>
    <row r="9" spans="1:6" x14ac:dyDescent="0.25">
      <c r="A9" s="119" t="s">
        <v>1618</v>
      </c>
      <c r="B9" s="192" t="s">
        <v>787</v>
      </c>
      <c r="C9" s="183" t="s">
        <v>341</v>
      </c>
      <c r="D9" s="149"/>
      <c r="E9" s="149"/>
      <c r="F9" s="149"/>
    </row>
    <row r="10" spans="1:6" x14ac:dyDescent="0.25">
      <c r="A10" s="119" t="s">
        <v>1619</v>
      </c>
      <c r="B10" s="192" t="s">
        <v>788</v>
      </c>
      <c r="C10" s="183" t="s">
        <v>341</v>
      </c>
      <c r="D10" s="149"/>
      <c r="E10" s="149"/>
      <c r="F10" s="149"/>
    </row>
    <row r="11" spans="1:6" x14ac:dyDescent="0.25">
      <c r="A11" s="119" t="s">
        <v>1620</v>
      </c>
      <c r="B11" s="192" t="s">
        <v>786</v>
      </c>
      <c r="C11" s="183" t="s">
        <v>341</v>
      </c>
      <c r="D11" s="149"/>
      <c r="E11" s="149"/>
      <c r="F11" s="149"/>
    </row>
    <row r="12" spans="1:6" x14ac:dyDescent="0.25">
      <c r="A12" s="119" t="s">
        <v>1621</v>
      </c>
      <c r="B12" s="192" t="s">
        <v>785</v>
      </c>
      <c r="C12" s="183" t="s">
        <v>341</v>
      </c>
      <c r="D12" s="149"/>
      <c r="E12" s="149"/>
      <c r="F12" s="149"/>
    </row>
    <row r="13" spans="1:6" x14ac:dyDescent="0.25">
      <c r="A13" s="119" t="s">
        <v>1622</v>
      </c>
      <c r="B13" s="192" t="s">
        <v>784</v>
      </c>
      <c r="C13" s="183" t="s">
        <v>341</v>
      </c>
      <c r="D13" s="149"/>
      <c r="E13" s="149"/>
      <c r="F13" s="149"/>
    </row>
    <row r="14" spans="1:6" x14ac:dyDescent="0.25">
      <c r="A14" s="119" t="s">
        <v>1624</v>
      </c>
      <c r="B14" s="192" t="s">
        <v>779</v>
      </c>
      <c r="C14" s="183" t="s">
        <v>341</v>
      </c>
      <c r="D14" s="149"/>
      <c r="E14" s="149"/>
      <c r="F14" s="149"/>
    </row>
    <row r="15" spans="1:6" x14ac:dyDescent="0.25">
      <c r="A15" s="119" t="s">
        <v>1625</v>
      </c>
      <c r="B15" s="192" t="s">
        <v>780</v>
      </c>
      <c r="C15" s="183" t="s">
        <v>341</v>
      </c>
      <c r="D15" s="149"/>
      <c r="E15" s="149"/>
      <c r="F15" s="149"/>
    </row>
    <row r="16" spans="1:6" x14ac:dyDescent="0.25">
      <c r="A16" s="119" t="s">
        <v>1626</v>
      </c>
      <c r="B16" s="192" t="s">
        <v>781</v>
      </c>
      <c r="C16" s="183" t="s">
        <v>341</v>
      </c>
      <c r="D16" s="149"/>
      <c r="E16" s="149"/>
      <c r="F16" s="149"/>
    </row>
    <row r="17" spans="1:6" x14ac:dyDescent="0.25">
      <c r="A17" s="119" t="s">
        <v>1627</v>
      </c>
      <c r="B17" s="192" t="s">
        <v>782</v>
      </c>
      <c r="C17" s="183" t="s">
        <v>341</v>
      </c>
      <c r="D17" s="149"/>
      <c r="E17" s="149"/>
      <c r="F17" s="149"/>
    </row>
    <row r="18" spans="1:6" ht="28.5" x14ac:dyDescent="0.25">
      <c r="A18" s="119" t="s">
        <v>1628</v>
      </c>
      <c r="B18" s="193" t="s">
        <v>914</v>
      </c>
      <c r="C18" s="182" t="s">
        <v>341</v>
      </c>
      <c r="D18" s="149">
        <f>SUM(D8:D17)</f>
        <v>0</v>
      </c>
      <c r="E18" s="149">
        <f>SUM(E8:E17)</f>
        <v>0</v>
      </c>
      <c r="F18" s="149">
        <f>SUM(F8:F17)</f>
        <v>0</v>
      </c>
    </row>
    <row r="19" spans="1:6" x14ac:dyDescent="0.25">
      <c r="A19" s="119" t="s">
        <v>1629</v>
      </c>
      <c r="B19" s="192" t="s">
        <v>778</v>
      </c>
      <c r="C19" s="183" t="s">
        <v>342</v>
      </c>
      <c r="D19" s="149"/>
      <c r="E19" s="149"/>
      <c r="F19" s="149"/>
    </row>
    <row r="20" spans="1:6" x14ac:dyDescent="0.25">
      <c r="A20" s="119" t="s">
        <v>1630</v>
      </c>
      <c r="B20" s="192" t="s">
        <v>787</v>
      </c>
      <c r="C20" s="183" t="s">
        <v>342</v>
      </c>
      <c r="D20" s="149"/>
      <c r="E20" s="149"/>
      <c r="F20" s="149"/>
    </row>
    <row r="21" spans="1:6" x14ac:dyDescent="0.25">
      <c r="A21" s="119" t="s">
        <v>1631</v>
      </c>
      <c r="B21" s="192" t="s">
        <v>788</v>
      </c>
      <c r="C21" s="183" t="s">
        <v>342</v>
      </c>
      <c r="D21" s="149"/>
      <c r="E21" s="149"/>
      <c r="F21" s="149"/>
    </row>
    <row r="22" spans="1:6" x14ac:dyDescent="0.25">
      <c r="A22" s="119" t="s">
        <v>1632</v>
      </c>
      <c r="B22" s="192" t="s">
        <v>786</v>
      </c>
      <c r="C22" s="183" t="s">
        <v>342</v>
      </c>
      <c r="D22" s="149"/>
      <c r="E22" s="149"/>
      <c r="F22" s="149"/>
    </row>
    <row r="23" spans="1:6" x14ac:dyDescent="0.25">
      <c r="A23" s="119" t="s">
        <v>1633</v>
      </c>
      <c r="B23" s="192" t="s">
        <v>785</v>
      </c>
      <c r="C23" s="183" t="s">
        <v>342</v>
      </c>
      <c r="D23" s="149"/>
      <c r="E23" s="149"/>
      <c r="F23" s="149"/>
    </row>
    <row r="24" spans="1:6" x14ac:dyDescent="0.25">
      <c r="A24" s="119" t="s">
        <v>1634</v>
      </c>
      <c r="B24" s="192" t="s">
        <v>784</v>
      </c>
      <c r="C24" s="183" t="s">
        <v>342</v>
      </c>
      <c r="D24" s="149"/>
      <c r="E24" s="149"/>
      <c r="F24" s="149"/>
    </row>
    <row r="25" spans="1:6" x14ac:dyDescent="0.25">
      <c r="A25" s="119" t="s">
        <v>1635</v>
      </c>
      <c r="B25" s="192" t="s">
        <v>779</v>
      </c>
      <c r="C25" s="183" t="s">
        <v>342</v>
      </c>
      <c r="D25" s="149"/>
      <c r="E25" s="149"/>
      <c r="F25" s="149"/>
    </row>
    <row r="26" spans="1:6" x14ac:dyDescent="0.25">
      <c r="A26" s="119" t="s">
        <v>1638</v>
      </c>
      <c r="B26" s="192" t="s">
        <v>780</v>
      </c>
      <c r="C26" s="183" t="s">
        <v>342</v>
      </c>
      <c r="D26" s="149"/>
      <c r="E26" s="149"/>
      <c r="F26" s="149"/>
    </row>
    <row r="27" spans="1:6" x14ac:dyDescent="0.25">
      <c r="A27" s="119" t="s">
        <v>1639</v>
      </c>
      <c r="B27" s="192" t="s">
        <v>781</v>
      </c>
      <c r="C27" s="183" t="s">
        <v>342</v>
      </c>
      <c r="D27" s="149"/>
      <c r="E27" s="149"/>
      <c r="F27" s="149"/>
    </row>
    <row r="28" spans="1:6" x14ac:dyDescent="0.25">
      <c r="A28" s="119" t="s">
        <v>1640</v>
      </c>
      <c r="B28" s="192" t="s">
        <v>782</v>
      </c>
      <c r="C28" s="183" t="s">
        <v>342</v>
      </c>
      <c r="D28" s="149"/>
      <c r="E28" s="149"/>
      <c r="F28" s="149"/>
    </row>
    <row r="29" spans="1:6" ht="28.5" x14ac:dyDescent="0.25">
      <c r="A29" s="119" t="s">
        <v>1641</v>
      </c>
      <c r="B29" s="193" t="s">
        <v>620</v>
      </c>
      <c r="C29" s="182" t="s">
        <v>342</v>
      </c>
      <c r="D29" s="149">
        <f>SUM(D19:D28)</f>
        <v>0</v>
      </c>
      <c r="E29" s="149">
        <f>SUM(E19:E28)</f>
        <v>0</v>
      </c>
      <c r="F29" s="149">
        <f>SUM(F19:F28)</f>
        <v>0</v>
      </c>
    </row>
    <row r="30" spans="1:6" x14ac:dyDescent="0.25">
      <c r="A30" s="119" t="s">
        <v>1642</v>
      </c>
      <c r="B30" s="192" t="s">
        <v>778</v>
      </c>
      <c r="C30" s="183" t="s">
        <v>343</v>
      </c>
      <c r="D30" s="149"/>
      <c r="E30" s="149"/>
      <c r="F30" s="149"/>
    </row>
    <row r="31" spans="1:6" x14ac:dyDescent="0.25">
      <c r="A31" s="119" t="s">
        <v>1643</v>
      </c>
      <c r="B31" s="192" t="s">
        <v>787</v>
      </c>
      <c r="C31" s="183" t="s">
        <v>343</v>
      </c>
      <c r="D31" s="149"/>
      <c r="E31" s="149"/>
      <c r="F31" s="149"/>
    </row>
    <row r="32" spans="1:6" x14ac:dyDescent="0.25">
      <c r="A32" s="119" t="s">
        <v>1644</v>
      </c>
      <c r="B32" s="192" t="s">
        <v>788</v>
      </c>
      <c r="C32" s="183" t="s">
        <v>343</v>
      </c>
      <c r="D32" s="149"/>
      <c r="E32" s="149"/>
      <c r="F32" s="149"/>
    </row>
    <row r="33" spans="1:6" x14ac:dyDescent="0.25">
      <c r="A33" s="119" t="s">
        <v>1645</v>
      </c>
      <c r="B33" s="192" t="s">
        <v>786</v>
      </c>
      <c r="C33" s="183" t="s">
        <v>343</v>
      </c>
      <c r="D33" s="149"/>
      <c r="E33" s="149"/>
      <c r="F33" s="149"/>
    </row>
    <row r="34" spans="1:6" x14ac:dyDescent="0.25">
      <c r="A34" s="119" t="s">
        <v>1653</v>
      </c>
      <c r="B34" s="192" t="s">
        <v>785</v>
      </c>
      <c r="C34" s="183" t="s">
        <v>343</v>
      </c>
      <c r="D34" s="149"/>
      <c r="E34" s="149"/>
      <c r="F34" s="149"/>
    </row>
    <row r="35" spans="1:6" x14ac:dyDescent="0.25">
      <c r="A35" s="119" t="s">
        <v>1654</v>
      </c>
      <c r="B35" s="192" t="s">
        <v>784</v>
      </c>
      <c r="C35" s="183" t="s">
        <v>343</v>
      </c>
      <c r="D35" s="149"/>
      <c r="E35" s="149"/>
      <c r="F35" s="149"/>
    </row>
    <row r="36" spans="1:6" x14ac:dyDescent="0.25">
      <c r="A36" s="119" t="s">
        <v>1655</v>
      </c>
      <c r="B36" s="192" t="s">
        <v>779</v>
      </c>
      <c r="C36" s="183" t="s">
        <v>343</v>
      </c>
      <c r="D36" s="149"/>
      <c r="E36" s="149"/>
      <c r="F36" s="149"/>
    </row>
    <row r="37" spans="1:6" x14ac:dyDescent="0.25">
      <c r="A37" s="119" t="s">
        <v>1656</v>
      </c>
      <c r="B37" s="192" t="s">
        <v>780</v>
      </c>
      <c r="C37" s="183" t="s">
        <v>343</v>
      </c>
      <c r="D37" s="149"/>
      <c r="E37" s="149"/>
      <c r="F37" s="149"/>
    </row>
    <row r="38" spans="1:6" x14ac:dyDescent="0.25">
      <c r="A38" s="119" t="s">
        <v>1657</v>
      </c>
      <c r="B38" s="192" t="s">
        <v>781</v>
      </c>
      <c r="C38" s="183" t="s">
        <v>343</v>
      </c>
      <c r="D38" s="149"/>
      <c r="E38" s="149"/>
      <c r="F38" s="149"/>
    </row>
    <row r="39" spans="1:6" x14ac:dyDescent="0.25">
      <c r="A39" s="119" t="s">
        <v>1658</v>
      </c>
      <c r="B39" s="192" t="s">
        <v>782</v>
      </c>
      <c r="C39" s="183" t="s">
        <v>343</v>
      </c>
      <c r="D39" s="149"/>
      <c r="E39" s="149"/>
      <c r="F39" s="149"/>
    </row>
    <row r="40" spans="1:6" ht="28.5" x14ac:dyDescent="0.25">
      <c r="A40" s="119" t="s">
        <v>1659</v>
      </c>
      <c r="B40" s="193" t="s">
        <v>679</v>
      </c>
      <c r="C40" s="182" t="s">
        <v>343</v>
      </c>
      <c r="D40" s="149">
        <f>SUM(D30:D39)</f>
        <v>0</v>
      </c>
      <c r="E40" s="149">
        <f>SUM(E30:E39)</f>
        <v>0</v>
      </c>
      <c r="F40" s="149">
        <f>SUM(F30:F39)</f>
        <v>0</v>
      </c>
    </row>
    <row r="41" spans="1:6" x14ac:dyDescent="0.25">
      <c r="A41" s="119" t="s">
        <v>1660</v>
      </c>
      <c r="B41" s="192" t="s">
        <v>778</v>
      </c>
      <c r="C41" s="183" t="s">
        <v>344</v>
      </c>
      <c r="D41" s="149"/>
      <c r="E41" s="149"/>
      <c r="F41" s="149"/>
    </row>
    <row r="42" spans="1:6" x14ac:dyDescent="0.25">
      <c r="A42" s="119" t="s">
        <v>1661</v>
      </c>
      <c r="B42" s="192" t="s">
        <v>787</v>
      </c>
      <c r="C42" s="183" t="s">
        <v>344</v>
      </c>
      <c r="D42" s="149"/>
      <c r="E42" s="149"/>
      <c r="F42" s="149"/>
    </row>
    <row r="43" spans="1:6" x14ac:dyDescent="0.25">
      <c r="A43" s="119" t="s">
        <v>1662</v>
      </c>
      <c r="B43" s="192" t="s">
        <v>788</v>
      </c>
      <c r="C43" s="183" t="s">
        <v>344</v>
      </c>
      <c r="D43" s="149"/>
      <c r="E43" s="149"/>
      <c r="F43" s="149"/>
    </row>
    <row r="44" spans="1:6" x14ac:dyDescent="0.25">
      <c r="A44" s="119" t="s">
        <v>1663</v>
      </c>
      <c r="B44" s="192" t="s">
        <v>786</v>
      </c>
      <c r="C44" s="183" t="s">
        <v>344</v>
      </c>
      <c r="D44" s="149"/>
      <c r="E44" s="149"/>
      <c r="F44" s="149"/>
    </row>
    <row r="45" spans="1:6" x14ac:dyDescent="0.25">
      <c r="A45" s="119" t="s">
        <v>1664</v>
      </c>
      <c r="B45" s="192" t="s">
        <v>785</v>
      </c>
      <c r="C45" s="183" t="s">
        <v>344</v>
      </c>
      <c r="D45" s="149"/>
      <c r="E45" s="149"/>
      <c r="F45" s="149"/>
    </row>
    <row r="46" spans="1:6" x14ac:dyDescent="0.25">
      <c r="A46" s="119" t="s">
        <v>1665</v>
      </c>
      <c r="B46" s="192" t="s">
        <v>784</v>
      </c>
      <c r="C46" s="183" t="s">
        <v>344</v>
      </c>
      <c r="D46" s="149"/>
      <c r="E46" s="149"/>
      <c r="F46" s="149"/>
    </row>
    <row r="47" spans="1:6" x14ac:dyDescent="0.25">
      <c r="A47" s="119" t="s">
        <v>1666</v>
      </c>
      <c r="B47" s="192" t="s">
        <v>779</v>
      </c>
      <c r="C47" s="183" t="s">
        <v>344</v>
      </c>
      <c r="D47" s="149"/>
      <c r="E47" s="149"/>
      <c r="F47" s="149"/>
    </row>
    <row r="48" spans="1:6" x14ac:dyDescent="0.25">
      <c r="A48" s="119" t="s">
        <v>1667</v>
      </c>
      <c r="B48" s="192" t="s">
        <v>780</v>
      </c>
      <c r="C48" s="183" t="s">
        <v>344</v>
      </c>
      <c r="D48" s="149"/>
      <c r="E48" s="149"/>
      <c r="F48" s="149"/>
    </row>
    <row r="49" spans="1:6" x14ac:dyDescent="0.25">
      <c r="A49" s="119" t="s">
        <v>1668</v>
      </c>
      <c r="B49" s="192" t="s">
        <v>781</v>
      </c>
      <c r="C49" s="183" t="s">
        <v>344</v>
      </c>
      <c r="D49" s="149"/>
      <c r="E49" s="149"/>
      <c r="F49" s="149"/>
    </row>
    <row r="50" spans="1:6" x14ac:dyDescent="0.25">
      <c r="A50" s="119" t="s">
        <v>1669</v>
      </c>
      <c r="B50" s="192" t="s">
        <v>782</v>
      </c>
      <c r="C50" s="183" t="s">
        <v>344</v>
      </c>
      <c r="D50" s="149"/>
      <c r="E50" s="149"/>
      <c r="F50" s="149"/>
    </row>
    <row r="51" spans="1:6" x14ac:dyDescent="0.25">
      <c r="A51" s="119" t="s">
        <v>1670</v>
      </c>
      <c r="B51" s="193" t="s">
        <v>678</v>
      </c>
      <c r="C51" s="182" t="s">
        <v>344</v>
      </c>
      <c r="D51" s="149">
        <f>SUM(D41:D50)</f>
        <v>0</v>
      </c>
      <c r="E51" s="149">
        <f>SUM(E41:E50)</f>
        <v>0</v>
      </c>
      <c r="F51" s="149">
        <f>SUM(F41:F50)</f>
        <v>0</v>
      </c>
    </row>
    <row r="52" spans="1:6" x14ac:dyDescent="0.25">
      <c r="A52" s="119" t="s">
        <v>1671</v>
      </c>
      <c r="B52" s="192" t="s">
        <v>778</v>
      </c>
      <c r="C52" s="183" t="s">
        <v>347</v>
      </c>
      <c r="D52" s="149"/>
      <c r="E52" s="149"/>
      <c r="F52" s="149"/>
    </row>
    <row r="53" spans="1:6" x14ac:dyDescent="0.25">
      <c r="A53" s="119" t="s">
        <v>1672</v>
      </c>
      <c r="B53" s="192" t="s">
        <v>787</v>
      </c>
      <c r="C53" s="183" t="s">
        <v>347</v>
      </c>
      <c r="D53" s="149"/>
      <c r="E53" s="149"/>
      <c r="F53" s="149"/>
    </row>
    <row r="54" spans="1:6" x14ac:dyDescent="0.25">
      <c r="A54" s="119" t="s">
        <v>1673</v>
      </c>
      <c r="B54" s="192" t="s">
        <v>788</v>
      </c>
      <c r="C54" s="183" t="s">
        <v>347</v>
      </c>
      <c r="D54" s="149"/>
      <c r="E54" s="149"/>
      <c r="F54" s="149"/>
    </row>
    <row r="55" spans="1:6" x14ac:dyDescent="0.25">
      <c r="A55" s="119" t="s">
        <v>1674</v>
      </c>
      <c r="B55" s="192" t="s">
        <v>786</v>
      </c>
      <c r="C55" s="183" t="s">
        <v>347</v>
      </c>
      <c r="D55" s="149"/>
      <c r="E55" s="149"/>
      <c r="F55" s="149"/>
    </row>
    <row r="56" spans="1:6" x14ac:dyDescent="0.25">
      <c r="A56" s="119" t="s">
        <v>1675</v>
      </c>
      <c r="B56" s="192" t="s">
        <v>785</v>
      </c>
      <c r="C56" s="183" t="s">
        <v>347</v>
      </c>
      <c r="D56" s="149"/>
      <c r="E56" s="149"/>
      <c r="F56" s="149"/>
    </row>
    <row r="57" spans="1:6" x14ac:dyDescent="0.25">
      <c r="A57" s="119" t="s">
        <v>1676</v>
      </c>
      <c r="B57" s="192" t="s">
        <v>784</v>
      </c>
      <c r="C57" s="183" t="s">
        <v>347</v>
      </c>
      <c r="D57" s="149"/>
      <c r="E57" s="149"/>
      <c r="F57" s="149"/>
    </row>
    <row r="58" spans="1:6" x14ac:dyDescent="0.25">
      <c r="A58" s="119" t="s">
        <v>1677</v>
      </c>
      <c r="B58" s="192" t="s">
        <v>779</v>
      </c>
      <c r="C58" s="183" t="s">
        <v>347</v>
      </c>
      <c r="D58" s="149"/>
      <c r="E58" s="149"/>
      <c r="F58" s="149"/>
    </row>
    <row r="59" spans="1:6" x14ac:dyDescent="0.25">
      <c r="A59" s="119" t="s">
        <v>1678</v>
      </c>
      <c r="B59" s="192" t="s">
        <v>780</v>
      </c>
      <c r="C59" s="183" t="s">
        <v>347</v>
      </c>
      <c r="D59" s="149"/>
      <c r="E59" s="149"/>
      <c r="F59" s="149"/>
    </row>
    <row r="60" spans="1:6" x14ac:dyDescent="0.25">
      <c r="A60" s="119" t="s">
        <v>1679</v>
      </c>
      <c r="B60" s="192" t="s">
        <v>781</v>
      </c>
      <c r="C60" s="183" t="s">
        <v>347</v>
      </c>
      <c r="D60" s="149"/>
      <c r="E60" s="149"/>
      <c r="F60" s="149"/>
    </row>
    <row r="61" spans="1:6" x14ac:dyDescent="0.25">
      <c r="A61" s="119" t="s">
        <v>1680</v>
      </c>
      <c r="B61" s="192" t="s">
        <v>782</v>
      </c>
      <c r="C61" s="183" t="s">
        <v>347</v>
      </c>
      <c r="D61" s="149"/>
      <c r="E61" s="149"/>
      <c r="F61" s="149"/>
    </row>
    <row r="62" spans="1:6" x14ac:dyDescent="0.25">
      <c r="A62" s="119" t="s">
        <v>1681</v>
      </c>
      <c r="B62" s="193" t="s">
        <v>915</v>
      </c>
      <c r="C62" s="182" t="s">
        <v>347</v>
      </c>
      <c r="D62" s="149">
        <f>SUM(D52:D61)</f>
        <v>0</v>
      </c>
      <c r="E62" s="149">
        <f>SUM(E52:E61)</f>
        <v>0</v>
      </c>
      <c r="F62" s="149">
        <f>SUM(F52:F61)</f>
        <v>0</v>
      </c>
    </row>
    <row r="63" spans="1:6" x14ac:dyDescent="0.25">
      <c r="A63" s="119" t="s">
        <v>1682</v>
      </c>
      <c r="B63" s="192" t="s">
        <v>778</v>
      </c>
      <c r="C63" s="183" t="s">
        <v>349</v>
      </c>
      <c r="D63" s="149"/>
      <c r="E63" s="149"/>
      <c r="F63" s="149"/>
    </row>
    <row r="64" spans="1:6" x14ac:dyDescent="0.25">
      <c r="A64" s="119" t="s">
        <v>1683</v>
      </c>
      <c r="B64" s="192" t="s">
        <v>787</v>
      </c>
      <c r="C64" s="183" t="s">
        <v>349</v>
      </c>
      <c r="D64" s="149"/>
      <c r="E64" s="149"/>
      <c r="F64" s="149"/>
    </row>
    <row r="65" spans="1:6" x14ac:dyDescent="0.25">
      <c r="A65" s="119" t="s">
        <v>1684</v>
      </c>
      <c r="B65" s="192" t="s">
        <v>788</v>
      </c>
      <c r="C65" s="183" t="s">
        <v>349</v>
      </c>
      <c r="D65" s="149"/>
      <c r="E65" s="149"/>
      <c r="F65" s="149"/>
    </row>
    <row r="66" spans="1:6" x14ac:dyDescent="0.25">
      <c r="A66" s="119" t="s">
        <v>1685</v>
      </c>
      <c r="B66" s="192" t="s">
        <v>786</v>
      </c>
      <c r="C66" s="183" t="s">
        <v>349</v>
      </c>
      <c r="D66" s="149"/>
      <c r="E66" s="149"/>
      <c r="F66" s="149"/>
    </row>
    <row r="67" spans="1:6" x14ac:dyDescent="0.25">
      <c r="A67" s="119" t="s">
        <v>1686</v>
      </c>
      <c r="B67" s="192" t="s">
        <v>785</v>
      </c>
      <c r="C67" s="183" t="s">
        <v>349</v>
      </c>
      <c r="D67" s="149"/>
      <c r="E67" s="149"/>
      <c r="F67" s="149"/>
    </row>
    <row r="68" spans="1:6" x14ac:dyDescent="0.25">
      <c r="A68" s="119" t="s">
        <v>1687</v>
      </c>
      <c r="B68" s="192" t="s">
        <v>784</v>
      </c>
      <c r="C68" s="183" t="s">
        <v>349</v>
      </c>
      <c r="D68" s="149"/>
      <c r="E68" s="149"/>
      <c r="F68" s="149"/>
    </row>
    <row r="69" spans="1:6" x14ac:dyDescent="0.25">
      <c r="A69" s="119" t="s">
        <v>1688</v>
      </c>
      <c r="B69" s="192" t="s">
        <v>779</v>
      </c>
      <c r="C69" s="183" t="s">
        <v>349</v>
      </c>
      <c r="D69" s="149"/>
      <c r="E69" s="149"/>
      <c r="F69" s="149"/>
    </row>
    <row r="70" spans="1:6" x14ac:dyDescent="0.25">
      <c r="A70" s="119" t="s">
        <v>1689</v>
      </c>
      <c r="B70" s="192" t="s">
        <v>780</v>
      </c>
      <c r="C70" s="183" t="s">
        <v>349</v>
      </c>
      <c r="D70" s="149"/>
      <c r="E70" s="149"/>
      <c r="F70" s="149"/>
    </row>
    <row r="71" spans="1:6" x14ac:dyDescent="0.25">
      <c r="A71" s="119" t="s">
        <v>1690</v>
      </c>
      <c r="B71" s="192" t="s">
        <v>781</v>
      </c>
      <c r="C71" s="183" t="s">
        <v>349</v>
      </c>
      <c r="D71" s="149"/>
      <c r="E71" s="149"/>
      <c r="F71" s="149"/>
    </row>
    <row r="72" spans="1:6" x14ac:dyDescent="0.25">
      <c r="A72" s="119" t="s">
        <v>1691</v>
      </c>
      <c r="B72" s="192" t="s">
        <v>782</v>
      </c>
      <c r="C72" s="183" t="s">
        <v>349</v>
      </c>
      <c r="D72" s="149"/>
      <c r="E72" s="149"/>
      <c r="F72" s="149"/>
    </row>
    <row r="73" spans="1:6" ht="28.5" x14ac:dyDescent="0.25">
      <c r="A73" s="119" t="s">
        <v>1692</v>
      </c>
      <c r="B73" s="193" t="s">
        <v>916</v>
      </c>
      <c r="C73" s="182" t="s">
        <v>349</v>
      </c>
      <c r="D73" s="149">
        <f>SUM(D63:D72)</f>
        <v>0</v>
      </c>
      <c r="E73" s="149">
        <f>SUM(E63:E72)</f>
        <v>0</v>
      </c>
      <c r="F73" s="149">
        <f>SUM(F63:F72)</f>
        <v>0</v>
      </c>
    </row>
    <row r="74" spans="1:6" x14ac:dyDescent="0.25">
      <c r="A74" s="119" t="s">
        <v>1693</v>
      </c>
      <c r="B74" s="192" t="s">
        <v>778</v>
      </c>
      <c r="C74" s="183" t="s">
        <v>350</v>
      </c>
      <c r="D74" s="149"/>
      <c r="E74" s="149"/>
      <c r="F74" s="149"/>
    </row>
    <row r="75" spans="1:6" x14ac:dyDescent="0.25">
      <c r="A75" s="119" t="s">
        <v>1694</v>
      </c>
      <c r="B75" s="192" t="s">
        <v>787</v>
      </c>
      <c r="C75" s="183" t="s">
        <v>350</v>
      </c>
      <c r="D75" s="149"/>
      <c r="E75" s="149"/>
      <c r="F75" s="149"/>
    </row>
    <row r="76" spans="1:6" x14ac:dyDescent="0.25">
      <c r="A76" s="119" t="s">
        <v>1695</v>
      </c>
      <c r="B76" s="192" t="s">
        <v>788</v>
      </c>
      <c r="C76" s="183" t="s">
        <v>350</v>
      </c>
      <c r="D76" s="149"/>
      <c r="E76" s="149"/>
      <c r="F76" s="149"/>
    </row>
    <row r="77" spans="1:6" x14ac:dyDescent="0.25">
      <c r="A77" s="119" t="s">
        <v>1696</v>
      </c>
      <c r="B77" s="192" t="s">
        <v>786</v>
      </c>
      <c r="C77" s="183" t="s">
        <v>350</v>
      </c>
      <c r="D77" s="149"/>
      <c r="E77" s="149"/>
      <c r="F77" s="149"/>
    </row>
    <row r="78" spans="1:6" x14ac:dyDescent="0.25">
      <c r="A78" s="119" t="s">
        <v>1697</v>
      </c>
      <c r="B78" s="192" t="s">
        <v>785</v>
      </c>
      <c r="C78" s="183" t="s">
        <v>350</v>
      </c>
      <c r="D78" s="149"/>
      <c r="E78" s="149"/>
      <c r="F78" s="149"/>
    </row>
    <row r="79" spans="1:6" x14ac:dyDescent="0.25">
      <c r="A79" s="119" t="s">
        <v>1698</v>
      </c>
      <c r="B79" s="192" t="s">
        <v>784</v>
      </c>
      <c r="C79" s="183" t="s">
        <v>350</v>
      </c>
      <c r="D79" s="149"/>
      <c r="E79" s="149"/>
      <c r="F79" s="149"/>
    </row>
    <row r="80" spans="1:6" x14ac:dyDescent="0.25">
      <c r="A80" s="119" t="s">
        <v>1699</v>
      </c>
      <c r="B80" s="192" t="s">
        <v>779</v>
      </c>
      <c r="C80" s="183" t="s">
        <v>350</v>
      </c>
      <c r="D80" s="149"/>
      <c r="E80" s="149"/>
      <c r="F80" s="149"/>
    </row>
    <row r="81" spans="1:6" x14ac:dyDescent="0.25">
      <c r="A81" s="119" t="s">
        <v>1700</v>
      </c>
      <c r="B81" s="192" t="s">
        <v>780</v>
      </c>
      <c r="C81" s="183" t="s">
        <v>350</v>
      </c>
      <c r="D81" s="149"/>
      <c r="E81" s="149"/>
      <c r="F81" s="149"/>
    </row>
    <row r="82" spans="1:6" x14ac:dyDescent="0.25">
      <c r="A82" s="119" t="s">
        <v>1701</v>
      </c>
      <c r="B82" s="192" t="s">
        <v>781</v>
      </c>
      <c r="C82" s="183" t="s">
        <v>350</v>
      </c>
      <c r="D82" s="149"/>
      <c r="E82" s="149"/>
      <c r="F82" s="149"/>
    </row>
    <row r="83" spans="1:6" x14ac:dyDescent="0.25">
      <c r="A83" s="119" t="s">
        <v>1702</v>
      </c>
      <c r="B83" s="192" t="s">
        <v>782</v>
      </c>
      <c r="C83" s="183" t="s">
        <v>350</v>
      </c>
      <c r="D83" s="149"/>
      <c r="E83" s="149"/>
      <c r="F83" s="149"/>
    </row>
    <row r="84" spans="1:6" ht="28.5" x14ac:dyDescent="0.25">
      <c r="A84" s="119" t="s">
        <v>1703</v>
      </c>
      <c r="B84" s="193" t="s">
        <v>676</v>
      </c>
      <c r="C84" s="182" t="s">
        <v>350</v>
      </c>
      <c r="D84" s="149">
        <f>SUM(D74:D83)</f>
        <v>0</v>
      </c>
      <c r="E84" s="149">
        <f>SUM(E74:E83)</f>
        <v>0</v>
      </c>
      <c r="F84" s="149">
        <f>SUM(F74:F83)</f>
        <v>0</v>
      </c>
    </row>
    <row r="85" spans="1:6" x14ac:dyDescent="0.25">
      <c r="A85" s="119" t="s">
        <v>1704</v>
      </c>
      <c r="B85" s="192" t="s">
        <v>783</v>
      </c>
      <c r="C85" s="183" t="s">
        <v>351</v>
      </c>
      <c r="D85" s="149"/>
      <c r="E85" s="149"/>
      <c r="F85" s="149"/>
    </row>
    <row r="86" spans="1:6" x14ac:dyDescent="0.25">
      <c r="A86" s="119" t="s">
        <v>1705</v>
      </c>
      <c r="B86" s="192" t="s">
        <v>787</v>
      </c>
      <c r="C86" s="183" t="s">
        <v>351</v>
      </c>
      <c r="D86" s="149"/>
      <c r="E86" s="149"/>
      <c r="F86" s="149"/>
    </row>
    <row r="87" spans="1:6" x14ac:dyDescent="0.25">
      <c r="A87" s="119" t="s">
        <v>1706</v>
      </c>
      <c r="B87" s="192" t="s">
        <v>788</v>
      </c>
      <c r="C87" s="183" t="s">
        <v>351</v>
      </c>
      <c r="D87" s="149"/>
      <c r="E87" s="149"/>
      <c r="F87" s="149"/>
    </row>
    <row r="88" spans="1:6" x14ac:dyDescent="0.25">
      <c r="A88" s="119" t="s">
        <v>1707</v>
      </c>
      <c r="B88" s="192" t="s">
        <v>786</v>
      </c>
      <c r="C88" s="183" t="s">
        <v>351</v>
      </c>
      <c r="D88" s="149"/>
      <c r="E88" s="149"/>
      <c r="F88" s="149"/>
    </row>
    <row r="89" spans="1:6" x14ac:dyDescent="0.25">
      <c r="A89" s="119" t="s">
        <v>1708</v>
      </c>
      <c r="B89" s="192" t="s">
        <v>785</v>
      </c>
      <c r="C89" s="183" t="s">
        <v>351</v>
      </c>
      <c r="D89" s="149"/>
      <c r="E89" s="149"/>
      <c r="F89" s="149"/>
    </row>
    <row r="90" spans="1:6" x14ac:dyDescent="0.25">
      <c r="A90" s="119" t="s">
        <v>1709</v>
      </c>
      <c r="B90" s="192" t="s">
        <v>784</v>
      </c>
      <c r="C90" s="183" t="s">
        <v>351</v>
      </c>
      <c r="D90" s="149"/>
      <c r="E90" s="149"/>
      <c r="F90" s="149"/>
    </row>
    <row r="91" spans="1:6" x14ac:dyDescent="0.25">
      <c r="A91" s="119" t="s">
        <v>1710</v>
      </c>
      <c r="B91" s="192" t="s">
        <v>779</v>
      </c>
      <c r="C91" s="183" t="s">
        <v>351</v>
      </c>
      <c r="D91" s="149"/>
      <c r="E91" s="149"/>
      <c r="F91" s="149"/>
    </row>
    <row r="92" spans="1:6" x14ac:dyDescent="0.25">
      <c r="A92" s="119" t="s">
        <v>1711</v>
      </c>
      <c r="B92" s="192" t="s">
        <v>780</v>
      </c>
      <c r="C92" s="183" t="s">
        <v>351</v>
      </c>
      <c r="D92" s="149"/>
      <c r="E92" s="149"/>
      <c r="F92" s="149"/>
    </row>
    <row r="93" spans="1:6" x14ac:dyDescent="0.25">
      <c r="A93" s="119" t="s">
        <v>1712</v>
      </c>
      <c r="B93" s="192" t="s">
        <v>781</v>
      </c>
      <c r="C93" s="183" t="s">
        <v>351</v>
      </c>
      <c r="D93" s="149"/>
      <c r="E93" s="149"/>
      <c r="F93" s="149"/>
    </row>
    <row r="94" spans="1:6" x14ac:dyDescent="0.25">
      <c r="A94" s="119" t="s">
        <v>1713</v>
      </c>
      <c r="B94" s="192" t="s">
        <v>782</v>
      </c>
      <c r="C94" s="183" t="s">
        <v>351</v>
      </c>
      <c r="D94" s="149"/>
      <c r="E94" s="149"/>
      <c r="F94" s="149"/>
    </row>
    <row r="95" spans="1:6" ht="28.5" x14ac:dyDescent="0.25">
      <c r="A95" s="119" t="s">
        <v>1714</v>
      </c>
      <c r="B95" s="193" t="s">
        <v>680</v>
      </c>
      <c r="C95" s="182" t="s">
        <v>351</v>
      </c>
      <c r="D95" s="149">
        <f>SUM(D85:D94)</f>
        <v>0</v>
      </c>
      <c r="E95" s="149">
        <f>SUM(E85:E94)</f>
        <v>0</v>
      </c>
      <c r="F95" s="149">
        <f>SUM(F85:F94)</f>
        <v>0</v>
      </c>
    </row>
    <row r="96" spans="1:6" x14ac:dyDescent="0.25">
      <c r="A96" s="119" t="s">
        <v>1715</v>
      </c>
      <c r="B96" s="192" t="s">
        <v>778</v>
      </c>
      <c r="C96" s="183" t="s">
        <v>352</v>
      </c>
      <c r="D96" s="149"/>
      <c r="E96" s="149"/>
      <c r="F96" s="149"/>
    </row>
    <row r="97" spans="1:6" x14ac:dyDescent="0.25">
      <c r="A97" s="119" t="s">
        <v>1716</v>
      </c>
      <c r="B97" s="192" t="s">
        <v>787</v>
      </c>
      <c r="C97" s="183" t="s">
        <v>352</v>
      </c>
      <c r="D97" s="149"/>
      <c r="E97" s="149"/>
      <c r="F97" s="149"/>
    </row>
    <row r="98" spans="1:6" x14ac:dyDescent="0.25">
      <c r="A98" s="119" t="s">
        <v>1717</v>
      </c>
      <c r="B98" s="192" t="s">
        <v>788</v>
      </c>
      <c r="C98" s="183" t="s">
        <v>352</v>
      </c>
      <c r="D98" s="149"/>
      <c r="E98" s="149">
        <v>31521524</v>
      </c>
      <c r="F98" s="149">
        <v>31521524</v>
      </c>
    </row>
    <row r="99" spans="1:6" x14ac:dyDescent="0.25">
      <c r="A99" s="119" t="s">
        <v>1718</v>
      </c>
      <c r="B99" s="192" t="s">
        <v>786</v>
      </c>
      <c r="C99" s="183" t="s">
        <v>352</v>
      </c>
      <c r="D99" s="149"/>
      <c r="E99" s="149">
        <v>33450397</v>
      </c>
      <c r="F99" s="149">
        <v>33450397</v>
      </c>
    </row>
    <row r="100" spans="1:6" x14ac:dyDescent="0.25">
      <c r="A100" s="119" t="s">
        <v>1719</v>
      </c>
      <c r="B100" s="192" t="s">
        <v>785</v>
      </c>
      <c r="C100" s="183" t="s">
        <v>352</v>
      </c>
      <c r="D100" s="149"/>
      <c r="E100" s="149"/>
      <c r="F100" s="149"/>
    </row>
    <row r="101" spans="1:6" x14ac:dyDescent="0.25">
      <c r="A101" s="119" t="s">
        <v>1720</v>
      </c>
      <c r="B101" s="192" t="s">
        <v>784</v>
      </c>
      <c r="C101" s="183" t="s">
        <v>352</v>
      </c>
      <c r="D101" s="149"/>
      <c r="E101" s="149"/>
      <c r="F101" s="149"/>
    </row>
    <row r="102" spans="1:6" x14ac:dyDescent="0.25">
      <c r="A102" s="119" t="s">
        <v>1721</v>
      </c>
      <c r="B102" s="192" t="s">
        <v>779</v>
      </c>
      <c r="C102" s="183" t="s">
        <v>352</v>
      </c>
      <c r="D102" s="149"/>
      <c r="E102" s="149"/>
      <c r="F102" s="149"/>
    </row>
    <row r="103" spans="1:6" x14ac:dyDescent="0.25">
      <c r="A103" s="119" t="s">
        <v>1722</v>
      </c>
      <c r="B103" s="192" t="s">
        <v>780</v>
      </c>
      <c r="C103" s="183" t="s">
        <v>352</v>
      </c>
      <c r="D103" s="149"/>
      <c r="E103" s="149"/>
      <c r="F103" s="149"/>
    </row>
    <row r="104" spans="1:6" x14ac:dyDescent="0.25">
      <c r="A104" s="119" t="s">
        <v>1723</v>
      </c>
      <c r="B104" s="192" t="s">
        <v>781</v>
      </c>
      <c r="C104" s="183" t="s">
        <v>352</v>
      </c>
      <c r="D104" s="149"/>
      <c r="E104" s="149"/>
      <c r="F104" s="149"/>
    </row>
    <row r="105" spans="1:6" x14ac:dyDescent="0.25">
      <c r="A105" s="119" t="s">
        <v>1724</v>
      </c>
      <c r="B105" s="192" t="s">
        <v>782</v>
      </c>
      <c r="C105" s="183" t="s">
        <v>352</v>
      </c>
      <c r="D105" s="149"/>
      <c r="E105" s="149"/>
      <c r="F105" s="149"/>
    </row>
    <row r="106" spans="1:6" x14ac:dyDescent="0.25">
      <c r="A106" s="119" t="s">
        <v>1725</v>
      </c>
      <c r="B106" s="193" t="s">
        <v>625</v>
      </c>
      <c r="C106" s="182" t="s">
        <v>352</v>
      </c>
      <c r="D106" s="149">
        <f>SUM(D96:D105)</f>
        <v>0</v>
      </c>
      <c r="E106" s="149">
        <f>SUM(E96:E105)</f>
        <v>64971921</v>
      </c>
      <c r="F106" s="149">
        <f>SUM(F96:F105)</f>
        <v>64971921</v>
      </c>
    </row>
    <row r="107" spans="1:6" x14ac:dyDescent="0.25">
      <c r="A107" s="119" t="s">
        <v>1726</v>
      </c>
      <c r="B107" s="192" t="s">
        <v>789</v>
      </c>
      <c r="C107" s="156" t="s">
        <v>436</v>
      </c>
      <c r="D107" s="149"/>
      <c r="E107" s="149"/>
      <c r="F107" s="149"/>
    </row>
    <row r="108" spans="1:6" x14ac:dyDescent="0.25">
      <c r="A108" s="119" t="s">
        <v>1727</v>
      </c>
      <c r="B108" s="192" t="s">
        <v>790</v>
      </c>
      <c r="C108" s="156" t="s">
        <v>436</v>
      </c>
      <c r="D108" s="149"/>
      <c r="E108" s="149"/>
      <c r="F108" s="149"/>
    </row>
    <row r="109" spans="1:6" x14ac:dyDescent="0.25">
      <c r="A109" s="119" t="s">
        <v>1728</v>
      </c>
      <c r="B109" s="192" t="s">
        <v>798</v>
      </c>
      <c r="C109" s="156" t="s">
        <v>436</v>
      </c>
      <c r="D109" s="149"/>
      <c r="E109" s="149"/>
      <c r="F109" s="149"/>
    </row>
    <row r="110" spans="1:6" x14ac:dyDescent="0.25">
      <c r="A110" s="119" t="s">
        <v>1729</v>
      </c>
      <c r="B110" s="194" t="s">
        <v>797</v>
      </c>
      <c r="C110" s="156" t="s">
        <v>436</v>
      </c>
      <c r="D110" s="149"/>
      <c r="E110" s="149"/>
      <c r="F110" s="149"/>
    </row>
    <row r="111" spans="1:6" x14ac:dyDescent="0.25">
      <c r="A111" s="119" t="s">
        <v>1730</v>
      </c>
      <c r="B111" s="194" t="s">
        <v>796</v>
      </c>
      <c r="C111" s="156" t="s">
        <v>436</v>
      </c>
      <c r="D111" s="149"/>
      <c r="E111" s="149"/>
      <c r="F111" s="149"/>
    </row>
    <row r="112" spans="1:6" x14ac:dyDescent="0.25">
      <c r="A112" s="119" t="s">
        <v>1731</v>
      </c>
      <c r="B112" s="194" t="s">
        <v>795</v>
      </c>
      <c r="C112" s="156" t="s">
        <v>436</v>
      </c>
      <c r="D112" s="149"/>
      <c r="E112" s="149"/>
      <c r="F112" s="149"/>
    </row>
    <row r="113" spans="1:6" x14ac:dyDescent="0.25">
      <c r="A113" s="119" t="s">
        <v>1732</v>
      </c>
      <c r="B113" s="192" t="s">
        <v>794</v>
      </c>
      <c r="C113" s="156" t="s">
        <v>436</v>
      </c>
      <c r="D113" s="149"/>
      <c r="E113" s="149"/>
      <c r="F113" s="149"/>
    </row>
    <row r="114" spans="1:6" x14ac:dyDescent="0.25">
      <c r="A114" s="119" t="s">
        <v>1733</v>
      </c>
      <c r="B114" s="192" t="s">
        <v>799</v>
      </c>
      <c r="C114" s="156" t="s">
        <v>436</v>
      </c>
      <c r="D114" s="149"/>
      <c r="E114" s="149"/>
      <c r="F114" s="149"/>
    </row>
    <row r="115" spans="1:6" x14ac:dyDescent="0.25">
      <c r="A115" s="119" t="s">
        <v>1734</v>
      </c>
      <c r="B115" s="192" t="s">
        <v>791</v>
      </c>
      <c r="C115" s="156" t="s">
        <v>436</v>
      </c>
      <c r="D115" s="149"/>
      <c r="E115" s="149"/>
      <c r="F115" s="149"/>
    </row>
    <row r="116" spans="1:6" x14ac:dyDescent="0.25">
      <c r="A116" s="119" t="s">
        <v>1735</v>
      </c>
      <c r="B116" s="192" t="s">
        <v>792</v>
      </c>
      <c r="C116" s="156" t="s">
        <v>436</v>
      </c>
      <c r="D116" s="149"/>
      <c r="E116" s="149"/>
      <c r="F116" s="149"/>
    </row>
    <row r="117" spans="1:6" ht="28.5" x14ac:dyDescent="0.25">
      <c r="A117" s="119" t="s">
        <v>1736</v>
      </c>
      <c r="B117" s="193" t="s">
        <v>917</v>
      </c>
      <c r="C117" s="182" t="s">
        <v>436</v>
      </c>
      <c r="D117" s="149">
        <f>SUM(D107:D116)</f>
        <v>0</v>
      </c>
      <c r="E117" s="149">
        <f>SUM(E107:E116)</f>
        <v>0</v>
      </c>
      <c r="F117" s="149">
        <f>SUM(F107:F116)</f>
        <v>0</v>
      </c>
    </row>
    <row r="118" spans="1:6" x14ac:dyDescent="0.25">
      <c r="A118" s="119" t="s">
        <v>1737</v>
      </c>
      <c r="B118" s="192" t="s">
        <v>789</v>
      </c>
      <c r="C118" s="156" t="s">
        <v>437</v>
      </c>
      <c r="D118" s="149"/>
      <c r="E118" s="149"/>
      <c r="F118" s="149"/>
    </row>
    <row r="119" spans="1:6" x14ac:dyDescent="0.25">
      <c r="A119" s="119" t="s">
        <v>1738</v>
      </c>
      <c r="B119" s="192" t="s">
        <v>790</v>
      </c>
      <c r="C119" s="156" t="s">
        <v>437</v>
      </c>
      <c r="D119" s="149"/>
      <c r="E119" s="149"/>
      <c r="F119" s="149"/>
    </row>
    <row r="120" spans="1:6" x14ac:dyDescent="0.25">
      <c r="A120" s="119" t="s">
        <v>1739</v>
      </c>
      <c r="B120" s="192" t="s">
        <v>798</v>
      </c>
      <c r="C120" s="156" t="s">
        <v>437</v>
      </c>
      <c r="D120" s="149"/>
      <c r="E120" s="149"/>
      <c r="F120" s="149"/>
    </row>
    <row r="121" spans="1:6" x14ac:dyDescent="0.25">
      <c r="A121" s="119" t="s">
        <v>1740</v>
      </c>
      <c r="B121" s="194" t="s">
        <v>797</v>
      </c>
      <c r="C121" s="156" t="s">
        <v>437</v>
      </c>
      <c r="D121" s="149"/>
      <c r="E121" s="149"/>
      <c r="F121" s="149"/>
    </row>
    <row r="122" spans="1:6" x14ac:dyDescent="0.25">
      <c r="A122" s="119" t="s">
        <v>1741</v>
      </c>
      <c r="B122" s="194" t="s">
        <v>796</v>
      </c>
      <c r="C122" s="156" t="s">
        <v>437</v>
      </c>
      <c r="D122" s="149"/>
      <c r="E122" s="149"/>
      <c r="F122" s="149"/>
    </row>
    <row r="123" spans="1:6" x14ac:dyDescent="0.25">
      <c r="A123" s="119" t="s">
        <v>1742</v>
      </c>
      <c r="B123" s="194" t="s">
        <v>795</v>
      </c>
      <c r="C123" s="156" t="s">
        <v>437</v>
      </c>
      <c r="D123" s="149"/>
      <c r="E123" s="149"/>
      <c r="F123" s="149"/>
    </row>
    <row r="124" spans="1:6" x14ac:dyDescent="0.25">
      <c r="A124" s="119" t="s">
        <v>1743</v>
      </c>
      <c r="B124" s="192" t="s">
        <v>794</v>
      </c>
      <c r="C124" s="156" t="s">
        <v>437</v>
      </c>
      <c r="D124" s="149"/>
      <c r="E124" s="149"/>
      <c r="F124" s="149"/>
    </row>
    <row r="125" spans="1:6" x14ac:dyDescent="0.25">
      <c r="A125" s="119" t="s">
        <v>1744</v>
      </c>
      <c r="B125" s="192" t="s">
        <v>799</v>
      </c>
      <c r="C125" s="156" t="s">
        <v>437</v>
      </c>
      <c r="D125" s="149"/>
      <c r="E125" s="149"/>
      <c r="F125" s="149"/>
    </row>
    <row r="126" spans="1:6" x14ac:dyDescent="0.25">
      <c r="A126" s="119" t="s">
        <v>1745</v>
      </c>
      <c r="B126" s="192" t="s">
        <v>791</v>
      </c>
      <c r="C126" s="156" t="s">
        <v>437</v>
      </c>
      <c r="D126" s="149"/>
      <c r="E126" s="149"/>
      <c r="F126" s="149"/>
    </row>
    <row r="127" spans="1:6" x14ac:dyDescent="0.25">
      <c r="A127" s="119" t="s">
        <v>1746</v>
      </c>
      <c r="B127" s="192" t="s">
        <v>792</v>
      </c>
      <c r="C127" s="156" t="s">
        <v>437</v>
      </c>
      <c r="D127" s="149"/>
      <c r="E127" s="149"/>
      <c r="F127" s="149"/>
    </row>
    <row r="128" spans="1:6" ht="28.5" x14ac:dyDescent="0.25">
      <c r="A128" s="119" t="s">
        <v>1747</v>
      </c>
      <c r="B128" s="193" t="s">
        <v>918</v>
      </c>
      <c r="C128" s="182" t="s">
        <v>437</v>
      </c>
      <c r="D128" s="149">
        <f>SUM(D118:D127)</f>
        <v>0</v>
      </c>
      <c r="E128" s="149">
        <f>SUM(E118:E127)</f>
        <v>0</v>
      </c>
      <c r="F128" s="149">
        <f>SUM(F118:F127)</f>
        <v>0</v>
      </c>
    </row>
    <row r="129" spans="1:6" x14ac:dyDescent="0.25">
      <c r="A129" s="119" t="s">
        <v>1748</v>
      </c>
      <c r="B129" s="192" t="s">
        <v>789</v>
      </c>
      <c r="C129" s="156" t="s">
        <v>438</v>
      </c>
      <c r="D129" s="149"/>
      <c r="E129" s="149"/>
      <c r="F129" s="149"/>
    </row>
    <row r="130" spans="1:6" x14ac:dyDescent="0.25">
      <c r="A130" s="119" t="s">
        <v>1749</v>
      </c>
      <c r="B130" s="192" t="s">
        <v>790</v>
      </c>
      <c r="C130" s="156" t="s">
        <v>438</v>
      </c>
      <c r="D130" s="149"/>
      <c r="E130" s="149"/>
      <c r="F130" s="149"/>
    </row>
    <row r="131" spans="1:6" x14ac:dyDescent="0.25">
      <c r="A131" s="119" t="s">
        <v>1750</v>
      </c>
      <c r="B131" s="192" t="s">
        <v>798</v>
      </c>
      <c r="C131" s="156" t="s">
        <v>438</v>
      </c>
      <c r="D131" s="149"/>
      <c r="E131" s="149"/>
      <c r="F131" s="149"/>
    </row>
    <row r="132" spans="1:6" x14ac:dyDescent="0.25">
      <c r="A132" s="119" t="s">
        <v>1751</v>
      </c>
      <c r="B132" s="194" t="s">
        <v>797</v>
      </c>
      <c r="C132" s="156" t="s">
        <v>438</v>
      </c>
      <c r="D132" s="149"/>
      <c r="E132" s="149"/>
      <c r="F132" s="149"/>
    </row>
    <row r="133" spans="1:6" x14ac:dyDescent="0.25">
      <c r="A133" s="119" t="s">
        <v>1752</v>
      </c>
      <c r="B133" s="194" t="s">
        <v>796</v>
      </c>
      <c r="C133" s="156" t="s">
        <v>438</v>
      </c>
      <c r="D133" s="149"/>
      <c r="E133" s="149"/>
      <c r="F133" s="149"/>
    </row>
    <row r="134" spans="1:6" x14ac:dyDescent="0.25">
      <c r="A134" s="119" t="s">
        <v>1753</v>
      </c>
      <c r="B134" s="194" t="s">
        <v>795</v>
      </c>
      <c r="C134" s="156" t="s">
        <v>438</v>
      </c>
      <c r="D134" s="149"/>
      <c r="E134" s="149"/>
      <c r="F134" s="149"/>
    </row>
    <row r="135" spans="1:6" x14ac:dyDescent="0.25">
      <c r="A135" s="119" t="s">
        <v>1754</v>
      </c>
      <c r="B135" s="192" t="s">
        <v>794</v>
      </c>
      <c r="C135" s="156" t="s">
        <v>438</v>
      </c>
      <c r="D135" s="149"/>
      <c r="E135" s="149"/>
      <c r="F135" s="149"/>
    </row>
    <row r="136" spans="1:6" x14ac:dyDescent="0.25">
      <c r="A136" s="119" t="s">
        <v>1755</v>
      </c>
      <c r="B136" s="192" t="s">
        <v>793</v>
      </c>
      <c r="C136" s="156" t="s">
        <v>438</v>
      </c>
      <c r="D136" s="149"/>
      <c r="E136" s="149"/>
      <c r="F136" s="149"/>
    </row>
    <row r="137" spans="1:6" x14ac:dyDescent="0.25">
      <c r="A137" s="119" t="s">
        <v>1756</v>
      </c>
      <c r="B137" s="192" t="s">
        <v>791</v>
      </c>
      <c r="C137" s="156" t="s">
        <v>438</v>
      </c>
      <c r="D137" s="149"/>
      <c r="E137" s="149"/>
      <c r="F137" s="149"/>
    </row>
    <row r="138" spans="1:6" x14ac:dyDescent="0.25">
      <c r="A138" s="119" t="s">
        <v>1757</v>
      </c>
      <c r="B138" s="192" t="s">
        <v>792</v>
      </c>
      <c r="C138" s="156" t="s">
        <v>438</v>
      </c>
      <c r="D138" s="149"/>
      <c r="E138" s="149"/>
      <c r="F138" s="149"/>
    </row>
    <row r="139" spans="1:6" ht="28.5" x14ac:dyDescent="0.25">
      <c r="A139" s="119" t="s">
        <v>1758</v>
      </c>
      <c r="B139" s="195" t="s">
        <v>919</v>
      </c>
      <c r="C139" s="182" t="s">
        <v>438</v>
      </c>
      <c r="D139" s="149">
        <f>SUM(D129:D138)</f>
        <v>0</v>
      </c>
      <c r="E139" s="149">
        <f>SUM(E129:E138)</f>
        <v>0</v>
      </c>
      <c r="F139" s="149">
        <f>SUM(F129:F138)</f>
        <v>0</v>
      </c>
    </row>
    <row r="140" spans="1:6" x14ac:dyDescent="0.25">
      <c r="A140" s="119" t="s">
        <v>1759</v>
      </c>
      <c r="B140" s="192" t="s">
        <v>789</v>
      </c>
      <c r="C140" s="156" t="s">
        <v>904</v>
      </c>
      <c r="D140" s="149"/>
      <c r="E140" s="149"/>
      <c r="F140" s="149"/>
    </row>
    <row r="141" spans="1:6" x14ac:dyDescent="0.25">
      <c r="A141" s="119" t="s">
        <v>1760</v>
      </c>
      <c r="B141" s="192" t="s">
        <v>790</v>
      </c>
      <c r="C141" s="156" t="s">
        <v>904</v>
      </c>
      <c r="D141" s="149"/>
      <c r="E141" s="149"/>
      <c r="F141" s="149"/>
    </row>
    <row r="142" spans="1:6" x14ac:dyDescent="0.25">
      <c r="A142" s="119" t="s">
        <v>1761</v>
      </c>
      <c r="B142" s="192" t="s">
        <v>798</v>
      </c>
      <c r="C142" s="156" t="s">
        <v>904</v>
      </c>
      <c r="D142" s="149"/>
      <c r="E142" s="149"/>
      <c r="F142" s="149"/>
    </row>
    <row r="143" spans="1:6" x14ac:dyDescent="0.25">
      <c r="A143" s="119" t="s">
        <v>1762</v>
      </c>
      <c r="B143" s="194" t="s">
        <v>797</v>
      </c>
      <c r="C143" s="156" t="s">
        <v>904</v>
      </c>
      <c r="D143" s="149"/>
      <c r="E143" s="149"/>
      <c r="F143" s="149"/>
    </row>
    <row r="144" spans="1:6" x14ac:dyDescent="0.25">
      <c r="A144" s="119" t="s">
        <v>1763</v>
      </c>
      <c r="B144" s="194" t="s">
        <v>796</v>
      </c>
      <c r="C144" s="156" t="s">
        <v>904</v>
      </c>
      <c r="D144" s="149"/>
      <c r="E144" s="149"/>
      <c r="F144" s="149"/>
    </row>
    <row r="145" spans="1:6" x14ac:dyDescent="0.25">
      <c r="A145" s="119" t="s">
        <v>1764</v>
      </c>
      <c r="B145" s="194" t="s">
        <v>795</v>
      </c>
      <c r="C145" s="156" t="s">
        <v>904</v>
      </c>
      <c r="D145" s="149"/>
      <c r="E145" s="149"/>
      <c r="F145" s="149"/>
    </row>
    <row r="146" spans="1:6" x14ac:dyDescent="0.25">
      <c r="A146" s="119" t="s">
        <v>1765</v>
      </c>
      <c r="B146" s="192" t="s">
        <v>794</v>
      </c>
      <c r="C146" s="156" t="s">
        <v>904</v>
      </c>
      <c r="D146" s="149"/>
      <c r="E146" s="149"/>
      <c r="F146" s="149"/>
    </row>
    <row r="147" spans="1:6" x14ac:dyDescent="0.25">
      <c r="A147" s="119" t="s">
        <v>1766</v>
      </c>
      <c r="B147" s="192" t="s">
        <v>793</v>
      </c>
      <c r="C147" s="156" t="s">
        <v>904</v>
      </c>
      <c r="D147" s="149"/>
      <c r="E147" s="149"/>
      <c r="F147" s="149"/>
    </row>
    <row r="148" spans="1:6" x14ac:dyDescent="0.25">
      <c r="A148" s="119" t="s">
        <v>1767</v>
      </c>
      <c r="B148" s="192" t="s">
        <v>791</v>
      </c>
      <c r="C148" s="156" t="s">
        <v>904</v>
      </c>
      <c r="D148" s="149"/>
      <c r="E148" s="149"/>
      <c r="F148" s="149"/>
    </row>
    <row r="149" spans="1:6" x14ac:dyDescent="0.25">
      <c r="A149" s="119" t="s">
        <v>1768</v>
      </c>
      <c r="B149" s="192" t="s">
        <v>792</v>
      </c>
      <c r="C149" s="156" t="s">
        <v>904</v>
      </c>
      <c r="D149" s="149"/>
      <c r="E149" s="149"/>
      <c r="F149" s="149"/>
    </row>
    <row r="150" spans="1:6" ht="28.5" x14ac:dyDescent="0.25">
      <c r="A150" s="119" t="s">
        <v>1769</v>
      </c>
      <c r="B150" s="195" t="s">
        <v>920</v>
      </c>
      <c r="C150" s="182" t="s">
        <v>904</v>
      </c>
      <c r="D150" s="149">
        <f>SUM(D140:D149)</f>
        <v>0</v>
      </c>
      <c r="E150" s="149">
        <f>SUM(E140:E149)</f>
        <v>0</v>
      </c>
      <c r="F150" s="149">
        <f>SUM(F140:F149)</f>
        <v>0</v>
      </c>
    </row>
    <row r="151" spans="1:6" x14ac:dyDescent="0.25">
      <c r="A151" s="119" t="s">
        <v>1770</v>
      </c>
      <c r="B151" s="192" t="s">
        <v>789</v>
      </c>
      <c r="C151" s="156" t="s">
        <v>905</v>
      </c>
      <c r="D151" s="149"/>
      <c r="E151" s="149"/>
      <c r="F151" s="149"/>
    </row>
    <row r="152" spans="1:6" x14ac:dyDescent="0.25">
      <c r="A152" s="119" t="s">
        <v>1771</v>
      </c>
      <c r="B152" s="192" t="s">
        <v>790</v>
      </c>
      <c r="C152" s="156" t="s">
        <v>905</v>
      </c>
      <c r="D152" s="149"/>
      <c r="E152" s="149"/>
      <c r="F152" s="149"/>
    </row>
    <row r="153" spans="1:6" x14ac:dyDescent="0.25">
      <c r="A153" s="119" t="s">
        <v>1772</v>
      </c>
      <c r="B153" s="192" t="s">
        <v>798</v>
      </c>
      <c r="C153" s="156" t="s">
        <v>905</v>
      </c>
      <c r="D153" s="149"/>
      <c r="E153" s="149"/>
      <c r="F153" s="149"/>
    </row>
    <row r="154" spans="1:6" x14ac:dyDescent="0.25">
      <c r="A154" s="119" t="s">
        <v>1773</v>
      </c>
      <c r="B154" s="194" t="s">
        <v>797</v>
      </c>
      <c r="C154" s="156" t="s">
        <v>905</v>
      </c>
      <c r="D154" s="149"/>
      <c r="E154" s="149"/>
      <c r="F154" s="149"/>
    </row>
    <row r="155" spans="1:6" x14ac:dyDescent="0.25">
      <c r="A155" s="119" t="s">
        <v>1774</v>
      </c>
      <c r="B155" s="194" t="s">
        <v>796</v>
      </c>
      <c r="C155" s="156" t="s">
        <v>905</v>
      </c>
      <c r="D155" s="149"/>
      <c r="E155" s="149"/>
      <c r="F155" s="149"/>
    </row>
    <row r="156" spans="1:6" x14ac:dyDescent="0.25">
      <c r="A156" s="119" t="s">
        <v>1775</v>
      </c>
      <c r="B156" s="194" t="s">
        <v>795</v>
      </c>
      <c r="C156" s="156" t="s">
        <v>905</v>
      </c>
      <c r="D156" s="149"/>
      <c r="E156" s="149"/>
      <c r="F156" s="149"/>
    </row>
    <row r="157" spans="1:6" x14ac:dyDescent="0.25">
      <c r="A157" s="119" t="s">
        <v>1776</v>
      </c>
      <c r="B157" s="192" t="s">
        <v>794</v>
      </c>
      <c r="C157" s="156" t="s">
        <v>905</v>
      </c>
      <c r="D157" s="149"/>
      <c r="E157" s="149"/>
      <c r="F157" s="149"/>
    </row>
    <row r="158" spans="1:6" x14ac:dyDescent="0.25">
      <c r="A158" s="119" t="s">
        <v>1777</v>
      </c>
      <c r="B158" s="192" t="s">
        <v>793</v>
      </c>
      <c r="C158" s="156" t="s">
        <v>905</v>
      </c>
      <c r="D158" s="149"/>
      <c r="E158" s="149"/>
      <c r="F158" s="149"/>
    </row>
    <row r="159" spans="1:6" x14ac:dyDescent="0.25">
      <c r="A159" s="119" t="s">
        <v>1778</v>
      </c>
      <c r="B159" s="192" t="s">
        <v>791</v>
      </c>
      <c r="C159" s="156" t="s">
        <v>905</v>
      </c>
      <c r="D159" s="149"/>
      <c r="E159" s="149"/>
      <c r="F159" s="149"/>
    </row>
    <row r="160" spans="1:6" x14ac:dyDescent="0.25">
      <c r="A160" s="119" t="s">
        <v>1779</v>
      </c>
      <c r="B160" s="192" t="s">
        <v>792</v>
      </c>
      <c r="C160" s="156" t="s">
        <v>905</v>
      </c>
      <c r="D160" s="149"/>
      <c r="E160" s="149"/>
      <c r="F160" s="149"/>
    </row>
    <row r="161" spans="1:6" x14ac:dyDescent="0.25">
      <c r="A161" s="119" t="s">
        <v>1780</v>
      </c>
      <c r="B161" s="195" t="s">
        <v>921</v>
      </c>
      <c r="C161" s="182" t="s">
        <v>905</v>
      </c>
      <c r="D161" s="149">
        <f>SUM(D151:D160)</f>
        <v>0</v>
      </c>
      <c r="E161" s="149">
        <f>SUM(E151:E160)</f>
        <v>0</v>
      </c>
      <c r="F161" s="149">
        <f>SUM(F151:F160)</f>
        <v>0</v>
      </c>
    </row>
    <row r="162" spans="1:6" x14ac:dyDescent="0.25">
      <c r="A162" s="119" t="s">
        <v>1781</v>
      </c>
      <c r="B162" s="192" t="s">
        <v>789</v>
      </c>
      <c r="C162" s="156" t="s">
        <v>441</v>
      </c>
      <c r="D162" s="149"/>
      <c r="E162" s="149"/>
      <c r="F162" s="149"/>
    </row>
    <row r="163" spans="1:6" x14ac:dyDescent="0.25">
      <c r="A163" s="119" t="s">
        <v>1782</v>
      </c>
      <c r="B163" s="192" t="s">
        <v>790</v>
      </c>
      <c r="C163" s="156" t="s">
        <v>441</v>
      </c>
      <c r="D163" s="149"/>
      <c r="E163" s="149"/>
      <c r="F163" s="149"/>
    </row>
    <row r="164" spans="1:6" x14ac:dyDescent="0.25">
      <c r="A164" s="119" t="s">
        <v>1783</v>
      </c>
      <c r="B164" s="192" t="s">
        <v>798</v>
      </c>
      <c r="C164" s="156" t="s">
        <v>441</v>
      </c>
      <c r="D164" s="149"/>
      <c r="E164" s="149"/>
      <c r="F164" s="149"/>
    </row>
    <row r="165" spans="1:6" x14ac:dyDescent="0.25">
      <c r="A165" s="119" t="s">
        <v>1784</v>
      </c>
      <c r="B165" s="194" t="s">
        <v>797</v>
      </c>
      <c r="C165" s="156" t="s">
        <v>441</v>
      </c>
      <c r="D165" s="149"/>
      <c r="E165" s="149"/>
      <c r="F165" s="149"/>
    </row>
    <row r="166" spans="1:6" x14ac:dyDescent="0.25">
      <c r="A166" s="119" t="s">
        <v>1785</v>
      </c>
      <c r="B166" s="194" t="s">
        <v>796</v>
      </c>
      <c r="C166" s="156" t="s">
        <v>441</v>
      </c>
      <c r="D166" s="149"/>
      <c r="E166" s="149"/>
      <c r="F166" s="149"/>
    </row>
    <row r="167" spans="1:6" x14ac:dyDescent="0.25">
      <c r="A167" s="119" t="s">
        <v>1786</v>
      </c>
      <c r="B167" s="194" t="s">
        <v>795</v>
      </c>
      <c r="C167" s="156" t="s">
        <v>441</v>
      </c>
      <c r="D167" s="149"/>
      <c r="E167" s="149"/>
      <c r="F167" s="149"/>
    </row>
    <row r="168" spans="1:6" x14ac:dyDescent="0.25">
      <c r="A168" s="119" t="s">
        <v>1787</v>
      </c>
      <c r="B168" s="192" t="s">
        <v>794</v>
      </c>
      <c r="C168" s="156" t="s">
        <v>441</v>
      </c>
      <c r="D168" s="149"/>
      <c r="E168" s="149"/>
      <c r="F168" s="149"/>
    </row>
    <row r="169" spans="1:6" x14ac:dyDescent="0.25">
      <c r="A169" s="119" t="s">
        <v>1788</v>
      </c>
      <c r="B169" s="192" t="s">
        <v>799</v>
      </c>
      <c r="C169" s="156" t="s">
        <v>441</v>
      </c>
      <c r="D169" s="149"/>
      <c r="E169" s="149"/>
      <c r="F169" s="149"/>
    </row>
    <row r="170" spans="1:6" x14ac:dyDescent="0.25">
      <c r="A170" s="119" t="s">
        <v>1789</v>
      </c>
      <c r="B170" s="192" t="s">
        <v>791</v>
      </c>
      <c r="C170" s="156" t="s">
        <v>441</v>
      </c>
      <c r="D170" s="149"/>
      <c r="E170" s="149"/>
      <c r="F170" s="149"/>
    </row>
    <row r="171" spans="1:6" x14ac:dyDescent="0.25">
      <c r="A171" s="119" t="s">
        <v>1790</v>
      </c>
      <c r="B171" s="192" t="s">
        <v>792</v>
      </c>
      <c r="C171" s="156" t="s">
        <v>441</v>
      </c>
      <c r="D171" s="149"/>
      <c r="E171" s="149"/>
      <c r="F171" s="149"/>
    </row>
    <row r="172" spans="1:6" ht="28.5" x14ac:dyDescent="0.25">
      <c r="A172" s="119" t="s">
        <v>1791</v>
      </c>
      <c r="B172" s="193" t="s">
        <v>922</v>
      </c>
      <c r="C172" s="182" t="s">
        <v>441</v>
      </c>
      <c r="D172" s="149">
        <f>SUM(D162:D171)</f>
        <v>0</v>
      </c>
      <c r="E172" s="149">
        <f>SUM(E162:E171)</f>
        <v>0</v>
      </c>
      <c r="F172" s="149">
        <f>SUM(F162:F171)</f>
        <v>0</v>
      </c>
    </row>
    <row r="173" spans="1:6" x14ac:dyDescent="0.25">
      <c r="A173" s="119" t="s">
        <v>1792</v>
      </c>
      <c r="B173" s="192" t="s">
        <v>789</v>
      </c>
      <c r="C173" s="156" t="s">
        <v>442</v>
      </c>
      <c r="D173" s="149"/>
      <c r="E173" s="149"/>
      <c r="F173" s="149"/>
    </row>
    <row r="174" spans="1:6" x14ac:dyDescent="0.25">
      <c r="A174" s="119" t="s">
        <v>1793</v>
      </c>
      <c r="B174" s="192" t="s">
        <v>790</v>
      </c>
      <c r="C174" s="156" t="s">
        <v>442</v>
      </c>
      <c r="D174" s="149"/>
      <c r="E174" s="149"/>
      <c r="F174" s="149"/>
    </row>
    <row r="175" spans="1:6" x14ac:dyDescent="0.25">
      <c r="A175" s="119" t="s">
        <v>1794</v>
      </c>
      <c r="B175" s="192" t="s">
        <v>798</v>
      </c>
      <c r="C175" s="156" t="s">
        <v>442</v>
      </c>
      <c r="D175" s="149"/>
      <c r="E175" s="149"/>
      <c r="F175" s="149"/>
    </row>
    <row r="176" spans="1:6" x14ac:dyDescent="0.25">
      <c r="A176" s="119" t="s">
        <v>1795</v>
      </c>
      <c r="B176" s="194" t="s">
        <v>797</v>
      </c>
      <c r="C176" s="156" t="s">
        <v>442</v>
      </c>
      <c r="D176" s="149"/>
      <c r="E176" s="149"/>
      <c r="F176" s="149"/>
    </row>
    <row r="177" spans="1:6" x14ac:dyDescent="0.25">
      <c r="A177" s="119" t="s">
        <v>1796</v>
      </c>
      <c r="B177" s="194" t="s">
        <v>796</v>
      </c>
      <c r="C177" s="156" t="s">
        <v>442</v>
      </c>
      <c r="D177" s="149"/>
      <c r="E177" s="149"/>
      <c r="F177" s="149"/>
    </row>
    <row r="178" spans="1:6" x14ac:dyDescent="0.25">
      <c r="A178" s="119" t="s">
        <v>1797</v>
      </c>
      <c r="B178" s="194" t="s">
        <v>795</v>
      </c>
      <c r="C178" s="156" t="s">
        <v>442</v>
      </c>
      <c r="D178" s="149"/>
      <c r="E178" s="149"/>
      <c r="F178" s="149"/>
    </row>
    <row r="179" spans="1:6" x14ac:dyDescent="0.25">
      <c r="A179" s="119" t="s">
        <v>1798</v>
      </c>
      <c r="B179" s="192" t="s">
        <v>794</v>
      </c>
      <c r="C179" s="156" t="s">
        <v>442</v>
      </c>
      <c r="D179" s="149"/>
      <c r="E179" s="149"/>
      <c r="F179" s="149"/>
    </row>
    <row r="180" spans="1:6" x14ac:dyDescent="0.25">
      <c r="A180" s="119" t="s">
        <v>1799</v>
      </c>
      <c r="B180" s="192" t="s">
        <v>799</v>
      </c>
      <c r="C180" s="156" t="s">
        <v>442</v>
      </c>
      <c r="D180" s="149"/>
      <c r="E180" s="149"/>
      <c r="F180" s="149"/>
    </row>
    <row r="181" spans="1:6" x14ac:dyDescent="0.25">
      <c r="A181" s="119" t="s">
        <v>1800</v>
      </c>
      <c r="B181" s="192" t="s">
        <v>791</v>
      </c>
      <c r="C181" s="156" t="s">
        <v>442</v>
      </c>
      <c r="D181" s="149"/>
      <c r="E181" s="149"/>
      <c r="F181" s="149"/>
    </row>
    <row r="182" spans="1:6" x14ac:dyDescent="0.25">
      <c r="A182" s="119" t="s">
        <v>1801</v>
      </c>
      <c r="B182" s="192" t="s">
        <v>792</v>
      </c>
      <c r="C182" s="156" t="s">
        <v>442</v>
      </c>
      <c r="D182" s="149"/>
      <c r="E182" s="149"/>
      <c r="F182" s="149"/>
    </row>
    <row r="183" spans="1:6" ht="28.5" x14ac:dyDescent="0.25">
      <c r="A183" s="119" t="s">
        <v>1802</v>
      </c>
      <c r="B183" s="193" t="s">
        <v>715</v>
      </c>
      <c r="C183" s="182" t="s">
        <v>442</v>
      </c>
      <c r="D183" s="149">
        <f>SUM(D173:D182)</f>
        <v>0</v>
      </c>
      <c r="E183" s="149">
        <f>SUM(E173:E182)</f>
        <v>0</v>
      </c>
      <c r="F183" s="149">
        <f>SUM(F173:F182)</f>
        <v>0</v>
      </c>
    </row>
    <row r="184" spans="1:6" x14ac:dyDescent="0.25">
      <c r="A184" s="119" t="s">
        <v>1803</v>
      </c>
      <c r="B184" s="192" t="s">
        <v>789</v>
      </c>
      <c r="C184" s="156" t="s">
        <v>443</v>
      </c>
      <c r="D184" s="149"/>
      <c r="E184" s="149"/>
      <c r="F184" s="149"/>
    </row>
    <row r="185" spans="1:6" x14ac:dyDescent="0.25">
      <c r="A185" s="119" t="s">
        <v>1804</v>
      </c>
      <c r="B185" s="192" t="s">
        <v>790</v>
      </c>
      <c r="C185" s="156" t="s">
        <v>443</v>
      </c>
      <c r="D185" s="149"/>
      <c r="E185" s="149"/>
      <c r="F185" s="149"/>
    </row>
    <row r="186" spans="1:6" x14ac:dyDescent="0.25">
      <c r="A186" s="119" t="s">
        <v>1805</v>
      </c>
      <c r="B186" s="192" t="s">
        <v>798</v>
      </c>
      <c r="C186" s="156" t="s">
        <v>443</v>
      </c>
      <c r="D186" s="149"/>
      <c r="E186" s="149"/>
      <c r="F186" s="149"/>
    </row>
    <row r="187" spans="1:6" x14ac:dyDescent="0.25">
      <c r="A187" s="119" t="s">
        <v>1806</v>
      </c>
      <c r="B187" s="194" t="s">
        <v>797</v>
      </c>
      <c r="C187" s="156" t="s">
        <v>443</v>
      </c>
      <c r="D187" s="149"/>
      <c r="E187" s="149"/>
      <c r="F187" s="149"/>
    </row>
    <row r="188" spans="1:6" x14ac:dyDescent="0.25">
      <c r="A188" s="119" t="s">
        <v>1807</v>
      </c>
      <c r="B188" s="194" t="s">
        <v>796</v>
      </c>
      <c r="C188" s="156" t="s">
        <v>443</v>
      </c>
      <c r="D188" s="149"/>
      <c r="E188" s="149"/>
      <c r="F188" s="149"/>
    </row>
    <row r="189" spans="1:6" x14ac:dyDescent="0.25">
      <c r="A189" s="119" t="s">
        <v>1808</v>
      </c>
      <c r="B189" s="194" t="s">
        <v>795</v>
      </c>
      <c r="C189" s="156" t="s">
        <v>443</v>
      </c>
      <c r="D189" s="149"/>
      <c r="E189" s="149"/>
      <c r="F189" s="149"/>
    </row>
    <row r="190" spans="1:6" x14ac:dyDescent="0.25">
      <c r="A190" s="119" t="s">
        <v>1809</v>
      </c>
      <c r="B190" s="192" t="s">
        <v>794</v>
      </c>
      <c r="C190" s="156" t="s">
        <v>443</v>
      </c>
      <c r="D190" s="149"/>
      <c r="E190" s="149"/>
      <c r="F190" s="149"/>
    </row>
    <row r="191" spans="1:6" x14ac:dyDescent="0.25">
      <c r="A191" s="119" t="s">
        <v>1810</v>
      </c>
      <c r="B191" s="192" t="s">
        <v>793</v>
      </c>
      <c r="C191" s="156" t="s">
        <v>443</v>
      </c>
      <c r="D191" s="149"/>
      <c r="E191" s="149"/>
      <c r="F191" s="149"/>
    </row>
    <row r="192" spans="1:6" x14ac:dyDescent="0.25">
      <c r="A192" s="119" t="s">
        <v>1811</v>
      </c>
      <c r="B192" s="192" t="s">
        <v>791</v>
      </c>
      <c r="C192" s="156" t="s">
        <v>443</v>
      </c>
      <c r="D192" s="149"/>
      <c r="E192" s="149"/>
      <c r="F192" s="149"/>
    </row>
    <row r="193" spans="1:6" x14ac:dyDescent="0.25">
      <c r="A193" s="119" t="s">
        <v>1812</v>
      </c>
      <c r="B193" s="192" t="s">
        <v>792</v>
      </c>
      <c r="C193" s="156" t="s">
        <v>443</v>
      </c>
      <c r="D193" s="149"/>
      <c r="E193" s="149"/>
      <c r="F193" s="149"/>
    </row>
    <row r="194" spans="1:6" ht="28.5" x14ac:dyDescent="0.25">
      <c r="A194" s="119" t="s">
        <v>1813</v>
      </c>
      <c r="B194" s="193" t="s">
        <v>923</v>
      </c>
      <c r="C194" s="182" t="s">
        <v>443</v>
      </c>
      <c r="D194" s="149">
        <f>SUM(D184:D193)</f>
        <v>0</v>
      </c>
      <c r="E194" s="149">
        <f>SUM(E184:E193)</f>
        <v>0</v>
      </c>
      <c r="F194" s="149">
        <f>SUM(F184:F193)</f>
        <v>0</v>
      </c>
    </row>
    <row r="195" spans="1:6" x14ac:dyDescent="0.25">
      <c r="A195" s="119" t="s">
        <v>1814</v>
      </c>
      <c r="B195" s="192" t="s">
        <v>789</v>
      </c>
      <c r="C195" s="156" t="s">
        <v>851</v>
      </c>
      <c r="D195" s="149"/>
      <c r="E195" s="149"/>
      <c r="F195" s="149"/>
    </row>
    <row r="196" spans="1:6" x14ac:dyDescent="0.25">
      <c r="A196" s="119" t="s">
        <v>1815</v>
      </c>
      <c r="B196" s="192" t="s">
        <v>790</v>
      </c>
      <c r="C196" s="156" t="s">
        <v>851</v>
      </c>
      <c r="D196" s="149"/>
      <c r="E196" s="149"/>
      <c r="F196" s="149"/>
    </row>
    <row r="197" spans="1:6" x14ac:dyDescent="0.25">
      <c r="A197" s="119" t="s">
        <v>1816</v>
      </c>
      <c r="B197" s="192" t="s">
        <v>798</v>
      </c>
      <c r="C197" s="156" t="s">
        <v>851</v>
      </c>
      <c r="D197" s="149"/>
      <c r="E197" s="149"/>
      <c r="F197" s="149"/>
    </row>
    <row r="198" spans="1:6" x14ac:dyDescent="0.25">
      <c r="A198" s="119" t="s">
        <v>1817</v>
      </c>
      <c r="B198" s="194" t="s">
        <v>797</v>
      </c>
      <c r="C198" s="156" t="s">
        <v>851</v>
      </c>
      <c r="D198" s="149"/>
      <c r="E198" s="149"/>
      <c r="F198" s="149"/>
    </row>
    <row r="199" spans="1:6" x14ac:dyDescent="0.25">
      <c r="A199" s="119" t="s">
        <v>1818</v>
      </c>
      <c r="B199" s="194" t="s">
        <v>796</v>
      </c>
      <c r="C199" s="156" t="s">
        <v>851</v>
      </c>
      <c r="D199" s="149"/>
      <c r="E199" s="149"/>
      <c r="F199" s="149"/>
    </row>
    <row r="200" spans="1:6" x14ac:dyDescent="0.25">
      <c r="A200" s="119" t="s">
        <v>1819</v>
      </c>
      <c r="B200" s="194" t="s">
        <v>795</v>
      </c>
      <c r="C200" s="156" t="s">
        <v>851</v>
      </c>
      <c r="D200" s="149"/>
      <c r="E200" s="149"/>
      <c r="F200" s="149"/>
    </row>
    <row r="201" spans="1:6" x14ac:dyDescent="0.25">
      <c r="A201" s="119" t="s">
        <v>1820</v>
      </c>
      <c r="B201" s="192" t="s">
        <v>794</v>
      </c>
      <c r="C201" s="156" t="s">
        <v>851</v>
      </c>
      <c r="D201" s="149"/>
      <c r="E201" s="149"/>
      <c r="F201" s="149"/>
    </row>
    <row r="202" spans="1:6" x14ac:dyDescent="0.25">
      <c r="A202" s="119" t="s">
        <v>1821</v>
      </c>
      <c r="B202" s="192" t="s">
        <v>793</v>
      </c>
      <c r="C202" s="156" t="s">
        <v>851</v>
      </c>
      <c r="D202" s="149"/>
      <c r="E202" s="149"/>
      <c r="F202" s="149"/>
    </row>
    <row r="203" spans="1:6" x14ac:dyDescent="0.25">
      <c r="A203" s="119" t="s">
        <v>1822</v>
      </c>
      <c r="B203" s="192" t="s">
        <v>791</v>
      </c>
      <c r="C203" s="156" t="s">
        <v>851</v>
      </c>
      <c r="D203" s="149"/>
      <c r="E203" s="149"/>
      <c r="F203" s="149"/>
    </row>
    <row r="204" spans="1:6" x14ac:dyDescent="0.25">
      <c r="A204" s="119" t="s">
        <v>1823</v>
      </c>
      <c r="B204" s="192" t="s">
        <v>792</v>
      </c>
      <c r="C204" s="156" t="s">
        <v>851</v>
      </c>
      <c r="D204" s="149"/>
      <c r="E204" s="149"/>
      <c r="F204" s="149"/>
    </row>
    <row r="205" spans="1:6" ht="28.5" x14ac:dyDescent="0.25">
      <c r="A205" s="119" t="s">
        <v>1824</v>
      </c>
      <c r="B205" s="193" t="s">
        <v>715</v>
      </c>
      <c r="C205" s="182" t="s">
        <v>851</v>
      </c>
      <c r="D205" s="149">
        <f>SUM(D195:D204)</f>
        <v>0</v>
      </c>
      <c r="E205" s="149">
        <f>SUM(E195:E204)</f>
        <v>0</v>
      </c>
      <c r="F205" s="149">
        <f>SUM(F195:F204)</f>
        <v>0</v>
      </c>
    </row>
    <row r="206" spans="1:6" x14ac:dyDescent="0.25">
      <c r="A206" s="119" t="s">
        <v>1825</v>
      </c>
      <c r="B206" s="192" t="s">
        <v>789</v>
      </c>
      <c r="C206" s="156" t="s">
        <v>853</v>
      </c>
      <c r="D206" s="149"/>
      <c r="E206" s="149"/>
      <c r="F206" s="149"/>
    </row>
    <row r="207" spans="1:6" x14ac:dyDescent="0.25">
      <c r="A207" s="119" t="s">
        <v>1826</v>
      </c>
      <c r="B207" s="192" t="s">
        <v>790</v>
      </c>
      <c r="C207" s="156" t="s">
        <v>853</v>
      </c>
      <c r="D207" s="149"/>
      <c r="E207" s="149"/>
      <c r="F207" s="149"/>
    </row>
    <row r="208" spans="1:6" x14ac:dyDescent="0.25">
      <c r="A208" s="119" t="s">
        <v>1827</v>
      </c>
      <c r="B208" s="192" t="s">
        <v>798</v>
      </c>
      <c r="C208" s="156" t="s">
        <v>853</v>
      </c>
      <c r="D208" s="149"/>
      <c r="E208" s="149"/>
      <c r="F208" s="149">
        <v>4051606</v>
      </c>
    </row>
    <row r="209" spans="1:6" x14ac:dyDescent="0.25">
      <c r="A209" s="119" t="s">
        <v>1828</v>
      </c>
      <c r="B209" s="194" t="s">
        <v>797</v>
      </c>
      <c r="C209" s="156" t="s">
        <v>853</v>
      </c>
      <c r="D209" s="149"/>
      <c r="E209" s="149"/>
      <c r="F209" s="149"/>
    </row>
    <row r="210" spans="1:6" x14ac:dyDescent="0.25">
      <c r="A210" s="119" t="s">
        <v>1829</v>
      </c>
      <c r="B210" s="194" t="s">
        <v>796</v>
      </c>
      <c r="C210" s="156" t="s">
        <v>853</v>
      </c>
      <c r="D210" s="149"/>
      <c r="E210" s="149"/>
      <c r="F210" s="149"/>
    </row>
    <row r="211" spans="1:6" x14ac:dyDescent="0.25">
      <c r="A211" s="119" t="s">
        <v>1830</v>
      </c>
      <c r="B211" s="194" t="s">
        <v>795</v>
      </c>
      <c r="C211" s="156" t="s">
        <v>853</v>
      </c>
      <c r="D211" s="149"/>
      <c r="E211" s="149"/>
      <c r="F211" s="149"/>
    </row>
    <row r="212" spans="1:6" x14ac:dyDescent="0.25">
      <c r="A212" s="119" t="s">
        <v>1831</v>
      </c>
      <c r="B212" s="192" t="s">
        <v>794</v>
      </c>
      <c r="C212" s="156" t="s">
        <v>853</v>
      </c>
      <c r="D212" s="149"/>
      <c r="E212" s="149"/>
      <c r="F212" s="149"/>
    </row>
    <row r="213" spans="1:6" x14ac:dyDescent="0.25">
      <c r="A213" s="119" t="s">
        <v>1832</v>
      </c>
      <c r="B213" s="192" t="s">
        <v>793</v>
      </c>
      <c r="C213" s="156" t="s">
        <v>853</v>
      </c>
      <c r="D213" s="149"/>
      <c r="E213" s="149"/>
      <c r="F213" s="149"/>
    </row>
    <row r="214" spans="1:6" x14ac:dyDescent="0.25">
      <c r="A214" s="119" t="s">
        <v>1833</v>
      </c>
      <c r="B214" s="192" t="s">
        <v>791</v>
      </c>
      <c r="C214" s="156" t="s">
        <v>853</v>
      </c>
      <c r="D214" s="149"/>
      <c r="E214" s="149"/>
      <c r="F214" s="149"/>
    </row>
    <row r="215" spans="1:6" x14ac:dyDescent="0.25">
      <c r="A215" s="119" t="s">
        <v>1834</v>
      </c>
      <c r="B215" s="192" t="s">
        <v>792</v>
      </c>
      <c r="C215" s="156" t="s">
        <v>853</v>
      </c>
      <c r="D215" s="149"/>
      <c r="E215" s="149"/>
      <c r="F215" s="149"/>
    </row>
    <row r="216" spans="1:6" x14ac:dyDescent="0.25">
      <c r="A216" s="119" t="s">
        <v>1835</v>
      </c>
      <c r="B216" s="193" t="s">
        <v>648</v>
      </c>
      <c r="C216" s="182" t="s">
        <v>853</v>
      </c>
      <c r="D216" s="149">
        <f>SUM(D206:D215)</f>
        <v>0</v>
      </c>
      <c r="E216" s="149">
        <f>SUM(E206:E215)</f>
        <v>0</v>
      </c>
      <c r="F216" s="149">
        <f>SUM(F206:F215)</f>
        <v>4051606</v>
      </c>
    </row>
  </sheetData>
  <mergeCells count="2">
    <mergeCell ref="B1:D1"/>
    <mergeCell ref="B2:D2"/>
  </mergeCells>
  <phoneticPr fontId="33" type="noConversion"/>
  <pageMargins left="0" right="0" top="0.74803149606299213" bottom="0.74803149606299213" header="0.31496062992125984" footer="0.31496062992125984"/>
  <pageSetup paperSize="9" scale="67" fitToHeight="0" orientation="portrait" r:id="rId1"/>
  <headerFooter>
    <oddHeader>&amp;C&amp;"Bookman Old Style,Normál"&amp;9 5. melléklet a 8/2021.(V. 28.) önkormányzati rendelethez</oddHeader>
    <oddFooter>&amp;C - 8 -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101"/>
  <sheetViews>
    <sheetView view="pageLayout" zoomScaleNormal="100" workbookViewId="0">
      <selection activeCell="C3" sqref="C3"/>
    </sheetView>
  </sheetViews>
  <sheetFormatPr defaultRowHeight="15" x14ac:dyDescent="0.25"/>
  <cols>
    <col min="1" max="1" width="9.140625" style="114"/>
    <col min="2" max="2" width="92.5703125" style="114" customWidth="1"/>
    <col min="3" max="3" width="9.140625" style="114"/>
    <col min="4" max="4" width="16.42578125" style="116" customWidth="1"/>
    <col min="5" max="6" width="16" style="116" customWidth="1"/>
    <col min="7" max="7" width="16.7109375" style="116" customWidth="1"/>
    <col min="8" max="8" width="14.7109375" style="116" customWidth="1"/>
    <col min="9" max="16384" width="9.140625" style="114"/>
  </cols>
  <sheetData>
    <row r="1" spans="1:8" ht="27" customHeight="1" x14ac:dyDescent="0.25">
      <c r="B1" s="400" t="s">
        <v>1580</v>
      </c>
      <c r="C1" s="401"/>
      <c r="D1" s="401"/>
      <c r="E1" s="401"/>
      <c r="F1" s="401"/>
      <c r="G1" s="401"/>
      <c r="H1" s="404"/>
    </row>
    <row r="2" spans="1:8" ht="23.25" customHeight="1" x14ac:dyDescent="0.25">
      <c r="B2" s="402" t="s">
        <v>831</v>
      </c>
      <c r="C2" s="401"/>
      <c r="D2" s="401"/>
      <c r="E2" s="401"/>
      <c r="F2" s="401"/>
      <c r="G2" s="401"/>
      <c r="H2" s="404"/>
    </row>
    <row r="3" spans="1:8" x14ac:dyDescent="0.25">
      <c r="B3" s="196"/>
    </row>
    <row r="4" spans="1:8" x14ac:dyDescent="0.25">
      <c r="A4" s="119"/>
      <c r="B4" s="123" t="s">
        <v>1611</v>
      </c>
      <c r="C4" s="119" t="s">
        <v>1612</v>
      </c>
      <c r="D4" s="149" t="s">
        <v>1613</v>
      </c>
      <c r="E4" s="149" t="s">
        <v>1614</v>
      </c>
      <c r="F4" s="149" t="s">
        <v>1636</v>
      </c>
      <c r="G4" s="149" t="s">
        <v>1637</v>
      </c>
      <c r="H4" s="149" t="s">
        <v>1647</v>
      </c>
    </row>
    <row r="5" spans="1:8" x14ac:dyDescent="0.25">
      <c r="A5" s="119" t="s">
        <v>1615</v>
      </c>
      <c r="B5" s="123" t="s">
        <v>91</v>
      </c>
      <c r="C5" s="119"/>
      <c r="D5" s="149"/>
      <c r="E5" s="149"/>
      <c r="F5" s="149"/>
      <c r="G5" s="149"/>
      <c r="H5" s="149"/>
    </row>
    <row r="6" spans="1:8" ht="28.5" x14ac:dyDescent="0.25">
      <c r="A6" s="119" t="s">
        <v>1623</v>
      </c>
      <c r="B6" s="150" t="s">
        <v>134</v>
      </c>
      <c r="C6" s="180" t="s">
        <v>72</v>
      </c>
      <c r="D6" s="152" t="s">
        <v>1587</v>
      </c>
      <c r="E6" s="152" t="s">
        <v>1584</v>
      </c>
      <c r="F6" s="152" t="s">
        <v>1588</v>
      </c>
      <c r="G6" s="152" t="s">
        <v>934</v>
      </c>
      <c r="H6" s="153" t="s">
        <v>1585</v>
      </c>
    </row>
    <row r="7" spans="1:8" ht="15" customHeight="1" x14ac:dyDescent="0.25">
      <c r="A7" s="119" t="s">
        <v>1616</v>
      </c>
      <c r="B7" s="154" t="s">
        <v>325</v>
      </c>
      <c r="C7" s="183" t="s">
        <v>326</v>
      </c>
      <c r="D7" s="149">
        <v>17283945</v>
      </c>
      <c r="E7" s="149">
        <v>17283945</v>
      </c>
      <c r="F7" s="149">
        <v>12500000</v>
      </c>
      <c r="G7" s="149">
        <v>12500000</v>
      </c>
      <c r="H7" s="149">
        <v>12500000</v>
      </c>
    </row>
    <row r="8" spans="1:8" ht="15" customHeight="1" x14ac:dyDescent="0.25">
      <c r="A8" s="119" t="s">
        <v>1617</v>
      </c>
      <c r="B8" s="156" t="s">
        <v>327</v>
      </c>
      <c r="C8" s="183" t="s">
        <v>328</v>
      </c>
      <c r="D8" s="149"/>
      <c r="E8" s="149"/>
      <c r="F8" s="149"/>
      <c r="G8" s="149"/>
      <c r="H8" s="149"/>
    </row>
    <row r="9" spans="1:8" ht="15" customHeight="1" x14ac:dyDescent="0.25">
      <c r="A9" s="119" t="s">
        <v>1618</v>
      </c>
      <c r="B9" s="156" t="s">
        <v>329</v>
      </c>
      <c r="C9" s="183" t="s">
        <v>330</v>
      </c>
      <c r="D9" s="149">
        <v>6144488</v>
      </c>
      <c r="E9" s="149">
        <v>6144488</v>
      </c>
      <c r="F9" s="149">
        <v>12200000</v>
      </c>
      <c r="G9" s="149">
        <v>12200000</v>
      </c>
      <c r="H9" s="149">
        <v>12200000</v>
      </c>
    </row>
    <row r="10" spans="1:8" ht="15" customHeight="1" x14ac:dyDescent="0.25">
      <c r="A10" s="119" t="s">
        <v>1619</v>
      </c>
      <c r="B10" s="156" t="s">
        <v>331</v>
      </c>
      <c r="C10" s="183" t="s">
        <v>332</v>
      </c>
      <c r="D10" s="149">
        <v>2145720</v>
      </c>
      <c r="E10" s="149">
        <v>2145720</v>
      </c>
      <c r="F10" s="149">
        <v>1200000</v>
      </c>
      <c r="G10" s="149">
        <v>1200000</v>
      </c>
      <c r="H10" s="149">
        <v>1200000</v>
      </c>
    </row>
    <row r="11" spans="1:8" ht="15" customHeight="1" x14ac:dyDescent="0.25">
      <c r="A11" s="119" t="s">
        <v>1620</v>
      </c>
      <c r="B11" s="156" t="s">
        <v>333</v>
      </c>
      <c r="C11" s="183" t="s">
        <v>334</v>
      </c>
      <c r="D11" s="149"/>
      <c r="E11" s="149"/>
      <c r="F11" s="149">
        <v>4238370</v>
      </c>
      <c r="G11" s="149">
        <v>4676070</v>
      </c>
      <c r="H11" s="149">
        <v>4879070</v>
      </c>
    </row>
    <row r="12" spans="1:8" ht="15" customHeight="1" x14ac:dyDescent="0.25">
      <c r="A12" s="119" t="s">
        <v>1621</v>
      </c>
      <c r="B12" s="156" t="s">
        <v>335</v>
      </c>
      <c r="C12" s="183" t="s">
        <v>336</v>
      </c>
      <c r="D12" s="149">
        <v>610850</v>
      </c>
      <c r="E12" s="149">
        <v>610850</v>
      </c>
      <c r="F12" s="149"/>
      <c r="G12" s="149"/>
      <c r="H12" s="149"/>
    </row>
    <row r="13" spans="1:8" ht="15" customHeight="1" x14ac:dyDescent="0.25">
      <c r="A13" s="119" t="s">
        <v>1622</v>
      </c>
      <c r="B13" s="157" t="s">
        <v>659</v>
      </c>
      <c r="C13" s="182" t="s">
        <v>337</v>
      </c>
      <c r="D13" s="149">
        <f>SUM(D7:D12)</f>
        <v>26185003</v>
      </c>
      <c r="E13" s="149">
        <f>SUM(E7:E12)</f>
        <v>26185003</v>
      </c>
      <c r="F13" s="149">
        <f>SUM(F7:F12)</f>
        <v>30138370</v>
      </c>
      <c r="G13" s="149">
        <f>SUM(G7:G12)</f>
        <v>30576070</v>
      </c>
      <c r="H13" s="149">
        <f>SUM(H7:H12)</f>
        <v>30779070</v>
      </c>
    </row>
    <row r="14" spans="1:8" ht="15" customHeight="1" x14ac:dyDescent="0.25">
      <c r="A14" s="119" t="s">
        <v>1624</v>
      </c>
      <c r="B14" s="156" t="s">
        <v>338</v>
      </c>
      <c r="C14" s="183" t="s">
        <v>339</v>
      </c>
      <c r="D14" s="149"/>
      <c r="E14" s="149"/>
      <c r="F14" s="149"/>
      <c r="G14" s="149"/>
      <c r="H14" s="149"/>
    </row>
    <row r="15" spans="1:8" ht="15" customHeight="1" x14ac:dyDescent="0.25">
      <c r="A15" s="119" t="s">
        <v>1625</v>
      </c>
      <c r="B15" s="156" t="s">
        <v>340</v>
      </c>
      <c r="C15" s="183" t="s">
        <v>341</v>
      </c>
      <c r="D15" s="149"/>
      <c r="E15" s="149"/>
      <c r="F15" s="149"/>
      <c r="G15" s="149"/>
      <c r="H15" s="149"/>
    </row>
    <row r="16" spans="1:8" ht="15" customHeight="1" x14ac:dyDescent="0.25">
      <c r="A16" s="119" t="s">
        <v>1626</v>
      </c>
      <c r="B16" s="156" t="s">
        <v>620</v>
      </c>
      <c r="C16" s="183" t="s">
        <v>342</v>
      </c>
      <c r="D16" s="149"/>
      <c r="E16" s="149"/>
      <c r="F16" s="149"/>
      <c r="G16" s="149"/>
      <c r="H16" s="149"/>
    </row>
    <row r="17" spans="1:8" ht="15" customHeight="1" x14ac:dyDescent="0.25">
      <c r="A17" s="119" t="s">
        <v>1627</v>
      </c>
      <c r="B17" s="156" t="s">
        <v>621</v>
      </c>
      <c r="C17" s="183" t="s">
        <v>343</v>
      </c>
      <c r="D17" s="149"/>
      <c r="E17" s="149"/>
      <c r="F17" s="149"/>
      <c r="G17" s="149"/>
      <c r="H17" s="149"/>
    </row>
    <row r="18" spans="1:8" ht="15" customHeight="1" x14ac:dyDescent="0.25">
      <c r="A18" s="119" t="s">
        <v>1628</v>
      </c>
      <c r="B18" s="156" t="s">
        <v>622</v>
      </c>
      <c r="C18" s="183" t="s">
        <v>344</v>
      </c>
      <c r="D18" s="149">
        <v>2362463</v>
      </c>
      <c r="E18" s="149">
        <v>4022500</v>
      </c>
      <c r="F18" s="149"/>
      <c r="G18" s="149"/>
      <c r="H18" s="149"/>
    </row>
    <row r="19" spans="1:8" ht="15" customHeight="1" x14ac:dyDescent="0.25">
      <c r="A19" s="119" t="s">
        <v>1629</v>
      </c>
      <c r="B19" s="157" t="s">
        <v>660</v>
      </c>
      <c r="C19" s="182" t="s">
        <v>345</v>
      </c>
      <c r="D19" s="149">
        <f>D18+D17+D16+D15+D14+D13</f>
        <v>28547466</v>
      </c>
      <c r="E19" s="149">
        <f>E18+E17+E16+E15+E14+E13</f>
        <v>30207503</v>
      </c>
      <c r="F19" s="149">
        <f>F18+F17+F16+F15+F14+F13</f>
        <v>30138370</v>
      </c>
      <c r="G19" s="149">
        <f>G18+G17+G16+G15+G14+G13</f>
        <v>30576070</v>
      </c>
      <c r="H19" s="149">
        <f>H18+H17+H16+H15+H14+H13</f>
        <v>30779070</v>
      </c>
    </row>
    <row r="20" spans="1:8" ht="15" customHeight="1" x14ac:dyDescent="0.25">
      <c r="A20" s="119" t="s">
        <v>1630</v>
      </c>
      <c r="B20" s="156" t="s">
        <v>626</v>
      </c>
      <c r="C20" s="183" t="s">
        <v>354</v>
      </c>
      <c r="D20" s="149"/>
      <c r="E20" s="149"/>
      <c r="F20" s="149"/>
      <c r="G20" s="149"/>
      <c r="H20" s="149"/>
    </row>
    <row r="21" spans="1:8" ht="15" customHeight="1" x14ac:dyDescent="0.25">
      <c r="A21" s="119" t="s">
        <v>1631</v>
      </c>
      <c r="B21" s="156" t="s">
        <v>627</v>
      </c>
      <c r="C21" s="183" t="s">
        <v>358</v>
      </c>
      <c r="D21" s="149"/>
      <c r="E21" s="149"/>
      <c r="F21" s="149"/>
      <c r="G21" s="149"/>
      <c r="H21" s="149"/>
    </row>
    <row r="22" spans="1:8" ht="15" customHeight="1" x14ac:dyDescent="0.25">
      <c r="A22" s="119" t="s">
        <v>1632</v>
      </c>
      <c r="B22" s="157" t="s">
        <v>662</v>
      </c>
      <c r="C22" s="182" t="s">
        <v>359</v>
      </c>
      <c r="D22" s="149">
        <f>SUM(D20:D21)</f>
        <v>0</v>
      </c>
      <c r="E22" s="149">
        <f>SUM(E20:E21)</f>
        <v>0</v>
      </c>
      <c r="F22" s="149">
        <f>SUM(F20:F21)</f>
        <v>0</v>
      </c>
      <c r="G22" s="149">
        <f>SUM(G20:G21)</f>
        <v>0</v>
      </c>
      <c r="H22" s="149">
        <f>SUM(H20:H21)</f>
        <v>0</v>
      </c>
    </row>
    <row r="23" spans="1:8" ht="15" customHeight="1" x14ac:dyDescent="0.25">
      <c r="A23" s="119" t="s">
        <v>1633</v>
      </c>
      <c r="B23" s="156" t="s">
        <v>628</v>
      </c>
      <c r="C23" s="183" t="s">
        <v>360</v>
      </c>
      <c r="D23" s="149"/>
      <c r="E23" s="149"/>
      <c r="F23" s="149"/>
      <c r="G23" s="149"/>
      <c r="H23" s="149"/>
    </row>
    <row r="24" spans="1:8" ht="15" customHeight="1" x14ac:dyDescent="0.25">
      <c r="A24" s="119" t="s">
        <v>1634</v>
      </c>
      <c r="B24" s="156" t="s">
        <v>629</v>
      </c>
      <c r="C24" s="183" t="s">
        <v>361</v>
      </c>
      <c r="D24" s="149"/>
      <c r="E24" s="149"/>
      <c r="F24" s="149"/>
      <c r="G24" s="149"/>
      <c r="H24" s="149"/>
    </row>
    <row r="25" spans="1:8" ht="15" customHeight="1" x14ac:dyDescent="0.25">
      <c r="A25" s="119" t="s">
        <v>1635</v>
      </c>
      <c r="B25" s="156" t="s">
        <v>630</v>
      </c>
      <c r="C25" s="183" t="s">
        <v>362</v>
      </c>
      <c r="D25" s="149">
        <v>1800000</v>
      </c>
      <c r="E25" s="149">
        <v>1678508</v>
      </c>
      <c r="F25" s="149">
        <v>1448000</v>
      </c>
      <c r="G25" s="149">
        <v>1448000</v>
      </c>
      <c r="H25" s="149">
        <v>1448000</v>
      </c>
    </row>
    <row r="26" spans="1:8" ht="15" customHeight="1" x14ac:dyDescent="0.25">
      <c r="A26" s="119" t="s">
        <v>1638</v>
      </c>
      <c r="B26" s="156" t="s">
        <v>631</v>
      </c>
      <c r="C26" s="183" t="s">
        <v>363</v>
      </c>
      <c r="D26" s="149">
        <v>8000000</v>
      </c>
      <c r="E26" s="149">
        <v>5535326</v>
      </c>
      <c r="F26" s="149">
        <v>3594000</v>
      </c>
      <c r="G26" s="149">
        <v>3644000</v>
      </c>
      <c r="H26" s="149">
        <v>3644000</v>
      </c>
    </row>
    <row r="27" spans="1:8" ht="15" customHeight="1" x14ac:dyDescent="0.25">
      <c r="A27" s="119" t="s">
        <v>1639</v>
      </c>
      <c r="B27" s="156" t="s">
        <v>632</v>
      </c>
      <c r="C27" s="183" t="s">
        <v>366</v>
      </c>
      <c r="D27" s="149"/>
      <c r="E27" s="149"/>
      <c r="F27" s="149"/>
      <c r="G27" s="149"/>
      <c r="H27" s="149"/>
    </row>
    <row r="28" spans="1:8" ht="15" customHeight="1" x14ac:dyDescent="0.25">
      <c r="A28" s="119" t="s">
        <v>1640</v>
      </c>
      <c r="B28" s="156" t="s">
        <v>367</v>
      </c>
      <c r="C28" s="183" t="s">
        <v>368</v>
      </c>
      <c r="D28" s="149"/>
      <c r="E28" s="149"/>
      <c r="F28" s="149"/>
      <c r="G28" s="149"/>
      <c r="H28" s="149"/>
    </row>
    <row r="29" spans="1:8" ht="15" customHeight="1" x14ac:dyDescent="0.25">
      <c r="A29" s="119" t="s">
        <v>1641</v>
      </c>
      <c r="B29" s="156" t="s">
        <v>633</v>
      </c>
      <c r="C29" s="183" t="s">
        <v>369</v>
      </c>
      <c r="D29" s="149">
        <v>2560000</v>
      </c>
      <c r="E29" s="149">
        <v>6864</v>
      </c>
      <c r="F29" s="149">
        <v>1996000</v>
      </c>
      <c r="G29" s="149">
        <v>1996000</v>
      </c>
      <c r="H29" s="149">
        <v>1996000</v>
      </c>
    </row>
    <row r="30" spans="1:8" ht="15" customHeight="1" x14ac:dyDescent="0.25">
      <c r="A30" s="119" t="s">
        <v>1642</v>
      </c>
      <c r="B30" s="156" t="s">
        <v>634</v>
      </c>
      <c r="C30" s="183" t="s">
        <v>374</v>
      </c>
      <c r="D30" s="149"/>
      <c r="E30" s="149"/>
      <c r="F30" s="149">
        <v>225000</v>
      </c>
      <c r="G30" s="149">
        <v>225000</v>
      </c>
      <c r="H30" s="149">
        <v>225000</v>
      </c>
    </row>
    <row r="31" spans="1:8" ht="15" customHeight="1" x14ac:dyDescent="0.25">
      <c r="A31" s="119" t="s">
        <v>1643</v>
      </c>
      <c r="B31" s="157" t="s">
        <v>663</v>
      </c>
      <c r="C31" s="182" t="s">
        <v>390</v>
      </c>
      <c r="D31" s="149">
        <f>SUM(D26:D30)</f>
        <v>10560000</v>
      </c>
      <c r="E31" s="149">
        <f>SUM(E26:E30)</f>
        <v>5542190</v>
      </c>
      <c r="F31" s="149">
        <f>SUM(F26:F30)</f>
        <v>5815000</v>
      </c>
      <c r="G31" s="149">
        <f>SUM(G26:G30)</f>
        <v>5865000</v>
      </c>
      <c r="H31" s="149">
        <f>SUM(H26:H30)</f>
        <v>5865000</v>
      </c>
    </row>
    <row r="32" spans="1:8" ht="15" customHeight="1" x14ac:dyDescent="0.25">
      <c r="A32" s="119" t="s">
        <v>1644</v>
      </c>
      <c r="B32" s="156" t="s">
        <v>635</v>
      </c>
      <c r="C32" s="183" t="s">
        <v>391</v>
      </c>
      <c r="D32" s="149">
        <v>485000</v>
      </c>
      <c r="E32" s="149">
        <v>487753</v>
      </c>
      <c r="F32" s="149">
        <v>219000</v>
      </c>
      <c r="G32" s="149">
        <v>219000</v>
      </c>
      <c r="H32" s="149">
        <v>219000</v>
      </c>
    </row>
    <row r="33" spans="1:8" ht="15" customHeight="1" x14ac:dyDescent="0.25">
      <c r="A33" s="119" t="s">
        <v>1645</v>
      </c>
      <c r="B33" s="157" t="s">
        <v>664</v>
      </c>
      <c r="C33" s="182" t="s">
        <v>392</v>
      </c>
      <c r="D33" s="149">
        <f>D32+D31+D25+D24+D23+D22</f>
        <v>12845000</v>
      </c>
      <c r="E33" s="149">
        <f>E32+E31+E25+E24+E23+E22</f>
        <v>7708451</v>
      </c>
      <c r="F33" s="149">
        <f>F32+F31+F25+F24+F23+F22</f>
        <v>7482000</v>
      </c>
      <c r="G33" s="149">
        <f>G32+G31+G25+G24+G23+G22</f>
        <v>7532000</v>
      </c>
      <c r="H33" s="149">
        <f>H32+H31+H25+H24+H23+H22</f>
        <v>7532000</v>
      </c>
    </row>
    <row r="34" spans="1:8" ht="15" customHeight="1" x14ac:dyDescent="0.25">
      <c r="A34" s="119" t="s">
        <v>1653</v>
      </c>
      <c r="B34" s="161" t="s">
        <v>393</v>
      </c>
      <c r="C34" s="183" t="s">
        <v>394</v>
      </c>
      <c r="D34" s="149"/>
      <c r="E34" s="149"/>
      <c r="F34" s="149"/>
      <c r="G34" s="149"/>
      <c r="H34" s="149"/>
    </row>
    <row r="35" spans="1:8" ht="15" customHeight="1" x14ac:dyDescent="0.25">
      <c r="A35" s="119" t="s">
        <v>1654</v>
      </c>
      <c r="B35" s="161" t="s">
        <v>636</v>
      </c>
      <c r="C35" s="183" t="s">
        <v>395</v>
      </c>
      <c r="D35" s="149"/>
      <c r="E35" s="149">
        <v>315110</v>
      </c>
      <c r="F35" s="149">
        <v>268000</v>
      </c>
      <c r="G35" s="149">
        <v>268000</v>
      </c>
      <c r="H35" s="149">
        <v>268000</v>
      </c>
    </row>
    <row r="36" spans="1:8" ht="15" customHeight="1" x14ac:dyDescent="0.25">
      <c r="A36" s="119" t="s">
        <v>1655</v>
      </c>
      <c r="B36" s="161" t="s">
        <v>637</v>
      </c>
      <c r="C36" s="183" t="s">
        <v>398</v>
      </c>
      <c r="D36" s="149"/>
      <c r="E36" s="149"/>
      <c r="F36" s="149"/>
      <c r="G36" s="149"/>
      <c r="H36" s="149"/>
    </row>
    <row r="37" spans="1:8" ht="15" customHeight="1" x14ac:dyDescent="0.25">
      <c r="A37" s="119" t="s">
        <v>1656</v>
      </c>
      <c r="B37" s="161" t="s">
        <v>638</v>
      </c>
      <c r="C37" s="183" t="s">
        <v>399</v>
      </c>
      <c r="D37" s="149">
        <v>100000</v>
      </c>
      <c r="E37" s="149">
        <v>4698822</v>
      </c>
      <c r="F37" s="149">
        <v>878000</v>
      </c>
      <c r="G37" s="149">
        <v>798000</v>
      </c>
      <c r="H37" s="149">
        <v>798000</v>
      </c>
    </row>
    <row r="38" spans="1:8" ht="15" customHeight="1" x14ac:dyDescent="0.25">
      <c r="A38" s="119" t="s">
        <v>1657</v>
      </c>
      <c r="B38" s="161" t="s">
        <v>406</v>
      </c>
      <c r="C38" s="183" t="s">
        <v>407</v>
      </c>
      <c r="D38" s="149">
        <v>8140730</v>
      </c>
      <c r="E38" s="149">
        <v>7058773</v>
      </c>
      <c r="F38" s="149">
        <v>6700000</v>
      </c>
      <c r="G38" s="149">
        <v>6700000</v>
      </c>
      <c r="H38" s="149">
        <v>6700000</v>
      </c>
    </row>
    <row r="39" spans="1:8" ht="15" customHeight="1" x14ac:dyDescent="0.25">
      <c r="A39" s="119" t="s">
        <v>1658</v>
      </c>
      <c r="B39" s="161" t="s">
        <v>408</v>
      </c>
      <c r="C39" s="183" t="s">
        <v>409</v>
      </c>
      <c r="D39" s="149">
        <v>2199740</v>
      </c>
      <c r="E39" s="149">
        <v>3211079</v>
      </c>
      <c r="F39" s="149">
        <v>1971000</v>
      </c>
      <c r="G39" s="149">
        <v>1971000</v>
      </c>
      <c r="H39" s="149">
        <v>1971000</v>
      </c>
    </row>
    <row r="40" spans="1:8" ht="15" customHeight="1" x14ac:dyDescent="0.25">
      <c r="A40" s="119" t="s">
        <v>1659</v>
      </c>
      <c r="B40" s="161" t="s">
        <v>410</v>
      </c>
      <c r="C40" s="183" t="s">
        <v>411</v>
      </c>
      <c r="D40" s="149">
        <v>4336815</v>
      </c>
      <c r="E40" s="149">
        <v>4336815</v>
      </c>
      <c r="F40" s="149"/>
      <c r="G40" s="149"/>
      <c r="H40" s="149"/>
    </row>
    <row r="41" spans="1:8" ht="15" customHeight="1" x14ac:dyDescent="0.25">
      <c r="A41" s="119" t="s">
        <v>1660</v>
      </c>
      <c r="B41" s="161" t="s">
        <v>639</v>
      </c>
      <c r="C41" s="183" t="s">
        <v>412</v>
      </c>
      <c r="D41" s="149"/>
      <c r="E41" s="149">
        <v>532890</v>
      </c>
      <c r="F41" s="149"/>
      <c r="G41" s="149"/>
      <c r="H41" s="149"/>
    </row>
    <row r="42" spans="1:8" ht="15" customHeight="1" x14ac:dyDescent="0.25">
      <c r="A42" s="119" t="s">
        <v>1661</v>
      </c>
      <c r="B42" s="161" t="s">
        <v>640</v>
      </c>
      <c r="C42" s="183" t="s">
        <v>414</v>
      </c>
      <c r="D42" s="149"/>
      <c r="E42" s="149"/>
      <c r="F42" s="149"/>
      <c r="G42" s="149"/>
      <c r="H42" s="149"/>
    </row>
    <row r="43" spans="1:8" ht="15" customHeight="1" x14ac:dyDescent="0.25">
      <c r="A43" s="119" t="s">
        <v>1662</v>
      </c>
      <c r="B43" s="161" t="s">
        <v>847</v>
      </c>
      <c r="C43" s="183" t="s">
        <v>419</v>
      </c>
      <c r="D43" s="149"/>
      <c r="E43" s="149">
        <v>82000</v>
      </c>
      <c r="F43" s="149"/>
      <c r="G43" s="149"/>
      <c r="H43" s="149"/>
    </row>
    <row r="44" spans="1:8" ht="15" customHeight="1" x14ac:dyDescent="0.25">
      <c r="A44" s="119" t="s">
        <v>1663</v>
      </c>
      <c r="B44" s="161" t="s">
        <v>641</v>
      </c>
      <c r="C44" s="183" t="s">
        <v>846</v>
      </c>
      <c r="D44" s="149"/>
      <c r="E44" s="149">
        <v>80229</v>
      </c>
      <c r="F44" s="149">
        <v>95000</v>
      </c>
      <c r="G44" s="149">
        <v>95000</v>
      </c>
      <c r="H44" s="149">
        <v>95000</v>
      </c>
    </row>
    <row r="45" spans="1:8" ht="15" customHeight="1" x14ac:dyDescent="0.25">
      <c r="A45" s="119" t="s">
        <v>1664</v>
      </c>
      <c r="B45" s="162" t="s">
        <v>665</v>
      </c>
      <c r="C45" s="182" t="s">
        <v>423</v>
      </c>
      <c r="D45" s="149">
        <f>SUM(D34:D44)</f>
        <v>14777285</v>
      </c>
      <c r="E45" s="149">
        <f>SUM(E34:E44)</f>
        <v>20315718</v>
      </c>
      <c r="F45" s="149">
        <f>SUM(F34:F44)</f>
        <v>9912000</v>
      </c>
      <c r="G45" s="149">
        <f>SUM(G34:G44)</f>
        <v>9832000</v>
      </c>
      <c r="H45" s="149">
        <f>SUM(H34:H44)</f>
        <v>9832000</v>
      </c>
    </row>
    <row r="46" spans="1:8" ht="15" customHeight="1" x14ac:dyDescent="0.25">
      <c r="A46" s="119" t="s">
        <v>1665</v>
      </c>
      <c r="B46" s="161" t="s">
        <v>435</v>
      </c>
      <c r="C46" s="183" t="s">
        <v>436</v>
      </c>
      <c r="D46" s="149"/>
      <c r="E46" s="149"/>
      <c r="F46" s="149"/>
      <c r="G46" s="149"/>
      <c r="H46" s="149"/>
    </row>
    <row r="47" spans="1:8" ht="15" customHeight="1" x14ac:dyDescent="0.25">
      <c r="A47" s="119" t="s">
        <v>1666</v>
      </c>
      <c r="B47" s="156" t="s">
        <v>645</v>
      </c>
      <c r="C47" s="183" t="s">
        <v>437</v>
      </c>
      <c r="D47" s="149"/>
      <c r="E47" s="149"/>
      <c r="F47" s="149"/>
      <c r="G47" s="149"/>
      <c r="H47" s="149"/>
    </row>
    <row r="48" spans="1:8" ht="15" customHeight="1" x14ac:dyDescent="0.25">
      <c r="A48" s="119" t="s">
        <v>1667</v>
      </c>
      <c r="B48" s="161" t="s">
        <v>646</v>
      </c>
      <c r="C48" s="183" t="s">
        <v>438</v>
      </c>
      <c r="D48" s="149"/>
      <c r="E48" s="149"/>
      <c r="F48" s="149"/>
      <c r="G48" s="149"/>
      <c r="H48" s="149"/>
    </row>
    <row r="49" spans="1:8" ht="15" customHeight="1" x14ac:dyDescent="0.25">
      <c r="A49" s="119" t="s">
        <v>1668</v>
      </c>
      <c r="B49" s="161" t="s">
        <v>947</v>
      </c>
      <c r="C49" s="183" t="s">
        <v>905</v>
      </c>
      <c r="D49" s="149"/>
      <c r="E49" s="149"/>
      <c r="F49" s="149"/>
      <c r="G49" s="149"/>
      <c r="H49" s="149"/>
    </row>
    <row r="50" spans="1:8" ht="15" customHeight="1" x14ac:dyDescent="0.25">
      <c r="A50" s="119" t="s">
        <v>1669</v>
      </c>
      <c r="B50" s="157" t="s">
        <v>667</v>
      </c>
      <c r="C50" s="182" t="s">
        <v>439</v>
      </c>
      <c r="D50" s="149">
        <f>SUM(D46:D49)</f>
        <v>0</v>
      </c>
      <c r="E50" s="149">
        <f>SUM(E46:E49)</f>
        <v>0</v>
      </c>
      <c r="F50" s="149">
        <f>SUM(F46:F49)</f>
        <v>0</v>
      </c>
      <c r="G50" s="149">
        <f>SUM(G46:G49)</f>
        <v>0</v>
      </c>
      <c r="H50" s="149">
        <f>SUM(H46:H49)</f>
        <v>0</v>
      </c>
    </row>
    <row r="51" spans="1:8" ht="15" customHeight="1" x14ac:dyDescent="0.25">
      <c r="A51" s="119" t="s">
        <v>1670</v>
      </c>
      <c r="B51" s="163" t="s">
        <v>96</v>
      </c>
      <c r="C51" s="197"/>
      <c r="D51" s="165">
        <f>D50+D45+D33+D19</f>
        <v>56169751</v>
      </c>
      <c r="E51" s="165">
        <f>E50+E45+E33+E19</f>
        <v>58231672</v>
      </c>
      <c r="F51" s="165">
        <f>F50+F45+F33+F19</f>
        <v>47532370</v>
      </c>
      <c r="G51" s="165">
        <f>G50+G45+G33+G19</f>
        <v>47940070</v>
      </c>
      <c r="H51" s="165">
        <f>H50+H45+H33+H19</f>
        <v>48143070</v>
      </c>
    </row>
    <row r="52" spans="1:8" ht="15" customHeight="1" x14ac:dyDescent="0.25">
      <c r="A52" s="119" t="s">
        <v>1671</v>
      </c>
      <c r="B52" s="156" t="s">
        <v>346</v>
      </c>
      <c r="C52" s="183" t="s">
        <v>347</v>
      </c>
      <c r="D52" s="149"/>
      <c r="E52" s="149"/>
      <c r="F52" s="149"/>
      <c r="G52" s="149"/>
      <c r="H52" s="149"/>
    </row>
    <row r="53" spans="1:8" ht="15" customHeight="1" x14ac:dyDescent="0.25">
      <c r="A53" s="119" t="s">
        <v>1672</v>
      </c>
      <c r="B53" s="156" t="s">
        <v>348</v>
      </c>
      <c r="C53" s="183" t="s">
        <v>349</v>
      </c>
      <c r="D53" s="149"/>
      <c r="E53" s="149"/>
      <c r="F53" s="149"/>
      <c r="G53" s="149"/>
      <c r="H53" s="149"/>
    </row>
    <row r="54" spans="1:8" ht="15" customHeight="1" x14ac:dyDescent="0.25">
      <c r="A54" s="119" t="s">
        <v>1673</v>
      </c>
      <c r="B54" s="156" t="s">
        <v>623</v>
      </c>
      <c r="C54" s="183" t="s">
        <v>350</v>
      </c>
      <c r="D54" s="149"/>
      <c r="E54" s="149"/>
      <c r="F54" s="149"/>
      <c r="G54" s="149"/>
      <c r="H54" s="149"/>
    </row>
    <row r="55" spans="1:8" ht="15" customHeight="1" x14ac:dyDescent="0.25">
      <c r="A55" s="119" t="s">
        <v>1674</v>
      </c>
      <c r="B55" s="156" t="s">
        <v>624</v>
      </c>
      <c r="C55" s="183" t="s">
        <v>351</v>
      </c>
      <c r="D55" s="149"/>
      <c r="E55" s="149"/>
      <c r="F55" s="149"/>
      <c r="G55" s="149"/>
      <c r="H55" s="149"/>
    </row>
    <row r="56" spans="1:8" ht="15" customHeight="1" x14ac:dyDescent="0.25">
      <c r="A56" s="119" t="s">
        <v>1675</v>
      </c>
      <c r="B56" s="156" t="s">
        <v>625</v>
      </c>
      <c r="C56" s="183" t="s">
        <v>352</v>
      </c>
      <c r="D56" s="149">
        <v>64971921</v>
      </c>
      <c r="E56" s="149">
        <v>64971921</v>
      </c>
      <c r="F56" s="149"/>
      <c r="G56" s="149"/>
      <c r="H56" s="149"/>
    </row>
    <row r="57" spans="1:8" ht="15" customHeight="1" x14ac:dyDescent="0.25">
      <c r="A57" s="119" t="s">
        <v>1676</v>
      </c>
      <c r="B57" s="157" t="s">
        <v>661</v>
      </c>
      <c r="C57" s="182" t="s">
        <v>353</v>
      </c>
      <c r="D57" s="149">
        <f>SUM(D52:D56)</f>
        <v>64971921</v>
      </c>
      <c r="E57" s="149">
        <f>SUM(E52:E56)</f>
        <v>64971921</v>
      </c>
      <c r="F57" s="149">
        <f>SUM(F52:F56)</f>
        <v>0</v>
      </c>
      <c r="G57" s="149">
        <f>SUM(G52:G56)</f>
        <v>0</v>
      </c>
      <c r="H57" s="149">
        <f>SUM(H52:H56)</f>
        <v>0</v>
      </c>
    </row>
    <row r="58" spans="1:8" ht="15" customHeight="1" x14ac:dyDescent="0.25">
      <c r="A58" s="119" t="s">
        <v>1677</v>
      </c>
      <c r="B58" s="161" t="s">
        <v>642</v>
      </c>
      <c r="C58" s="183" t="s">
        <v>424</v>
      </c>
      <c r="D58" s="149"/>
      <c r="E58" s="149"/>
      <c r="F58" s="149"/>
      <c r="G58" s="149"/>
      <c r="H58" s="149"/>
    </row>
    <row r="59" spans="1:8" ht="15" customHeight="1" x14ac:dyDescent="0.25">
      <c r="A59" s="119" t="s">
        <v>1678</v>
      </c>
      <c r="B59" s="161" t="s">
        <v>643</v>
      </c>
      <c r="C59" s="183" t="s">
        <v>426</v>
      </c>
      <c r="D59" s="149">
        <v>6680703</v>
      </c>
      <c r="E59" s="149"/>
      <c r="F59" s="149"/>
      <c r="G59" s="149"/>
      <c r="H59" s="149">
        <v>0</v>
      </c>
    </row>
    <row r="60" spans="1:8" ht="15" customHeight="1" x14ac:dyDescent="0.25">
      <c r="A60" s="119" t="s">
        <v>1679</v>
      </c>
      <c r="B60" s="161" t="s">
        <v>428</v>
      </c>
      <c r="C60" s="183" t="s">
        <v>429</v>
      </c>
      <c r="D60" s="149"/>
      <c r="E60" s="149"/>
      <c r="F60" s="149"/>
      <c r="G60" s="149"/>
      <c r="H60" s="149"/>
    </row>
    <row r="61" spans="1:8" ht="15" customHeight="1" x14ac:dyDescent="0.25">
      <c r="A61" s="119" t="s">
        <v>1680</v>
      </c>
      <c r="B61" s="161" t="s">
        <v>644</v>
      </c>
      <c r="C61" s="183" t="s">
        <v>430</v>
      </c>
      <c r="D61" s="149"/>
      <c r="E61" s="149"/>
      <c r="F61" s="149"/>
      <c r="G61" s="149"/>
      <c r="H61" s="149"/>
    </row>
    <row r="62" spans="1:8" ht="15" customHeight="1" x14ac:dyDescent="0.25">
      <c r="A62" s="119" t="s">
        <v>1681</v>
      </c>
      <c r="B62" s="161" t="s">
        <v>432</v>
      </c>
      <c r="C62" s="183" t="s">
        <v>433</v>
      </c>
      <c r="D62" s="149"/>
      <c r="E62" s="149"/>
      <c r="F62" s="149"/>
      <c r="G62" s="149"/>
      <c r="H62" s="149"/>
    </row>
    <row r="63" spans="1:8" ht="15" customHeight="1" x14ac:dyDescent="0.25">
      <c r="A63" s="119" t="s">
        <v>1682</v>
      </c>
      <c r="B63" s="157" t="s">
        <v>666</v>
      </c>
      <c r="C63" s="182" t="s">
        <v>434</v>
      </c>
      <c r="D63" s="149">
        <f>SUM(D58:D62)</f>
        <v>6680703</v>
      </c>
      <c r="E63" s="149">
        <f>SUM(E58:E62)</f>
        <v>0</v>
      </c>
      <c r="F63" s="149">
        <f>SUM(F58:F62)</f>
        <v>0</v>
      </c>
      <c r="G63" s="149">
        <f>SUM(G58:G62)</f>
        <v>0</v>
      </c>
      <c r="H63" s="149">
        <f>SUM(H58:H62)</f>
        <v>0</v>
      </c>
    </row>
    <row r="64" spans="1:8" x14ac:dyDescent="0.25">
      <c r="A64" s="119" t="s">
        <v>1683</v>
      </c>
      <c r="B64" s="161" t="s">
        <v>440</v>
      </c>
      <c r="C64" s="183" t="s">
        <v>441</v>
      </c>
      <c r="D64" s="149"/>
      <c r="E64" s="149"/>
      <c r="F64" s="149"/>
      <c r="G64" s="149"/>
      <c r="H64" s="149"/>
    </row>
    <row r="65" spans="1:8" x14ac:dyDescent="0.25">
      <c r="A65" s="119" t="s">
        <v>1684</v>
      </c>
      <c r="B65" s="156" t="s">
        <v>849</v>
      </c>
      <c r="C65" s="183" t="s">
        <v>442</v>
      </c>
      <c r="D65" s="149"/>
      <c r="E65" s="149"/>
      <c r="F65" s="149"/>
      <c r="G65" s="149"/>
      <c r="H65" s="149"/>
    </row>
    <row r="66" spans="1:8" ht="30" x14ac:dyDescent="0.25">
      <c r="A66" s="119" t="s">
        <v>1685</v>
      </c>
      <c r="B66" s="156" t="s">
        <v>923</v>
      </c>
      <c r="C66" s="183" t="s">
        <v>443</v>
      </c>
      <c r="D66" s="149"/>
      <c r="E66" s="149"/>
      <c r="F66" s="149"/>
      <c r="G66" s="149"/>
      <c r="H66" s="149"/>
    </row>
    <row r="67" spans="1:8" x14ac:dyDescent="0.25">
      <c r="A67" s="119" t="s">
        <v>1686</v>
      </c>
      <c r="B67" s="156" t="s">
        <v>647</v>
      </c>
      <c r="C67" s="183" t="s">
        <v>851</v>
      </c>
      <c r="D67" s="149">
        <v>0</v>
      </c>
      <c r="E67" s="149"/>
      <c r="F67" s="149"/>
      <c r="G67" s="149"/>
      <c r="H67" s="149"/>
    </row>
    <row r="68" spans="1:8" ht="15" customHeight="1" x14ac:dyDescent="0.25">
      <c r="A68" s="119" t="s">
        <v>1687</v>
      </c>
      <c r="B68" s="161" t="s">
        <v>648</v>
      </c>
      <c r="C68" s="183" t="s">
        <v>853</v>
      </c>
      <c r="D68" s="149">
        <v>3771606</v>
      </c>
      <c r="E68" s="149">
        <v>4051606</v>
      </c>
      <c r="F68" s="149"/>
      <c r="G68" s="149"/>
      <c r="H68" s="149"/>
    </row>
    <row r="69" spans="1:8" x14ac:dyDescent="0.25">
      <c r="A69" s="119" t="s">
        <v>1688</v>
      </c>
      <c r="B69" s="157" t="s">
        <v>669</v>
      </c>
      <c r="C69" s="182" t="s">
        <v>444</v>
      </c>
      <c r="D69" s="149">
        <f>SUM(D64:D68)</f>
        <v>3771606</v>
      </c>
      <c r="E69" s="149">
        <f>SUM(E64:E68)</f>
        <v>4051606</v>
      </c>
      <c r="F69" s="149">
        <f>SUM(F64:F68)</f>
        <v>0</v>
      </c>
      <c r="G69" s="149">
        <f>SUM(G64:G68)</f>
        <v>0</v>
      </c>
      <c r="H69" s="149">
        <f>SUM(H64:H68)</f>
        <v>0</v>
      </c>
    </row>
    <row r="70" spans="1:8" x14ac:dyDescent="0.25">
      <c r="A70" s="119" t="s">
        <v>1689</v>
      </c>
      <c r="B70" s="163" t="s">
        <v>97</v>
      </c>
      <c r="C70" s="197"/>
      <c r="D70" s="165">
        <f>D69+D63+D57</f>
        <v>75424230</v>
      </c>
      <c r="E70" s="165">
        <f>E69+E63+E57</f>
        <v>69023527</v>
      </c>
      <c r="F70" s="165">
        <f>F69+F63+F57</f>
        <v>0</v>
      </c>
      <c r="G70" s="165">
        <f>G69+G63+G57</f>
        <v>0</v>
      </c>
      <c r="H70" s="165">
        <f>H69+H63+H57</f>
        <v>0</v>
      </c>
    </row>
    <row r="71" spans="1:8" x14ac:dyDescent="0.25">
      <c r="A71" s="119" t="s">
        <v>1690</v>
      </c>
      <c r="B71" s="166" t="s">
        <v>668</v>
      </c>
      <c r="C71" s="198" t="s">
        <v>445</v>
      </c>
      <c r="D71" s="199">
        <f>D70+D51</f>
        <v>131593981</v>
      </c>
      <c r="E71" s="199">
        <f>E70+E51</f>
        <v>127255199</v>
      </c>
      <c r="F71" s="199">
        <f>F70+F51</f>
        <v>47532370</v>
      </c>
      <c r="G71" s="199">
        <f>G70+G51</f>
        <v>47940070</v>
      </c>
      <c r="H71" s="199">
        <f>H70+H51</f>
        <v>48143070</v>
      </c>
    </row>
    <row r="72" spans="1:8" x14ac:dyDescent="0.25">
      <c r="A72" s="119" t="s">
        <v>1691</v>
      </c>
      <c r="B72" s="200" t="s">
        <v>98</v>
      </c>
      <c r="C72" s="201"/>
      <c r="D72" s="202"/>
      <c r="E72" s="202"/>
      <c r="F72" s="202"/>
      <c r="G72" s="202"/>
      <c r="H72" s="202"/>
    </row>
    <row r="73" spans="1:8" x14ac:dyDescent="0.25">
      <c r="A73" s="119" t="s">
        <v>1692</v>
      </c>
      <c r="B73" s="200" t="s">
        <v>99</v>
      </c>
      <c r="C73" s="201"/>
      <c r="D73" s="202"/>
      <c r="E73" s="202"/>
      <c r="F73" s="202"/>
      <c r="G73" s="202"/>
      <c r="H73" s="202"/>
    </row>
    <row r="74" spans="1:8" x14ac:dyDescent="0.25">
      <c r="A74" s="119" t="s">
        <v>1693</v>
      </c>
      <c r="B74" s="172" t="s">
        <v>650</v>
      </c>
      <c r="C74" s="156" t="s">
        <v>446</v>
      </c>
      <c r="D74" s="149"/>
      <c r="E74" s="149"/>
      <c r="F74" s="149"/>
      <c r="G74" s="149"/>
      <c r="H74" s="149"/>
    </row>
    <row r="75" spans="1:8" x14ac:dyDescent="0.25">
      <c r="A75" s="119" t="s">
        <v>1694</v>
      </c>
      <c r="B75" s="161" t="s">
        <v>447</v>
      </c>
      <c r="C75" s="156" t="s">
        <v>448</v>
      </c>
      <c r="D75" s="149"/>
      <c r="E75" s="149"/>
      <c r="F75" s="149"/>
      <c r="G75" s="149"/>
      <c r="H75" s="149"/>
    </row>
    <row r="76" spans="1:8" x14ac:dyDescent="0.25">
      <c r="A76" s="119" t="s">
        <v>1695</v>
      </c>
      <c r="B76" s="172" t="s">
        <v>651</v>
      </c>
      <c r="C76" s="156" t="s">
        <v>449</v>
      </c>
      <c r="D76" s="149"/>
      <c r="E76" s="149"/>
      <c r="F76" s="149"/>
      <c r="G76" s="149"/>
      <c r="H76" s="149"/>
    </row>
    <row r="77" spans="1:8" x14ac:dyDescent="0.25">
      <c r="A77" s="119" t="s">
        <v>1696</v>
      </c>
      <c r="B77" s="162" t="s">
        <v>670</v>
      </c>
      <c r="C77" s="157" t="s">
        <v>450</v>
      </c>
      <c r="D77" s="149">
        <f>SUM(D74:D76)</f>
        <v>0</v>
      </c>
      <c r="E77" s="149">
        <f>SUM(E74:E76)</f>
        <v>0</v>
      </c>
      <c r="F77" s="149">
        <f>SUM(F74:F76)</f>
        <v>0</v>
      </c>
      <c r="G77" s="149">
        <f>SUM(G74:G76)</f>
        <v>0</v>
      </c>
      <c r="H77" s="149">
        <f>SUM(H74:H76)</f>
        <v>0</v>
      </c>
    </row>
    <row r="78" spans="1:8" x14ac:dyDescent="0.25">
      <c r="A78" s="119" t="s">
        <v>1697</v>
      </c>
      <c r="B78" s="161" t="s">
        <v>652</v>
      </c>
      <c r="C78" s="156" t="s">
        <v>451</v>
      </c>
      <c r="D78" s="149">
        <v>2799562</v>
      </c>
      <c r="E78" s="149">
        <v>836367</v>
      </c>
      <c r="F78" s="149"/>
      <c r="G78" s="149"/>
      <c r="H78" s="149"/>
    </row>
    <row r="79" spans="1:8" x14ac:dyDescent="0.25">
      <c r="A79" s="119" t="s">
        <v>1698</v>
      </c>
      <c r="B79" s="172" t="s">
        <v>452</v>
      </c>
      <c r="C79" s="156" t="s">
        <v>453</v>
      </c>
      <c r="D79" s="149"/>
      <c r="E79" s="149"/>
      <c r="F79" s="149"/>
      <c r="G79" s="149"/>
      <c r="H79" s="149"/>
    </row>
    <row r="80" spans="1:8" x14ac:dyDescent="0.25">
      <c r="A80" s="119" t="s">
        <v>1699</v>
      </c>
      <c r="B80" s="161" t="s">
        <v>653</v>
      </c>
      <c r="C80" s="156" t="s">
        <v>454</v>
      </c>
      <c r="D80" s="149"/>
      <c r="E80" s="149"/>
      <c r="F80" s="149"/>
      <c r="G80" s="149"/>
      <c r="H80" s="149"/>
    </row>
    <row r="81" spans="1:8" x14ac:dyDescent="0.25">
      <c r="A81" s="119" t="s">
        <v>1700</v>
      </c>
      <c r="B81" s="172" t="s">
        <v>455</v>
      </c>
      <c r="C81" s="156" t="s">
        <v>456</v>
      </c>
      <c r="D81" s="149"/>
      <c r="E81" s="149"/>
      <c r="F81" s="149"/>
      <c r="G81" s="149"/>
      <c r="H81" s="149"/>
    </row>
    <row r="82" spans="1:8" x14ac:dyDescent="0.25">
      <c r="A82" s="119" t="s">
        <v>1701</v>
      </c>
      <c r="B82" s="175" t="s">
        <v>671</v>
      </c>
      <c r="C82" s="157" t="s">
        <v>457</v>
      </c>
      <c r="D82" s="149">
        <f>SUM(D78:D81)</f>
        <v>2799562</v>
      </c>
      <c r="E82" s="149">
        <f>SUM(E78:E81)</f>
        <v>836367</v>
      </c>
      <c r="F82" s="149">
        <f>SUM(F78:F81)</f>
        <v>0</v>
      </c>
      <c r="G82" s="149">
        <f>SUM(G78:G81)</f>
        <v>0</v>
      </c>
      <c r="H82" s="149">
        <f>SUM(H78:H81)</f>
        <v>0</v>
      </c>
    </row>
    <row r="83" spans="1:8" x14ac:dyDescent="0.25">
      <c r="A83" s="119" t="s">
        <v>1702</v>
      </c>
      <c r="B83" s="156" t="s">
        <v>804</v>
      </c>
      <c r="C83" s="156" t="s">
        <v>458</v>
      </c>
      <c r="D83" s="149"/>
      <c r="E83" s="149">
        <v>1927590</v>
      </c>
      <c r="F83" s="149"/>
      <c r="G83" s="149"/>
      <c r="H83" s="149"/>
    </row>
    <row r="84" spans="1:8" x14ac:dyDescent="0.25">
      <c r="A84" s="119" t="s">
        <v>1703</v>
      </c>
      <c r="B84" s="156" t="s">
        <v>805</v>
      </c>
      <c r="C84" s="156" t="s">
        <v>458</v>
      </c>
      <c r="D84" s="149">
        <v>70178862</v>
      </c>
      <c r="E84" s="149">
        <v>68251272</v>
      </c>
      <c r="F84" s="149"/>
      <c r="G84" s="149"/>
      <c r="H84" s="149"/>
    </row>
    <row r="85" spans="1:8" x14ac:dyDescent="0.25">
      <c r="A85" s="119" t="s">
        <v>1704</v>
      </c>
      <c r="B85" s="156" t="s">
        <v>802</v>
      </c>
      <c r="C85" s="156" t="s">
        <v>459</v>
      </c>
      <c r="D85" s="149"/>
      <c r="E85" s="149"/>
      <c r="F85" s="149"/>
      <c r="G85" s="149"/>
      <c r="H85" s="149"/>
    </row>
    <row r="86" spans="1:8" x14ac:dyDescent="0.25">
      <c r="A86" s="119" t="s">
        <v>1705</v>
      </c>
      <c r="B86" s="156" t="s">
        <v>803</v>
      </c>
      <c r="C86" s="156" t="s">
        <v>459</v>
      </c>
      <c r="D86" s="149"/>
      <c r="E86" s="149"/>
      <c r="F86" s="149"/>
      <c r="G86" s="149"/>
      <c r="H86" s="149"/>
    </row>
    <row r="87" spans="1:8" x14ac:dyDescent="0.25">
      <c r="A87" s="119" t="s">
        <v>1706</v>
      </c>
      <c r="B87" s="157" t="s">
        <v>672</v>
      </c>
      <c r="C87" s="157" t="s">
        <v>460</v>
      </c>
      <c r="D87" s="149">
        <f>SUM(D83:D86)</f>
        <v>70178862</v>
      </c>
      <c r="E87" s="149">
        <f>SUM(E83:E86)</f>
        <v>70178862</v>
      </c>
      <c r="F87" s="149">
        <f>SUM(F83:F86)</f>
        <v>0</v>
      </c>
      <c r="G87" s="149">
        <f>SUM(G83:G86)</f>
        <v>0</v>
      </c>
      <c r="H87" s="149">
        <f>SUM(H83:H86)</f>
        <v>0</v>
      </c>
    </row>
    <row r="88" spans="1:8" x14ac:dyDescent="0.25">
      <c r="A88" s="119" t="s">
        <v>1707</v>
      </c>
      <c r="B88" s="172" t="s">
        <v>461</v>
      </c>
      <c r="C88" s="156" t="s">
        <v>462</v>
      </c>
      <c r="D88" s="149"/>
      <c r="E88" s="149">
        <v>1135622</v>
      </c>
      <c r="F88" s="149"/>
      <c r="G88" s="149"/>
      <c r="H88" s="149"/>
    </row>
    <row r="89" spans="1:8" x14ac:dyDescent="0.25">
      <c r="A89" s="119" t="s">
        <v>1708</v>
      </c>
      <c r="B89" s="172" t="s">
        <v>463</v>
      </c>
      <c r="C89" s="156" t="s">
        <v>464</v>
      </c>
      <c r="D89" s="149"/>
      <c r="E89" s="149"/>
      <c r="F89" s="149"/>
      <c r="G89" s="149"/>
      <c r="H89" s="149"/>
    </row>
    <row r="90" spans="1:8" x14ac:dyDescent="0.25">
      <c r="A90" s="119" t="s">
        <v>1709</v>
      </c>
      <c r="B90" s="172" t="s">
        <v>465</v>
      </c>
      <c r="C90" s="156" t="s">
        <v>466</v>
      </c>
      <c r="D90" s="149"/>
      <c r="E90" s="149"/>
      <c r="F90" s="149"/>
      <c r="G90" s="149"/>
      <c r="H90" s="149"/>
    </row>
    <row r="91" spans="1:8" x14ac:dyDescent="0.25">
      <c r="A91" s="119" t="s">
        <v>1710</v>
      </c>
      <c r="B91" s="172" t="s">
        <v>467</v>
      </c>
      <c r="C91" s="156" t="s">
        <v>468</v>
      </c>
      <c r="D91" s="149"/>
      <c r="E91" s="149"/>
      <c r="F91" s="149"/>
      <c r="G91" s="149"/>
      <c r="H91" s="149"/>
    </row>
    <row r="92" spans="1:8" x14ac:dyDescent="0.25">
      <c r="A92" s="119" t="s">
        <v>1711</v>
      </c>
      <c r="B92" s="161" t="s">
        <v>654</v>
      </c>
      <c r="C92" s="156" t="s">
        <v>469</v>
      </c>
      <c r="D92" s="149"/>
      <c r="E92" s="149"/>
      <c r="F92" s="149"/>
      <c r="G92" s="149"/>
      <c r="H92" s="149"/>
    </row>
    <row r="93" spans="1:8" x14ac:dyDescent="0.25">
      <c r="A93" s="119" t="s">
        <v>1712</v>
      </c>
      <c r="B93" s="162" t="s">
        <v>673</v>
      </c>
      <c r="C93" s="157" t="s">
        <v>471</v>
      </c>
      <c r="D93" s="149">
        <f>D92+D91+D90+D89+D88+D87+D82+D77</f>
        <v>72978424</v>
      </c>
      <c r="E93" s="149">
        <f>E92+E91+E90+E89+E88+E87+E82+E77</f>
        <v>72150851</v>
      </c>
      <c r="F93" s="149">
        <f>F92+F91+F90+F89+F88+F87+F82+F77</f>
        <v>0</v>
      </c>
      <c r="G93" s="149">
        <f>G92+G91+G90+G89+G88+G87+G82+G77</f>
        <v>0</v>
      </c>
      <c r="H93" s="149">
        <f>H92+H91+H90+H89+H88+H87+H82+H77</f>
        <v>0</v>
      </c>
    </row>
    <row r="94" spans="1:8" x14ac:dyDescent="0.25">
      <c r="A94" s="119" t="s">
        <v>1713</v>
      </c>
      <c r="B94" s="161" t="s">
        <v>472</v>
      </c>
      <c r="C94" s="156" t="s">
        <v>473</v>
      </c>
      <c r="D94" s="149"/>
      <c r="E94" s="149"/>
      <c r="F94" s="149"/>
      <c r="G94" s="149"/>
      <c r="H94" s="149"/>
    </row>
    <row r="95" spans="1:8" x14ac:dyDescent="0.25">
      <c r="A95" s="119" t="s">
        <v>1714</v>
      </c>
      <c r="B95" s="161" t="s">
        <v>474</v>
      </c>
      <c r="C95" s="156" t="s">
        <v>475</v>
      </c>
      <c r="D95" s="149"/>
      <c r="E95" s="149"/>
      <c r="F95" s="149"/>
      <c r="G95" s="149"/>
      <c r="H95" s="149"/>
    </row>
    <row r="96" spans="1:8" x14ac:dyDescent="0.25">
      <c r="A96" s="119" t="s">
        <v>1715</v>
      </c>
      <c r="B96" s="172" t="s">
        <v>476</v>
      </c>
      <c r="C96" s="156" t="s">
        <v>477</v>
      </c>
      <c r="D96" s="149"/>
      <c r="E96" s="149"/>
      <c r="F96" s="149"/>
      <c r="G96" s="149"/>
      <c r="H96" s="149"/>
    </row>
    <row r="97" spans="1:8" x14ac:dyDescent="0.25">
      <c r="A97" s="119" t="s">
        <v>1716</v>
      </c>
      <c r="B97" s="172" t="s">
        <v>655</v>
      </c>
      <c r="C97" s="156" t="s">
        <v>478</v>
      </c>
      <c r="D97" s="149"/>
      <c r="E97" s="149"/>
      <c r="F97" s="149"/>
      <c r="G97" s="149"/>
      <c r="H97" s="149"/>
    </row>
    <row r="98" spans="1:8" x14ac:dyDescent="0.25">
      <c r="A98" s="119" t="s">
        <v>1717</v>
      </c>
      <c r="B98" s="175" t="s">
        <v>674</v>
      </c>
      <c r="C98" s="157" t="s">
        <v>479</v>
      </c>
      <c r="D98" s="149">
        <f>SUM(D94:D97)</f>
        <v>0</v>
      </c>
      <c r="E98" s="149">
        <f>SUM(E94:E97)</f>
        <v>0</v>
      </c>
      <c r="F98" s="149">
        <f>SUM(F94:F97)</f>
        <v>0</v>
      </c>
      <c r="G98" s="149">
        <f>SUM(G94:G97)</f>
        <v>0</v>
      </c>
      <c r="H98" s="149">
        <f>SUM(H94:H97)</f>
        <v>0</v>
      </c>
    </row>
    <row r="99" spans="1:8" x14ac:dyDescent="0.25">
      <c r="A99" s="119" t="s">
        <v>1718</v>
      </c>
      <c r="B99" s="162" t="s">
        <v>480</v>
      </c>
      <c r="C99" s="157" t="s">
        <v>481</v>
      </c>
      <c r="D99" s="149"/>
      <c r="E99" s="149"/>
      <c r="F99" s="149"/>
      <c r="G99" s="149"/>
      <c r="H99" s="149"/>
    </row>
    <row r="100" spans="1:8" x14ac:dyDescent="0.25">
      <c r="A100" s="119" t="s">
        <v>1719</v>
      </c>
      <c r="B100" s="176" t="s">
        <v>675</v>
      </c>
      <c r="C100" s="203" t="s">
        <v>482</v>
      </c>
      <c r="D100" s="199">
        <f>D99+D98+D93</f>
        <v>72978424</v>
      </c>
      <c r="E100" s="199">
        <f>E99+E98+E93</f>
        <v>72150851</v>
      </c>
      <c r="F100" s="199">
        <f>F99+F98+F93</f>
        <v>0</v>
      </c>
      <c r="G100" s="199">
        <f>G99+G98+G93</f>
        <v>0</v>
      </c>
      <c r="H100" s="199">
        <f>H99+H98+H93</f>
        <v>0</v>
      </c>
    </row>
    <row r="101" spans="1:8" x14ac:dyDescent="0.25">
      <c r="A101" s="119" t="s">
        <v>1720</v>
      </c>
      <c r="B101" s="204" t="s">
        <v>657</v>
      </c>
      <c r="C101" s="205"/>
      <c r="D101" s="178">
        <f>D100+D71</f>
        <v>204572405</v>
      </c>
      <c r="E101" s="178">
        <f>E100+E71</f>
        <v>199406050</v>
      </c>
      <c r="F101" s="178">
        <f>F100+F71</f>
        <v>47532370</v>
      </c>
      <c r="G101" s="178">
        <f>G100+G71</f>
        <v>47940070</v>
      </c>
      <c r="H101" s="178">
        <f>H100+H71</f>
        <v>48143070</v>
      </c>
    </row>
  </sheetData>
  <mergeCells count="2">
    <mergeCell ref="B1:H1"/>
    <mergeCell ref="B2:H2"/>
  </mergeCells>
  <phoneticPr fontId="33" type="noConversion"/>
  <pageMargins left="0" right="0" top="0.74803149606299213" bottom="0.74803149606299213" header="0.31496062992125984" footer="0.31496062992125984"/>
  <pageSetup paperSize="9" scale="52" fitToHeight="0" orientation="portrait" horizontalDpi="300" verticalDpi="300" r:id="rId1"/>
  <headerFooter>
    <oddHeader>&amp;C6. melléklet a 8/2021.(V. 28.) önkormányzati rendelethez</oddHeader>
    <oddFooter>&amp;C- 14 -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F182"/>
  <sheetViews>
    <sheetView view="pageLayout" zoomScaleNormal="100" workbookViewId="0">
      <selection activeCell="D3" sqref="D3"/>
    </sheetView>
  </sheetViews>
  <sheetFormatPr defaultRowHeight="15" x14ac:dyDescent="0.25"/>
  <cols>
    <col min="1" max="1" width="9.140625" style="114"/>
    <col min="2" max="2" width="92" style="114" customWidth="1"/>
    <col min="3" max="3" width="9.140625" style="114"/>
    <col min="4" max="4" width="15.7109375" style="116" bestFit="1" customWidth="1"/>
    <col min="5" max="5" width="14.140625" style="116" customWidth="1"/>
    <col min="6" max="6" width="14.28515625" style="116" customWidth="1"/>
    <col min="7" max="7" width="15.7109375" style="116" bestFit="1" customWidth="1"/>
    <col min="8" max="9" width="14.28515625" style="116" customWidth="1"/>
    <col min="10" max="10" width="16" style="116" customWidth="1"/>
    <col min="11" max="13" width="14.28515625" style="116" customWidth="1"/>
    <col min="14" max="16384" width="9.140625" style="114"/>
  </cols>
  <sheetData>
    <row r="1" spans="1:13" ht="21" customHeight="1" x14ac:dyDescent="0.25">
      <c r="B1" s="400" t="s">
        <v>942</v>
      </c>
      <c r="C1" s="401"/>
      <c r="D1" s="401"/>
      <c r="E1" s="401"/>
      <c r="F1" s="401"/>
      <c r="G1" s="401"/>
      <c r="H1" s="401"/>
      <c r="I1" s="401"/>
      <c r="J1" s="401"/>
      <c r="K1" s="401"/>
      <c r="L1" s="401"/>
      <c r="M1" s="404"/>
    </row>
    <row r="2" spans="1:13" ht="18.75" customHeight="1" x14ac:dyDescent="0.25">
      <c r="B2" s="402" t="s">
        <v>830</v>
      </c>
      <c r="C2" s="401"/>
      <c r="D2" s="401"/>
      <c r="E2" s="401"/>
      <c r="F2" s="401"/>
      <c r="G2" s="401"/>
      <c r="H2" s="401"/>
      <c r="I2" s="401"/>
      <c r="J2" s="401"/>
      <c r="K2" s="401"/>
      <c r="L2" s="401"/>
      <c r="M2" s="404"/>
    </row>
    <row r="3" spans="1:13" ht="18.75" customHeight="1" x14ac:dyDescent="0.25">
      <c r="B3" s="11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8"/>
    </row>
    <row r="4" spans="1:13" x14ac:dyDescent="0.25">
      <c r="A4" s="119"/>
      <c r="B4" s="123" t="s">
        <v>1646</v>
      </c>
      <c r="C4" s="119" t="s">
        <v>1612</v>
      </c>
      <c r="D4" s="149" t="s">
        <v>1613</v>
      </c>
      <c r="E4" s="149" t="s">
        <v>1614</v>
      </c>
      <c r="F4" s="149" t="s">
        <v>1636</v>
      </c>
      <c r="G4" s="149" t="s">
        <v>1637</v>
      </c>
      <c r="H4" s="149" t="s">
        <v>1647</v>
      </c>
      <c r="I4" s="149" t="s">
        <v>1648</v>
      </c>
      <c r="J4" s="149" t="s">
        <v>1649</v>
      </c>
      <c r="K4" s="149" t="s">
        <v>1650</v>
      </c>
      <c r="L4" s="149" t="s">
        <v>1651</v>
      </c>
      <c r="M4" s="149" t="s">
        <v>1652</v>
      </c>
    </row>
    <row r="5" spans="1:13" x14ac:dyDescent="0.25">
      <c r="A5" s="119" t="s">
        <v>1615</v>
      </c>
      <c r="B5" s="123" t="s">
        <v>1</v>
      </c>
      <c r="C5" s="119"/>
      <c r="D5" s="149" t="s">
        <v>938</v>
      </c>
      <c r="E5" s="149"/>
      <c r="F5" s="149"/>
      <c r="G5" s="149" t="s">
        <v>939</v>
      </c>
      <c r="H5" s="149"/>
      <c r="I5" s="149"/>
      <c r="J5" s="149" t="s">
        <v>940</v>
      </c>
      <c r="K5" s="149"/>
      <c r="L5" s="149"/>
      <c r="M5" s="149" t="s">
        <v>940</v>
      </c>
    </row>
    <row r="6" spans="1:13" ht="30" x14ac:dyDescent="0.25">
      <c r="A6" s="119" t="s">
        <v>1623</v>
      </c>
      <c r="B6" s="221" t="s">
        <v>134</v>
      </c>
      <c r="C6" s="143" t="s">
        <v>135</v>
      </c>
      <c r="D6" s="222" t="s">
        <v>755</v>
      </c>
      <c r="E6" s="222" t="s">
        <v>756</v>
      </c>
      <c r="F6" s="222" t="s">
        <v>95</v>
      </c>
      <c r="G6" s="222" t="s">
        <v>755</v>
      </c>
      <c r="H6" s="222" t="s">
        <v>756</v>
      </c>
      <c r="I6" s="222" t="s">
        <v>95</v>
      </c>
      <c r="J6" s="222" t="s">
        <v>755</v>
      </c>
      <c r="K6" s="222" t="s">
        <v>756</v>
      </c>
      <c r="L6" s="222" t="s">
        <v>95</v>
      </c>
      <c r="M6" s="223" t="s">
        <v>58</v>
      </c>
    </row>
    <row r="7" spans="1:13" x14ac:dyDescent="0.25">
      <c r="A7" s="119" t="s">
        <v>1616</v>
      </c>
      <c r="B7" s="224" t="s">
        <v>136</v>
      </c>
      <c r="C7" s="225" t="s">
        <v>137</v>
      </c>
      <c r="D7" s="122">
        <v>5698000</v>
      </c>
      <c r="E7" s="122"/>
      <c r="F7" s="122"/>
      <c r="G7" s="122">
        <v>7709622</v>
      </c>
      <c r="H7" s="122"/>
      <c r="I7" s="122"/>
      <c r="J7" s="122">
        <v>7348015</v>
      </c>
      <c r="K7" s="122"/>
      <c r="L7" s="122"/>
      <c r="M7" s="149">
        <f>J7+K7+L7</f>
        <v>7348015</v>
      </c>
    </row>
    <row r="8" spans="1:13" x14ac:dyDescent="0.25">
      <c r="A8" s="119" t="s">
        <v>1617</v>
      </c>
      <c r="B8" s="224" t="s">
        <v>138</v>
      </c>
      <c r="C8" s="226" t="s">
        <v>139</v>
      </c>
      <c r="D8" s="122"/>
      <c r="E8" s="122"/>
      <c r="F8" s="122"/>
      <c r="G8" s="122"/>
      <c r="H8" s="122"/>
      <c r="I8" s="122"/>
      <c r="J8" s="122"/>
      <c r="K8" s="122"/>
      <c r="L8" s="122"/>
      <c r="M8" s="149">
        <f t="shared" ref="M8:M19" si="0">J8+K8+L8</f>
        <v>0</v>
      </c>
    </row>
    <row r="9" spans="1:13" x14ac:dyDescent="0.25">
      <c r="A9" s="119" t="s">
        <v>1618</v>
      </c>
      <c r="B9" s="224" t="s">
        <v>140</v>
      </c>
      <c r="C9" s="226" t="s">
        <v>141</v>
      </c>
      <c r="D9" s="122"/>
      <c r="E9" s="122"/>
      <c r="F9" s="122"/>
      <c r="G9" s="122"/>
      <c r="H9" s="122"/>
      <c r="I9" s="122"/>
      <c r="J9" s="122"/>
      <c r="K9" s="122"/>
      <c r="L9" s="122"/>
      <c r="M9" s="149">
        <f t="shared" si="0"/>
        <v>0</v>
      </c>
    </row>
    <row r="10" spans="1:13" x14ac:dyDescent="0.25">
      <c r="A10" s="119" t="s">
        <v>1619</v>
      </c>
      <c r="B10" s="227" t="s">
        <v>142</v>
      </c>
      <c r="C10" s="226" t="s">
        <v>143</v>
      </c>
      <c r="D10" s="122"/>
      <c r="E10" s="122"/>
      <c r="F10" s="122"/>
      <c r="G10" s="122"/>
      <c r="H10" s="122"/>
      <c r="I10" s="122"/>
      <c r="J10" s="122"/>
      <c r="K10" s="122"/>
      <c r="L10" s="122"/>
      <c r="M10" s="149">
        <f t="shared" si="0"/>
        <v>0</v>
      </c>
    </row>
    <row r="11" spans="1:13" x14ac:dyDescent="0.25">
      <c r="A11" s="119" t="s">
        <v>1620</v>
      </c>
      <c r="B11" s="227" t="s">
        <v>144</v>
      </c>
      <c r="C11" s="226" t="s">
        <v>145</v>
      </c>
      <c r="D11" s="122"/>
      <c r="E11" s="122"/>
      <c r="F11" s="122"/>
      <c r="G11" s="122"/>
      <c r="H11" s="122"/>
      <c r="I11" s="122"/>
      <c r="J11" s="122"/>
      <c r="K11" s="122"/>
      <c r="L11" s="122"/>
      <c r="M11" s="149">
        <f t="shared" si="0"/>
        <v>0</v>
      </c>
    </row>
    <row r="12" spans="1:13" x14ac:dyDescent="0.25">
      <c r="A12" s="119" t="s">
        <v>1621</v>
      </c>
      <c r="B12" s="227" t="s">
        <v>146</v>
      </c>
      <c r="C12" s="226" t="s">
        <v>147</v>
      </c>
      <c r="D12" s="122"/>
      <c r="E12" s="122"/>
      <c r="F12" s="122"/>
      <c r="G12" s="122"/>
      <c r="H12" s="122"/>
      <c r="I12" s="122"/>
      <c r="J12" s="122"/>
      <c r="K12" s="122"/>
      <c r="L12" s="122"/>
      <c r="M12" s="149">
        <f t="shared" si="0"/>
        <v>0</v>
      </c>
    </row>
    <row r="13" spans="1:13" x14ac:dyDescent="0.25">
      <c r="A13" s="119" t="s">
        <v>1622</v>
      </c>
      <c r="B13" s="227" t="s">
        <v>148</v>
      </c>
      <c r="C13" s="226" t="s">
        <v>149</v>
      </c>
      <c r="D13" s="122">
        <v>200000</v>
      </c>
      <c r="E13" s="122"/>
      <c r="F13" s="122"/>
      <c r="G13" s="122">
        <v>200000</v>
      </c>
      <c r="H13" s="122"/>
      <c r="I13" s="122"/>
      <c r="J13" s="122">
        <v>200000</v>
      </c>
      <c r="K13" s="122"/>
      <c r="L13" s="122"/>
      <c r="M13" s="149">
        <f t="shared" si="0"/>
        <v>200000</v>
      </c>
    </row>
    <row r="14" spans="1:13" x14ac:dyDescent="0.25">
      <c r="A14" s="119" t="s">
        <v>1624</v>
      </c>
      <c r="B14" s="227" t="s">
        <v>150</v>
      </c>
      <c r="C14" s="226" t="s">
        <v>151</v>
      </c>
      <c r="D14" s="122"/>
      <c r="E14" s="122"/>
      <c r="F14" s="122"/>
      <c r="G14" s="122"/>
      <c r="H14" s="122"/>
      <c r="I14" s="122"/>
      <c r="J14" s="122"/>
      <c r="K14" s="122"/>
      <c r="L14" s="122"/>
      <c r="M14" s="149">
        <f t="shared" si="0"/>
        <v>0</v>
      </c>
    </row>
    <row r="15" spans="1:13" x14ac:dyDescent="0.25">
      <c r="A15" s="119" t="s">
        <v>1625</v>
      </c>
      <c r="B15" s="194" t="s">
        <v>152</v>
      </c>
      <c r="C15" s="226" t="s">
        <v>153</v>
      </c>
      <c r="D15" s="122">
        <v>47000</v>
      </c>
      <c r="E15" s="122"/>
      <c r="F15" s="122"/>
      <c r="G15" s="122">
        <v>47000</v>
      </c>
      <c r="H15" s="122"/>
      <c r="I15" s="122"/>
      <c r="J15" s="122">
        <v>42741</v>
      </c>
      <c r="K15" s="122"/>
      <c r="L15" s="122"/>
      <c r="M15" s="149">
        <f t="shared" si="0"/>
        <v>42741</v>
      </c>
    </row>
    <row r="16" spans="1:13" x14ac:dyDescent="0.25">
      <c r="A16" s="119" t="s">
        <v>1626</v>
      </c>
      <c r="B16" s="194" t="s">
        <v>154</v>
      </c>
      <c r="C16" s="226" t="s">
        <v>155</v>
      </c>
      <c r="D16" s="122">
        <v>24000</v>
      </c>
      <c r="E16" s="122"/>
      <c r="F16" s="122"/>
      <c r="G16" s="122">
        <v>28000</v>
      </c>
      <c r="H16" s="122"/>
      <c r="I16" s="122"/>
      <c r="J16" s="122">
        <v>28000</v>
      </c>
      <c r="K16" s="122"/>
      <c r="L16" s="122"/>
      <c r="M16" s="149">
        <f t="shared" si="0"/>
        <v>28000</v>
      </c>
    </row>
    <row r="17" spans="1:14" x14ac:dyDescent="0.25">
      <c r="A17" s="119" t="s">
        <v>1627</v>
      </c>
      <c r="B17" s="194" t="s">
        <v>156</v>
      </c>
      <c r="C17" s="226" t="s">
        <v>157</v>
      </c>
      <c r="D17" s="122"/>
      <c r="E17" s="122"/>
      <c r="F17" s="122"/>
      <c r="G17" s="122"/>
      <c r="H17" s="122"/>
      <c r="I17" s="122"/>
      <c r="J17" s="122"/>
      <c r="K17" s="122"/>
      <c r="L17" s="122"/>
      <c r="M17" s="149">
        <f t="shared" si="0"/>
        <v>0</v>
      </c>
    </row>
    <row r="18" spans="1:14" x14ac:dyDescent="0.25">
      <c r="A18" s="119" t="s">
        <v>1628</v>
      </c>
      <c r="B18" s="194" t="s">
        <v>158</v>
      </c>
      <c r="C18" s="226" t="s">
        <v>159</v>
      </c>
      <c r="D18" s="122"/>
      <c r="E18" s="122"/>
      <c r="F18" s="122"/>
      <c r="G18" s="122"/>
      <c r="H18" s="122"/>
      <c r="I18" s="122"/>
      <c r="J18" s="122"/>
      <c r="K18" s="122"/>
      <c r="L18" s="122"/>
      <c r="M18" s="149">
        <f t="shared" si="0"/>
        <v>0</v>
      </c>
    </row>
    <row r="19" spans="1:14" x14ac:dyDescent="0.25">
      <c r="A19" s="119" t="s">
        <v>1629</v>
      </c>
      <c r="B19" s="194" t="s">
        <v>586</v>
      </c>
      <c r="C19" s="226" t="s">
        <v>160</v>
      </c>
      <c r="D19" s="122"/>
      <c r="E19" s="122"/>
      <c r="F19" s="122"/>
      <c r="G19" s="122">
        <v>158842</v>
      </c>
      <c r="H19" s="122"/>
      <c r="I19" s="122"/>
      <c r="J19" s="122">
        <v>158842</v>
      </c>
      <c r="K19" s="122"/>
      <c r="L19" s="122"/>
      <c r="M19" s="149">
        <f t="shared" si="0"/>
        <v>158842</v>
      </c>
    </row>
    <row r="20" spans="1:14" s="160" customFormat="1" x14ac:dyDescent="0.25">
      <c r="A20" s="119" t="s">
        <v>1630</v>
      </c>
      <c r="B20" s="208" t="s">
        <v>484</v>
      </c>
      <c r="C20" s="209" t="s">
        <v>162</v>
      </c>
      <c r="D20" s="207">
        <f t="shared" ref="D20:M20" si="1">SUM(D7:D19)</f>
        <v>5969000</v>
      </c>
      <c r="E20" s="207">
        <f t="shared" si="1"/>
        <v>0</v>
      </c>
      <c r="F20" s="207">
        <f t="shared" si="1"/>
        <v>0</v>
      </c>
      <c r="G20" s="207">
        <f t="shared" si="1"/>
        <v>8143464</v>
      </c>
      <c r="H20" s="207">
        <f t="shared" si="1"/>
        <v>0</v>
      </c>
      <c r="I20" s="207">
        <f t="shared" si="1"/>
        <v>0</v>
      </c>
      <c r="J20" s="207">
        <f t="shared" si="1"/>
        <v>7777598</v>
      </c>
      <c r="K20" s="207">
        <f t="shared" si="1"/>
        <v>0</v>
      </c>
      <c r="L20" s="207">
        <f t="shared" si="1"/>
        <v>0</v>
      </c>
      <c r="M20" s="207">
        <f t="shared" si="1"/>
        <v>7777598</v>
      </c>
    </row>
    <row r="21" spans="1:14" x14ac:dyDescent="0.25">
      <c r="A21" s="119" t="s">
        <v>1631</v>
      </c>
      <c r="B21" s="194" t="s">
        <v>163</v>
      </c>
      <c r="C21" s="226" t="s">
        <v>164</v>
      </c>
      <c r="D21" s="122">
        <v>3369000</v>
      </c>
      <c r="E21" s="122"/>
      <c r="F21" s="122"/>
      <c r="G21" s="122">
        <v>3369000</v>
      </c>
      <c r="H21" s="122"/>
      <c r="I21" s="122"/>
      <c r="J21" s="122">
        <v>3188090</v>
      </c>
      <c r="K21" s="122"/>
      <c r="L21" s="122"/>
      <c r="M21" s="149">
        <f>J21+K21+L21</f>
        <v>3188090</v>
      </c>
    </row>
    <row r="22" spans="1:14" x14ac:dyDescent="0.25">
      <c r="A22" s="119" t="s">
        <v>1632</v>
      </c>
      <c r="B22" s="194" t="s">
        <v>165</v>
      </c>
      <c r="C22" s="226" t="s">
        <v>166</v>
      </c>
      <c r="D22" s="122">
        <v>1435000</v>
      </c>
      <c r="E22" s="122"/>
      <c r="F22" s="122"/>
      <c r="G22" s="122">
        <v>1477000</v>
      </c>
      <c r="H22" s="122"/>
      <c r="I22" s="122"/>
      <c r="J22" s="122">
        <v>1391299</v>
      </c>
      <c r="K22" s="122"/>
      <c r="L22" s="122"/>
      <c r="M22" s="149">
        <f>J22+K22+L22</f>
        <v>1391299</v>
      </c>
    </row>
    <row r="23" spans="1:14" x14ac:dyDescent="0.25">
      <c r="A23" s="119" t="s">
        <v>1633</v>
      </c>
      <c r="B23" s="228" t="s">
        <v>167</v>
      </c>
      <c r="C23" s="226" t="s">
        <v>168</v>
      </c>
      <c r="D23" s="122">
        <v>277452</v>
      </c>
      <c r="E23" s="122"/>
      <c r="F23" s="122"/>
      <c r="G23" s="122">
        <v>277452</v>
      </c>
      <c r="H23" s="122"/>
      <c r="I23" s="122"/>
      <c r="J23" s="122">
        <v>277452</v>
      </c>
      <c r="K23" s="122"/>
      <c r="L23" s="122"/>
      <c r="M23" s="149">
        <f>J23+K23+L23</f>
        <v>277452</v>
      </c>
    </row>
    <row r="24" spans="1:14" s="160" customFormat="1" x14ac:dyDescent="0.25">
      <c r="A24" s="119" t="s">
        <v>1634</v>
      </c>
      <c r="B24" s="193" t="s">
        <v>485</v>
      </c>
      <c r="C24" s="209" t="s">
        <v>169</v>
      </c>
      <c r="D24" s="207">
        <f>SUM(D21:D23)</f>
        <v>5081452</v>
      </c>
      <c r="E24" s="207">
        <f>SUM(E21:E23)</f>
        <v>0</v>
      </c>
      <c r="F24" s="207">
        <f>SUM(F21:F23)</f>
        <v>0</v>
      </c>
      <c r="G24" s="207">
        <f t="shared" ref="G24:L24" si="2">SUM(G21:G23)</f>
        <v>5123452</v>
      </c>
      <c r="H24" s="207">
        <f t="shared" si="2"/>
        <v>0</v>
      </c>
      <c r="I24" s="207">
        <f t="shared" si="2"/>
        <v>0</v>
      </c>
      <c r="J24" s="207">
        <f t="shared" si="2"/>
        <v>4856841</v>
      </c>
      <c r="K24" s="207">
        <f t="shared" si="2"/>
        <v>0</v>
      </c>
      <c r="L24" s="207">
        <f t="shared" si="2"/>
        <v>0</v>
      </c>
      <c r="M24" s="207">
        <f>SUM(M21:M23)</f>
        <v>4856841</v>
      </c>
    </row>
    <row r="25" spans="1:14" s="160" customFormat="1" x14ac:dyDescent="0.25">
      <c r="A25" s="119" t="s">
        <v>1635</v>
      </c>
      <c r="B25" s="208" t="s">
        <v>616</v>
      </c>
      <c r="C25" s="209" t="s">
        <v>170</v>
      </c>
      <c r="D25" s="207">
        <f>D24+D20</f>
        <v>11050452</v>
      </c>
      <c r="E25" s="207">
        <f>E24+E20</f>
        <v>0</v>
      </c>
      <c r="F25" s="207">
        <f>F24+F20</f>
        <v>0</v>
      </c>
      <c r="G25" s="207">
        <f t="shared" ref="G25:L25" si="3">G24+G20</f>
        <v>13266916</v>
      </c>
      <c r="H25" s="207">
        <f t="shared" si="3"/>
        <v>0</v>
      </c>
      <c r="I25" s="207">
        <f t="shared" si="3"/>
        <v>0</v>
      </c>
      <c r="J25" s="207">
        <f t="shared" si="3"/>
        <v>12634439</v>
      </c>
      <c r="K25" s="207">
        <f t="shared" si="3"/>
        <v>0</v>
      </c>
      <c r="L25" s="207">
        <f t="shared" si="3"/>
        <v>0</v>
      </c>
      <c r="M25" s="207">
        <f>M24+M20</f>
        <v>12634439</v>
      </c>
    </row>
    <row r="26" spans="1:14" s="160" customFormat="1" x14ac:dyDescent="0.25">
      <c r="A26" s="119" t="s">
        <v>1638</v>
      </c>
      <c r="B26" s="193" t="s">
        <v>587</v>
      </c>
      <c r="C26" s="209" t="s">
        <v>171</v>
      </c>
      <c r="D26" s="207">
        <v>1868699</v>
      </c>
      <c r="E26" s="207"/>
      <c r="F26" s="207"/>
      <c r="G26" s="207">
        <v>2072131</v>
      </c>
      <c r="H26" s="207"/>
      <c r="I26" s="207"/>
      <c r="J26" s="207">
        <v>1966087</v>
      </c>
      <c r="K26" s="207"/>
      <c r="L26" s="207"/>
      <c r="M26" s="159">
        <f>J26+K26+L26</f>
        <v>1966087</v>
      </c>
    </row>
    <row r="27" spans="1:14" x14ac:dyDescent="0.25">
      <c r="A27" s="119" t="s">
        <v>1639</v>
      </c>
      <c r="B27" s="194" t="s">
        <v>172</v>
      </c>
      <c r="C27" s="226" t="s">
        <v>173</v>
      </c>
      <c r="D27" s="122"/>
      <c r="E27" s="122"/>
      <c r="F27" s="122"/>
      <c r="G27" s="122">
        <v>8076</v>
      </c>
      <c r="H27" s="122"/>
      <c r="I27" s="122"/>
      <c r="J27" s="122">
        <v>8076</v>
      </c>
      <c r="K27" s="122"/>
      <c r="L27" s="122"/>
      <c r="M27" s="149">
        <f>J27+K27+L27</f>
        <v>8076</v>
      </c>
    </row>
    <row r="28" spans="1:14" x14ac:dyDescent="0.25">
      <c r="A28" s="119" t="s">
        <v>1640</v>
      </c>
      <c r="B28" s="194" t="s">
        <v>174</v>
      </c>
      <c r="C28" s="226" t="s">
        <v>175</v>
      </c>
      <c r="D28" s="122">
        <v>1060000</v>
      </c>
      <c r="E28" s="122"/>
      <c r="F28" s="122"/>
      <c r="G28" s="122">
        <v>1158665</v>
      </c>
      <c r="H28" s="122"/>
      <c r="I28" s="122"/>
      <c r="J28" s="122">
        <v>1071032</v>
      </c>
      <c r="K28" s="122"/>
      <c r="L28" s="122"/>
      <c r="M28" s="149">
        <f>J28+K28+L28</f>
        <v>1071032</v>
      </c>
    </row>
    <row r="29" spans="1:14" x14ac:dyDescent="0.25">
      <c r="A29" s="119" t="s">
        <v>1641</v>
      </c>
      <c r="B29" s="194" t="s">
        <v>176</v>
      </c>
      <c r="C29" s="226" t="s">
        <v>177</v>
      </c>
      <c r="D29" s="122"/>
      <c r="E29" s="122"/>
      <c r="F29" s="122"/>
      <c r="G29" s="122"/>
      <c r="H29" s="122"/>
      <c r="I29" s="122"/>
      <c r="J29" s="122"/>
      <c r="K29" s="122"/>
      <c r="L29" s="122"/>
      <c r="M29" s="149">
        <f>J29+K29+L29</f>
        <v>0</v>
      </c>
    </row>
    <row r="30" spans="1:14" s="160" customFormat="1" x14ac:dyDescent="0.25">
      <c r="A30" s="119" t="s">
        <v>1642</v>
      </c>
      <c r="B30" s="193" t="s">
        <v>495</v>
      </c>
      <c r="C30" s="209" t="s">
        <v>178</v>
      </c>
      <c r="D30" s="207">
        <f>SUM(D27:D29)</f>
        <v>1060000</v>
      </c>
      <c r="E30" s="207">
        <f>SUM(E27:E29)</f>
        <v>0</v>
      </c>
      <c r="F30" s="207">
        <f>SUM(F27:F29)</f>
        <v>0</v>
      </c>
      <c r="G30" s="207">
        <f t="shared" ref="G30:L30" si="4">SUM(G27:G29)</f>
        <v>1166741</v>
      </c>
      <c r="H30" s="207">
        <f t="shared" si="4"/>
        <v>0</v>
      </c>
      <c r="I30" s="207">
        <f t="shared" si="4"/>
        <v>0</v>
      </c>
      <c r="J30" s="207">
        <f t="shared" si="4"/>
        <v>1079108</v>
      </c>
      <c r="K30" s="207">
        <f t="shared" si="4"/>
        <v>0</v>
      </c>
      <c r="L30" s="207">
        <f t="shared" si="4"/>
        <v>0</v>
      </c>
      <c r="M30" s="159">
        <f>SUM(M27:M29)</f>
        <v>1079108</v>
      </c>
      <c r="N30" s="210"/>
    </row>
    <row r="31" spans="1:14" x14ac:dyDescent="0.25">
      <c r="A31" s="119" t="s">
        <v>1643</v>
      </c>
      <c r="B31" s="194" t="s">
        <v>179</v>
      </c>
      <c r="C31" s="226" t="s">
        <v>180</v>
      </c>
      <c r="D31" s="122">
        <v>45000</v>
      </c>
      <c r="E31" s="122"/>
      <c r="F31" s="122"/>
      <c r="G31" s="122">
        <v>46290</v>
      </c>
      <c r="H31" s="122"/>
      <c r="I31" s="122"/>
      <c r="J31" s="122">
        <v>45807</v>
      </c>
      <c r="K31" s="122"/>
      <c r="L31" s="122"/>
      <c r="M31" s="149">
        <f>SUM(J31:L31)</f>
        <v>45807</v>
      </c>
    </row>
    <row r="32" spans="1:14" x14ac:dyDescent="0.25">
      <c r="A32" s="119" t="s">
        <v>1644</v>
      </c>
      <c r="B32" s="194" t="s">
        <v>181</v>
      </c>
      <c r="C32" s="226" t="s">
        <v>182</v>
      </c>
      <c r="D32" s="122">
        <v>60000</v>
      </c>
      <c r="E32" s="122"/>
      <c r="F32" s="122"/>
      <c r="G32" s="122">
        <v>83261</v>
      </c>
      <c r="H32" s="122"/>
      <c r="I32" s="122"/>
      <c r="J32" s="122">
        <v>82375</v>
      </c>
      <c r="K32" s="122"/>
      <c r="L32" s="122"/>
      <c r="M32" s="149">
        <f>SUM(J32:L32)</f>
        <v>82375</v>
      </c>
    </row>
    <row r="33" spans="1:13" s="160" customFormat="1" ht="15" customHeight="1" x14ac:dyDescent="0.25">
      <c r="A33" s="119" t="s">
        <v>1645</v>
      </c>
      <c r="B33" s="193" t="s">
        <v>617</v>
      </c>
      <c r="C33" s="209" t="s">
        <v>183</v>
      </c>
      <c r="D33" s="207">
        <f>SUM(D31:D32)</f>
        <v>105000</v>
      </c>
      <c r="E33" s="207">
        <f>SUM(E31:E32)</f>
        <v>0</v>
      </c>
      <c r="F33" s="207">
        <f>SUM(F31:F32)</f>
        <v>0</v>
      </c>
      <c r="G33" s="207">
        <f t="shared" ref="G33:L33" si="5">SUM(G31:G32)</f>
        <v>129551</v>
      </c>
      <c r="H33" s="207">
        <f t="shared" si="5"/>
        <v>0</v>
      </c>
      <c r="I33" s="207">
        <f t="shared" si="5"/>
        <v>0</v>
      </c>
      <c r="J33" s="207">
        <f t="shared" si="5"/>
        <v>128182</v>
      </c>
      <c r="K33" s="207">
        <f t="shared" si="5"/>
        <v>0</v>
      </c>
      <c r="L33" s="207">
        <f t="shared" si="5"/>
        <v>0</v>
      </c>
      <c r="M33" s="159">
        <f>SUM(M31:M32)</f>
        <v>128182</v>
      </c>
    </row>
    <row r="34" spans="1:13" x14ac:dyDescent="0.25">
      <c r="A34" s="119" t="s">
        <v>1653</v>
      </c>
      <c r="B34" s="194" t="s">
        <v>184</v>
      </c>
      <c r="C34" s="226" t="s">
        <v>185</v>
      </c>
      <c r="D34" s="122">
        <v>3360000</v>
      </c>
      <c r="E34" s="122"/>
      <c r="F34" s="122"/>
      <c r="G34" s="122">
        <v>3360000</v>
      </c>
      <c r="H34" s="122"/>
      <c r="I34" s="122"/>
      <c r="J34" s="122">
        <v>2753473</v>
      </c>
      <c r="K34" s="122"/>
      <c r="L34" s="122"/>
      <c r="M34" s="149">
        <f>SUM(J34:L34)</f>
        <v>2753473</v>
      </c>
    </row>
    <row r="35" spans="1:13" x14ac:dyDescent="0.25">
      <c r="A35" s="119" t="s">
        <v>1654</v>
      </c>
      <c r="B35" s="194" t="s">
        <v>186</v>
      </c>
      <c r="C35" s="226" t="s">
        <v>187</v>
      </c>
      <c r="D35" s="122">
        <v>13197642</v>
      </c>
      <c r="E35" s="122"/>
      <c r="F35" s="122"/>
      <c r="G35" s="122">
        <v>12207603</v>
      </c>
      <c r="H35" s="122"/>
      <c r="I35" s="122"/>
      <c r="J35" s="122">
        <v>10560653</v>
      </c>
      <c r="K35" s="122"/>
      <c r="L35" s="122"/>
      <c r="M35" s="149">
        <f t="shared" ref="M35:M40" si="6">SUM(J35:L35)</f>
        <v>10560653</v>
      </c>
    </row>
    <row r="36" spans="1:13" x14ac:dyDescent="0.25">
      <c r="A36" s="119" t="s">
        <v>1655</v>
      </c>
      <c r="B36" s="194" t="s">
        <v>588</v>
      </c>
      <c r="C36" s="226" t="s">
        <v>188</v>
      </c>
      <c r="D36" s="122">
        <v>395000</v>
      </c>
      <c r="E36" s="122"/>
      <c r="F36" s="122"/>
      <c r="G36" s="122">
        <v>395000</v>
      </c>
      <c r="H36" s="122"/>
      <c r="I36" s="122"/>
      <c r="J36" s="122">
        <v>55000</v>
      </c>
      <c r="K36" s="122"/>
      <c r="L36" s="122"/>
      <c r="M36" s="149">
        <f t="shared" si="6"/>
        <v>55000</v>
      </c>
    </row>
    <row r="37" spans="1:13" x14ac:dyDescent="0.25">
      <c r="A37" s="119" t="s">
        <v>1656</v>
      </c>
      <c r="B37" s="194" t="s">
        <v>190</v>
      </c>
      <c r="C37" s="226" t="s">
        <v>191</v>
      </c>
      <c r="D37" s="122">
        <v>307000</v>
      </c>
      <c r="E37" s="122"/>
      <c r="F37" s="122"/>
      <c r="G37" s="122">
        <v>307000</v>
      </c>
      <c r="H37" s="122"/>
      <c r="I37" s="122"/>
      <c r="J37" s="122">
        <v>140295</v>
      </c>
      <c r="K37" s="122"/>
      <c r="L37" s="122"/>
      <c r="M37" s="149">
        <f t="shared" si="6"/>
        <v>140295</v>
      </c>
    </row>
    <row r="38" spans="1:13" x14ac:dyDescent="0.25">
      <c r="A38" s="119" t="s">
        <v>1657</v>
      </c>
      <c r="B38" s="229" t="s">
        <v>589</v>
      </c>
      <c r="C38" s="226" t="s">
        <v>192</v>
      </c>
      <c r="D38" s="122">
        <v>1862345</v>
      </c>
      <c r="E38" s="122"/>
      <c r="F38" s="122"/>
      <c r="G38" s="122">
        <v>1862345</v>
      </c>
      <c r="H38" s="122"/>
      <c r="I38" s="122"/>
      <c r="J38" s="122">
        <v>1825142</v>
      </c>
      <c r="K38" s="122"/>
      <c r="L38" s="122"/>
      <c r="M38" s="149">
        <f t="shared" si="6"/>
        <v>1825142</v>
      </c>
    </row>
    <row r="39" spans="1:13" x14ac:dyDescent="0.25">
      <c r="A39" s="119" t="s">
        <v>1658</v>
      </c>
      <c r="B39" s="228" t="s">
        <v>194</v>
      </c>
      <c r="C39" s="226" t="s">
        <v>195</v>
      </c>
      <c r="D39" s="122">
        <v>300000</v>
      </c>
      <c r="E39" s="122"/>
      <c r="F39" s="122"/>
      <c r="G39" s="122">
        <v>327600</v>
      </c>
      <c r="H39" s="122"/>
      <c r="I39" s="122"/>
      <c r="J39" s="122">
        <v>327600</v>
      </c>
      <c r="K39" s="122"/>
      <c r="L39" s="122"/>
      <c r="M39" s="149">
        <f t="shared" si="6"/>
        <v>327600</v>
      </c>
    </row>
    <row r="40" spans="1:13" x14ac:dyDescent="0.25">
      <c r="A40" s="119" t="s">
        <v>1659</v>
      </c>
      <c r="B40" s="194" t="s">
        <v>590</v>
      </c>
      <c r="C40" s="226" t="s">
        <v>196</v>
      </c>
      <c r="D40" s="122">
        <v>1916000</v>
      </c>
      <c r="E40" s="122"/>
      <c r="F40" s="122"/>
      <c r="G40" s="122">
        <v>1825957</v>
      </c>
      <c r="H40" s="122"/>
      <c r="I40" s="122"/>
      <c r="J40" s="122">
        <v>1348424</v>
      </c>
      <c r="K40" s="122"/>
      <c r="L40" s="122"/>
      <c r="M40" s="149">
        <f t="shared" si="6"/>
        <v>1348424</v>
      </c>
    </row>
    <row r="41" spans="1:13" s="160" customFormat="1" x14ac:dyDescent="0.25">
      <c r="A41" s="119" t="s">
        <v>1660</v>
      </c>
      <c r="B41" s="193" t="s">
        <v>500</v>
      </c>
      <c r="C41" s="209" t="s">
        <v>198</v>
      </c>
      <c r="D41" s="207">
        <f>SUM(D34:D40)</f>
        <v>21337987</v>
      </c>
      <c r="E41" s="207">
        <f>SUM(E34:E40)</f>
        <v>0</v>
      </c>
      <c r="F41" s="207">
        <f>SUM(F34:F40)</f>
        <v>0</v>
      </c>
      <c r="G41" s="207">
        <f t="shared" ref="G41:L41" si="7">SUM(G34:G40)</f>
        <v>20285505</v>
      </c>
      <c r="H41" s="207">
        <f t="shared" si="7"/>
        <v>0</v>
      </c>
      <c r="I41" s="207">
        <f t="shared" si="7"/>
        <v>0</v>
      </c>
      <c r="J41" s="207">
        <f t="shared" si="7"/>
        <v>17010587</v>
      </c>
      <c r="K41" s="207">
        <f t="shared" si="7"/>
        <v>0</v>
      </c>
      <c r="L41" s="207">
        <f t="shared" si="7"/>
        <v>0</v>
      </c>
      <c r="M41" s="159">
        <f>SUM(M34:M40)</f>
        <v>17010587</v>
      </c>
    </row>
    <row r="42" spans="1:13" x14ac:dyDescent="0.25">
      <c r="A42" s="119" t="s">
        <v>1661</v>
      </c>
      <c r="B42" s="194" t="s">
        <v>199</v>
      </c>
      <c r="C42" s="226" t="s">
        <v>200</v>
      </c>
      <c r="D42" s="122"/>
      <c r="E42" s="122"/>
      <c r="F42" s="122"/>
      <c r="G42" s="122"/>
      <c r="H42" s="122"/>
      <c r="I42" s="122"/>
      <c r="J42" s="122"/>
      <c r="K42" s="122"/>
      <c r="L42" s="122"/>
      <c r="M42" s="149">
        <f>SUM(J42:L42)</f>
        <v>0</v>
      </c>
    </row>
    <row r="43" spans="1:13" x14ac:dyDescent="0.25">
      <c r="A43" s="119" t="s">
        <v>1662</v>
      </c>
      <c r="B43" s="194" t="s">
        <v>201</v>
      </c>
      <c r="C43" s="226" t="s">
        <v>202</v>
      </c>
      <c r="D43" s="122">
        <v>0</v>
      </c>
      <c r="E43" s="122"/>
      <c r="F43" s="122"/>
      <c r="G43" s="122"/>
      <c r="H43" s="122"/>
      <c r="I43" s="122"/>
      <c r="J43" s="122"/>
      <c r="K43" s="122"/>
      <c r="L43" s="122"/>
      <c r="M43" s="149">
        <f>SUM(J43:L43)</f>
        <v>0</v>
      </c>
    </row>
    <row r="44" spans="1:13" s="160" customFormat="1" x14ac:dyDescent="0.25">
      <c r="A44" s="119" t="s">
        <v>1663</v>
      </c>
      <c r="B44" s="193" t="s">
        <v>501</v>
      </c>
      <c r="C44" s="209" t="s">
        <v>203</v>
      </c>
      <c r="D44" s="207">
        <f>SUM(D42:D43)</f>
        <v>0</v>
      </c>
      <c r="E44" s="207">
        <f>SUM(E42:E43)</f>
        <v>0</v>
      </c>
      <c r="F44" s="207">
        <f>SUM(F42:F43)</f>
        <v>0</v>
      </c>
      <c r="G44" s="207">
        <f t="shared" ref="G44:L44" si="8">SUM(G42:G43)</f>
        <v>0</v>
      </c>
      <c r="H44" s="207">
        <f t="shared" si="8"/>
        <v>0</v>
      </c>
      <c r="I44" s="207">
        <f t="shared" si="8"/>
        <v>0</v>
      </c>
      <c r="J44" s="207">
        <f t="shared" si="8"/>
        <v>0</v>
      </c>
      <c r="K44" s="207">
        <f t="shared" si="8"/>
        <v>0</v>
      </c>
      <c r="L44" s="207">
        <f t="shared" si="8"/>
        <v>0</v>
      </c>
      <c r="M44" s="159">
        <f>SUM(M42:M43)</f>
        <v>0</v>
      </c>
    </row>
    <row r="45" spans="1:13" x14ac:dyDescent="0.25">
      <c r="A45" s="119" t="s">
        <v>1664</v>
      </c>
      <c r="B45" s="194" t="s">
        <v>204</v>
      </c>
      <c r="C45" s="226" t="s">
        <v>205</v>
      </c>
      <c r="D45" s="122">
        <v>4916593</v>
      </c>
      <c r="E45" s="122"/>
      <c r="F45" s="122"/>
      <c r="G45" s="122">
        <v>4779153</v>
      </c>
      <c r="H45" s="122"/>
      <c r="I45" s="122"/>
      <c r="J45" s="122">
        <v>4010135</v>
      </c>
      <c r="K45" s="122"/>
      <c r="L45" s="122"/>
      <c r="M45" s="149">
        <f>SUM(J45:L45)</f>
        <v>4010135</v>
      </c>
    </row>
    <row r="46" spans="1:13" x14ac:dyDescent="0.25">
      <c r="A46" s="119" t="s">
        <v>1665</v>
      </c>
      <c r="B46" s="194" t="s">
        <v>206</v>
      </c>
      <c r="C46" s="226" t="s">
        <v>207</v>
      </c>
      <c r="D46" s="122">
        <v>9853768</v>
      </c>
      <c r="E46" s="122"/>
      <c r="F46" s="122"/>
      <c r="G46" s="122">
        <v>27214129</v>
      </c>
      <c r="H46" s="122"/>
      <c r="I46" s="122"/>
      <c r="J46" s="122">
        <v>27214129</v>
      </c>
      <c r="K46" s="122"/>
      <c r="L46" s="122"/>
      <c r="M46" s="149">
        <f>SUM(J46:L46)</f>
        <v>27214129</v>
      </c>
    </row>
    <row r="47" spans="1:13" x14ac:dyDescent="0.25">
      <c r="A47" s="119" t="s">
        <v>1666</v>
      </c>
      <c r="B47" s="194" t="s">
        <v>591</v>
      </c>
      <c r="C47" s="226" t="s">
        <v>208</v>
      </c>
      <c r="D47" s="122"/>
      <c r="E47" s="122"/>
      <c r="F47" s="122"/>
      <c r="G47" s="122"/>
      <c r="H47" s="122"/>
      <c r="I47" s="122"/>
      <c r="J47" s="122"/>
      <c r="K47" s="122"/>
      <c r="L47" s="122"/>
      <c r="M47" s="149">
        <f>SUM(J47:L47)</f>
        <v>0</v>
      </c>
    </row>
    <row r="48" spans="1:13" x14ac:dyDescent="0.25">
      <c r="A48" s="119" t="s">
        <v>1667</v>
      </c>
      <c r="B48" s="194" t="s">
        <v>592</v>
      </c>
      <c r="C48" s="226" t="s">
        <v>210</v>
      </c>
      <c r="D48" s="122"/>
      <c r="E48" s="122"/>
      <c r="F48" s="122"/>
      <c r="G48" s="122"/>
      <c r="H48" s="122"/>
      <c r="I48" s="122"/>
      <c r="J48" s="122"/>
      <c r="K48" s="122"/>
      <c r="L48" s="122"/>
      <c r="M48" s="149">
        <f>SUM(J48:L48)</f>
        <v>0</v>
      </c>
    </row>
    <row r="49" spans="1:13" x14ac:dyDescent="0.25">
      <c r="A49" s="119" t="s">
        <v>1668</v>
      </c>
      <c r="B49" s="194" t="s">
        <v>214</v>
      </c>
      <c r="C49" s="226" t="s">
        <v>215</v>
      </c>
      <c r="D49" s="122">
        <v>264000</v>
      </c>
      <c r="E49" s="122"/>
      <c r="F49" s="122"/>
      <c r="G49" s="122">
        <v>280269</v>
      </c>
      <c r="H49" s="122"/>
      <c r="I49" s="122"/>
      <c r="J49" s="122">
        <v>280074</v>
      </c>
      <c r="K49" s="122"/>
      <c r="L49" s="122"/>
      <c r="M49" s="149">
        <f>SUM(J49:L49)</f>
        <v>280074</v>
      </c>
    </row>
    <row r="50" spans="1:13" s="160" customFormat="1" x14ac:dyDescent="0.25">
      <c r="A50" s="119" t="s">
        <v>1669</v>
      </c>
      <c r="B50" s="193" t="s">
        <v>504</v>
      </c>
      <c r="C50" s="209" t="s">
        <v>216</v>
      </c>
      <c r="D50" s="207">
        <f t="shared" ref="D50:M50" si="9">SUM(D45:D49)</f>
        <v>15034361</v>
      </c>
      <c r="E50" s="207">
        <f t="shared" si="9"/>
        <v>0</v>
      </c>
      <c r="F50" s="207">
        <f t="shared" si="9"/>
        <v>0</v>
      </c>
      <c r="G50" s="207">
        <f t="shared" si="9"/>
        <v>32273551</v>
      </c>
      <c r="H50" s="207">
        <f t="shared" si="9"/>
        <v>0</v>
      </c>
      <c r="I50" s="207">
        <f t="shared" si="9"/>
        <v>0</v>
      </c>
      <c r="J50" s="207">
        <f t="shared" si="9"/>
        <v>31504338</v>
      </c>
      <c r="K50" s="207">
        <f t="shared" si="9"/>
        <v>0</v>
      </c>
      <c r="L50" s="207">
        <f t="shared" si="9"/>
        <v>0</v>
      </c>
      <c r="M50" s="159">
        <f t="shared" si="9"/>
        <v>31504338</v>
      </c>
    </row>
    <row r="51" spans="1:13" s="160" customFormat="1" x14ac:dyDescent="0.25">
      <c r="A51" s="119" t="s">
        <v>1670</v>
      </c>
      <c r="B51" s="193" t="s">
        <v>505</v>
      </c>
      <c r="C51" s="209" t="s">
        <v>217</v>
      </c>
      <c r="D51" s="207">
        <f>D30+D33+D41+D44+D50</f>
        <v>37537348</v>
      </c>
      <c r="E51" s="207">
        <f>E30+E33+E41+E44+E50</f>
        <v>0</v>
      </c>
      <c r="F51" s="207">
        <f>F30+F33+F41+F44+F50</f>
        <v>0</v>
      </c>
      <c r="G51" s="207">
        <f t="shared" ref="G51:L51" si="10">G30+G33+G41+G44+G50</f>
        <v>53855348</v>
      </c>
      <c r="H51" s="207">
        <f t="shared" si="10"/>
        <v>0</v>
      </c>
      <c r="I51" s="207">
        <f t="shared" si="10"/>
        <v>0</v>
      </c>
      <c r="J51" s="207">
        <f t="shared" si="10"/>
        <v>49722215</v>
      </c>
      <c r="K51" s="207">
        <f t="shared" si="10"/>
        <v>0</v>
      </c>
      <c r="L51" s="207">
        <f t="shared" si="10"/>
        <v>0</v>
      </c>
      <c r="M51" s="159">
        <f>SUM(J51:L51)</f>
        <v>49722215</v>
      </c>
    </row>
    <row r="52" spans="1:13" x14ac:dyDescent="0.25">
      <c r="A52" s="119" t="s">
        <v>1671</v>
      </c>
      <c r="B52" s="192" t="s">
        <v>218</v>
      </c>
      <c r="C52" s="226" t="s">
        <v>219</v>
      </c>
      <c r="D52" s="122"/>
      <c r="E52" s="122"/>
      <c r="F52" s="122"/>
      <c r="G52" s="122"/>
      <c r="H52" s="122"/>
      <c r="I52" s="122"/>
      <c r="J52" s="122"/>
      <c r="K52" s="122"/>
      <c r="L52" s="122"/>
      <c r="M52" s="149">
        <f>SUM(J52:L52)</f>
        <v>0</v>
      </c>
    </row>
    <row r="53" spans="1:13" x14ac:dyDescent="0.25">
      <c r="A53" s="119" t="s">
        <v>1672</v>
      </c>
      <c r="B53" s="192" t="s">
        <v>522</v>
      </c>
      <c r="C53" s="226" t="s">
        <v>220</v>
      </c>
      <c r="D53" s="122"/>
      <c r="E53" s="122"/>
      <c r="F53" s="122"/>
      <c r="G53" s="122"/>
      <c r="H53" s="122"/>
      <c r="I53" s="122"/>
      <c r="J53" s="122"/>
      <c r="K53" s="122"/>
      <c r="L53" s="122"/>
      <c r="M53" s="149">
        <f t="shared" ref="M53:M59" si="11">SUM(J53:L53)</f>
        <v>0</v>
      </c>
    </row>
    <row r="54" spans="1:13" x14ac:dyDescent="0.25">
      <c r="A54" s="119" t="s">
        <v>1673</v>
      </c>
      <c r="B54" s="230" t="s">
        <v>593</v>
      </c>
      <c r="C54" s="226" t="s">
        <v>221</v>
      </c>
      <c r="D54" s="122"/>
      <c r="E54" s="122"/>
      <c r="F54" s="122"/>
      <c r="G54" s="122"/>
      <c r="H54" s="122"/>
      <c r="I54" s="122"/>
      <c r="J54" s="122"/>
      <c r="K54" s="122"/>
      <c r="L54" s="122"/>
      <c r="M54" s="149">
        <f t="shared" si="11"/>
        <v>0</v>
      </c>
    </row>
    <row r="55" spans="1:13" x14ac:dyDescent="0.25">
      <c r="A55" s="119" t="s">
        <v>1674</v>
      </c>
      <c r="B55" s="230" t="s">
        <v>594</v>
      </c>
      <c r="C55" s="226" t="s">
        <v>222</v>
      </c>
      <c r="D55" s="122"/>
      <c r="E55" s="122"/>
      <c r="F55" s="122"/>
      <c r="G55" s="122"/>
      <c r="H55" s="122"/>
      <c r="I55" s="122"/>
      <c r="J55" s="122"/>
      <c r="K55" s="122"/>
      <c r="L55" s="122"/>
      <c r="M55" s="149">
        <f t="shared" si="11"/>
        <v>0</v>
      </c>
    </row>
    <row r="56" spans="1:13" x14ac:dyDescent="0.25">
      <c r="A56" s="119" t="s">
        <v>1675</v>
      </c>
      <c r="B56" s="230" t="s">
        <v>595</v>
      </c>
      <c r="C56" s="226" t="s">
        <v>223</v>
      </c>
      <c r="D56" s="122"/>
      <c r="E56" s="122"/>
      <c r="F56" s="122"/>
      <c r="G56" s="122"/>
      <c r="H56" s="122"/>
      <c r="I56" s="122"/>
      <c r="J56" s="122"/>
      <c r="K56" s="122"/>
      <c r="L56" s="122"/>
      <c r="M56" s="149">
        <f t="shared" si="11"/>
        <v>0</v>
      </c>
    </row>
    <row r="57" spans="1:13" x14ac:dyDescent="0.25">
      <c r="A57" s="119" t="s">
        <v>1676</v>
      </c>
      <c r="B57" s="192" t="s">
        <v>596</v>
      </c>
      <c r="C57" s="226" t="s">
        <v>224</v>
      </c>
      <c r="D57" s="122"/>
      <c r="E57" s="122"/>
      <c r="F57" s="122"/>
      <c r="G57" s="122"/>
      <c r="H57" s="122"/>
      <c r="I57" s="122"/>
      <c r="J57" s="122"/>
      <c r="K57" s="122"/>
      <c r="L57" s="122"/>
      <c r="M57" s="149">
        <f t="shared" si="11"/>
        <v>0</v>
      </c>
    </row>
    <row r="58" spans="1:13" x14ac:dyDescent="0.25">
      <c r="A58" s="119" t="s">
        <v>1677</v>
      </c>
      <c r="B58" s="192" t="s">
        <v>597</v>
      </c>
      <c r="C58" s="226" t="s">
        <v>225</v>
      </c>
      <c r="D58" s="122"/>
      <c r="E58" s="122"/>
      <c r="F58" s="122"/>
      <c r="G58" s="122"/>
      <c r="H58" s="122"/>
      <c r="I58" s="122"/>
      <c r="J58" s="122"/>
      <c r="K58" s="122"/>
      <c r="L58" s="122"/>
      <c r="M58" s="149">
        <f t="shared" si="11"/>
        <v>0</v>
      </c>
    </row>
    <row r="59" spans="1:13" x14ac:dyDescent="0.25">
      <c r="A59" s="119" t="s">
        <v>1678</v>
      </c>
      <c r="B59" s="192" t="s">
        <v>598</v>
      </c>
      <c r="C59" s="226" t="s">
        <v>226</v>
      </c>
      <c r="D59" s="122">
        <v>10000</v>
      </c>
      <c r="E59" s="122"/>
      <c r="F59" s="122"/>
      <c r="G59" s="122">
        <v>10000</v>
      </c>
      <c r="H59" s="122"/>
      <c r="I59" s="122"/>
      <c r="J59" s="122">
        <v>10000</v>
      </c>
      <c r="K59" s="122"/>
      <c r="L59" s="122"/>
      <c r="M59" s="149">
        <f t="shared" si="11"/>
        <v>10000</v>
      </c>
    </row>
    <row r="60" spans="1:13" s="160" customFormat="1" x14ac:dyDescent="0.25">
      <c r="A60" s="119" t="s">
        <v>1679</v>
      </c>
      <c r="B60" s="195" t="s">
        <v>555</v>
      </c>
      <c r="C60" s="209" t="s">
        <v>227</v>
      </c>
      <c r="D60" s="207">
        <f>SUM(D52:D59)</f>
        <v>10000</v>
      </c>
      <c r="E60" s="207">
        <f>SUM(E52:E59)</f>
        <v>0</v>
      </c>
      <c r="F60" s="207">
        <f>SUM(F52:F59)</f>
        <v>0</v>
      </c>
      <c r="G60" s="207">
        <f t="shared" ref="G60:L60" si="12">SUM(G52:G59)</f>
        <v>10000</v>
      </c>
      <c r="H60" s="207">
        <f t="shared" si="12"/>
        <v>0</v>
      </c>
      <c r="I60" s="207">
        <f t="shared" si="12"/>
        <v>0</v>
      </c>
      <c r="J60" s="207">
        <f t="shared" si="12"/>
        <v>10000</v>
      </c>
      <c r="K60" s="207">
        <f t="shared" si="12"/>
        <v>0</v>
      </c>
      <c r="L60" s="207">
        <f t="shared" si="12"/>
        <v>0</v>
      </c>
      <c r="M60" s="159">
        <f>SUM(J60:L60)</f>
        <v>10000</v>
      </c>
    </row>
    <row r="61" spans="1:13" x14ac:dyDescent="0.25">
      <c r="A61" s="119" t="s">
        <v>1680</v>
      </c>
      <c r="B61" s="231" t="s">
        <v>599</v>
      </c>
      <c r="C61" s="226" t="s">
        <v>228</v>
      </c>
      <c r="D61" s="122"/>
      <c r="E61" s="122"/>
      <c r="F61" s="122"/>
      <c r="G61" s="122"/>
      <c r="H61" s="122"/>
      <c r="I61" s="122"/>
      <c r="J61" s="122"/>
      <c r="K61" s="122"/>
      <c r="L61" s="122"/>
      <c r="M61" s="149">
        <f>SUM(J61:L61)</f>
        <v>0</v>
      </c>
    </row>
    <row r="62" spans="1:13" x14ac:dyDescent="0.25">
      <c r="A62" s="119" t="s">
        <v>1681</v>
      </c>
      <c r="B62" s="231" t="s">
        <v>856</v>
      </c>
      <c r="C62" s="226" t="s">
        <v>857</v>
      </c>
      <c r="D62" s="122"/>
      <c r="E62" s="122"/>
      <c r="F62" s="122"/>
      <c r="G62" s="122"/>
      <c r="H62" s="122"/>
      <c r="I62" s="122"/>
      <c r="J62" s="122"/>
      <c r="K62" s="122"/>
      <c r="L62" s="122"/>
      <c r="M62" s="149">
        <f t="shared" ref="M62:M76" si="13">SUM(J62:L62)</f>
        <v>0</v>
      </c>
    </row>
    <row r="63" spans="1:13" x14ac:dyDescent="0.25">
      <c r="A63" s="119" t="s">
        <v>1682</v>
      </c>
      <c r="B63" s="231" t="s">
        <v>859</v>
      </c>
      <c r="C63" s="226" t="s">
        <v>858</v>
      </c>
      <c r="D63" s="122"/>
      <c r="E63" s="122"/>
      <c r="F63" s="122"/>
      <c r="G63" s="122"/>
      <c r="H63" s="122"/>
      <c r="I63" s="122"/>
      <c r="J63" s="122"/>
      <c r="K63" s="122"/>
      <c r="L63" s="122"/>
      <c r="M63" s="149">
        <f t="shared" si="13"/>
        <v>0</v>
      </c>
    </row>
    <row r="64" spans="1:13" x14ac:dyDescent="0.25">
      <c r="A64" s="119" t="s">
        <v>1683</v>
      </c>
      <c r="B64" s="231" t="s">
        <v>860</v>
      </c>
      <c r="C64" s="226" t="s">
        <v>861</v>
      </c>
      <c r="D64" s="122"/>
      <c r="E64" s="122"/>
      <c r="F64" s="122"/>
      <c r="G64" s="122"/>
      <c r="H64" s="122"/>
      <c r="I64" s="122"/>
      <c r="J64" s="122"/>
      <c r="K64" s="122"/>
      <c r="L64" s="122"/>
      <c r="M64" s="149">
        <f t="shared" si="13"/>
        <v>0</v>
      </c>
    </row>
    <row r="65" spans="1:13" x14ac:dyDescent="0.25">
      <c r="A65" s="119" t="s">
        <v>1684</v>
      </c>
      <c r="B65" s="231" t="s">
        <v>232</v>
      </c>
      <c r="C65" s="226" t="s">
        <v>233</v>
      </c>
      <c r="D65" s="122"/>
      <c r="E65" s="122"/>
      <c r="F65" s="122"/>
      <c r="G65" s="122"/>
      <c r="H65" s="122"/>
      <c r="I65" s="122"/>
      <c r="J65" s="122"/>
      <c r="K65" s="122"/>
      <c r="L65" s="122"/>
      <c r="M65" s="149">
        <f t="shared" si="13"/>
        <v>0</v>
      </c>
    </row>
    <row r="66" spans="1:13" x14ac:dyDescent="0.25">
      <c r="A66" s="119" t="s">
        <v>1685</v>
      </c>
      <c r="B66" s="231" t="s">
        <v>557</v>
      </c>
      <c r="C66" s="226" t="s">
        <v>234</v>
      </c>
      <c r="D66" s="122"/>
      <c r="E66" s="122"/>
      <c r="F66" s="122"/>
      <c r="G66" s="122"/>
      <c r="H66" s="122"/>
      <c r="I66" s="122"/>
      <c r="J66" s="122"/>
      <c r="K66" s="122"/>
      <c r="L66" s="122"/>
      <c r="M66" s="149">
        <f t="shared" si="13"/>
        <v>0</v>
      </c>
    </row>
    <row r="67" spans="1:13" x14ac:dyDescent="0.25">
      <c r="A67" s="119" t="s">
        <v>1686</v>
      </c>
      <c r="B67" s="231" t="s">
        <v>600</v>
      </c>
      <c r="C67" s="226" t="s">
        <v>235</v>
      </c>
      <c r="D67" s="122"/>
      <c r="E67" s="122"/>
      <c r="F67" s="122"/>
      <c r="G67" s="122"/>
      <c r="H67" s="122"/>
      <c r="I67" s="122"/>
      <c r="J67" s="122"/>
      <c r="K67" s="122"/>
      <c r="L67" s="122"/>
      <c r="M67" s="149">
        <f t="shared" si="13"/>
        <v>0</v>
      </c>
    </row>
    <row r="68" spans="1:13" x14ac:dyDescent="0.25">
      <c r="A68" s="119" t="s">
        <v>1687</v>
      </c>
      <c r="B68" s="231" t="s">
        <v>559</v>
      </c>
      <c r="C68" s="226" t="s">
        <v>236</v>
      </c>
      <c r="D68" s="122">
        <v>15026965</v>
      </c>
      <c r="E68" s="122"/>
      <c r="F68" s="122"/>
      <c r="G68" s="122">
        <v>15026965</v>
      </c>
      <c r="H68" s="122"/>
      <c r="I68" s="122"/>
      <c r="J68" s="122">
        <v>8525820</v>
      </c>
      <c r="K68" s="122"/>
      <c r="L68" s="122"/>
      <c r="M68" s="149">
        <f t="shared" si="13"/>
        <v>8525820</v>
      </c>
    </row>
    <row r="69" spans="1:13" x14ac:dyDescent="0.25">
      <c r="A69" s="119" t="s">
        <v>1688</v>
      </c>
      <c r="B69" s="231" t="s">
        <v>601</v>
      </c>
      <c r="C69" s="226" t="s">
        <v>237</v>
      </c>
      <c r="D69" s="122"/>
      <c r="E69" s="122"/>
      <c r="F69" s="122"/>
      <c r="G69" s="122"/>
      <c r="H69" s="122"/>
      <c r="I69" s="122"/>
      <c r="J69" s="122"/>
      <c r="K69" s="122"/>
      <c r="L69" s="122"/>
      <c r="M69" s="149">
        <f t="shared" si="13"/>
        <v>0</v>
      </c>
    </row>
    <row r="70" spans="1:13" x14ac:dyDescent="0.25">
      <c r="A70" s="119" t="s">
        <v>1689</v>
      </c>
      <c r="B70" s="231" t="s">
        <v>602</v>
      </c>
      <c r="C70" s="226" t="s">
        <v>239</v>
      </c>
      <c r="D70" s="122"/>
      <c r="E70" s="122"/>
      <c r="F70" s="122"/>
      <c r="G70" s="122"/>
      <c r="H70" s="122"/>
      <c r="I70" s="122"/>
      <c r="J70" s="122"/>
      <c r="K70" s="122"/>
      <c r="L70" s="122"/>
      <c r="M70" s="149">
        <f t="shared" si="13"/>
        <v>0</v>
      </c>
    </row>
    <row r="71" spans="1:13" x14ac:dyDescent="0.25">
      <c r="A71" s="119" t="s">
        <v>1690</v>
      </c>
      <c r="B71" s="231" t="s">
        <v>240</v>
      </c>
      <c r="C71" s="226" t="s">
        <v>241</v>
      </c>
      <c r="D71" s="122"/>
      <c r="E71" s="122"/>
      <c r="F71" s="122"/>
      <c r="G71" s="122"/>
      <c r="H71" s="122"/>
      <c r="I71" s="122"/>
      <c r="J71" s="122"/>
      <c r="K71" s="122"/>
      <c r="L71" s="122"/>
      <c r="M71" s="149">
        <f t="shared" si="13"/>
        <v>0</v>
      </c>
    </row>
    <row r="72" spans="1:13" x14ac:dyDescent="0.25">
      <c r="A72" s="119" t="s">
        <v>1691</v>
      </c>
      <c r="B72" s="232" t="s">
        <v>242</v>
      </c>
      <c r="C72" s="226" t="s">
        <v>243</v>
      </c>
      <c r="D72" s="122"/>
      <c r="E72" s="122"/>
      <c r="F72" s="122"/>
      <c r="G72" s="122"/>
      <c r="H72" s="122"/>
      <c r="I72" s="122"/>
      <c r="J72" s="122"/>
      <c r="K72" s="122"/>
      <c r="L72" s="122"/>
      <c r="M72" s="149">
        <f t="shared" si="13"/>
        <v>0</v>
      </c>
    </row>
    <row r="73" spans="1:13" x14ac:dyDescent="0.25">
      <c r="A73" s="119" t="s">
        <v>1692</v>
      </c>
      <c r="B73" s="232" t="s">
        <v>844</v>
      </c>
      <c r="C73" s="226" t="s">
        <v>244</v>
      </c>
      <c r="D73" s="122"/>
      <c r="E73" s="122"/>
      <c r="F73" s="122"/>
      <c r="G73" s="122"/>
      <c r="H73" s="122"/>
      <c r="I73" s="122"/>
      <c r="J73" s="122"/>
      <c r="K73" s="122"/>
      <c r="L73" s="122"/>
      <c r="M73" s="149">
        <f t="shared" si="13"/>
        <v>0</v>
      </c>
    </row>
    <row r="74" spans="1:13" s="212" customFormat="1" x14ac:dyDescent="0.25">
      <c r="A74" s="119" t="s">
        <v>1693</v>
      </c>
      <c r="B74" s="233" t="s">
        <v>603</v>
      </c>
      <c r="C74" s="234" t="s">
        <v>245</v>
      </c>
      <c r="D74" s="211">
        <v>517200</v>
      </c>
      <c r="E74" s="211">
        <v>759500</v>
      </c>
      <c r="F74" s="211"/>
      <c r="G74" s="211">
        <v>517200</v>
      </c>
      <c r="H74" s="211">
        <v>759500</v>
      </c>
      <c r="I74" s="211"/>
      <c r="J74" s="211"/>
      <c r="K74" s="211">
        <v>280749</v>
      </c>
      <c r="L74" s="211"/>
      <c r="M74" s="178">
        <f t="shared" si="13"/>
        <v>280749</v>
      </c>
    </row>
    <row r="75" spans="1:13" x14ac:dyDescent="0.25">
      <c r="A75" s="119" t="s">
        <v>1694</v>
      </c>
      <c r="B75" s="232" t="s">
        <v>808</v>
      </c>
      <c r="C75" s="226" t="s">
        <v>845</v>
      </c>
      <c r="D75" s="122">
        <v>11239841</v>
      </c>
      <c r="E75" s="122"/>
      <c r="F75" s="122"/>
      <c r="G75" s="122">
        <v>9917456</v>
      </c>
      <c r="H75" s="122"/>
      <c r="I75" s="122"/>
      <c r="J75" s="122"/>
      <c r="K75" s="122"/>
      <c r="L75" s="122"/>
      <c r="M75" s="149">
        <f t="shared" si="13"/>
        <v>0</v>
      </c>
    </row>
    <row r="76" spans="1:13" x14ac:dyDescent="0.25">
      <c r="A76" s="119" t="s">
        <v>1695</v>
      </c>
      <c r="B76" s="232" t="s">
        <v>809</v>
      </c>
      <c r="C76" s="226" t="s">
        <v>845</v>
      </c>
      <c r="D76" s="122"/>
      <c r="E76" s="122"/>
      <c r="F76" s="122"/>
      <c r="G76" s="122"/>
      <c r="H76" s="122"/>
      <c r="I76" s="122"/>
      <c r="J76" s="122"/>
      <c r="K76" s="122"/>
      <c r="L76" s="122"/>
      <c r="M76" s="149">
        <f t="shared" si="13"/>
        <v>0</v>
      </c>
    </row>
    <row r="77" spans="1:13" s="160" customFormat="1" x14ac:dyDescent="0.25">
      <c r="A77" s="119" t="s">
        <v>1696</v>
      </c>
      <c r="B77" s="195" t="s">
        <v>563</v>
      </c>
      <c r="C77" s="209" t="s">
        <v>246</v>
      </c>
      <c r="D77" s="207">
        <f>SUM(D61:D76)</f>
        <v>26784006</v>
      </c>
      <c r="E77" s="207">
        <f>SUM(E61:E76)</f>
        <v>759500</v>
      </c>
      <c r="F77" s="207">
        <f>SUM(F61:F76)</f>
        <v>0</v>
      </c>
      <c r="G77" s="207">
        <f t="shared" ref="G77:L77" si="14">SUM(G61:G76)</f>
        <v>25461621</v>
      </c>
      <c r="H77" s="207">
        <f t="shared" si="14"/>
        <v>759500</v>
      </c>
      <c r="I77" s="207">
        <f t="shared" si="14"/>
        <v>0</v>
      </c>
      <c r="J77" s="207">
        <f t="shared" si="14"/>
        <v>8525820</v>
      </c>
      <c r="K77" s="207">
        <f t="shared" si="14"/>
        <v>280749</v>
      </c>
      <c r="L77" s="207">
        <f t="shared" si="14"/>
        <v>0</v>
      </c>
      <c r="M77" s="159">
        <f>SUM(J77:L77)</f>
        <v>8806569</v>
      </c>
    </row>
    <row r="78" spans="1:13" x14ac:dyDescent="0.25">
      <c r="A78" s="119" t="s">
        <v>1697</v>
      </c>
      <c r="B78" s="235" t="s">
        <v>93</v>
      </c>
      <c r="C78" s="213"/>
      <c r="D78" s="214">
        <f>D77+D60+D51+D26+D25</f>
        <v>77250505</v>
      </c>
      <c r="E78" s="214">
        <f>E77+E60+E51+E26+E25</f>
        <v>759500</v>
      </c>
      <c r="F78" s="214">
        <f>F77+F60+F51+F26+F25</f>
        <v>0</v>
      </c>
      <c r="G78" s="214">
        <f t="shared" ref="G78:L78" si="15">G77+G60+G51+G26+G25</f>
        <v>94666016</v>
      </c>
      <c r="H78" s="214">
        <f t="shared" si="15"/>
        <v>759500</v>
      </c>
      <c r="I78" s="214">
        <f t="shared" si="15"/>
        <v>0</v>
      </c>
      <c r="J78" s="214">
        <f t="shared" si="15"/>
        <v>72858561</v>
      </c>
      <c r="K78" s="214">
        <f t="shared" si="15"/>
        <v>280749</v>
      </c>
      <c r="L78" s="214">
        <f t="shared" si="15"/>
        <v>0</v>
      </c>
      <c r="M78" s="165">
        <f>SUM(J78:L78)</f>
        <v>73139310</v>
      </c>
    </row>
    <row r="79" spans="1:13" x14ac:dyDescent="0.25">
      <c r="A79" s="119" t="s">
        <v>1698</v>
      </c>
      <c r="B79" s="236" t="s">
        <v>247</v>
      </c>
      <c r="C79" s="226" t="s">
        <v>248</v>
      </c>
      <c r="D79" s="122"/>
      <c r="E79" s="122"/>
      <c r="F79" s="122"/>
      <c r="G79" s="122"/>
      <c r="H79" s="122"/>
      <c r="I79" s="122"/>
      <c r="J79" s="122"/>
      <c r="K79" s="122"/>
      <c r="L79" s="122"/>
      <c r="M79" s="149">
        <f>SUM(J79:L79)</f>
        <v>0</v>
      </c>
    </row>
    <row r="80" spans="1:13" x14ac:dyDescent="0.25">
      <c r="A80" s="119" t="s">
        <v>1699</v>
      </c>
      <c r="B80" s="236" t="s">
        <v>604</v>
      </c>
      <c r="C80" s="226" t="s">
        <v>249</v>
      </c>
      <c r="D80" s="122">
        <v>21718331</v>
      </c>
      <c r="E80" s="122"/>
      <c r="F80" s="122"/>
      <c r="G80" s="122">
        <v>69449483</v>
      </c>
      <c r="H80" s="122"/>
      <c r="I80" s="122"/>
      <c r="J80" s="122">
        <v>69449483</v>
      </c>
      <c r="K80" s="122"/>
      <c r="L80" s="122"/>
      <c r="M80" s="149">
        <f t="shared" ref="M80:M85" si="16">SUM(J80:L80)</f>
        <v>69449483</v>
      </c>
    </row>
    <row r="81" spans="1:13" x14ac:dyDescent="0.25">
      <c r="A81" s="119" t="s">
        <v>1700</v>
      </c>
      <c r="B81" s="236" t="s">
        <v>251</v>
      </c>
      <c r="C81" s="226" t="s">
        <v>252</v>
      </c>
      <c r="D81" s="122"/>
      <c r="E81" s="122"/>
      <c r="F81" s="122"/>
      <c r="G81" s="122"/>
      <c r="H81" s="122"/>
      <c r="I81" s="122"/>
      <c r="J81" s="122"/>
      <c r="K81" s="122"/>
      <c r="L81" s="122"/>
      <c r="M81" s="149">
        <f t="shared" si="16"/>
        <v>0</v>
      </c>
    </row>
    <row r="82" spans="1:13" x14ac:dyDescent="0.25">
      <c r="A82" s="119" t="s">
        <v>1701</v>
      </c>
      <c r="B82" s="236" t="s">
        <v>253</v>
      </c>
      <c r="C82" s="226" t="s">
        <v>254</v>
      </c>
      <c r="D82" s="122">
        <v>45000</v>
      </c>
      <c r="E82" s="122"/>
      <c r="F82" s="122"/>
      <c r="G82" s="122">
        <v>68377</v>
      </c>
      <c r="H82" s="122"/>
      <c r="I82" s="122"/>
      <c r="J82" s="122">
        <v>62658</v>
      </c>
      <c r="K82" s="122"/>
      <c r="L82" s="122"/>
      <c r="M82" s="149">
        <f t="shared" si="16"/>
        <v>62658</v>
      </c>
    </row>
    <row r="83" spans="1:13" x14ac:dyDescent="0.25">
      <c r="A83" s="119" t="s">
        <v>1702</v>
      </c>
      <c r="B83" s="228" t="s">
        <v>255</v>
      </c>
      <c r="C83" s="226" t="s">
        <v>256</v>
      </c>
      <c r="D83" s="122"/>
      <c r="E83" s="122"/>
      <c r="F83" s="122"/>
      <c r="G83" s="122"/>
      <c r="H83" s="122"/>
      <c r="I83" s="122"/>
      <c r="J83" s="122"/>
      <c r="K83" s="122"/>
      <c r="L83" s="122"/>
      <c r="M83" s="149">
        <f t="shared" si="16"/>
        <v>0</v>
      </c>
    </row>
    <row r="84" spans="1:13" x14ac:dyDescent="0.25">
      <c r="A84" s="119" t="s">
        <v>1703</v>
      </c>
      <c r="B84" s="228" t="s">
        <v>257</v>
      </c>
      <c r="C84" s="226" t="s">
        <v>258</v>
      </c>
      <c r="D84" s="122"/>
      <c r="E84" s="122"/>
      <c r="F84" s="122"/>
      <c r="G84" s="122"/>
      <c r="H84" s="122"/>
      <c r="I84" s="122"/>
      <c r="J84" s="122"/>
      <c r="K84" s="122"/>
      <c r="L84" s="122"/>
      <c r="M84" s="149">
        <f t="shared" si="16"/>
        <v>0</v>
      </c>
    </row>
    <row r="85" spans="1:13" x14ac:dyDescent="0.25">
      <c r="A85" s="119" t="s">
        <v>1704</v>
      </c>
      <c r="B85" s="228" t="s">
        <v>259</v>
      </c>
      <c r="C85" s="226" t="s">
        <v>260</v>
      </c>
      <c r="D85" s="122">
        <v>5724089</v>
      </c>
      <c r="E85" s="122"/>
      <c r="F85" s="122"/>
      <c r="G85" s="122">
        <v>2553224</v>
      </c>
      <c r="H85" s="122"/>
      <c r="I85" s="122"/>
      <c r="J85" s="122">
        <v>2297320</v>
      </c>
      <c r="K85" s="122"/>
      <c r="L85" s="122"/>
      <c r="M85" s="149">
        <f t="shared" si="16"/>
        <v>2297320</v>
      </c>
    </row>
    <row r="86" spans="1:13" s="160" customFormat="1" x14ac:dyDescent="0.25">
      <c r="A86" s="119" t="s">
        <v>1705</v>
      </c>
      <c r="B86" s="215" t="s">
        <v>565</v>
      </c>
      <c r="C86" s="209" t="s">
        <v>261</v>
      </c>
      <c r="D86" s="207">
        <f>SUM(D79:D85)</f>
        <v>27487420</v>
      </c>
      <c r="E86" s="207">
        <f>SUM(E79:E85)</f>
        <v>0</v>
      </c>
      <c r="F86" s="207">
        <f>SUM(F79:F85)</f>
        <v>0</v>
      </c>
      <c r="G86" s="207">
        <f t="shared" ref="G86:L86" si="17">SUM(G79:G85)</f>
        <v>72071084</v>
      </c>
      <c r="H86" s="207">
        <f t="shared" si="17"/>
        <v>0</v>
      </c>
      <c r="I86" s="207">
        <f t="shared" si="17"/>
        <v>0</v>
      </c>
      <c r="J86" s="207">
        <f t="shared" si="17"/>
        <v>71809461</v>
      </c>
      <c r="K86" s="207">
        <f t="shared" si="17"/>
        <v>0</v>
      </c>
      <c r="L86" s="207">
        <f t="shared" si="17"/>
        <v>0</v>
      </c>
      <c r="M86" s="159">
        <f t="shared" ref="M86:M92" si="18">SUM(J86:L86)</f>
        <v>71809461</v>
      </c>
    </row>
    <row r="87" spans="1:13" x14ac:dyDescent="0.25">
      <c r="A87" s="119" t="s">
        <v>1706</v>
      </c>
      <c r="B87" s="192" t="s">
        <v>262</v>
      </c>
      <c r="C87" s="226" t="s">
        <v>263</v>
      </c>
      <c r="D87" s="122">
        <v>6229150</v>
      </c>
      <c r="E87" s="122"/>
      <c r="F87" s="122"/>
      <c r="G87" s="122">
        <v>28430747</v>
      </c>
      <c r="H87" s="122"/>
      <c r="I87" s="122"/>
      <c r="J87" s="122">
        <v>5889444</v>
      </c>
      <c r="K87" s="122"/>
      <c r="L87" s="122"/>
      <c r="M87" s="149">
        <f t="shared" si="18"/>
        <v>5889444</v>
      </c>
    </row>
    <row r="88" spans="1:13" x14ac:dyDescent="0.25">
      <c r="A88" s="119" t="s">
        <v>1707</v>
      </c>
      <c r="B88" s="192" t="s">
        <v>264</v>
      </c>
      <c r="C88" s="226" t="s">
        <v>265</v>
      </c>
      <c r="D88" s="122"/>
      <c r="E88" s="122"/>
      <c r="F88" s="122"/>
      <c r="G88" s="122"/>
      <c r="H88" s="122"/>
      <c r="I88" s="122"/>
      <c r="J88" s="122"/>
      <c r="K88" s="122"/>
      <c r="L88" s="122"/>
      <c r="M88" s="149">
        <f t="shared" si="18"/>
        <v>0</v>
      </c>
    </row>
    <row r="89" spans="1:13" x14ac:dyDescent="0.25">
      <c r="A89" s="119" t="s">
        <v>1708</v>
      </c>
      <c r="B89" s="192" t="s">
        <v>266</v>
      </c>
      <c r="C89" s="226" t="s">
        <v>267</v>
      </c>
      <c r="D89" s="122"/>
      <c r="E89" s="122"/>
      <c r="F89" s="122"/>
      <c r="G89" s="122"/>
      <c r="H89" s="122"/>
      <c r="I89" s="122"/>
      <c r="J89" s="122"/>
      <c r="K89" s="122"/>
      <c r="L89" s="122"/>
      <c r="M89" s="149">
        <f t="shared" si="18"/>
        <v>0</v>
      </c>
    </row>
    <row r="90" spans="1:13" x14ac:dyDescent="0.25">
      <c r="A90" s="119" t="s">
        <v>1709</v>
      </c>
      <c r="B90" s="192" t="s">
        <v>268</v>
      </c>
      <c r="C90" s="226" t="s">
        <v>269</v>
      </c>
      <c r="D90" s="122">
        <v>1644071</v>
      </c>
      <c r="E90" s="122"/>
      <c r="F90" s="122"/>
      <c r="G90" s="122">
        <v>7585627</v>
      </c>
      <c r="H90" s="122"/>
      <c r="I90" s="122"/>
      <c r="J90" s="122">
        <v>1442023</v>
      </c>
      <c r="K90" s="122"/>
      <c r="L90" s="122"/>
      <c r="M90" s="149">
        <f t="shared" si="18"/>
        <v>1442023</v>
      </c>
    </row>
    <row r="91" spans="1:13" s="160" customFormat="1" x14ac:dyDescent="0.25">
      <c r="A91" s="119" t="s">
        <v>1710</v>
      </c>
      <c r="B91" s="195" t="s">
        <v>566</v>
      </c>
      <c r="C91" s="209" t="s">
        <v>270</v>
      </c>
      <c r="D91" s="207">
        <f>SUM(D87:D90)</f>
        <v>7873221</v>
      </c>
      <c r="E91" s="207">
        <f>SUM(E87:E90)</f>
        <v>0</v>
      </c>
      <c r="F91" s="207">
        <f>SUM(F87:F90)</f>
        <v>0</v>
      </c>
      <c r="G91" s="207">
        <f t="shared" ref="G91:L91" si="19">SUM(G87:G90)</f>
        <v>36016374</v>
      </c>
      <c r="H91" s="207">
        <f t="shared" si="19"/>
        <v>0</v>
      </c>
      <c r="I91" s="207">
        <f t="shared" si="19"/>
        <v>0</v>
      </c>
      <c r="J91" s="207">
        <f t="shared" si="19"/>
        <v>7331467</v>
      </c>
      <c r="K91" s="207">
        <f t="shared" si="19"/>
        <v>0</v>
      </c>
      <c r="L91" s="207">
        <f t="shared" si="19"/>
        <v>0</v>
      </c>
      <c r="M91" s="159">
        <f t="shared" si="18"/>
        <v>7331467</v>
      </c>
    </row>
    <row r="92" spans="1:13" x14ac:dyDescent="0.25">
      <c r="A92" s="119" t="s">
        <v>1711</v>
      </c>
      <c r="B92" s="192" t="s">
        <v>271</v>
      </c>
      <c r="C92" s="226" t="s">
        <v>272</v>
      </c>
      <c r="D92" s="122"/>
      <c r="E92" s="122"/>
      <c r="F92" s="122"/>
      <c r="G92" s="122"/>
      <c r="H92" s="122"/>
      <c r="I92" s="122"/>
      <c r="J92" s="122"/>
      <c r="K92" s="122"/>
      <c r="L92" s="122"/>
      <c r="M92" s="149">
        <f t="shared" si="18"/>
        <v>0</v>
      </c>
    </row>
    <row r="93" spans="1:13" x14ac:dyDescent="0.25">
      <c r="A93" s="119" t="s">
        <v>1712</v>
      </c>
      <c r="B93" s="192" t="s">
        <v>605</v>
      </c>
      <c r="C93" s="226" t="s">
        <v>273</v>
      </c>
      <c r="D93" s="122"/>
      <c r="E93" s="122"/>
      <c r="F93" s="122"/>
      <c r="G93" s="122"/>
      <c r="H93" s="122"/>
      <c r="I93" s="122"/>
      <c r="J93" s="122"/>
      <c r="K93" s="122"/>
      <c r="L93" s="122"/>
      <c r="M93" s="149">
        <f t="shared" ref="M93:M100" si="20">SUM(J93:L93)</f>
        <v>0</v>
      </c>
    </row>
    <row r="94" spans="1:13" x14ac:dyDescent="0.25">
      <c r="A94" s="119" t="s">
        <v>1713</v>
      </c>
      <c r="B94" s="192" t="s">
        <v>606</v>
      </c>
      <c r="C94" s="226" t="s">
        <v>274</v>
      </c>
      <c r="D94" s="122"/>
      <c r="E94" s="122"/>
      <c r="F94" s="122"/>
      <c r="G94" s="122"/>
      <c r="H94" s="122"/>
      <c r="I94" s="122"/>
      <c r="J94" s="122"/>
      <c r="K94" s="122"/>
      <c r="L94" s="122"/>
      <c r="M94" s="149">
        <f t="shared" si="20"/>
        <v>0</v>
      </c>
    </row>
    <row r="95" spans="1:13" x14ac:dyDescent="0.25">
      <c r="A95" s="119" t="s">
        <v>1714</v>
      </c>
      <c r="B95" s="192" t="s">
        <v>607</v>
      </c>
      <c r="C95" s="226" t="s">
        <v>275</v>
      </c>
      <c r="D95" s="122"/>
      <c r="E95" s="122"/>
      <c r="F95" s="122"/>
      <c r="G95" s="122"/>
      <c r="H95" s="122"/>
      <c r="I95" s="122"/>
      <c r="J95" s="122"/>
      <c r="K95" s="122"/>
      <c r="L95" s="122"/>
      <c r="M95" s="149">
        <f t="shared" si="20"/>
        <v>0</v>
      </c>
    </row>
    <row r="96" spans="1:13" x14ac:dyDescent="0.25">
      <c r="A96" s="119" t="s">
        <v>1715</v>
      </c>
      <c r="B96" s="192" t="s">
        <v>608</v>
      </c>
      <c r="C96" s="226" t="s">
        <v>276</v>
      </c>
      <c r="D96" s="122"/>
      <c r="E96" s="122"/>
      <c r="F96" s="122"/>
      <c r="G96" s="122"/>
      <c r="H96" s="122"/>
      <c r="I96" s="122"/>
      <c r="J96" s="122"/>
      <c r="K96" s="122"/>
      <c r="L96" s="122"/>
      <c r="M96" s="149">
        <f t="shared" si="20"/>
        <v>0</v>
      </c>
    </row>
    <row r="97" spans="1:32" x14ac:dyDescent="0.25">
      <c r="A97" s="119" t="s">
        <v>1716</v>
      </c>
      <c r="B97" s="192" t="s">
        <v>609</v>
      </c>
      <c r="C97" s="226" t="s">
        <v>277</v>
      </c>
      <c r="D97" s="122"/>
      <c r="E97" s="122"/>
      <c r="F97" s="122"/>
      <c r="G97" s="122"/>
      <c r="H97" s="122"/>
      <c r="I97" s="122"/>
      <c r="J97" s="122"/>
      <c r="K97" s="122"/>
      <c r="L97" s="122"/>
      <c r="M97" s="149">
        <f t="shared" si="20"/>
        <v>0</v>
      </c>
    </row>
    <row r="98" spans="1:32" x14ac:dyDescent="0.25">
      <c r="A98" s="119" t="s">
        <v>1717</v>
      </c>
      <c r="B98" s="192" t="s">
        <v>278</v>
      </c>
      <c r="C98" s="226" t="s">
        <v>279</v>
      </c>
      <c r="D98" s="122"/>
      <c r="E98" s="122"/>
      <c r="F98" s="122"/>
      <c r="G98" s="122"/>
      <c r="H98" s="122"/>
      <c r="I98" s="122"/>
      <c r="J98" s="122"/>
      <c r="K98" s="122"/>
      <c r="L98" s="122"/>
      <c r="M98" s="149">
        <f t="shared" si="20"/>
        <v>0</v>
      </c>
    </row>
    <row r="99" spans="1:32" x14ac:dyDescent="0.25">
      <c r="A99" s="119" t="s">
        <v>1718</v>
      </c>
      <c r="B99" s="192" t="s">
        <v>862</v>
      </c>
      <c r="C99" s="226" t="s">
        <v>280</v>
      </c>
      <c r="D99" s="122"/>
      <c r="E99" s="122"/>
      <c r="F99" s="122"/>
      <c r="G99" s="122"/>
      <c r="H99" s="122"/>
      <c r="I99" s="122"/>
      <c r="J99" s="122"/>
      <c r="K99" s="122"/>
      <c r="L99" s="122"/>
      <c r="M99" s="149">
        <f t="shared" si="20"/>
        <v>0</v>
      </c>
    </row>
    <row r="100" spans="1:32" x14ac:dyDescent="0.25">
      <c r="A100" s="119" t="s">
        <v>1719</v>
      </c>
      <c r="B100" s="192" t="s">
        <v>66</v>
      </c>
      <c r="C100" s="226" t="s">
        <v>863</v>
      </c>
      <c r="D100" s="122"/>
      <c r="E100" s="122"/>
      <c r="F100" s="122"/>
      <c r="G100" s="122"/>
      <c r="H100" s="122"/>
      <c r="I100" s="122"/>
      <c r="J100" s="122"/>
      <c r="K100" s="122"/>
      <c r="L100" s="122"/>
      <c r="M100" s="149">
        <f t="shared" si="20"/>
        <v>0</v>
      </c>
    </row>
    <row r="101" spans="1:32" s="160" customFormat="1" x14ac:dyDescent="0.25">
      <c r="A101" s="119" t="s">
        <v>1720</v>
      </c>
      <c r="B101" s="195" t="s">
        <v>567</v>
      </c>
      <c r="C101" s="209" t="s">
        <v>281</v>
      </c>
      <c r="D101" s="207">
        <f>SUM(D92:D100)</f>
        <v>0</v>
      </c>
      <c r="E101" s="207">
        <f>SUM(E92:E100)</f>
        <v>0</v>
      </c>
      <c r="F101" s="207">
        <f>SUM(F92:F100)</f>
        <v>0</v>
      </c>
      <c r="G101" s="207">
        <f t="shared" ref="G101:L101" si="21">SUM(G92:G100)</f>
        <v>0</v>
      </c>
      <c r="H101" s="207">
        <f t="shared" si="21"/>
        <v>0</v>
      </c>
      <c r="I101" s="207">
        <f t="shared" si="21"/>
        <v>0</v>
      </c>
      <c r="J101" s="207">
        <f t="shared" si="21"/>
        <v>0</v>
      </c>
      <c r="K101" s="207">
        <f t="shared" si="21"/>
        <v>0</v>
      </c>
      <c r="L101" s="207">
        <f t="shared" si="21"/>
        <v>0</v>
      </c>
      <c r="M101" s="159">
        <f t="shared" ref="M101:M115" si="22">SUM(J101:L101)</f>
        <v>0</v>
      </c>
    </row>
    <row r="102" spans="1:32" x14ac:dyDescent="0.25">
      <c r="A102" s="119" t="s">
        <v>1721</v>
      </c>
      <c r="B102" s="235" t="s">
        <v>94</v>
      </c>
      <c r="C102" s="213"/>
      <c r="D102" s="214">
        <f>D86+D91+D101</f>
        <v>35360641</v>
      </c>
      <c r="E102" s="214">
        <f>E86+E91+E101</f>
        <v>0</v>
      </c>
      <c r="F102" s="214">
        <f>F86+F91+F101</f>
        <v>0</v>
      </c>
      <c r="G102" s="214">
        <f t="shared" ref="G102:L102" si="23">G86+G91+G101</f>
        <v>108087458</v>
      </c>
      <c r="H102" s="214">
        <f t="shared" si="23"/>
        <v>0</v>
      </c>
      <c r="I102" s="214">
        <f t="shared" si="23"/>
        <v>0</v>
      </c>
      <c r="J102" s="214">
        <f t="shared" si="23"/>
        <v>79140928</v>
      </c>
      <c r="K102" s="214">
        <f t="shared" si="23"/>
        <v>0</v>
      </c>
      <c r="L102" s="214">
        <f t="shared" si="23"/>
        <v>0</v>
      </c>
      <c r="M102" s="165">
        <f t="shared" si="22"/>
        <v>79140928</v>
      </c>
    </row>
    <row r="103" spans="1:32" s="160" customFormat="1" x14ac:dyDescent="0.25">
      <c r="A103" s="119" t="s">
        <v>1722</v>
      </c>
      <c r="B103" s="237" t="s">
        <v>618</v>
      </c>
      <c r="C103" s="238" t="s">
        <v>282</v>
      </c>
      <c r="D103" s="207">
        <f>D78+D102</f>
        <v>112611146</v>
      </c>
      <c r="E103" s="207">
        <f>E78+E102</f>
        <v>759500</v>
      </c>
      <c r="F103" s="207">
        <f>F78+F102</f>
        <v>0</v>
      </c>
      <c r="G103" s="207">
        <f t="shared" ref="G103:L103" si="24">G78+G102</f>
        <v>202753474</v>
      </c>
      <c r="H103" s="207">
        <f t="shared" si="24"/>
        <v>759500</v>
      </c>
      <c r="I103" s="207">
        <f t="shared" si="24"/>
        <v>0</v>
      </c>
      <c r="J103" s="207">
        <f t="shared" si="24"/>
        <v>151999489</v>
      </c>
      <c r="K103" s="207">
        <f t="shared" si="24"/>
        <v>280749</v>
      </c>
      <c r="L103" s="207">
        <f t="shared" si="24"/>
        <v>0</v>
      </c>
      <c r="M103" s="159">
        <f t="shared" si="22"/>
        <v>152280238</v>
      </c>
    </row>
    <row r="104" spans="1:32" x14ac:dyDescent="0.25">
      <c r="A104" s="119" t="s">
        <v>1723</v>
      </c>
      <c r="B104" s="192" t="s">
        <v>611</v>
      </c>
      <c r="C104" s="156" t="s">
        <v>283</v>
      </c>
      <c r="D104" s="239"/>
      <c r="E104" s="239"/>
      <c r="F104" s="239"/>
      <c r="G104" s="239"/>
      <c r="H104" s="239"/>
      <c r="I104" s="239"/>
      <c r="J104" s="239"/>
      <c r="K104" s="239"/>
      <c r="L104" s="239"/>
      <c r="M104" s="149">
        <f t="shared" si="22"/>
        <v>0</v>
      </c>
      <c r="N104" s="145"/>
      <c r="O104" s="145"/>
      <c r="P104" s="145"/>
      <c r="Q104" s="145"/>
      <c r="R104" s="145"/>
      <c r="S104" s="145"/>
      <c r="T104" s="145"/>
      <c r="U104" s="145"/>
      <c r="V104" s="145"/>
      <c r="W104" s="145"/>
      <c r="X104" s="145"/>
      <c r="Y104" s="145"/>
      <c r="Z104" s="145"/>
      <c r="AA104" s="145"/>
      <c r="AB104" s="145"/>
      <c r="AC104" s="145"/>
      <c r="AD104" s="145"/>
      <c r="AE104" s="217"/>
      <c r="AF104" s="217"/>
    </row>
    <row r="105" spans="1:32" x14ac:dyDescent="0.25">
      <c r="A105" s="119" t="s">
        <v>1724</v>
      </c>
      <c r="B105" s="192" t="s">
        <v>286</v>
      </c>
      <c r="C105" s="156" t="s">
        <v>287</v>
      </c>
      <c r="D105" s="239"/>
      <c r="E105" s="239"/>
      <c r="F105" s="239"/>
      <c r="G105" s="239"/>
      <c r="H105" s="239"/>
      <c r="I105" s="239"/>
      <c r="J105" s="239"/>
      <c r="K105" s="239"/>
      <c r="L105" s="239"/>
      <c r="M105" s="149">
        <f t="shared" si="22"/>
        <v>0</v>
      </c>
      <c r="N105" s="145"/>
      <c r="O105" s="145"/>
      <c r="P105" s="145"/>
      <c r="Q105" s="145"/>
      <c r="R105" s="145"/>
      <c r="S105" s="145"/>
      <c r="T105" s="145"/>
      <c r="U105" s="145"/>
      <c r="V105" s="145"/>
      <c r="W105" s="145"/>
      <c r="X105" s="145"/>
      <c r="Y105" s="145"/>
      <c r="Z105" s="145"/>
      <c r="AA105" s="145"/>
      <c r="AB105" s="145"/>
      <c r="AC105" s="145"/>
      <c r="AD105" s="145"/>
      <c r="AE105" s="217"/>
      <c r="AF105" s="217"/>
    </row>
    <row r="106" spans="1:32" x14ac:dyDescent="0.25">
      <c r="A106" s="119" t="s">
        <v>1725</v>
      </c>
      <c r="B106" s="192" t="s">
        <v>612</v>
      </c>
      <c r="C106" s="156" t="s">
        <v>288</v>
      </c>
      <c r="D106" s="239"/>
      <c r="E106" s="239"/>
      <c r="F106" s="239"/>
      <c r="G106" s="239"/>
      <c r="H106" s="239"/>
      <c r="I106" s="239"/>
      <c r="J106" s="239"/>
      <c r="K106" s="239"/>
      <c r="L106" s="239"/>
      <c r="M106" s="149">
        <f t="shared" si="22"/>
        <v>0</v>
      </c>
      <c r="N106" s="145"/>
      <c r="O106" s="145"/>
      <c r="P106" s="145"/>
      <c r="Q106" s="145"/>
      <c r="R106" s="145"/>
      <c r="S106" s="145"/>
      <c r="T106" s="145"/>
      <c r="U106" s="145"/>
      <c r="V106" s="145"/>
      <c r="W106" s="145"/>
      <c r="X106" s="145"/>
      <c r="Y106" s="145"/>
      <c r="Z106" s="145"/>
      <c r="AA106" s="145"/>
      <c r="AB106" s="145"/>
      <c r="AC106" s="145"/>
      <c r="AD106" s="145"/>
      <c r="AE106" s="217"/>
      <c r="AF106" s="217"/>
    </row>
    <row r="107" spans="1:32" s="160" customFormat="1" x14ac:dyDescent="0.25">
      <c r="A107" s="119" t="s">
        <v>1726</v>
      </c>
      <c r="B107" s="195" t="s">
        <v>574</v>
      </c>
      <c r="C107" s="157" t="s">
        <v>290</v>
      </c>
      <c r="D107" s="240">
        <f>SUM(D104:D106)</f>
        <v>0</v>
      </c>
      <c r="E107" s="240">
        <f>SUM(E104:E106)</f>
        <v>0</v>
      </c>
      <c r="F107" s="240">
        <f>SUM(F104:F106)</f>
        <v>0</v>
      </c>
      <c r="G107" s="240">
        <f t="shared" ref="G107:L107" si="25">SUM(G104:G106)</f>
        <v>0</v>
      </c>
      <c r="H107" s="240">
        <f t="shared" si="25"/>
        <v>0</v>
      </c>
      <c r="I107" s="240">
        <f t="shared" si="25"/>
        <v>0</v>
      </c>
      <c r="J107" s="240">
        <f t="shared" si="25"/>
        <v>0</v>
      </c>
      <c r="K107" s="240">
        <f t="shared" si="25"/>
        <v>0</v>
      </c>
      <c r="L107" s="240">
        <f t="shared" si="25"/>
        <v>0</v>
      </c>
      <c r="M107" s="159">
        <f t="shared" si="22"/>
        <v>0</v>
      </c>
      <c r="N107" s="241"/>
      <c r="O107" s="241"/>
      <c r="P107" s="241"/>
      <c r="Q107" s="241"/>
      <c r="R107" s="241"/>
      <c r="S107" s="241"/>
      <c r="T107" s="241"/>
      <c r="U107" s="241"/>
      <c r="V107" s="241"/>
      <c r="W107" s="241"/>
      <c r="X107" s="241"/>
      <c r="Y107" s="241"/>
      <c r="Z107" s="241"/>
      <c r="AA107" s="241"/>
      <c r="AB107" s="241"/>
      <c r="AC107" s="241"/>
      <c r="AD107" s="241"/>
      <c r="AE107" s="218"/>
      <c r="AF107" s="218"/>
    </row>
    <row r="108" spans="1:32" x14ac:dyDescent="0.25">
      <c r="A108" s="119" t="s">
        <v>1727</v>
      </c>
      <c r="B108" s="242" t="s">
        <v>613</v>
      </c>
      <c r="C108" s="156" t="s">
        <v>291</v>
      </c>
      <c r="D108" s="243"/>
      <c r="E108" s="243"/>
      <c r="F108" s="243"/>
      <c r="G108" s="243"/>
      <c r="H108" s="243"/>
      <c r="I108" s="243"/>
      <c r="J108" s="243"/>
      <c r="K108" s="243"/>
      <c r="L108" s="243"/>
      <c r="M108" s="149">
        <f t="shared" si="22"/>
        <v>0</v>
      </c>
      <c r="N108" s="244"/>
      <c r="O108" s="244"/>
      <c r="P108" s="244"/>
      <c r="Q108" s="244"/>
      <c r="R108" s="244"/>
      <c r="S108" s="244"/>
      <c r="T108" s="244"/>
      <c r="U108" s="244"/>
      <c r="V108" s="244"/>
      <c r="W108" s="244"/>
      <c r="X108" s="244"/>
      <c r="Y108" s="244"/>
      <c r="Z108" s="244"/>
      <c r="AA108" s="244"/>
      <c r="AB108" s="244"/>
      <c r="AC108" s="244"/>
      <c r="AD108" s="244"/>
      <c r="AE108" s="217"/>
      <c r="AF108" s="217"/>
    </row>
    <row r="109" spans="1:32" x14ac:dyDescent="0.25">
      <c r="A109" s="119" t="s">
        <v>1728</v>
      </c>
      <c r="B109" s="242" t="s">
        <v>864</v>
      </c>
      <c r="C109" s="156" t="s">
        <v>294</v>
      </c>
      <c r="D109" s="243"/>
      <c r="E109" s="243"/>
      <c r="F109" s="243"/>
      <c r="G109" s="243"/>
      <c r="H109" s="243"/>
      <c r="I109" s="243"/>
      <c r="J109" s="243"/>
      <c r="K109" s="243"/>
      <c r="L109" s="243"/>
      <c r="M109" s="149">
        <f t="shared" si="22"/>
        <v>0</v>
      </c>
      <c r="N109" s="244"/>
      <c r="O109" s="244"/>
      <c r="P109" s="244"/>
      <c r="Q109" s="244"/>
      <c r="R109" s="244"/>
      <c r="S109" s="244"/>
      <c r="T109" s="244"/>
      <c r="U109" s="244"/>
      <c r="V109" s="244"/>
      <c r="W109" s="244"/>
      <c r="X109" s="244"/>
      <c r="Y109" s="244"/>
      <c r="Z109" s="244"/>
      <c r="AA109" s="244"/>
      <c r="AB109" s="244"/>
      <c r="AC109" s="244"/>
      <c r="AD109" s="244"/>
      <c r="AE109" s="217"/>
      <c r="AF109" s="217"/>
    </row>
    <row r="110" spans="1:32" x14ac:dyDescent="0.25">
      <c r="A110" s="119" t="s">
        <v>1729</v>
      </c>
      <c r="B110" s="192" t="s">
        <v>865</v>
      </c>
      <c r="C110" s="156" t="s">
        <v>296</v>
      </c>
      <c r="D110" s="239"/>
      <c r="E110" s="239"/>
      <c r="F110" s="239"/>
      <c r="G110" s="239"/>
      <c r="H110" s="239"/>
      <c r="I110" s="239"/>
      <c r="J110" s="239"/>
      <c r="K110" s="239"/>
      <c r="L110" s="239"/>
      <c r="M110" s="149">
        <f t="shared" si="22"/>
        <v>0</v>
      </c>
      <c r="N110" s="145"/>
      <c r="O110" s="145"/>
      <c r="P110" s="145"/>
      <c r="Q110" s="145"/>
      <c r="R110" s="145"/>
      <c r="S110" s="145"/>
      <c r="T110" s="145"/>
      <c r="U110" s="145"/>
      <c r="V110" s="145"/>
      <c r="W110" s="145"/>
      <c r="X110" s="145"/>
      <c r="Y110" s="145"/>
      <c r="Z110" s="145"/>
      <c r="AA110" s="145"/>
      <c r="AB110" s="145"/>
      <c r="AC110" s="145"/>
      <c r="AD110" s="145"/>
      <c r="AE110" s="217"/>
      <c r="AF110" s="217"/>
    </row>
    <row r="111" spans="1:32" x14ac:dyDescent="0.25">
      <c r="A111" s="119" t="s">
        <v>1730</v>
      </c>
      <c r="B111" s="192" t="s">
        <v>866</v>
      </c>
      <c r="C111" s="156" t="s">
        <v>297</v>
      </c>
      <c r="D111" s="239"/>
      <c r="E111" s="239"/>
      <c r="F111" s="239"/>
      <c r="G111" s="239"/>
      <c r="H111" s="239"/>
      <c r="I111" s="239"/>
      <c r="J111" s="239"/>
      <c r="K111" s="239"/>
      <c r="L111" s="239"/>
      <c r="M111" s="149">
        <f t="shared" si="22"/>
        <v>0</v>
      </c>
      <c r="N111" s="145"/>
      <c r="O111" s="145"/>
      <c r="P111" s="145"/>
      <c r="Q111" s="145"/>
      <c r="R111" s="145"/>
      <c r="S111" s="145"/>
      <c r="T111" s="145"/>
      <c r="U111" s="145"/>
      <c r="V111" s="145"/>
      <c r="W111" s="145"/>
      <c r="X111" s="145"/>
      <c r="Y111" s="145"/>
      <c r="Z111" s="145"/>
      <c r="AA111" s="145"/>
      <c r="AB111" s="145"/>
      <c r="AC111" s="145"/>
      <c r="AD111" s="145"/>
      <c r="AE111" s="217"/>
      <c r="AF111" s="217"/>
    </row>
    <row r="112" spans="1:32" x14ac:dyDescent="0.25">
      <c r="A112" s="119" t="s">
        <v>1731</v>
      </c>
      <c r="B112" s="192" t="s">
        <v>867</v>
      </c>
      <c r="C112" s="156" t="s">
        <v>868</v>
      </c>
      <c r="D112" s="239"/>
      <c r="E112" s="239"/>
      <c r="F112" s="239"/>
      <c r="G112" s="239"/>
      <c r="H112" s="239"/>
      <c r="I112" s="239"/>
      <c r="J112" s="239"/>
      <c r="K112" s="239"/>
      <c r="L112" s="239"/>
      <c r="M112" s="149">
        <f t="shared" si="22"/>
        <v>0</v>
      </c>
      <c r="N112" s="145"/>
      <c r="O112" s="145"/>
      <c r="P112" s="145"/>
      <c r="Q112" s="145"/>
      <c r="R112" s="145"/>
      <c r="S112" s="145"/>
      <c r="T112" s="145"/>
      <c r="U112" s="145"/>
      <c r="V112" s="145"/>
      <c r="W112" s="145"/>
      <c r="X112" s="145"/>
      <c r="Y112" s="145"/>
      <c r="Z112" s="145"/>
      <c r="AA112" s="145"/>
      <c r="AB112" s="145"/>
      <c r="AC112" s="145"/>
      <c r="AD112" s="145"/>
      <c r="AE112" s="217"/>
      <c r="AF112" s="217"/>
    </row>
    <row r="113" spans="1:32" x14ac:dyDescent="0.25">
      <c r="A113" s="119" t="s">
        <v>1732</v>
      </c>
      <c r="B113" s="192" t="s">
        <v>870</v>
      </c>
      <c r="C113" s="156" t="s">
        <v>869</v>
      </c>
      <c r="D113" s="239"/>
      <c r="E113" s="239"/>
      <c r="F113" s="239"/>
      <c r="G113" s="239"/>
      <c r="H113" s="239"/>
      <c r="I113" s="239"/>
      <c r="J113" s="239"/>
      <c r="K113" s="239"/>
      <c r="L113" s="239"/>
      <c r="M113" s="149">
        <f t="shared" si="22"/>
        <v>0</v>
      </c>
      <c r="N113" s="145"/>
      <c r="O113" s="145"/>
      <c r="P113" s="145"/>
      <c r="Q113" s="145"/>
      <c r="R113" s="145"/>
      <c r="S113" s="145"/>
      <c r="T113" s="145"/>
      <c r="U113" s="145"/>
      <c r="V113" s="145"/>
      <c r="W113" s="145"/>
      <c r="X113" s="145"/>
      <c r="Y113" s="145"/>
      <c r="Z113" s="145"/>
      <c r="AA113" s="145"/>
      <c r="AB113" s="145"/>
      <c r="AC113" s="145"/>
      <c r="AD113" s="145"/>
      <c r="AE113" s="217"/>
      <c r="AF113" s="217"/>
    </row>
    <row r="114" spans="1:32" s="160" customFormat="1" x14ac:dyDescent="0.25">
      <c r="A114" s="119" t="s">
        <v>1733</v>
      </c>
      <c r="B114" s="219" t="s">
        <v>577</v>
      </c>
      <c r="C114" s="157" t="s">
        <v>298</v>
      </c>
      <c r="D114" s="245">
        <f>SUM(D108:D111)</f>
        <v>0</v>
      </c>
      <c r="E114" s="245">
        <f>SUM(E108:E111)</f>
        <v>0</v>
      </c>
      <c r="F114" s="245">
        <f>SUM(F108:F111)</f>
        <v>0</v>
      </c>
      <c r="G114" s="245">
        <f t="shared" ref="G114:L114" si="26">SUM(G108:G111)</f>
        <v>0</v>
      </c>
      <c r="H114" s="245">
        <f t="shared" si="26"/>
        <v>0</v>
      </c>
      <c r="I114" s="245">
        <f t="shared" si="26"/>
        <v>0</v>
      </c>
      <c r="J114" s="245">
        <f t="shared" si="26"/>
        <v>0</v>
      </c>
      <c r="K114" s="245">
        <f t="shared" si="26"/>
        <v>0</v>
      </c>
      <c r="L114" s="245">
        <f t="shared" si="26"/>
        <v>0</v>
      </c>
      <c r="M114" s="159">
        <f t="shared" si="22"/>
        <v>0</v>
      </c>
      <c r="N114" s="246"/>
      <c r="O114" s="246"/>
      <c r="P114" s="246"/>
      <c r="Q114" s="246"/>
      <c r="R114" s="246"/>
      <c r="S114" s="246"/>
      <c r="T114" s="246"/>
      <c r="U114" s="246"/>
      <c r="V114" s="246"/>
      <c r="W114" s="246"/>
      <c r="X114" s="246"/>
      <c r="Y114" s="246"/>
      <c r="Z114" s="246"/>
      <c r="AA114" s="246"/>
      <c r="AB114" s="246"/>
      <c r="AC114" s="246"/>
      <c r="AD114" s="246"/>
      <c r="AE114" s="218"/>
      <c r="AF114" s="218"/>
    </row>
    <row r="115" spans="1:32" x14ac:dyDescent="0.25">
      <c r="A115" s="119" t="s">
        <v>1734</v>
      </c>
      <c r="B115" s="242" t="s">
        <v>299</v>
      </c>
      <c r="C115" s="156" t="s">
        <v>300</v>
      </c>
      <c r="D115" s="243"/>
      <c r="E115" s="243"/>
      <c r="F115" s="243"/>
      <c r="G115" s="243"/>
      <c r="H115" s="243"/>
      <c r="I115" s="243"/>
      <c r="J115" s="243"/>
      <c r="K115" s="243"/>
      <c r="L115" s="243"/>
      <c r="M115" s="149">
        <f t="shared" si="22"/>
        <v>0</v>
      </c>
      <c r="N115" s="244"/>
      <c r="O115" s="244"/>
      <c r="P115" s="244"/>
      <c r="Q115" s="244"/>
      <c r="R115" s="244"/>
      <c r="S115" s="244"/>
      <c r="T115" s="244"/>
      <c r="U115" s="244"/>
      <c r="V115" s="244"/>
      <c r="W115" s="244"/>
      <c r="X115" s="244"/>
      <c r="Y115" s="244"/>
      <c r="Z115" s="244"/>
      <c r="AA115" s="244"/>
      <c r="AB115" s="244"/>
      <c r="AC115" s="244"/>
      <c r="AD115" s="244"/>
      <c r="AE115" s="217"/>
      <c r="AF115" s="217"/>
    </row>
    <row r="116" spans="1:32" x14ac:dyDescent="0.25">
      <c r="A116" s="119" t="s">
        <v>1735</v>
      </c>
      <c r="B116" s="242" t="s">
        <v>301</v>
      </c>
      <c r="C116" s="156" t="s">
        <v>302</v>
      </c>
      <c r="D116" s="243">
        <v>1059431</v>
      </c>
      <c r="E116" s="243"/>
      <c r="F116" s="243"/>
      <c r="G116" s="243">
        <v>1059431</v>
      </c>
      <c r="H116" s="243"/>
      <c r="I116" s="243"/>
      <c r="J116" s="243">
        <v>1059431</v>
      </c>
      <c r="K116" s="243"/>
      <c r="L116" s="243"/>
      <c r="M116" s="149">
        <f t="shared" ref="M116:M122" si="27">SUM(J116:L116)</f>
        <v>1059431</v>
      </c>
      <c r="N116" s="244"/>
      <c r="O116" s="244"/>
      <c r="P116" s="244"/>
      <c r="Q116" s="244"/>
      <c r="R116" s="244"/>
      <c r="S116" s="244"/>
      <c r="T116" s="244"/>
      <c r="U116" s="244"/>
      <c r="V116" s="244"/>
      <c r="W116" s="244"/>
      <c r="X116" s="244"/>
      <c r="Y116" s="244"/>
      <c r="Z116" s="244"/>
      <c r="AA116" s="244"/>
      <c r="AB116" s="244"/>
      <c r="AC116" s="244"/>
      <c r="AD116" s="244"/>
      <c r="AE116" s="217"/>
      <c r="AF116" s="217"/>
    </row>
    <row r="117" spans="1:32" x14ac:dyDescent="0.25">
      <c r="A117" s="119" t="s">
        <v>1736</v>
      </c>
      <c r="B117" s="219" t="s">
        <v>303</v>
      </c>
      <c r="C117" s="156" t="s">
        <v>304</v>
      </c>
      <c r="D117" s="243"/>
      <c r="E117" s="243"/>
      <c r="F117" s="243"/>
      <c r="G117" s="243"/>
      <c r="H117" s="243"/>
      <c r="I117" s="243"/>
      <c r="J117" s="243"/>
      <c r="K117" s="243"/>
      <c r="L117" s="243"/>
      <c r="M117" s="149">
        <f t="shared" si="27"/>
        <v>0</v>
      </c>
      <c r="N117" s="244"/>
      <c r="O117" s="244"/>
      <c r="P117" s="244"/>
      <c r="Q117" s="244"/>
      <c r="R117" s="244"/>
      <c r="S117" s="244"/>
      <c r="T117" s="244"/>
      <c r="U117" s="244"/>
      <c r="V117" s="244"/>
      <c r="W117" s="244"/>
      <c r="X117" s="244"/>
      <c r="Y117" s="244"/>
      <c r="Z117" s="244"/>
      <c r="AA117" s="244"/>
      <c r="AB117" s="244"/>
      <c r="AC117" s="244"/>
      <c r="AD117" s="244"/>
      <c r="AE117" s="217"/>
      <c r="AF117" s="217"/>
    </row>
    <row r="118" spans="1:32" x14ac:dyDescent="0.25">
      <c r="A118" s="119" t="s">
        <v>1737</v>
      </c>
      <c r="B118" s="242" t="s">
        <v>871</v>
      </c>
      <c r="C118" s="156" t="s">
        <v>306</v>
      </c>
      <c r="D118" s="243"/>
      <c r="E118" s="243"/>
      <c r="F118" s="243"/>
      <c r="G118" s="243"/>
      <c r="H118" s="243"/>
      <c r="I118" s="243"/>
      <c r="J118" s="243"/>
      <c r="K118" s="243"/>
      <c r="L118" s="243"/>
      <c r="M118" s="149">
        <f t="shared" si="27"/>
        <v>0</v>
      </c>
      <c r="N118" s="244"/>
      <c r="O118" s="244"/>
      <c r="P118" s="244"/>
      <c r="Q118" s="244"/>
      <c r="R118" s="244"/>
      <c r="S118" s="244"/>
      <c r="T118" s="244"/>
      <c r="U118" s="244"/>
      <c r="V118" s="244"/>
      <c r="W118" s="244"/>
      <c r="X118" s="244"/>
      <c r="Y118" s="244"/>
      <c r="Z118" s="244"/>
      <c r="AA118" s="244"/>
      <c r="AB118" s="244"/>
      <c r="AC118" s="244"/>
      <c r="AD118" s="244"/>
      <c r="AE118" s="217"/>
      <c r="AF118" s="217"/>
    </row>
    <row r="119" spans="1:32" x14ac:dyDescent="0.25">
      <c r="A119" s="119" t="s">
        <v>1738</v>
      </c>
      <c r="B119" s="242" t="s">
        <v>307</v>
      </c>
      <c r="C119" s="156" t="s">
        <v>308</v>
      </c>
      <c r="D119" s="243"/>
      <c r="E119" s="243"/>
      <c r="F119" s="243"/>
      <c r="G119" s="243"/>
      <c r="H119" s="243"/>
      <c r="I119" s="243"/>
      <c r="J119" s="243"/>
      <c r="K119" s="243"/>
      <c r="L119" s="243"/>
      <c r="M119" s="149">
        <f t="shared" si="27"/>
        <v>0</v>
      </c>
      <c r="N119" s="244"/>
      <c r="O119" s="244"/>
      <c r="P119" s="244"/>
      <c r="Q119" s="244"/>
      <c r="R119" s="244"/>
      <c r="S119" s="244"/>
      <c r="T119" s="244"/>
      <c r="U119" s="244"/>
      <c r="V119" s="244"/>
      <c r="W119" s="244"/>
      <c r="X119" s="244"/>
      <c r="Y119" s="244"/>
      <c r="Z119" s="244"/>
      <c r="AA119" s="244"/>
      <c r="AB119" s="244"/>
      <c r="AC119" s="244"/>
      <c r="AD119" s="244"/>
      <c r="AE119" s="217"/>
      <c r="AF119" s="217"/>
    </row>
    <row r="120" spans="1:32" x14ac:dyDescent="0.25">
      <c r="A120" s="119" t="s">
        <v>1739</v>
      </c>
      <c r="B120" s="242" t="s">
        <v>309</v>
      </c>
      <c r="C120" s="156" t="s">
        <v>310</v>
      </c>
      <c r="D120" s="243"/>
      <c r="E120" s="243"/>
      <c r="F120" s="243"/>
      <c r="G120" s="243"/>
      <c r="H120" s="243"/>
      <c r="I120" s="243"/>
      <c r="J120" s="243"/>
      <c r="K120" s="243"/>
      <c r="L120" s="243"/>
      <c r="M120" s="149">
        <f t="shared" si="27"/>
        <v>0</v>
      </c>
      <c r="N120" s="244"/>
      <c r="O120" s="244"/>
      <c r="P120" s="244"/>
      <c r="Q120" s="244"/>
      <c r="R120" s="244"/>
      <c r="S120" s="244"/>
      <c r="T120" s="244"/>
      <c r="U120" s="244"/>
      <c r="V120" s="244"/>
      <c r="W120" s="244"/>
      <c r="X120" s="244"/>
      <c r="Y120" s="244"/>
      <c r="Z120" s="244"/>
      <c r="AA120" s="244"/>
      <c r="AB120" s="244"/>
      <c r="AC120" s="244"/>
      <c r="AD120" s="244"/>
      <c r="AE120" s="217"/>
      <c r="AF120" s="217"/>
    </row>
    <row r="121" spans="1:32" x14ac:dyDescent="0.25">
      <c r="A121" s="119" t="s">
        <v>1740</v>
      </c>
      <c r="B121" s="242" t="s">
        <v>872</v>
      </c>
      <c r="C121" s="156" t="s">
        <v>873</v>
      </c>
      <c r="D121" s="243"/>
      <c r="E121" s="243"/>
      <c r="F121" s="243"/>
      <c r="G121" s="243"/>
      <c r="H121" s="243"/>
      <c r="I121" s="243"/>
      <c r="J121" s="243"/>
      <c r="K121" s="243"/>
      <c r="L121" s="243"/>
      <c r="M121" s="149">
        <f t="shared" si="27"/>
        <v>0</v>
      </c>
      <c r="N121" s="244"/>
      <c r="O121" s="244"/>
      <c r="P121" s="244"/>
      <c r="Q121" s="244"/>
      <c r="R121" s="244"/>
      <c r="S121" s="244"/>
      <c r="T121" s="244"/>
      <c r="U121" s="244"/>
      <c r="V121" s="244"/>
      <c r="W121" s="244"/>
      <c r="X121" s="244"/>
      <c r="Y121" s="244"/>
      <c r="Z121" s="244"/>
      <c r="AA121" s="244"/>
      <c r="AB121" s="244"/>
      <c r="AC121" s="244"/>
      <c r="AD121" s="244"/>
      <c r="AE121" s="217"/>
      <c r="AF121" s="217"/>
    </row>
    <row r="122" spans="1:32" x14ac:dyDescent="0.25">
      <c r="A122" s="119" t="s">
        <v>1741</v>
      </c>
      <c r="B122" s="242" t="s">
        <v>875</v>
      </c>
      <c r="C122" s="156" t="s">
        <v>874</v>
      </c>
      <c r="D122" s="243"/>
      <c r="E122" s="243"/>
      <c r="F122" s="243"/>
      <c r="G122" s="243"/>
      <c r="H122" s="243"/>
      <c r="I122" s="243"/>
      <c r="J122" s="243"/>
      <c r="K122" s="243"/>
      <c r="L122" s="243"/>
      <c r="M122" s="149">
        <f t="shared" si="27"/>
        <v>0</v>
      </c>
      <c r="N122" s="244"/>
      <c r="O122" s="244"/>
      <c r="P122" s="244"/>
      <c r="Q122" s="244"/>
      <c r="R122" s="244"/>
      <c r="S122" s="244"/>
      <c r="T122" s="244"/>
      <c r="U122" s="244"/>
      <c r="V122" s="244"/>
      <c r="W122" s="244"/>
      <c r="X122" s="244"/>
      <c r="Y122" s="244"/>
      <c r="Z122" s="244"/>
      <c r="AA122" s="244"/>
      <c r="AB122" s="244"/>
      <c r="AC122" s="244"/>
      <c r="AD122" s="244"/>
      <c r="AE122" s="217"/>
      <c r="AF122" s="217"/>
    </row>
    <row r="123" spans="1:32" s="160" customFormat="1" x14ac:dyDescent="0.25">
      <c r="A123" s="119" t="s">
        <v>1742</v>
      </c>
      <c r="B123" s="219" t="s">
        <v>578</v>
      </c>
      <c r="C123" s="157" t="s">
        <v>311</v>
      </c>
      <c r="D123" s="245">
        <f>D107+D114+D115+D116+D117+D118+D119+D120</f>
        <v>1059431</v>
      </c>
      <c r="E123" s="245">
        <f>E107+E114+E115+E116+E117+E118+E119+E120</f>
        <v>0</v>
      </c>
      <c r="F123" s="245">
        <f>F107+F114+F115+F116+F117+F118+F119+F120</f>
        <v>0</v>
      </c>
      <c r="G123" s="245">
        <f t="shared" ref="G123:L123" si="28">G107+G114+G115+G116+G117+G118+G119+G120</f>
        <v>1059431</v>
      </c>
      <c r="H123" s="245">
        <f t="shared" si="28"/>
        <v>0</v>
      </c>
      <c r="I123" s="245">
        <f t="shared" si="28"/>
        <v>0</v>
      </c>
      <c r="J123" s="245">
        <f t="shared" si="28"/>
        <v>1059431</v>
      </c>
      <c r="K123" s="245">
        <f t="shared" si="28"/>
        <v>0</v>
      </c>
      <c r="L123" s="245">
        <f t="shared" si="28"/>
        <v>0</v>
      </c>
      <c r="M123" s="159">
        <f t="shared" ref="M123:M133" si="29">SUM(J123:L123)</f>
        <v>1059431</v>
      </c>
      <c r="N123" s="246"/>
      <c r="O123" s="246"/>
      <c r="P123" s="246"/>
      <c r="Q123" s="246"/>
      <c r="R123" s="246"/>
      <c r="S123" s="246"/>
      <c r="T123" s="246"/>
      <c r="U123" s="246"/>
      <c r="V123" s="246"/>
      <c r="W123" s="246"/>
      <c r="X123" s="246"/>
      <c r="Y123" s="246"/>
      <c r="Z123" s="246"/>
      <c r="AA123" s="246"/>
      <c r="AB123" s="246"/>
      <c r="AC123" s="246"/>
      <c r="AD123" s="246"/>
      <c r="AE123" s="218"/>
      <c r="AF123" s="218"/>
    </row>
    <row r="124" spans="1:32" x14ac:dyDescent="0.25">
      <c r="A124" s="119" t="s">
        <v>1743</v>
      </c>
      <c r="B124" s="242" t="s">
        <v>312</v>
      </c>
      <c r="C124" s="156" t="s">
        <v>313</v>
      </c>
      <c r="D124" s="243"/>
      <c r="E124" s="243"/>
      <c r="F124" s="243"/>
      <c r="G124" s="243"/>
      <c r="H124" s="243"/>
      <c r="I124" s="243"/>
      <c r="J124" s="243"/>
      <c r="K124" s="243"/>
      <c r="L124" s="243"/>
      <c r="M124" s="149">
        <f t="shared" si="29"/>
        <v>0</v>
      </c>
      <c r="N124" s="244"/>
      <c r="O124" s="244"/>
      <c r="P124" s="244"/>
      <c r="Q124" s="244"/>
      <c r="R124" s="244"/>
      <c r="S124" s="244"/>
      <c r="T124" s="244"/>
      <c r="U124" s="244"/>
      <c r="V124" s="244"/>
      <c r="W124" s="244"/>
      <c r="X124" s="244"/>
      <c r="Y124" s="244"/>
      <c r="Z124" s="244"/>
      <c r="AA124" s="244"/>
      <c r="AB124" s="244"/>
      <c r="AC124" s="244"/>
      <c r="AD124" s="244"/>
      <c r="AE124" s="217"/>
      <c r="AF124" s="217"/>
    </row>
    <row r="125" spans="1:32" x14ac:dyDescent="0.25">
      <c r="A125" s="119" t="s">
        <v>1744</v>
      </c>
      <c r="B125" s="192" t="s">
        <v>314</v>
      </c>
      <c r="C125" s="156" t="s">
        <v>315</v>
      </c>
      <c r="D125" s="239"/>
      <c r="E125" s="239"/>
      <c r="F125" s="239"/>
      <c r="G125" s="239"/>
      <c r="H125" s="239"/>
      <c r="I125" s="239"/>
      <c r="J125" s="239"/>
      <c r="K125" s="239"/>
      <c r="L125" s="239"/>
      <c r="M125" s="149">
        <f t="shared" si="29"/>
        <v>0</v>
      </c>
      <c r="N125" s="145"/>
      <c r="O125" s="145"/>
      <c r="P125" s="145"/>
      <c r="Q125" s="145"/>
      <c r="R125" s="145"/>
      <c r="S125" s="145"/>
      <c r="T125" s="145"/>
      <c r="U125" s="145"/>
      <c r="V125" s="145"/>
      <c r="W125" s="145"/>
      <c r="X125" s="145"/>
      <c r="Y125" s="145"/>
      <c r="Z125" s="145"/>
      <c r="AA125" s="145"/>
      <c r="AB125" s="145"/>
      <c r="AC125" s="145"/>
      <c r="AD125" s="145"/>
      <c r="AE125" s="217"/>
      <c r="AF125" s="217"/>
    </row>
    <row r="126" spans="1:32" x14ac:dyDescent="0.25">
      <c r="A126" s="119" t="s">
        <v>1745</v>
      </c>
      <c r="B126" s="242" t="s">
        <v>615</v>
      </c>
      <c r="C126" s="156" t="s">
        <v>316</v>
      </c>
      <c r="D126" s="243"/>
      <c r="E126" s="243"/>
      <c r="F126" s="243"/>
      <c r="G126" s="243"/>
      <c r="H126" s="243"/>
      <c r="I126" s="243"/>
      <c r="J126" s="243"/>
      <c r="K126" s="243"/>
      <c r="L126" s="243"/>
      <c r="M126" s="149">
        <f t="shared" si="29"/>
        <v>0</v>
      </c>
      <c r="N126" s="244"/>
      <c r="O126" s="244"/>
      <c r="P126" s="244"/>
      <c r="Q126" s="244"/>
      <c r="R126" s="244"/>
      <c r="S126" s="244"/>
      <c r="T126" s="244"/>
      <c r="U126" s="244"/>
      <c r="V126" s="244"/>
      <c r="W126" s="244"/>
      <c r="X126" s="244"/>
      <c r="Y126" s="244"/>
      <c r="Z126" s="244"/>
      <c r="AA126" s="244"/>
      <c r="AB126" s="244"/>
      <c r="AC126" s="244"/>
      <c r="AD126" s="244"/>
      <c r="AE126" s="217"/>
      <c r="AF126" s="217"/>
    </row>
    <row r="127" spans="1:32" x14ac:dyDescent="0.25">
      <c r="A127" s="119" t="s">
        <v>1746</v>
      </c>
      <c r="B127" s="242" t="s">
        <v>876</v>
      </c>
      <c r="C127" s="156" t="s">
        <v>317</v>
      </c>
      <c r="D127" s="243"/>
      <c r="E127" s="243"/>
      <c r="F127" s="243"/>
      <c r="G127" s="243"/>
      <c r="H127" s="243"/>
      <c r="I127" s="243"/>
      <c r="J127" s="243"/>
      <c r="K127" s="243"/>
      <c r="L127" s="243"/>
      <c r="M127" s="149">
        <f t="shared" si="29"/>
        <v>0</v>
      </c>
      <c r="N127" s="244"/>
      <c r="O127" s="244"/>
      <c r="P127" s="244"/>
      <c r="Q127" s="244"/>
      <c r="R127" s="244"/>
      <c r="S127" s="244"/>
      <c r="T127" s="244"/>
      <c r="U127" s="244"/>
      <c r="V127" s="244"/>
      <c r="W127" s="244"/>
      <c r="X127" s="244"/>
      <c r="Y127" s="244"/>
      <c r="Z127" s="244"/>
      <c r="AA127" s="244"/>
      <c r="AB127" s="244"/>
      <c r="AC127" s="244"/>
      <c r="AD127" s="244"/>
      <c r="AE127" s="217"/>
      <c r="AF127" s="217"/>
    </row>
    <row r="128" spans="1:32" x14ac:dyDescent="0.25">
      <c r="A128" s="119" t="s">
        <v>1747</v>
      </c>
      <c r="B128" s="242" t="s">
        <v>877</v>
      </c>
      <c r="C128" s="156" t="s">
        <v>878</v>
      </c>
      <c r="D128" s="243"/>
      <c r="E128" s="243"/>
      <c r="F128" s="243"/>
      <c r="G128" s="243"/>
      <c r="H128" s="243"/>
      <c r="I128" s="243"/>
      <c r="J128" s="243"/>
      <c r="K128" s="243"/>
      <c r="L128" s="243"/>
      <c r="M128" s="149">
        <f t="shared" si="29"/>
        <v>0</v>
      </c>
      <c r="N128" s="244"/>
      <c r="O128" s="244"/>
      <c r="P128" s="244"/>
      <c r="Q128" s="244"/>
      <c r="R128" s="244"/>
      <c r="S128" s="244"/>
      <c r="T128" s="244"/>
      <c r="U128" s="244"/>
      <c r="V128" s="244"/>
      <c r="W128" s="244"/>
      <c r="X128" s="244"/>
      <c r="Y128" s="244"/>
      <c r="Z128" s="244"/>
      <c r="AA128" s="244"/>
      <c r="AB128" s="244"/>
      <c r="AC128" s="244"/>
      <c r="AD128" s="244"/>
      <c r="AE128" s="217"/>
      <c r="AF128" s="217"/>
    </row>
    <row r="129" spans="1:32" s="160" customFormat="1" x14ac:dyDescent="0.25">
      <c r="A129" s="119" t="s">
        <v>1748</v>
      </c>
      <c r="B129" s="219" t="s">
        <v>584</v>
      </c>
      <c r="C129" s="157" t="s">
        <v>321</v>
      </c>
      <c r="D129" s="245">
        <f>SUM(D124:D128)</f>
        <v>0</v>
      </c>
      <c r="E129" s="245">
        <f>SUM(E124:E128)</f>
        <v>0</v>
      </c>
      <c r="F129" s="245">
        <f>SUM(F124:F128)</f>
        <v>0</v>
      </c>
      <c r="G129" s="245">
        <f t="shared" ref="G129:L129" si="30">SUM(G124:G128)</f>
        <v>0</v>
      </c>
      <c r="H129" s="245">
        <f t="shared" si="30"/>
        <v>0</v>
      </c>
      <c r="I129" s="245">
        <f t="shared" si="30"/>
        <v>0</v>
      </c>
      <c r="J129" s="245">
        <f t="shared" si="30"/>
        <v>0</v>
      </c>
      <c r="K129" s="245">
        <f t="shared" si="30"/>
        <v>0</v>
      </c>
      <c r="L129" s="245">
        <f t="shared" si="30"/>
        <v>0</v>
      </c>
      <c r="M129" s="159">
        <f t="shared" si="29"/>
        <v>0</v>
      </c>
      <c r="N129" s="246"/>
      <c r="O129" s="246"/>
      <c r="P129" s="246"/>
      <c r="Q129" s="246"/>
      <c r="R129" s="246"/>
      <c r="S129" s="246"/>
      <c r="T129" s="246"/>
      <c r="U129" s="246"/>
      <c r="V129" s="246"/>
      <c r="W129" s="246"/>
      <c r="X129" s="246"/>
      <c r="Y129" s="246"/>
      <c r="Z129" s="246"/>
      <c r="AA129" s="246"/>
      <c r="AB129" s="246"/>
      <c r="AC129" s="246"/>
      <c r="AD129" s="246"/>
      <c r="AE129" s="218"/>
      <c r="AF129" s="218"/>
    </row>
    <row r="130" spans="1:32" x14ac:dyDescent="0.25">
      <c r="A130" s="119" t="s">
        <v>1749</v>
      </c>
      <c r="B130" s="192" t="s">
        <v>322</v>
      </c>
      <c r="C130" s="156" t="s">
        <v>323</v>
      </c>
      <c r="D130" s="239"/>
      <c r="E130" s="239"/>
      <c r="F130" s="239"/>
      <c r="G130" s="239"/>
      <c r="H130" s="239"/>
      <c r="I130" s="239"/>
      <c r="J130" s="239"/>
      <c r="K130" s="239"/>
      <c r="L130" s="239"/>
      <c r="M130" s="149">
        <f t="shared" si="29"/>
        <v>0</v>
      </c>
      <c r="N130" s="145"/>
      <c r="O130" s="145"/>
      <c r="P130" s="145"/>
      <c r="Q130" s="145"/>
      <c r="R130" s="145"/>
      <c r="S130" s="145"/>
      <c r="T130" s="145"/>
      <c r="U130" s="145"/>
      <c r="V130" s="145"/>
      <c r="W130" s="145"/>
      <c r="X130" s="145"/>
      <c r="Y130" s="145"/>
      <c r="Z130" s="145"/>
      <c r="AA130" s="145"/>
      <c r="AB130" s="145"/>
      <c r="AC130" s="145"/>
      <c r="AD130" s="145"/>
      <c r="AE130" s="217"/>
      <c r="AF130" s="217"/>
    </row>
    <row r="131" spans="1:32" x14ac:dyDescent="0.25">
      <c r="A131" s="119" t="s">
        <v>1750</v>
      </c>
      <c r="B131" s="192" t="s">
        <v>879</v>
      </c>
      <c r="C131" s="156" t="s">
        <v>880</v>
      </c>
      <c r="D131" s="239"/>
      <c r="E131" s="239"/>
      <c r="F131" s="239"/>
      <c r="G131" s="239"/>
      <c r="H131" s="239"/>
      <c r="I131" s="239"/>
      <c r="J131" s="239"/>
      <c r="K131" s="239"/>
      <c r="L131" s="239"/>
      <c r="M131" s="149">
        <f t="shared" si="29"/>
        <v>0</v>
      </c>
      <c r="N131" s="145"/>
      <c r="O131" s="145"/>
      <c r="P131" s="145"/>
      <c r="Q131" s="145"/>
      <c r="R131" s="145"/>
      <c r="S131" s="145"/>
      <c r="T131" s="145"/>
      <c r="U131" s="145"/>
      <c r="V131" s="145"/>
      <c r="W131" s="145"/>
      <c r="X131" s="145"/>
      <c r="Y131" s="145"/>
      <c r="Z131" s="145"/>
      <c r="AA131" s="145"/>
      <c r="AB131" s="145"/>
      <c r="AC131" s="145"/>
      <c r="AD131" s="145"/>
      <c r="AE131" s="217"/>
      <c r="AF131" s="217"/>
    </row>
    <row r="132" spans="1:32" s="160" customFormat="1" x14ac:dyDescent="0.25">
      <c r="A132" s="119" t="s">
        <v>1751</v>
      </c>
      <c r="B132" s="247" t="s">
        <v>619</v>
      </c>
      <c r="C132" s="248" t="s">
        <v>324</v>
      </c>
      <c r="D132" s="245">
        <f>D123+D129+D130+D131</f>
        <v>1059431</v>
      </c>
      <c r="E132" s="245">
        <f t="shared" ref="E132:L132" si="31">E123+E129+E130+E131</f>
        <v>0</v>
      </c>
      <c r="F132" s="245">
        <f t="shared" si="31"/>
        <v>0</v>
      </c>
      <c r="G132" s="245">
        <f t="shared" si="31"/>
        <v>1059431</v>
      </c>
      <c r="H132" s="245">
        <f t="shared" si="31"/>
        <v>0</v>
      </c>
      <c r="I132" s="245">
        <f t="shared" si="31"/>
        <v>0</v>
      </c>
      <c r="J132" s="245">
        <f t="shared" si="31"/>
        <v>1059431</v>
      </c>
      <c r="K132" s="245">
        <f t="shared" si="31"/>
        <v>0</v>
      </c>
      <c r="L132" s="245">
        <f t="shared" si="31"/>
        <v>0</v>
      </c>
      <c r="M132" s="159">
        <f>SUM(J132:L132)</f>
        <v>1059431</v>
      </c>
      <c r="N132" s="246"/>
      <c r="O132" s="246"/>
      <c r="P132" s="246"/>
      <c r="Q132" s="246"/>
      <c r="R132" s="246"/>
      <c r="S132" s="246"/>
      <c r="T132" s="246"/>
      <c r="U132" s="246"/>
      <c r="V132" s="246"/>
      <c r="W132" s="246"/>
      <c r="X132" s="246"/>
      <c r="Y132" s="246"/>
      <c r="Z132" s="246"/>
      <c r="AA132" s="246"/>
      <c r="AB132" s="246"/>
      <c r="AC132" s="246"/>
      <c r="AD132" s="246"/>
      <c r="AE132" s="218"/>
      <c r="AF132" s="218"/>
    </row>
    <row r="133" spans="1:32" x14ac:dyDescent="0.25">
      <c r="A133" s="119" t="s">
        <v>1752</v>
      </c>
      <c r="B133" s="249" t="s">
        <v>656</v>
      </c>
      <c r="C133" s="250"/>
      <c r="D133" s="122">
        <f>D103+D132</f>
        <v>113670577</v>
      </c>
      <c r="E133" s="122">
        <f>E103+E132</f>
        <v>759500</v>
      </c>
      <c r="F133" s="122">
        <f>F103+F132</f>
        <v>0</v>
      </c>
      <c r="G133" s="122">
        <f t="shared" ref="G133:L133" si="32">G103+G132</f>
        <v>203812905</v>
      </c>
      <c r="H133" s="122">
        <f t="shared" si="32"/>
        <v>759500</v>
      </c>
      <c r="I133" s="122">
        <f t="shared" si="32"/>
        <v>0</v>
      </c>
      <c r="J133" s="122">
        <f t="shared" si="32"/>
        <v>153058920</v>
      </c>
      <c r="K133" s="122">
        <f t="shared" si="32"/>
        <v>280749</v>
      </c>
      <c r="L133" s="122">
        <f t="shared" si="32"/>
        <v>0</v>
      </c>
      <c r="M133" s="122">
        <f t="shared" si="29"/>
        <v>153339669</v>
      </c>
      <c r="N133" s="217"/>
      <c r="O133" s="217"/>
      <c r="P133" s="217"/>
      <c r="Q133" s="217"/>
      <c r="R133" s="217"/>
      <c r="S133" s="217"/>
      <c r="T133" s="217"/>
      <c r="U133" s="217"/>
      <c r="V133" s="217"/>
      <c r="W133" s="217"/>
      <c r="X133" s="217"/>
      <c r="Y133" s="217"/>
      <c r="Z133" s="217"/>
      <c r="AA133" s="217"/>
      <c r="AB133" s="217"/>
      <c r="AC133" s="217"/>
      <c r="AD133" s="217"/>
      <c r="AE133" s="217"/>
      <c r="AF133" s="217"/>
    </row>
    <row r="134" spans="1:32" x14ac:dyDescent="0.25">
      <c r="C134" s="217"/>
      <c r="D134" s="220"/>
      <c r="E134" s="220"/>
      <c r="F134" s="220"/>
      <c r="G134" s="220"/>
      <c r="H134" s="220"/>
      <c r="I134" s="220"/>
      <c r="J134" s="220"/>
      <c r="K134" s="220"/>
      <c r="L134" s="220"/>
      <c r="M134" s="220">
        <f>SUM(J133:L133)</f>
        <v>153339669</v>
      </c>
      <c r="N134" s="217"/>
      <c r="O134" s="217"/>
      <c r="P134" s="217"/>
      <c r="Q134" s="217"/>
      <c r="R134" s="217"/>
      <c r="S134" s="217"/>
      <c r="T134" s="217"/>
      <c r="U134" s="217"/>
      <c r="V134" s="217"/>
      <c r="W134" s="217"/>
      <c r="X134" s="217"/>
      <c r="Y134" s="217"/>
      <c r="Z134" s="217"/>
      <c r="AA134" s="217"/>
      <c r="AB134" s="217"/>
      <c r="AC134" s="217"/>
      <c r="AD134" s="217"/>
      <c r="AE134" s="217"/>
      <c r="AF134" s="217"/>
    </row>
    <row r="135" spans="1:32" x14ac:dyDescent="0.25">
      <c r="C135" s="217"/>
      <c r="D135" s="220"/>
      <c r="E135" s="220"/>
      <c r="F135" s="220"/>
      <c r="G135" s="220"/>
      <c r="H135" s="220"/>
      <c r="I135" s="220"/>
      <c r="J135" s="220"/>
      <c r="K135" s="220"/>
      <c r="L135" s="220"/>
      <c r="M135" s="220"/>
      <c r="N135" s="217"/>
      <c r="O135" s="217"/>
      <c r="P135" s="217"/>
      <c r="Q135" s="217"/>
      <c r="R135" s="217"/>
      <c r="S135" s="217"/>
      <c r="T135" s="217"/>
      <c r="U135" s="217"/>
      <c r="V135" s="217"/>
      <c r="W135" s="217"/>
      <c r="X135" s="217"/>
      <c r="Y135" s="217"/>
      <c r="Z135" s="217"/>
      <c r="AA135" s="217"/>
      <c r="AB135" s="217"/>
      <c r="AC135" s="217"/>
      <c r="AD135" s="217"/>
      <c r="AE135" s="217"/>
      <c r="AF135" s="217"/>
    </row>
    <row r="136" spans="1:32" x14ac:dyDescent="0.25">
      <c r="C136" s="217"/>
      <c r="D136" s="220"/>
      <c r="E136" s="220"/>
      <c r="F136" s="220"/>
      <c r="G136" s="220"/>
      <c r="H136" s="220"/>
      <c r="I136" s="220"/>
      <c r="J136" s="220"/>
      <c r="K136" s="220"/>
      <c r="L136" s="220"/>
      <c r="M136" s="220"/>
      <c r="N136" s="217"/>
      <c r="O136" s="217"/>
      <c r="P136" s="217"/>
      <c r="Q136" s="217"/>
      <c r="R136" s="217"/>
      <c r="S136" s="217"/>
      <c r="T136" s="217"/>
      <c r="U136" s="217"/>
      <c r="V136" s="217"/>
      <c r="W136" s="217"/>
      <c r="X136" s="217"/>
      <c r="Y136" s="217"/>
      <c r="Z136" s="217"/>
      <c r="AA136" s="217"/>
      <c r="AB136" s="217"/>
      <c r="AC136" s="217"/>
      <c r="AD136" s="217"/>
      <c r="AE136" s="217"/>
      <c r="AF136" s="217"/>
    </row>
    <row r="137" spans="1:32" x14ac:dyDescent="0.25">
      <c r="C137" s="217"/>
      <c r="D137" s="220"/>
      <c r="E137" s="220"/>
      <c r="F137" s="220"/>
      <c r="G137" s="220"/>
      <c r="H137" s="220"/>
      <c r="I137" s="220"/>
      <c r="J137" s="220"/>
      <c r="K137" s="220"/>
      <c r="L137" s="220"/>
      <c r="M137" s="220"/>
      <c r="N137" s="217"/>
      <c r="O137" s="217"/>
      <c r="P137" s="217"/>
      <c r="Q137" s="217"/>
      <c r="R137" s="217"/>
      <c r="S137" s="217"/>
      <c r="T137" s="217"/>
      <c r="U137" s="217"/>
      <c r="V137" s="217"/>
      <c r="W137" s="217"/>
      <c r="X137" s="217"/>
      <c r="Y137" s="217"/>
      <c r="Z137" s="217"/>
      <c r="AA137" s="217"/>
      <c r="AB137" s="217"/>
      <c r="AC137" s="217"/>
      <c r="AD137" s="217"/>
      <c r="AE137" s="217"/>
      <c r="AF137" s="217"/>
    </row>
    <row r="138" spans="1:32" x14ac:dyDescent="0.25">
      <c r="C138" s="217"/>
      <c r="D138" s="220"/>
      <c r="E138" s="220"/>
      <c r="F138" s="220"/>
      <c r="G138" s="220"/>
      <c r="H138" s="220"/>
      <c r="I138" s="220"/>
      <c r="J138" s="220"/>
      <c r="K138" s="220"/>
      <c r="L138" s="220"/>
      <c r="M138" s="220"/>
      <c r="N138" s="217"/>
      <c r="O138" s="217"/>
      <c r="P138" s="217"/>
      <c r="Q138" s="217"/>
      <c r="R138" s="217"/>
      <c r="S138" s="217"/>
      <c r="T138" s="217"/>
      <c r="U138" s="217"/>
      <c r="V138" s="217"/>
      <c r="W138" s="217"/>
      <c r="X138" s="217"/>
      <c r="Y138" s="217"/>
      <c r="Z138" s="217"/>
      <c r="AA138" s="217"/>
      <c r="AB138" s="217"/>
      <c r="AC138" s="217"/>
      <c r="AD138" s="217"/>
      <c r="AE138" s="217"/>
      <c r="AF138" s="217"/>
    </row>
    <row r="139" spans="1:32" x14ac:dyDescent="0.25">
      <c r="C139" s="217"/>
      <c r="D139" s="220"/>
      <c r="E139" s="220"/>
      <c r="F139" s="220"/>
      <c r="G139" s="220"/>
      <c r="H139" s="220"/>
      <c r="I139" s="220"/>
      <c r="J139" s="220"/>
      <c r="K139" s="220"/>
      <c r="L139" s="220"/>
      <c r="M139" s="220"/>
      <c r="N139" s="217"/>
      <c r="O139" s="217"/>
      <c r="P139" s="217"/>
      <c r="Q139" s="217"/>
      <c r="R139" s="217"/>
      <c r="S139" s="217"/>
      <c r="T139" s="217"/>
      <c r="U139" s="217"/>
      <c r="V139" s="217"/>
      <c r="W139" s="217"/>
      <c r="X139" s="217"/>
      <c r="Y139" s="217"/>
      <c r="Z139" s="217"/>
      <c r="AA139" s="217"/>
      <c r="AB139" s="217"/>
      <c r="AC139" s="217"/>
      <c r="AD139" s="217"/>
      <c r="AE139" s="217"/>
      <c r="AF139" s="217"/>
    </row>
    <row r="140" spans="1:32" x14ac:dyDescent="0.25">
      <c r="C140" s="217"/>
      <c r="D140" s="220"/>
      <c r="E140" s="220"/>
      <c r="F140" s="220"/>
      <c r="G140" s="220"/>
      <c r="H140" s="220"/>
      <c r="I140" s="220"/>
      <c r="J140" s="220"/>
      <c r="K140" s="220"/>
      <c r="L140" s="220"/>
      <c r="M140" s="220"/>
      <c r="N140" s="217"/>
      <c r="O140" s="217"/>
      <c r="P140" s="217"/>
      <c r="Q140" s="217"/>
      <c r="R140" s="217"/>
      <c r="S140" s="217"/>
      <c r="T140" s="217"/>
      <c r="U140" s="217"/>
      <c r="V140" s="217"/>
      <c r="W140" s="217"/>
      <c r="X140" s="217"/>
      <c r="Y140" s="217"/>
      <c r="Z140" s="217"/>
      <c r="AA140" s="217"/>
      <c r="AB140" s="217"/>
      <c r="AC140" s="217"/>
      <c r="AD140" s="217"/>
      <c r="AE140" s="217"/>
      <c r="AF140" s="217"/>
    </row>
    <row r="141" spans="1:32" x14ac:dyDescent="0.25">
      <c r="C141" s="217"/>
      <c r="D141" s="220"/>
      <c r="E141" s="220"/>
      <c r="F141" s="220"/>
      <c r="G141" s="220"/>
      <c r="H141" s="220"/>
      <c r="I141" s="220"/>
      <c r="J141" s="220"/>
      <c r="K141" s="220"/>
      <c r="L141" s="220"/>
      <c r="M141" s="220"/>
      <c r="N141" s="217"/>
      <c r="O141" s="217"/>
      <c r="P141" s="217"/>
      <c r="Q141" s="217"/>
      <c r="R141" s="217"/>
      <c r="S141" s="217"/>
      <c r="T141" s="217"/>
      <c r="U141" s="217"/>
      <c r="V141" s="217"/>
      <c r="W141" s="217"/>
      <c r="X141" s="217"/>
      <c r="Y141" s="217"/>
      <c r="Z141" s="217"/>
      <c r="AA141" s="217"/>
      <c r="AB141" s="217"/>
      <c r="AC141" s="217"/>
      <c r="AD141" s="217"/>
      <c r="AE141" s="217"/>
      <c r="AF141" s="217"/>
    </row>
    <row r="142" spans="1:32" x14ac:dyDescent="0.25">
      <c r="C142" s="217"/>
      <c r="D142" s="220"/>
      <c r="E142" s="220"/>
      <c r="F142" s="220"/>
      <c r="G142" s="220"/>
      <c r="H142" s="220"/>
      <c r="I142" s="220"/>
      <c r="J142" s="220"/>
      <c r="K142" s="220"/>
      <c r="L142" s="220"/>
      <c r="M142" s="220"/>
      <c r="N142" s="217"/>
      <c r="O142" s="217"/>
      <c r="P142" s="217"/>
      <c r="Q142" s="217"/>
      <c r="R142" s="217"/>
      <c r="S142" s="217"/>
      <c r="T142" s="217"/>
      <c r="U142" s="217"/>
      <c r="V142" s="217"/>
      <c r="W142" s="217"/>
      <c r="X142" s="217"/>
      <c r="Y142" s="217"/>
      <c r="Z142" s="217"/>
      <c r="AA142" s="217"/>
      <c r="AB142" s="217"/>
      <c r="AC142" s="217"/>
      <c r="AD142" s="217"/>
      <c r="AE142" s="217"/>
      <c r="AF142" s="217"/>
    </row>
    <row r="143" spans="1:32" x14ac:dyDescent="0.25">
      <c r="C143" s="217"/>
      <c r="D143" s="220"/>
      <c r="E143" s="220"/>
      <c r="F143" s="220"/>
      <c r="G143" s="220"/>
      <c r="H143" s="220"/>
      <c r="I143" s="220"/>
      <c r="J143" s="220"/>
      <c r="K143" s="220"/>
      <c r="L143" s="220"/>
      <c r="M143" s="220"/>
      <c r="N143" s="217"/>
      <c r="O143" s="217"/>
      <c r="P143" s="217"/>
      <c r="Q143" s="217"/>
      <c r="R143" s="217"/>
      <c r="S143" s="217"/>
      <c r="T143" s="217"/>
      <c r="U143" s="217"/>
      <c r="V143" s="217"/>
      <c r="W143" s="217"/>
      <c r="X143" s="217"/>
      <c r="Y143" s="217"/>
      <c r="Z143" s="217"/>
      <c r="AA143" s="217"/>
      <c r="AB143" s="217"/>
      <c r="AC143" s="217"/>
      <c r="AD143" s="217"/>
      <c r="AE143" s="217"/>
      <c r="AF143" s="217"/>
    </row>
    <row r="144" spans="1:32" x14ac:dyDescent="0.25">
      <c r="C144" s="217"/>
      <c r="D144" s="220"/>
      <c r="E144" s="220"/>
      <c r="F144" s="220"/>
      <c r="G144" s="220"/>
      <c r="H144" s="220"/>
      <c r="I144" s="220"/>
      <c r="J144" s="220"/>
      <c r="K144" s="220"/>
      <c r="L144" s="220"/>
      <c r="M144" s="220"/>
      <c r="N144" s="217"/>
      <c r="O144" s="217"/>
      <c r="P144" s="217"/>
      <c r="Q144" s="217"/>
      <c r="R144" s="217"/>
      <c r="S144" s="217"/>
      <c r="T144" s="217"/>
      <c r="U144" s="217"/>
      <c r="V144" s="217"/>
      <c r="W144" s="217"/>
      <c r="X144" s="217"/>
      <c r="Y144" s="217"/>
      <c r="Z144" s="217"/>
      <c r="AA144" s="217"/>
      <c r="AB144" s="217"/>
      <c r="AC144" s="217"/>
      <c r="AD144" s="217"/>
      <c r="AE144" s="217"/>
      <c r="AF144" s="217"/>
    </row>
    <row r="145" spans="3:32" x14ac:dyDescent="0.25">
      <c r="C145" s="217"/>
      <c r="D145" s="220"/>
      <c r="E145" s="220"/>
      <c r="F145" s="220"/>
      <c r="G145" s="220"/>
      <c r="H145" s="220"/>
      <c r="I145" s="220"/>
      <c r="J145" s="220"/>
      <c r="K145" s="220"/>
      <c r="L145" s="220"/>
      <c r="M145" s="220"/>
      <c r="N145" s="217"/>
      <c r="O145" s="217"/>
      <c r="P145" s="217"/>
      <c r="Q145" s="217"/>
      <c r="R145" s="217"/>
      <c r="S145" s="217"/>
      <c r="T145" s="217"/>
      <c r="U145" s="217"/>
      <c r="V145" s="217"/>
      <c r="W145" s="217"/>
      <c r="X145" s="217"/>
      <c r="Y145" s="217"/>
      <c r="Z145" s="217"/>
      <c r="AA145" s="217"/>
      <c r="AB145" s="217"/>
      <c r="AC145" s="217"/>
      <c r="AD145" s="217"/>
      <c r="AE145" s="217"/>
      <c r="AF145" s="217"/>
    </row>
    <row r="146" spans="3:32" x14ac:dyDescent="0.25">
      <c r="C146" s="217"/>
      <c r="D146" s="220"/>
      <c r="E146" s="220"/>
      <c r="F146" s="220"/>
      <c r="G146" s="220"/>
      <c r="H146" s="220"/>
      <c r="I146" s="220"/>
      <c r="J146" s="220"/>
      <c r="K146" s="220"/>
      <c r="L146" s="220"/>
      <c r="M146" s="220"/>
      <c r="N146" s="217"/>
      <c r="O146" s="217"/>
      <c r="P146" s="217"/>
      <c r="Q146" s="217"/>
      <c r="R146" s="217"/>
      <c r="S146" s="217"/>
      <c r="T146" s="217"/>
      <c r="U146" s="217"/>
      <c r="V146" s="217"/>
      <c r="W146" s="217"/>
      <c r="X146" s="217"/>
      <c r="Y146" s="217"/>
      <c r="Z146" s="217"/>
      <c r="AA146" s="217"/>
      <c r="AB146" s="217"/>
      <c r="AC146" s="217"/>
      <c r="AD146" s="217"/>
      <c r="AE146" s="217"/>
      <c r="AF146" s="217"/>
    </row>
    <row r="147" spans="3:32" x14ac:dyDescent="0.25">
      <c r="C147" s="217"/>
      <c r="D147" s="220"/>
      <c r="E147" s="220"/>
      <c r="F147" s="220"/>
      <c r="G147" s="220"/>
      <c r="H147" s="220"/>
      <c r="I147" s="220"/>
      <c r="J147" s="220"/>
      <c r="K147" s="220"/>
      <c r="L147" s="220"/>
      <c r="M147" s="220"/>
      <c r="N147" s="217"/>
      <c r="O147" s="217"/>
      <c r="P147" s="217"/>
      <c r="Q147" s="217"/>
      <c r="R147" s="217"/>
      <c r="S147" s="217"/>
      <c r="T147" s="217"/>
      <c r="U147" s="217"/>
      <c r="V147" s="217"/>
      <c r="W147" s="217"/>
      <c r="X147" s="217"/>
      <c r="Y147" s="217"/>
      <c r="Z147" s="217"/>
      <c r="AA147" s="217"/>
      <c r="AB147" s="217"/>
      <c r="AC147" s="217"/>
      <c r="AD147" s="217"/>
      <c r="AE147" s="217"/>
      <c r="AF147" s="217"/>
    </row>
    <row r="148" spans="3:32" x14ac:dyDescent="0.25">
      <c r="C148" s="217"/>
      <c r="D148" s="220"/>
      <c r="E148" s="220"/>
      <c r="F148" s="220"/>
      <c r="G148" s="220"/>
      <c r="H148" s="220"/>
      <c r="I148" s="220"/>
      <c r="J148" s="220"/>
      <c r="K148" s="220"/>
      <c r="L148" s="220"/>
      <c r="M148" s="220"/>
      <c r="N148" s="217"/>
      <c r="O148" s="217"/>
      <c r="P148" s="217"/>
      <c r="Q148" s="217"/>
      <c r="R148" s="217"/>
      <c r="S148" s="217"/>
      <c r="T148" s="217"/>
      <c r="U148" s="217"/>
      <c r="V148" s="217"/>
      <c r="W148" s="217"/>
      <c r="X148" s="217"/>
      <c r="Y148" s="217"/>
      <c r="Z148" s="217"/>
      <c r="AA148" s="217"/>
      <c r="AB148" s="217"/>
      <c r="AC148" s="217"/>
      <c r="AD148" s="217"/>
      <c r="AE148" s="217"/>
      <c r="AF148" s="217"/>
    </row>
    <row r="149" spans="3:32" x14ac:dyDescent="0.25">
      <c r="C149" s="217"/>
      <c r="D149" s="220"/>
      <c r="E149" s="220"/>
      <c r="F149" s="220"/>
      <c r="G149" s="220"/>
      <c r="H149" s="220"/>
      <c r="I149" s="220"/>
      <c r="J149" s="220"/>
      <c r="K149" s="220"/>
      <c r="L149" s="220"/>
      <c r="M149" s="220"/>
      <c r="N149" s="217"/>
      <c r="O149" s="217"/>
      <c r="P149" s="217"/>
      <c r="Q149" s="217"/>
      <c r="R149" s="217"/>
      <c r="S149" s="217"/>
      <c r="T149" s="217"/>
      <c r="U149" s="217"/>
      <c r="V149" s="217"/>
      <c r="W149" s="217"/>
      <c r="X149" s="217"/>
      <c r="Y149" s="217"/>
      <c r="Z149" s="217"/>
      <c r="AA149" s="217"/>
      <c r="AB149" s="217"/>
      <c r="AC149" s="217"/>
      <c r="AD149" s="217"/>
      <c r="AE149" s="217"/>
      <c r="AF149" s="217"/>
    </row>
    <row r="150" spans="3:32" x14ac:dyDescent="0.25">
      <c r="C150" s="217"/>
      <c r="D150" s="220"/>
      <c r="E150" s="220"/>
      <c r="F150" s="220"/>
      <c r="G150" s="220"/>
      <c r="H150" s="220"/>
      <c r="I150" s="220"/>
      <c r="J150" s="220"/>
      <c r="K150" s="220"/>
      <c r="L150" s="220"/>
      <c r="M150" s="220"/>
      <c r="N150" s="217"/>
      <c r="O150" s="217"/>
      <c r="P150" s="217"/>
      <c r="Q150" s="217"/>
      <c r="R150" s="217"/>
      <c r="S150" s="217"/>
      <c r="T150" s="217"/>
      <c r="U150" s="217"/>
      <c r="V150" s="217"/>
      <c r="W150" s="217"/>
      <c r="X150" s="217"/>
      <c r="Y150" s="217"/>
      <c r="Z150" s="217"/>
      <c r="AA150" s="217"/>
      <c r="AB150" s="217"/>
      <c r="AC150" s="217"/>
      <c r="AD150" s="217"/>
      <c r="AE150" s="217"/>
      <c r="AF150" s="217"/>
    </row>
    <row r="151" spans="3:32" x14ac:dyDescent="0.25">
      <c r="C151" s="217"/>
      <c r="D151" s="220"/>
      <c r="E151" s="220"/>
      <c r="F151" s="220"/>
      <c r="G151" s="220"/>
      <c r="H151" s="220"/>
      <c r="I151" s="220"/>
      <c r="J151" s="220"/>
      <c r="K151" s="220"/>
      <c r="L151" s="220"/>
      <c r="M151" s="220"/>
      <c r="N151" s="217"/>
      <c r="O151" s="217"/>
      <c r="P151" s="217"/>
      <c r="Q151" s="217"/>
      <c r="R151" s="217"/>
      <c r="S151" s="217"/>
      <c r="T151" s="217"/>
      <c r="U151" s="217"/>
      <c r="V151" s="217"/>
      <c r="W151" s="217"/>
      <c r="X151" s="217"/>
      <c r="Y151" s="217"/>
      <c r="Z151" s="217"/>
      <c r="AA151" s="217"/>
      <c r="AB151" s="217"/>
      <c r="AC151" s="217"/>
      <c r="AD151" s="217"/>
      <c r="AE151" s="217"/>
      <c r="AF151" s="217"/>
    </row>
    <row r="152" spans="3:32" x14ac:dyDescent="0.25">
      <c r="C152" s="217"/>
      <c r="D152" s="220"/>
      <c r="E152" s="220"/>
      <c r="F152" s="220"/>
      <c r="G152" s="220"/>
      <c r="H152" s="220"/>
      <c r="I152" s="220"/>
      <c r="J152" s="220"/>
      <c r="K152" s="220"/>
      <c r="L152" s="220"/>
      <c r="M152" s="220"/>
      <c r="N152" s="217"/>
      <c r="O152" s="217"/>
      <c r="P152" s="217"/>
      <c r="Q152" s="217"/>
      <c r="R152" s="217"/>
      <c r="S152" s="217"/>
      <c r="T152" s="217"/>
      <c r="U152" s="217"/>
      <c r="V152" s="217"/>
      <c r="W152" s="217"/>
      <c r="X152" s="217"/>
      <c r="Y152" s="217"/>
      <c r="Z152" s="217"/>
      <c r="AA152" s="217"/>
      <c r="AB152" s="217"/>
      <c r="AC152" s="217"/>
      <c r="AD152" s="217"/>
      <c r="AE152" s="217"/>
      <c r="AF152" s="217"/>
    </row>
    <row r="153" spans="3:32" x14ac:dyDescent="0.25">
      <c r="C153" s="217"/>
      <c r="D153" s="220"/>
      <c r="E153" s="220"/>
      <c r="F153" s="220"/>
      <c r="G153" s="220"/>
      <c r="H153" s="220"/>
      <c r="I153" s="220"/>
      <c r="J153" s="220"/>
      <c r="K153" s="220"/>
      <c r="L153" s="220"/>
      <c r="M153" s="220"/>
      <c r="N153" s="217"/>
      <c r="O153" s="217"/>
      <c r="P153" s="217"/>
      <c r="Q153" s="217"/>
      <c r="R153" s="217"/>
      <c r="S153" s="217"/>
      <c r="T153" s="217"/>
      <c r="U153" s="217"/>
      <c r="V153" s="217"/>
      <c r="W153" s="217"/>
      <c r="X153" s="217"/>
      <c r="Y153" s="217"/>
      <c r="Z153" s="217"/>
      <c r="AA153" s="217"/>
      <c r="AB153" s="217"/>
      <c r="AC153" s="217"/>
      <c r="AD153" s="217"/>
      <c r="AE153" s="217"/>
      <c r="AF153" s="217"/>
    </row>
    <row r="154" spans="3:32" x14ac:dyDescent="0.25">
      <c r="C154" s="217"/>
      <c r="D154" s="220"/>
      <c r="E154" s="220"/>
      <c r="F154" s="220"/>
      <c r="G154" s="220"/>
      <c r="H154" s="220"/>
      <c r="I154" s="220"/>
      <c r="J154" s="220"/>
      <c r="K154" s="220"/>
      <c r="L154" s="220"/>
      <c r="M154" s="220"/>
      <c r="N154" s="217"/>
      <c r="O154" s="217"/>
      <c r="P154" s="217"/>
      <c r="Q154" s="217"/>
      <c r="R154" s="217"/>
      <c r="S154" s="217"/>
      <c r="T154" s="217"/>
      <c r="U154" s="217"/>
      <c r="V154" s="217"/>
      <c r="W154" s="217"/>
      <c r="X154" s="217"/>
      <c r="Y154" s="217"/>
      <c r="Z154" s="217"/>
      <c r="AA154" s="217"/>
      <c r="AB154" s="217"/>
      <c r="AC154" s="217"/>
      <c r="AD154" s="217"/>
      <c r="AE154" s="217"/>
      <c r="AF154" s="217"/>
    </row>
    <row r="155" spans="3:32" x14ac:dyDescent="0.25">
      <c r="C155" s="217"/>
      <c r="D155" s="220"/>
      <c r="E155" s="220"/>
      <c r="F155" s="220"/>
      <c r="G155" s="220"/>
      <c r="H155" s="220"/>
      <c r="I155" s="220"/>
      <c r="J155" s="220"/>
      <c r="K155" s="220"/>
      <c r="L155" s="220"/>
      <c r="M155" s="220"/>
      <c r="N155" s="217"/>
      <c r="O155" s="217"/>
      <c r="P155" s="217"/>
      <c r="Q155" s="217"/>
      <c r="R155" s="217"/>
      <c r="S155" s="217"/>
      <c r="T155" s="217"/>
      <c r="U155" s="217"/>
      <c r="V155" s="217"/>
      <c r="W155" s="217"/>
      <c r="X155" s="217"/>
      <c r="Y155" s="217"/>
      <c r="Z155" s="217"/>
      <c r="AA155" s="217"/>
      <c r="AB155" s="217"/>
      <c r="AC155" s="217"/>
      <c r="AD155" s="217"/>
      <c r="AE155" s="217"/>
      <c r="AF155" s="217"/>
    </row>
    <row r="156" spans="3:32" x14ac:dyDescent="0.25">
      <c r="C156" s="217"/>
      <c r="D156" s="220"/>
      <c r="E156" s="220"/>
      <c r="F156" s="220"/>
      <c r="G156" s="220"/>
      <c r="H156" s="220"/>
      <c r="I156" s="220"/>
      <c r="J156" s="220"/>
      <c r="K156" s="220"/>
      <c r="L156" s="220"/>
      <c r="M156" s="220"/>
      <c r="N156" s="217"/>
      <c r="O156" s="217"/>
      <c r="P156" s="217"/>
      <c r="Q156" s="217"/>
      <c r="R156" s="217"/>
      <c r="S156" s="217"/>
      <c r="T156" s="217"/>
      <c r="U156" s="217"/>
      <c r="V156" s="217"/>
      <c r="W156" s="217"/>
      <c r="X156" s="217"/>
      <c r="Y156" s="217"/>
      <c r="Z156" s="217"/>
      <c r="AA156" s="217"/>
      <c r="AB156" s="217"/>
      <c r="AC156" s="217"/>
      <c r="AD156" s="217"/>
      <c r="AE156" s="217"/>
      <c r="AF156" s="217"/>
    </row>
    <row r="157" spans="3:32" x14ac:dyDescent="0.25">
      <c r="C157" s="217"/>
      <c r="D157" s="220"/>
      <c r="E157" s="220"/>
      <c r="F157" s="220"/>
      <c r="G157" s="220"/>
      <c r="H157" s="220"/>
      <c r="I157" s="220"/>
      <c r="J157" s="220"/>
      <c r="K157" s="220"/>
      <c r="L157" s="220"/>
      <c r="M157" s="220"/>
      <c r="N157" s="217"/>
      <c r="O157" s="217"/>
      <c r="P157" s="217"/>
      <c r="Q157" s="217"/>
      <c r="R157" s="217"/>
      <c r="S157" s="217"/>
      <c r="T157" s="217"/>
      <c r="U157" s="217"/>
      <c r="V157" s="217"/>
      <c r="W157" s="217"/>
      <c r="X157" s="217"/>
      <c r="Y157" s="217"/>
      <c r="Z157" s="217"/>
      <c r="AA157" s="217"/>
      <c r="AB157" s="217"/>
      <c r="AC157" s="217"/>
      <c r="AD157" s="217"/>
      <c r="AE157" s="217"/>
      <c r="AF157" s="217"/>
    </row>
    <row r="158" spans="3:32" x14ac:dyDescent="0.25">
      <c r="C158" s="217"/>
      <c r="D158" s="220"/>
      <c r="E158" s="220"/>
      <c r="F158" s="220"/>
      <c r="G158" s="220"/>
      <c r="H158" s="220"/>
      <c r="I158" s="220"/>
      <c r="J158" s="220"/>
      <c r="K158" s="220"/>
      <c r="L158" s="220"/>
      <c r="M158" s="220"/>
      <c r="N158" s="217"/>
      <c r="O158" s="217"/>
      <c r="P158" s="217"/>
      <c r="Q158" s="217"/>
      <c r="R158" s="217"/>
      <c r="S158" s="217"/>
      <c r="T158" s="217"/>
      <c r="U158" s="217"/>
      <c r="V158" s="217"/>
      <c r="W158" s="217"/>
      <c r="X158" s="217"/>
      <c r="Y158" s="217"/>
      <c r="Z158" s="217"/>
      <c r="AA158" s="217"/>
      <c r="AB158" s="217"/>
      <c r="AC158" s="217"/>
      <c r="AD158" s="217"/>
      <c r="AE158" s="217"/>
      <c r="AF158" s="217"/>
    </row>
    <row r="159" spans="3:32" x14ac:dyDescent="0.25">
      <c r="C159" s="217"/>
      <c r="D159" s="220"/>
      <c r="E159" s="220"/>
      <c r="F159" s="220"/>
      <c r="G159" s="220"/>
      <c r="H159" s="220"/>
      <c r="I159" s="220"/>
      <c r="J159" s="220"/>
      <c r="K159" s="220"/>
      <c r="L159" s="220"/>
      <c r="M159" s="220"/>
      <c r="N159" s="217"/>
      <c r="O159" s="217"/>
      <c r="P159" s="217"/>
      <c r="Q159" s="217"/>
      <c r="R159" s="217"/>
      <c r="S159" s="217"/>
      <c r="T159" s="217"/>
      <c r="U159" s="217"/>
      <c r="V159" s="217"/>
      <c r="W159" s="217"/>
      <c r="X159" s="217"/>
      <c r="Y159" s="217"/>
      <c r="Z159" s="217"/>
      <c r="AA159" s="217"/>
      <c r="AB159" s="217"/>
      <c r="AC159" s="217"/>
      <c r="AD159" s="217"/>
      <c r="AE159" s="217"/>
      <c r="AF159" s="217"/>
    </row>
    <row r="160" spans="3:32" x14ac:dyDescent="0.25">
      <c r="C160" s="217"/>
      <c r="D160" s="220"/>
      <c r="E160" s="220"/>
      <c r="F160" s="220"/>
      <c r="G160" s="220"/>
      <c r="H160" s="220"/>
      <c r="I160" s="220"/>
      <c r="J160" s="220"/>
      <c r="K160" s="220"/>
      <c r="L160" s="220"/>
      <c r="M160" s="220"/>
      <c r="N160" s="217"/>
      <c r="O160" s="217"/>
      <c r="P160" s="217"/>
      <c r="Q160" s="217"/>
      <c r="R160" s="217"/>
      <c r="S160" s="217"/>
      <c r="T160" s="217"/>
      <c r="U160" s="217"/>
      <c r="V160" s="217"/>
      <c r="W160" s="217"/>
      <c r="X160" s="217"/>
      <c r="Y160" s="217"/>
      <c r="Z160" s="217"/>
      <c r="AA160" s="217"/>
      <c r="AB160" s="217"/>
      <c r="AC160" s="217"/>
      <c r="AD160" s="217"/>
      <c r="AE160" s="217"/>
      <c r="AF160" s="217"/>
    </row>
    <row r="161" spans="3:32" x14ac:dyDescent="0.25">
      <c r="C161" s="217"/>
      <c r="D161" s="220"/>
      <c r="E161" s="220"/>
      <c r="F161" s="220"/>
      <c r="G161" s="220"/>
      <c r="H161" s="220"/>
      <c r="I161" s="220"/>
      <c r="J161" s="220"/>
      <c r="K161" s="220"/>
      <c r="L161" s="220"/>
      <c r="M161" s="220"/>
      <c r="N161" s="217"/>
      <c r="O161" s="217"/>
      <c r="P161" s="217"/>
      <c r="Q161" s="217"/>
      <c r="R161" s="217"/>
      <c r="S161" s="217"/>
      <c r="T161" s="217"/>
      <c r="U161" s="217"/>
      <c r="V161" s="217"/>
      <c r="W161" s="217"/>
      <c r="X161" s="217"/>
      <c r="Y161" s="217"/>
      <c r="Z161" s="217"/>
      <c r="AA161" s="217"/>
      <c r="AB161" s="217"/>
      <c r="AC161" s="217"/>
      <c r="AD161" s="217"/>
      <c r="AE161" s="217"/>
      <c r="AF161" s="217"/>
    </row>
    <row r="162" spans="3:32" x14ac:dyDescent="0.25">
      <c r="C162" s="217"/>
      <c r="D162" s="220"/>
      <c r="E162" s="220"/>
      <c r="F162" s="220"/>
      <c r="G162" s="220"/>
      <c r="H162" s="220"/>
      <c r="I162" s="220"/>
      <c r="J162" s="220"/>
      <c r="K162" s="220"/>
      <c r="L162" s="220"/>
      <c r="M162" s="220"/>
      <c r="N162" s="217"/>
      <c r="O162" s="217"/>
      <c r="P162" s="217"/>
      <c r="Q162" s="217"/>
      <c r="R162" s="217"/>
      <c r="S162" s="217"/>
      <c r="T162" s="217"/>
      <c r="U162" s="217"/>
      <c r="V162" s="217"/>
      <c r="W162" s="217"/>
      <c r="X162" s="217"/>
      <c r="Y162" s="217"/>
      <c r="Z162" s="217"/>
      <c r="AA162" s="217"/>
      <c r="AB162" s="217"/>
      <c r="AC162" s="217"/>
      <c r="AD162" s="217"/>
      <c r="AE162" s="217"/>
      <c r="AF162" s="217"/>
    </row>
    <row r="163" spans="3:32" x14ac:dyDescent="0.25">
      <c r="C163" s="217"/>
      <c r="D163" s="220"/>
      <c r="E163" s="220"/>
      <c r="F163" s="220"/>
      <c r="G163" s="220"/>
      <c r="H163" s="220"/>
      <c r="I163" s="220"/>
      <c r="J163" s="220"/>
      <c r="K163" s="220"/>
      <c r="L163" s="220"/>
      <c r="M163" s="220"/>
      <c r="N163" s="217"/>
      <c r="O163" s="217"/>
      <c r="P163" s="217"/>
      <c r="Q163" s="217"/>
      <c r="R163" s="217"/>
      <c r="S163" s="217"/>
      <c r="T163" s="217"/>
      <c r="U163" s="217"/>
      <c r="V163" s="217"/>
      <c r="W163" s="217"/>
      <c r="X163" s="217"/>
      <c r="Y163" s="217"/>
      <c r="Z163" s="217"/>
      <c r="AA163" s="217"/>
      <c r="AB163" s="217"/>
      <c r="AC163" s="217"/>
      <c r="AD163" s="217"/>
      <c r="AE163" s="217"/>
      <c r="AF163" s="217"/>
    </row>
    <row r="164" spans="3:32" x14ac:dyDescent="0.25">
      <c r="C164" s="217"/>
      <c r="D164" s="220"/>
      <c r="E164" s="220"/>
      <c r="F164" s="220"/>
      <c r="G164" s="220"/>
      <c r="H164" s="220"/>
      <c r="I164" s="220"/>
      <c r="J164" s="220"/>
      <c r="K164" s="220"/>
      <c r="L164" s="220"/>
      <c r="M164" s="220"/>
      <c r="N164" s="217"/>
      <c r="O164" s="217"/>
      <c r="P164" s="217"/>
      <c r="Q164" s="217"/>
      <c r="R164" s="217"/>
      <c r="S164" s="217"/>
      <c r="T164" s="217"/>
      <c r="U164" s="217"/>
      <c r="V164" s="217"/>
      <c r="W164" s="217"/>
      <c r="X164" s="217"/>
      <c r="Y164" s="217"/>
      <c r="Z164" s="217"/>
      <c r="AA164" s="217"/>
      <c r="AB164" s="217"/>
      <c r="AC164" s="217"/>
      <c r="AD164" s="217"/>
      <c r="AE164" s="217"/>
      <c r="AF164" s="217"/>
    </row>
    <row r="165" spans="3:32" x14ac:dyDescent="0.25">
      <c r="C165" s="217"/>
      <c r="D165" s="220"/>
      <c r="E165" s="220"/>
      <c r="F165" s="220"/>
      <c r="G165" s="220"/>
      <c r="H165" s="220"/>
      <c r="I165" s="220"/>
      <c r="J165" s="220"/>
      <c r="K165" s="220"/>
      <c r="L165" s="220"/>
      <c r="M165" s="220"/>
      <c r="N165" s="217"/>
      <c r="O165" s="217"/>
      <c r="P165" s="217"/>
      <c r="Q165" s="217"/>
      <c r="R165" s="217"/>
      <c r="S165" s="217"/>
      <c r="T165" s="217"/>
      <c r="U165" s="217"/>
      <c r="V165" s="217"/>
      <c r="W165" s="217"/>
      <c r="X165" s="217"/>
      <c r="Y165" s="217"/>
      <c r="Z165" s="217"/>
      <c r="AA165" s="217"/>
      <c r="AB165" s="217"/>
      <c r="AC165" s="217"/>
      <c r="AD165" s="217"/>
      <c r="AE165" s="217"/>
      <c r="AF165" s="217"/>
    </row>
    <row r="166" spans="3:32" x14ac:dyDescent="0.25">
      <c r="C166" s="217"/>
      <c r="D166" s="220"/>
      <c r="E166" s="220"/>
      <c r="F166" s="220"/>
      <c r="G166" s="220"/>
      <c r="H166" s="220"/>
      <c r="I166" s="220"/>
      <c r="J166" s="220"/>
      <c r="K166" s="220"/>
      <c r="L166" s="220"/>
      <c r="M166" s="220"/>
      <c r="N166" s="217"/>
      <c r="O166" s="217"/>
      <c r="P166" s="217"/>
      <c r="Q166" s="217"/>
      <c r="R166" s="217"/>
      <c r="S166" s="217"/>
      <c r="T166" s="217"/>
      <c r="U166" s="217"/>
      <c r="V166" s="217"/>
      <c r="W166" s="217"/>
      <c r="X166" s="217"/>
      <c r="Y166" s="217"/>
      <c r="Z166" s="217"/>
      <c r="AA166" s="217"/>
      <c r="AB166" s="217"/>
      <c r="AC166" s="217"/>
      <c r="AD166" s="217"/>
      <c r="AE166" s="217"/>
      <c r="AF166" s="217"/>
    </row>
    <row r="167" spans="3:32" x14ac:dyDescent="0.25">
      <c r="C167" s="217"/>
      <c r="D167" s="220"/>
      <c r="E167" s="220"/>
      <c r="F167" s="220"/>
      <c r="G167" s="220"/>
      <c r="H167" s="220"/>
      <c r="I167" s="220"/>
      <c r="J167" s="220"/>
      <c r="K167" s="220"/>
      <c r="L167" s="220"/>
      <c r="M167" s="220"/>
      <c r="N167" s="217"/>
      <c r="O167" s="217"/>
      <c r="P167" s="217"/>
      <c r="Q167" s="217"/>
      <c r="R167" s="217"/>
      <c r="S167" s="217"/>
      <c r="T167" s="217"/>
      <c r="U167" s="217"/>
      <c r="V167" s="217"/>
      <c r="W167" s="217"/>
      <c r="X167" s="217"/>
      <c r="Y167" s="217"/>
      <c r="Z167" s="217"/>
      <c r="AA167" s="217"/>
      <c r="AB167" s="217"/>
      <c r="AC167" s="217"/>
      <c r="AD167" s="217"/>
      <c r="AE167" s="217"/>
      <c r="AF167" s="217"/>
    </row>
    <row r="168" spans="3:32" x14ac:dyDescent="0.25">
      <c r="C168" s="217"/>
      <c r="D168" s="220"/>
      <c r="E168" s="220"/>
      <c r="F168" s="220"/>
      <c r="G168" s="220"/>
      <c r="H168" s="220"/>
      <c r="I168" s="220"/>
      <c r="J168" s="220"/>
      <c r="K168" s="220"/>
      <c r="L168" s="220"/>
      <c r="M168" s="220"/>
      <c r="N168" s="217"/>
      <c r="O168" s="217"/>
      <c r="P168" s="217"/>
      <c r="Q168" s="217"/>
      <c r="R168" s="217"/>
      <c r="S168" s="217"/>
      <c r="T168" s="217"/>
      <c r="U168" s="217"/>
      <c r="V168" s="217"/>
      <c r="W168" s="217"/>
      <c r="X168" s="217"/>
      <c r="Y168" s="217"/>
      <c r="Z168" s="217"/>
      <c r="AA168" s="217"/>
      <c r="AB168" s="217"/>
      <c r="AC168" s="217"/>
      <c r="AD168" s="217"/>
      <c r="AE168" s="217"/>
      <c r="AF168" s="217"/>
    </row>
    <row r="169" spans="3:32" x14ac:dyDescent="0.25">
      <c r="C169" s="217"/>
      <c r="D169" s="220"/>
      <c r="E169" s="220"/>
      <c r="F169" s="220"/>
      <c r="G169" s="220"/>
      <c r="H169" s="220"/>
      <c r="I169" s="220"/>
      <c r="J169" s="220"/>
      <c r="K169" s="220"/>
      <c r="L169" s="220"/>
      <c r="M169" s="220"/>
      <c r="N169" s="217"/>
      <c r="O169" s="217"/>
      <c r="P169" s="217"/>
      <c r="Q169" s="217"/>
      <c r="R169" s="217"/>
      <c r="S169" s="217"/>
      <c r="T169" s="217"/>
      <c r="U169" s="217"/>
      <c r="V169" s="217"/>
      <c r="W169" s="217"/>
      <c r="X169" s="217"/>
      <c r="Y169" s="217"/>
      <c r="Z169" s="217"/>
      <c r="AA169" s="217"/>
      <c r="AB169" s="217"/>
      <c r="AC169" s="217"/>
      <c r="AD169" s="217"/>
      <c r="AE169" s="217"/>
      <c r="AF169" s="217"/>
    </row>
    <row r="170" spans="3:32" x14ac:dyDescent="0.25">
      <c r="C170" s="217"/>
      <c r="D170" s="220"/>
      <c r="E170" s="220"/>
      <c r="F170" s="220"/>
      <c r="G170" s="220"/>
      <c r="H170" s="220"/>
      <c r="I170" s="220"/>
      <c r="J170" s="220"/>
      <c r="K170" s="220"/>
      <c r="L170" s="220"/>
      <c r="M170" s="220"/>
      <c r="N170" s="217"/>
      <c r="O170" s="217"/>
      <c r="P170" s="217"/>
      <c r="Q170" s="217"/>
      <c r="R170" s="217"/>
      <c r="S170" s="217"/>
      <c r="T170" s="217"/>
      <c r="U170" s="217"/>
      <c r="V170" s="217"/>
      <c r="W170" s="217"/>
      <c r="X170" s="217"/>
      <c r="Y170" s="217"/>
      <c r="Z170" s="217"/>
      <c r="AA170" s="217"/>
      <c r="AB170" s="217"/>
      <c r="AC170" s="217"/>
      <c r="AD170" s="217"/>
      <c r="AE170" s="217"/>
      <c r="AF170" s="217"/>
    </row>
    <row r="171" spans="3:32" x14ac:dyDescent="0.25">
      <c r="C171" s="217"/>
      <c r="D171" s="220"/>
      <c r="E171" s="220"/>
      <c r="F171" s="220"/>
      <c r="G171" s="220"/>
      <c r="H171" s="220"/>
      <c r="I171" s="220"/>
      <c r="J171" s="220"/>
      <c r="K171" s="220"/>
      <c r="L171" s="220"/>
      <c r="M171" s="220"/>
      <c r="N171" s="217"/>
      <c r="O171" s="217"/>
      <c r="P171" s="217"/>
      <c r="Q171" s="217"/>
      <c r="R171" s="217"/>
      <c r="S171" s="217"/>
      <c r="T171" s="217"/>
      <c r="U171" s="217"/>
      <c r="V171" s="217"/>
      <c r="W171" s="217"/>
      <c r="X171" s="217"/>
      <c r="Y171" s="217"/>
      <c r="Z171" s="217"/>
      <c r="AA171" s="217"/>
      <c r="AB171" s="217"/>
      <c r="AC171" s="217"/>
      <c r="AD171" s="217"/>
      <c r="AE171" s="217"/>
      <c r="AF171" s="217"/>
    </row>
    <row r="172" spans="3:32" x14ac:dyDescent="0.25">
      <c r="C172" s="217"/>
      <c r="D172" s="220"/>
      <c r="E172" s="220"/>
      <c r="F172" s="220"/>
      <c r="G172" s="220"/>
      <c r="H172" s="220"/>
      <c r="I172" s="220"/>
      <c r="J172" s="220"/>
      <c r="K172" s="220"/>
      <c r="L172" s="220"/>
      <c r="M172" s="220"/>
      <c r="N172" s="217"/>
      <c r="O172" s="217"/>
      <c r="P172" s="217"/>
      <c r="Q172" s="217"/>
      <c r="R172" s="217"/>
      <c r="S172" s="217"/>
      <c r="T172" s="217"/>
      <c r="U172" s="217"/>
      <c r="V172" s="217"/>
      <c r="W172" s="217"/>
      <c r="X172" s="217"/>
      <c r="Y172" s="217"/>
      <c r="Z172" s="217"/>
      <c r="AA172" s="217"/>
      <c r="AB172" s="217"/>
      <c r="AC172" s="217"/>
      <c r="AD172" s="217"/>
      <c r="AE172" s="217"/>
      <c r="AF172" s="217"/>
    </row>
    <row r="173" spans="3:32" x14ac:dyDescent="0.25">
      <c r="C173" s="217"/>
      <c r="D173" s="220"/>
      <c r="E173" s="220"/>
      <c r="F173" s="220"/>
      <c r="G173" s="220"/>
      <c r="H173" s="220"/>
      <c r="I173" s="220"/>
      <c r="J173" s="220"/>
      <c r="K173" s="220"/>
      <c r="L173" s="220"/>
      <c r="M173" s="220"/>
      <c r="N173" s="217"/>
      <c r="O173" s="217"/>
      <c r="P173" s="217"/>
      <c r="Q173" s="217"/>
      <c r="R173" s="217"/>
      <c r="S173" s="217"/>
      <c r="T173" s="217"/>
      <c r="U173" s="217"/>
      <c r="V173" s="217"/>
      <c r="W173" s="217"/>
      <c r="X173" s="217"/>
      <c r="Y173" s="217"/>
      <c r="Z173" s="217"/>
      <c r="AA173" s="217"/>
      <c r="AB173" s="217"/>
      <c r="AC173" s="217"/>
      <c r="AD173" s="217"/>
      <c r="AE173" s="217"/>
      <c r="AF173" s="217"/>
    </row>
    <row r="174" spans="3:32" x14ac:dyDescent="0.25">
      <c r="C174" s="217"/>
      <c r="D174" s="220"/>
      <c r="E174" s="220"/>
      <c r="F174" s="220"/>
      <c r="G174" s="220"/>
      <c r="H174" s="220"/>
      <c r="I174" s="220"/>
      <c r="J174" s="220"/>
      <c r="K174" s="220"/>
      <c r="L174" s="220"/>
      <c r="M174" s="220"/>
      <c r="N174" s="217"/>
      <c r="O174" s="217"/>
      <c r="P174" s="217"/>
      <c r="Q174" s="217"/>
      <c r="R174" s="217"/>
      <c r="S174" s="217"/>
      <c r="T174" s="217"/>
      <c r="U174" s="217"/>
      <c r="V174" s="217"/>
      <c r="W174" s="217"/>
      <c r="X174" s="217"/>
      <c r="Y174" s="217"/>
      <c r="Z174" s="217"/>
      <c r="AA174" s="217"/>
      <c r="AB174" s="217"/>
      <c r="AC174" s="217"/>
      <c r="AD174" s="217"/>
      <c r="AE174" s="217"/>
      <c r="AF174" s="217"/>
    </row>
    <row r="175" spans="3:32" x14ac:dyDescent="0.25">
      <c r="C175" s="217"/>
      <c r="D175" s="220"/>
      <c r="E175" s="220"/>
      <c r="F175" s="220"/>
      <c r="G175" s="220"/>
      <c r="H175" s="220"/>
      <c r="I175" s="220"/>
      <c r="J175" s="220"/>
      <c r="K175" s="220"/>
      <c r="L175" s="220"/>
      <c r="M175" s="220"/>
      <c r="N175" s="217"/>
      <c r="O175" s="217"/>
      <c r="P175" s="217"/>
      <c r="Q175" s="217"/>
      <c r="R175" s="217"/>
      <c r="S175" s="217"/>
      <c r="T175" s="217"/>
      <c r="U175" s="217"/>
      <c r="V175" s="217"/>
      <c r="W175" s="217"/>
      <c r="X175" s="217"/>
      <c r="Y175" s="217"/>
      <c r="Z175" s="217"/>
      <c r="AA175" s="217"/>
      <c r="AB175" s="217"/>
      <c r="AC175" s="217"/>
      <c r="AD175" s="217"/>
      <c r="AE175" s="217"/>
      <c r="AF175" s="217"/>
    </row>
    <row r="176" spans="3:32" x14ac:dyDescent="0.25">
      <c r="C176" s="217"/>
      <c r="D176" s="220"/>
      <c r="E176" s="220"/>
      <c r="F176" s="220"/>
      <c r="G176" s="220"/>
      <c r="H176" s="220"/>
      <c r="I176" s="220"/>
      <c r="J176" s="220"/>
      <c r="K176" s="220"/>
      <c r="L176" s="220"/>
      <c r="M176" s="220"/>
      <c r="N176" s="217"/>
      <c r="O176" s="217"/>
      <c r="P176" s="217"/>
      <c r="Q176" s="217"/>
      <c r="R176" s="217"/>
      <c r="S176" s="217"/>
      <c r="T176" s="217"/>
      <c r="U176" s="217"/>
      <c r="V176" s="217"/>
      <c r="W176" s="217"/>
      <c r="X176" s="217"/>
      <c r="Y176" s="217"/>
      <c r="Z176" s="217"/>
      <c r="AA176" s="217"/>
      <c r="AB176" s="217"/>
      <c r="AC176" s="217"/>
      <c r="AD176" s="217"/>
      <c r="AE176" s="217"/>
      <c r="AF176" s="217"/>
    </row>
    <row r="177" spans="3:32" x14ac:dyDescent="0.25">
      <c r="C177" s="217"/>
      <c r="D177" s="220"/>
      <c r="E177" s="220"/>
      <c r="F177" s="220"/>
      <c r="G177" s="220"/>
      <c r="H177" s="220"/>
      <c r="I177" s="220"/>
      <c r="J177" s="220"/>
      <c r="K177" s="220"/>
      <c r="L177" s="220"/>
      <c r="M177" s="220"/>
      <c r="N177" s="217"/>
      <c r="O177" s="217"/>
      <c r="P177" s="217"/>
      <c r="Q177" s="217"/>
      <c r="R177" s="217"/>
      <c r="S177" s="217"/>
      <c r="T177" s="217"/>
      <c r="U177" s="217"/>
      <c r="V177" s="217"/>
      <c r="W177" s="217"/>
      <c r="X177" s="217"/>
      <c r="Y177" s="217"/>
      <c r="Z177" s="217"/>
      <c r="AA177" s="217"/>
      <c r="AB177" s="217"/>
      <c r="AC177" s="217"/>
      <c r="AD177" s="217"/>
      <c r="AE177" s="217"/>
      <c r="AF177" s="217"/>
    </row>
    <row r="178" spans="3:32" x14ac:dyDescent="0.25">
      <c r="C178" s="217"/>
      <c r="D178" s="220"/>
      <c r="E178" s="220"/>
      <c r="F178" s="220"/>
      <c r="G178" s="220"/>
      <c r="H178" s="220"/>
      <c r="I178" s="220"/>
      <c r="J178" s="220"/>
      <c r="K178" s="220"/>
      <c r="L178" s="220"/>
      <c r="M178" s="220"/>
      <c r="N178" s="217"/>
      <c r="O178" s="217"/>
      <c r="P178" s="217"/>
      <c r="Q178" s="217"/>
      <c r="R178" s="217"/>
      <c r="S178" s="217"/>
      <c r="T178" s="217"/>
      <c r="U178" s="217"/>
      <c r="V178" s="217"/>
      <c r="W178" s="217"/>
      <c r="X178" s="217"/>
      <c r="Y178" s="217"/>
      <c r="Z178" s="217"/>
      <c r="AA178" s="217"/>
      <c r="AB178" s="217"/>
      <c r="AC178" s="217"/>
      <c r="AD178" s="217"/>
      <c r="AE178" s="217"/>
      <c r="AF178" s="217"/>
    </row>
    <row r="179" spans="3:32" x14ac:dyDescent="0.25">
      <c r="C179" s="217"/>
      <c r="D179" s="220"/>
      <c r="E179" s="220"/>
      <c r="F179" s="220"/>
      <c r="G179" s="220"/>
      <c r="H179" s="220"/>
      <c r="I179" s="220"/>
      <c r="J179" s="220"/>
      <c r="K179" s="220"/>
      <c r="L179" s="220"/>
      <c r="M179" s="220"/>
      <c r="N179" s="217"/>
      <c r="O179" s="217"/>
      <c r="P179" s="217"/>
      <c r="Q179" s="217"/>
      <c r="R179" s="217"/>
      <c r="S179" s="217"/>
      <c r="T179" s="217"/>
      <c r="U179" s="217"/>
      <c r="V179" s="217"/>
      <c r="W179" s="217"/>
      <c r="X179" s="217"/>
      <c r="Y179" s="217"/>
      <c r="Z179" s="217"/>
      <c r="AA179" s="217"/>
      <c r="AB179" s="217"/>
      <c r="AC179" s="217"/>
      <c r="AD179" s="217"/>
      <c r="AE179" s="217"/>
      <c r="AF179" s="217"/>
    </row>
    <row r="180" spans="3:32" x14ac:dyDescent="0.25">
      <c r="C180" s="217"/>
      <c r="D180" s="220"/>
      <c r="E180" s="220"/>
      <c r="F180" s="220"/>
      <c r="G180" s="220"/>
      <c r="H180" s="220"/>
      <c r="I180" s="220"/>
      <c r="J180" s="220"/>
      <c r="K180" s="220"/>
      <c r="L180" s="220"/>
      <c r="M180" s="220"/>
      <c r="N180" s="217"/>
      <c r="O180" s="217"/>
      <c r="P180" s="217"/>
      <c r="Q180" s="217"/>
      <c r="R180" s="217"/>
      <c r="S180" s="217"/>
      <c r="T180" s="217"/>
      <c r="U180" s="217"/>
      <c r="V180" s="217"/>
      <c r="W180" s="217"/>
      <c r="X180" s="217"/>
      <c r="Y180" s="217"/>
      <c r="Z180" s="217"/>
      <c r="AA180" s="217"/>
      <c r="AB180" s="217"/>
      <c r="AC180" s="217"/>
      <c r="AD180" s="217"/>
      <c r="AE180" s="217"/>
      <c r="AF180" s="217"/>
    </row>
    <row r="181" spans="3:32" x14ac:dyDescent="0.25">
      <c r="C181" s="217"/>
      <c r="D181" s="220"/>
      <c r="E181" s="220"/>
      <c r="F181" s="220"/>
      <c r="G181" s="220"/>
      <c r="H181" s="220"/>
      <c r="I181" s="220"/>
      <c r="J181" s="220"/>
      <c r="K181" s="220"/>
      <c r="L181" s="220"/>
      <c r="M181" s="220"/>
      <c r="N181" s="217"/>
      <c r="O181" s="217"/>
      <c r="P181" s="217"/>
      <c r="Q181" s="217"/>
      <c r="R181" s="217"/>
      <c r="S181" s="217"/>
      <c r="T181" s="217"/>
      <c r="U181" s="217"/>
      <c r="V181" s="217"/>
      <c r="W181" s="217"/>
      <c r="X181" s="217"/>
      <c r="Y181" s="217"/>
      <c r="Z181" s="217"/>
      <c r="AA181" s="217"/>
      <c r="AB181" s="217"/>
      <c r="AC181" s="217"/>
      <c r="AD181" s="217"/>
      <c r="AE181" s="217"/>
      <c r="AF181" s="217"/>
    </row>
    <row r="182" spans="3:32" x14ac:dyDescent="0.25">
      <c r="C182" s="217"/>
      <c r="D182" s="220"/>
      <c r="E182" s="220"/>
      <c r="F182" s="220"/>
      <c r="G182" s="220"/>
      <c r="H182" s="220"/>
      <c r="I182" s="220"/>
      <c r="J182" s="220"/>
      <c r="K182" s="220"/>
      <c r="L182" s="220"/>
      <c r="M182" s="220"/>
      <c r="N182" s="217"/>
      <c r="O182" s="217"/>
      <c r="P182" s="217"/>
      <c r="Q182" s="217"/>
      <c r="R182" s="217"/>
      <c r="S182" s="217"/>
      <c r="T182" s="217"/>
      <c r="U182" s="217"/>
      <c r="V182" s="217"/>
      <c r="W182" s="217"/>
      <c r="X182" s="217"/>
      <c r="Y182" s="217"/>
      <c r="Z182" s="217"/>
      <c r="AA182" s="217"/>
      <c r="AB182" s="217"/>
      <c r="AC182" s="217"/>
      <c r="AD182" s="217"/>
      <c r="AE182" s="217"/>
      <c r="AF182" s="217"/>
    </row>
  </sheetData>
  <mergeCells count="2">
    <mergeCell ref="B1:M1"/>
    <mergeCell ref="B2:M2"/>
  </mergeCells>
  <phoneticPr fontId="33" type="noConversion"/>
  <pageMargins left="0" right="0" top="0.74803149606299213" bottom="0.74803149606299213" header="0.31496062992125984" footer="0.31496062992125984"/>
  <pageSetup paperSize="9" scale="39" fitToHeight="0" orientation="portrait" horizontalDpi="300" verticalDpi="300" r:id="rId1"/>
  <headerFooter>
    <oddHeader>&amp;C&amp;"Bookman Old Style,Normál"&amp;9 7. melléklet a 8/2021.(V. 28.) önkormányzati rendelethez</oddHeader>
    <oddFooter>&amp;C&amp;"Bookman Old Style,Normál"&amp;9- 2 -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71"/>
  <sheetViews>
    <sheetView view="pageBreakPreview" zoomScale="60" zoomScaleNormal="100" workbookViewId="0">
      <selection activeCell="C12" sqref="C12"/>
    </sheetView>
  </sheetViews>
  <sheetFormatPr defaultRowHeight="15" x14ac:dyDescent="0.25"/>
  <cols>
    <col min="1" max="1" width="105.140625" customWidth="1"/>
    <col min="3" max="3" width="17.140625" customWidth="1"/>
    <col min="4" max="4" width="20.140625" customWidth="1"/>
    <col min="5" max="5" width="18.85546875" customWidth="1"/>
    <col min="6" max="6" width="15.7109375" customWidth="1"/>
  </cols>
  <sheetData>
    <row r="1" spans="1:6" ht="20.25" customHeight="1" x14ac:dyDescent="0.25">
      <c r="A1" s="405" t="s">
        <v>92</v>
      </c>
      <c r="B1" s="406"/>
      <c r="C1" s="406"/>
      <c r="D1" s="406"/>
      <c r="E1" s="406"/>
      <c r="F1" s="407"/>
    </row>
    <row r="2" spans="1:6" ht="19.5" customHeight="1" x14ac:dyDescent="0.25">
      <c r="A2" s="408" t="s">
        <v>722</v>
      </c>
      <c r="B2" s="406"/>
      <c r="C2" s="406"/>
      <c r="D2" s="406"/>
      <c r="E2" s="406"/>
      <c r="F2" s="407"/>
    </row>
    <row r="3" spans="1:6" ht="18" x14ac:dyDescent="0.25">
      <c r="A3" s="61"/>
    </row>
    <row r="4" spans="1:6" x14ac:dyDescent="0.25">
      <c r="A4" s="3" t="s">
        <v>4</v>
      </c>
    </row>
    <row r="5" spans="1:6" ht="30" x14ac:dyDescent="0.3">
      <c r="A5" s="1" t="s">
        <v>134</v>
      </c>
      <c r="B5" s="2" t="s">
        <v>135</v>
      </c>
      <c r="C5" s="79" t="s">
        <v>755</v>
      </c>
      <c r="D5" s="79" t="s">
        <v>756</v>
      </c>
      <c r="E5" s="79" t="s">
        <v>95</v>
      </c>
      <c r="F5" s="108" t="s">
        <v>58</v>
      </c>
    </row>
    <row r="6" spans="1:6" x14ac:dyDescent="0.25">
      <c r="A6" s="37" t="s">
        <v>136</v>
      </c>
      <c r="B6" s="38" t="s">
        <v>137</v>
      </c>
      <c r="C6" s="51"/>
      <c r="D6" s="51"/>
      <c r="E6" s="51"/>
      <c r="F6" s="36"/>
    </row>
    <row r="7" spans="1:6" x14ac:dyDescent="0.25">
      <c r="A7" s="37" t="s">
        <v>138</v>
      </c>
      <c r="B7" s="39" t="s">
        <v>139</v>
      </c>
      <c r="C7" s="51"/>
      <c r="D7" s="51"/>
      <c r="E7" s="51"/>
      <c r="F7" s="36"/>
    </row>
    <row r="8" spans="1:6" x14ac:dyDescent="0.25">
      <c r="A8" s="37" t="s">
        <v>140</v>
      </c>
      <c r="B8" s="39" t="s">
        <v>141</v>
      </c>
      <c r="C8" s="51"/>
      <c r="D8" s="51"/>
      <c r="E8" s="51"/>
      <c r="F8" s="36"/>
    </row>
    <row r="9" spans="1:6" x14ac:dyDescent="0.25">
      <c r="A9" s="40" t="s">
        <v>142</v>
      </c>
      <c r="B9" s="39" t="s">
        <v>143</v>
      </c>
      <c r="C9" s="51"/>
      <c r="D9" s="51"/>
      <c r="E9" s="51"/>
      <c r="F9" s="36"/>
    </row>
    <row r="10" spans="1:6" x14ac:dyDescent="0.25">
      <c r="A10" s="40" t="s">
        <v>144</v>
      </c>
      <c r="B10" s="39" t="s">
        <v>145</v>
      </c>
      <c r="C10" s="51"/>
      <c r="D10" s="51"/>
      <c r="E10" s="51"/>
      <c r="F10" s="36"/>
    </row>
    <row r="11" spans="1:6" x14ac:dyDescent="0.25">
      <c r="A11" s="40" t="s">
        <v>146</v>
      </c>
      <c r="B11" s="39" t="s">
        <v>147</v>
      </c>
      <c r="C11" s="51"/>
      <c r="D11" s="51"/>
      <c r="E11" s="51"/>
      <c r="F11" s="36"/>
    </row>
    <row r="12" spans="1:6" x14ac:dyDescent="0.25">
      <c r="A12" s="40" t="s">
        <v>148</v>
      </c>
      <c r="B12" s="39" t="s">
        <v>149</v>
      </c>
      <c r="C12" s="51"/>
      <c r="D12" s="51"/>
      <c r="E12" s="51"/>
      <c r="F12" s="36"/>
    </row>
    <row r="13" spans="1:6" x14ac:dyDescent="0.25">
      <c r="A13" s="40" t="s">
        <v>150</v>
      </c>
      <c r="B13" s="39" t="s">
        <v>151</v>
      </c>
      <c r="C13" s="51"/>
      <c r="D13" s="51"/>
      <c r="E13" s="51"/>
      <c r="F13" s="36"/>
    </row>
    <row r="14" spans="1:6" x14ac:dyDescent="0.25">
      <c r="A14" s="4" t="s">
        <v>152</v>
      </c>
      <c r="B14" s="39" t="s">
        <v>153</v>
      </c>
      <c r="C14" s="51"/>
      <c r="D14" s="51"/>
      <c r="E14" s="51"/>
      <c r="F14" s="36"/>
    </row>
    <row r="15" spans="1:6" x14ac:dyDescent="0.25">
      <c r="A15" s="4" t="s">
        <v>154</v>
      </c>
      <c r="B15" s="39" t="s">
        <v>155</v>
      </c>
      <c r="C15" s="51"/>
      <c r="D15" s="51"/>
      <c r="E15" s="51"/>
      <c r="F15" s="36"/>
    </row>
    <row r="16" spans="1:6" x14ac:dyDescent="0.25">
      <c r="A16" s="4" t="s">
        <v>156</v>
      </c>
      <c r="B16" s="39" t="s">
        <v>157</v>
      </c>
      <c r="C16" s="51"/>
      <c r="D16" s="51"/>
      <c r="E16" s="51"/>
      <c r="F16" s="36"/>
    </row>
    <row r="17" spans="1:6" x14ac:dyDescent="0.25">
      <c r="A17" s="4" t="s">
        <v>158</v>
      </c>
      <c r="B17" s="39" t="s">
        <v>159</v>
      </c>
      <c r="C17" s="51"/>
      <c r="D17" s="51"/>
      <c r="E17" s="51"/>
      <c r="F17" s="36"/>
    </row>
    <row r="18" spans="1:6" x14ac:dyDescent="0.25">
      <c r="A18" s="4" t="s">
        <v>586</v>
      </c>
      <c r="B18" s="39" t="s">
        <v>160</v>
      </c>
      <c r="C18" s="51"/>
      <c r="D18" s="51"/>
      <c r="E18" s="51"/>
      <c r="F18" s="36"/>
    </row>
    <row r="19" spans="1:6" x14ac:dyDescent="0.25">
      <c r="A19" s="41" t="s">
        <v>484</v>
      </c>
      <c r="B19" s="42" t="s">
        <v>162</v>
      </c>
      <c r="C19" s="51"/>
      <c r="D19" s="51"/>
      <c r="E19" s="51"/>
      <c r="F19" s="36"/>
    </row>
    <row r="20" spans="1:6" x14ac:dyDescent="0.25">
      <c r="A20" s="4" t="s">
        <v>163</v>
      </c>
      <c r="B20" s="39" t="s">
        <v>164</v>
      </c>
      <c r="C20" s="51"/>
      <c r="D20" s="51"/>
      <c r="E20" s="51"/>
      <c r="F20" s="36"/>
    </row>
    <row r="21" spans="1:6" x14ac:dyDescent="0.25">
      <c r="A21" s="4" t="s">
        <v>165</v>
      </c>
      <c r="B21" s="39" t="s">
        <v>166</v>
      </c>
      <c r="C21" s="51"/>
      <c r="D21" s="51"/>
      <c r="E21" s="51"/>
      <c r="F21" s="36"/>
    </row>
    <row r="22" spans="1:6" x14ac:dyDescent="0.25">
      <c r="A22" s="5" t="s">
        <v>167</v>
      </c>
      <c r="B22" s="39" t="s">
        <v>168</v>
      </c>
      <c r="C22" s="51"/>
      <c r="D22" s="51"/>
      <c r="E22" s="51"/>
      <c r="F22" s="36"/>
    </row>
    <row r="23" spans="1:6" x14ac:dyDescent="0.25">
      <c r="A23" s="8" t="s">
        <v>485</v>
      </c>
      <c r="B23" s="42" t="s">
        <v>169</v>
      </c>
      <c r="C23" s="51"/>
      <c r="D23" s="51"/>
      <c r="E23" s="51"/>
      <c r="F23" s="36"/>
    </row>
    <row r="24" spans="1:6" x14ac:dyDescent="0.25">
      <c r="A24" s="64" t="s">
        <v>616</v>
      </c>
      <c r="B24" s="65" t="s">
        <v>170</v>
      </c>
      <c r="C24" s="51"/>
      <c r="D24" s="51"/>
      <c r="E24" s="51"/>
      <c r="F24" s="36"/>
    </row>
    <row r="25" spans="1:6" x14ac:dyDescent="0.25">
      <c r="A25" s="48" t="s">
        <v>587</v>
      </c>
      <c r="B25" s="65" t="s">
        <v>171</v>
      </c>
      <c r="C25" s="51"/>
      <c r="D25" s="51"/>
      <c r="E25" s="51"/>
      <c r="F25" s="36"/>
    </row>
    <row r="26" spans="1:6" x14ac:dyDescent="0.25">
      <c r="A26" s="4" t="s">
        <v>172</v>
      </c>
      <c r="B26" s="39" t="s">
        <v>173</v>
      </c>
      <c r="C26" s="51"/>
      <c r="D26" s="51"/>
      <c r="E26" s="51"/>
      <c r="F26" s="36"/>
    </row>
    <row r="27" spans="1:6" x14ac:dyDescent="0.25">
      <c r="A27" s="4" t="s">
        <v>174</v>
      </c>
      <c r="B27" s="39" t="s">
        <v>175</v>
      </c>
      <c r="C27" s="51"/>
      <c r="D27" s="51"/>
      <c r="E27" s="51"/>
      <c r="F27" s="36"/>
    </row>
    <row r="28" spans="1:6" x14ac:dyDescent="0.25">
      <c r="A28" s="4" t="s">
        <v>176</v>
      </c>
      <c r="B28" s="39" t="s">
        <v>177</v>
      </c>
      <c r="C28" s="51"/>
      <c r="D28" s="51"/>
      <c r="E28" s="51"/>
      <c r="F28" s="36"/>
    </row>
    <row r="29" spans="1:6" x14ac:dyDescent="0.25">
      <c r="A29" s="8" t="s">
        <v>495</v>
      </c>
      <c r="B29" s="42" t="s">
        <v>178</v>
      </c>
      <c r="C29" s="51"/>
      <c r="D29" s="51"/>
      <c r="E29" s="51"/>
      <c r="F29" s="36"/>
    </row>
    <row r="30" spans="1:6" x14ac:dyDescent="0.25">
      <c r="A30" s="4" t="s">
        <v>179</v>
      </c>
      <c r="B30" s="39" t="s">
        <v>180</v>
      </c>
      <c r="C30" s="51"/>
      <c r="D30" s="51"/>
      <c r="E30" s="51"/>
      <c r="F30" s="36"/>
    </row>
    <row r="31" spans="1:6" x14ac:dyDescent="0.25">
      <c r="A31" s="4" t="s">
        <v>181</v>
      </c>
      <c r="B31" s="39" t="s">
        <v>182</v>
      </c>
      <c r="C31" s="51"/>
      <c r="D31" s="51"/>
      <c r="E31" s="51"/>
      <c r="F31" s="36"/>
    </row>
    <row r="32" spans="1:6" ht="15" customHeight="1" x14ac:dyDescent="0.25">
      <c r="A32" s="8" t="s">
        <v>617</v>
      </c>
      <c r="B32" s="42" t="s">
        <v>183</v>
      </c>
      <c r="C32" s="51"/>
      <c r="D32" s="51"/>
      <c r="E32" s="51"/>
      <c r="F32" s="36"/>
    </row>
    <row r="33" spans="1:6" x14ac:dyDescent="0.25">
      <c r="A33" s="4" t="s">
        <v>184</v>
      </c>
      <c r="B33" s="39" t="s">
        <v>185</v>
      </c>
      <c r="C33" s="51"/>
      <c r="D33" s="51"/>
      <c r="E33" s="51"/>
      <c r="F33" s="36"/>
    </row>
    <row r="34" spans="1:6" x14ac:dyDescent="0.25">
      <c r="A34" s="4" t="s">
        <v>186</v>
      </c>
      <c r="B34" s="39" t="s">
        <v>187</v>
      </c>
      <c r="C34" s="51"/>
      <c r="D34" s="51"/>
      <c r="E34" s="51"/>
      <c r="F34" s="36"/>
    </row>
    <row r="35" spans="1:6" x14ac:dyDescent="0.25">
      <c r="A35" s="4" t="s">
        <v>588</v>
      </c>
      <c r="B35" s="39" t="s">
        <v>188</v>
      </c>
      <c r="C35" s="51"/>
      <c r="D35" s="51"/>
      <c r="E35" s="51"/>
      <c r="F35" s="36"/>
    </row>
    <row r="36" spans="1:6" x14ac:dyDescent="0.25">
      <c r="A36" s="4" t="s">
        <v>190</v>
      </c>
      <c r="B36" s="39" t="s">
        <v>191</v>
      </c>
      <c r="C36" s="51"/>
      <c r="D36" s="51"/>
      <c r="E36" s="51"/>
      <c r="F36" s="36"/>
    </row>
    <row r="37" spans="1:6" x14ac:dyDescent="0.25">
      <c r="A37" s="13" t="s">
        <v>589</v>
      </c>
      <c r="B37" s="39" t="s">
        <v>192</v>
      </c>
      <c r="C37" s="51"/>
      <c r="D37" s="51"/>
      <c r="E37" s="51"/>
      <c r="F37" s="36"/>
    </row>
    <row r="38" spans="1:6" x14ac:dyDescent="0.25">
      <c r="A38" s="5" t="s">
        <v>194</v>
      </c>
      <c r="B38" s="39" t="s">
        <v>195</v>
      </c>
      <c r="C38" s="51"/>
      <c r="D38" s="51"/>
      <c r="E38" s="51"/>
      <c r="F38" s="36"/>
    </row>
    <row r="39" spans="1:6" x14ac:dyDescent="0.25">
      <c r="A39" s="4" t="s">
        <v>590</v>
      </c>
      <c r="B39" s="39" t="s">
        <v>196</v>
      </c>
      <c r="C39" s="51"/>
      <c r="D39" s="51"/>
      <c r="E39" s="51"/>
      <c r="F39" s="36"/>
    </row>
    <row r="40" spans="1:6" x14ac:dyDescent="0.25">
      <c r="A40" s="8" t="s">
        <v>500</v>
      </c>
      <c r="B40" s="42" t="s">
        <v>198</v>
      </c>
      <c r="C40" s="51"/>
      <c r="D40" s="51"/>
      <c r="E40" s="51"/>
      <c r="F40" s="36"/>
    </row>
    <row r="41" spans="1:6" x14ac:dyDescent="0.25">
      <c r="A41" s="4" t="s">
        <v>199</v>
      </c>
      <c r="B41" s="39" t="s">
        <v>200</v>
      </c>
      <c r="C41" s="51"/>
      <c r="D41" s="51"/>
      <c r="E41" s="51"/>
      <c r="F41" s="36"/>
    </row>
    <row r="42" spans="1:6" x14ac:dyDescent="0.25">
      <c r="A42" s="4" t="s">
        <v>201</v>
      </c>
      <c r="B42" s="39" t="s">
        <v>202</v>
      </c>
      <c r="C42" s="51"/>
      <c r="D42" s="51"/>
      <c r="E42" s="51"/>
      <c r="F42" s="36"/>
    </row>
    <row r="43" spans="1:6" x14ac:dyDescent="0.25">
      <c r="A43" s="8" t="s">
        <v>501</v>
      </c>
      <c r="B43" s="42" t="s">
        <v>203</v>
      </c>
      <c r="C43" s="51"/>
      <c r="D43" s="51"/>
      <c r="E43" s="51"/>
      <c r="F43" s="36"/>
    </row>
    <row r="44" spans="1:6" x14ac:dyDescent="0.25">
      <c r="A44" s="4" t="s">
        <v>204</v>
      </c>
      <c r="B44" s="39" t="s">
        <v>205</v>
      </c>
      <c r="C44" s="51"/>
      <c r="D44" s="51"/>
      <c r="E44" s="51"/>
      <c r="F44" s="36"/>
    </row>
    <row r="45" spans="1:6" x14ac:dyDescent="0.25">
      <c r="A45" s="4" t="s">
        <v>206</v>
      </c>
      <c r="B45" s="39" t="s">
        <v>207</v>
      </c>
      <c r="C45" s="51"/>
      <c r="D45" s="51"/>
      <c r="E45" s="51"/>
      <c r="F45" s="36"/>
    </row>
    <row r="46" spans="1:6" x14ac:dyDescent="0.25">
      <c r="A46" s="4" t="s">
        <v>591</v>
      </c>
      <c r="B46" s="39" t="s">
        <v>208</v>
      </c>
      <c r="C46" s="51"/>
      <c r="D46" s="51"/>
      <c r="E46" s="51"/>
      <c r="F46" s="36"/>
    </row>
    <row r="47" spans="1:6" x14ac:dyDescent="0.25">
      <c r="A47" s="4" t="s">
        <v>592</v>
      </c>
      <c r="B47" s="39" t="s">
        <v>210</v>
      </c>
      <c r="C47" s="51"/>
      <c r="D47" s="51"/>
      <c r="E47" s="51"/>
      <c r="F47" s="36"/>
    </row>
    <row r="48" spans="1:6" x14ac:dyDescent="0.25">
      <c r="A48" s="4" t="s">
        <v>214</v>
      </c>
      <c r="B48" s="39" t="s">
        <v>215</v>
      </c>
      <c r="C48" s="51"/>
      <c r="D48" s="51"/>
      <c r="E48" s="51"/>
      <c r="F48" s="36"/>
    </row>
    <row r="49" spans="1:6" x14ac:dyDescent="0.25">
      <c r="A49" s="8" t="s">
        <v>504</v>
      </c>
      <c r="B49" s="42" t="s">
        <v>216</v>
      </c>
      <c r="C49" s="51"/>
      <c r="D49" s="51"/>
      <c r="E49" s="51"/>
      <c r="F49" s="36"/>
    </row>
    <row r="50" spans="1:6" x14ac:dyDescent="0.25">
      <c r="A50" s="48" t="s">
        <v>505</v>
      </c>
      <c r="B50" s="65" t="s">
        <v>217</v>
      </c>
      <c r="C50" s="51"/>
      <c r="D50" s="51"/>
      <c r="E50" s="51"/>
      <c r="F50" s="36"/>
    </row>
    <row r="51" spans="1:6" x14ac:dyDescent="0.25">
      <c r="A51" s="16" t="s">
        <v>218</v>
      </c>
      <c r="B51" s="39" t="s">
        <v>219</v>
      </c>
      <c r="C51" s="51"/>
      <c r="D51" s="51"/>
      <c r="E51" s="51"/>
      <c r="F51" s="36"/>
    </row>
    <row r="52" spans="1:6" x14ac:dyDescent="0.25">
      <c r="A52" s="16" t="s">
        <v>522</v>
      </c>
      <c r="B52" s="39" t="s">
        <v>220</v>
      </c>
      <c r="C52" s="51"/>
      <c r="D52" s="51"/>
      <c r="E52" s="51"/>
      <c r="F52" s="36"/>
    </row>
    <row r="53" spans="1:6" x14ac:dyDescent="0.25">
      <c r="A53" s="21" t="s">
        <v>593</v>
      </c>
      <c r="B53" s="39" t="s">
        <v>221</v>
      </c>
      <c r="C53" s="51"/>
      <c r="D53" s="51"/>
      <c r="E53" s="51"/>
      <c r="F53" s="36"/>
    </row>
    <row r="54" spans="1:6" x14ac:dyDescent="0.25">
      <c r="A54" s="21" t="s">
        <v>594</v>
      </c>
      <c r="B54" s="39" t="s">
        <v>222</v>
      </c>
      <c r="C54" s="51"/>
      <c r="D54" s="51"/>
      <c r="E54" s="51"/>
      <c r="F54" s="36"/>
    </row>
    <row r="55" spans="1:6" x14ac:dyDescent="0.25">
      <c r="A55" s="21" t="s">
        <v>595</v>
      </c>
      <c r="B55" s="39" t="s">
        <v>223</v>
      </c>
      <c r="C55" s="51"/>
      <c r="D55" s="51"/>
      <c r="E55" s="51"/>
      <c r="F55" s="36"/>
    </row>
    <row r="56" spans="1:6" x14ac:dyDescent="0.25">
      <c r="A56" s="16" t="s">
        <v>596</v>
      </c>
      <c r="B56" s="39" t="s">
        <v>224</v>
      </c>
      <c r="C56" s="51"/>
      <c r="D56" s="51"/>
      <c r="E56" s="51"/>
      <c r="F56" s="36"/>
    </row>
    <row r="57" spans="1:6" x14ac:dyDescent="0.25">
      <c r="A57" s="16" t="s">
        <v>597</v>
      </c>
      <c r="B57" s="39" t="s">
        <v>225</v>
      </c>
      <c r="C57" s="51"/>
      <c r="D57" s="51"/>
      <c r="E57" s="51"/>
      <c r="F57" s="36"/>
    </row>
    <row r="58" spans="1:6" x14ac:dyDescent="0.25">
      <c r="A58" s="16" t="s">
        <v>598</v>
      </c>
      <c r="B58" s="39" t="s">
        <v>226</v>
      </c>
      <c r="C58" s="51"/>
      <c r="D58" s="51"/>
      <c r="E58" s="51"/>
      <c r="F58" s="36"/>
    </row>
    <row r="59" spans="1:6" x14ac:dyDescent="0.25">
      <c r="A59" s="62" t="s">
        <v>555</v>
      </c>
      <c r="B59" s="65" t="s">
        <v>227</v>
      </c>
      <c r="C59" s="51"/>
      <c r="D59" s="51"/>
      <c r="E59" s="51"/>
      <c r="F59" s="36"/>
    </row>
    <row r="60" spans="1:6" x14ac:dyDescent="0.25">
      <c r="A60" s="15" t="s">
        <v>599</v>
      </c>
      <c r="B60" s="39" t="s">
        <v>228</v>
      </c>
      <c r="C60" s="51"/>
      <c r="D60" s="51"/>
      <c r="E60" s="51"/>
      <c r="F60" s="36"/>
    </row>
    <row r="61" spans="1:6" x14ac:dyDescent="0.25">
      <c r="A61" s="15" t="s">
        <v>230</v>
      </c>
      <c r="B61" s="39" t="s">
        <v>231</v>
      </c>
      <c r="C61" s="51"/>
      <c r="D61" s="51"/>
      <c r="E61" s="51"/>
      <c r="F61" s="36"/>
    </row>
    <row r="62" spans="1:6" x14ac:dyDescent="0.25">
      <c r="A62" s="15" t="s">
        <v>232</v>
      </c>
      <c r="B62" s="39" t="s">
        <v>233</v>
      </c>
      <c r="C62" s="51"/>
      <c r="D62" s="51"/>
      <c r="E62" s="51"/>
      <c r="F62" s="36"/>
    </row>
    <row r="63" spans="1:6" x14ac:dyDescent="0.25">
      <c r="A63" s="15" t="s">
        <v>557</v>
      </c>
      <c r="B63" s="39" t="s">
        <v>234</v>
      </c>
      <c r="C63" s="51"/>
      <c r="D63" s="51"/>
      <c r="E63" s="51"/>
      <c r="F63" s="36"/>
    </row>
    <row r="64" spans="1:6" x14ac:dyDescent="0.25">
      <c r="A64" s="15" t="s">
        <v>600</v>
      </c>
      <c r="B64" s="39" t="s">
        <v>235</v>
      </c>
      <c r="C64" s="51"/>
      <c r="D64" s="51"/>
      <c r="E64" s="51"/>
      <c r="F64" s="36"/>
    </row>
    <row r="65" spans="1:6" x14ac:dyDescent="0.25">
      <c r="A65" s="15" t="s">
        <v>559</v>
      </c>
      <c r="B65" s="39" t="s">
        <v>236</v>
      </c>
      <c r="C65" s="51"/>
      <c r="D65" s="51"/>
      <c r="E65" s="51"/>
      <c r="F65" s="36"/>
    </row>
    <row r="66" spans="1:6" x14ac:dyDescent="0.25">
      <c r="A66" s="15" t="s">
        <v>601</v>
      </c>
      <c r="B66" s="39" t="s">
        <v>237</v>
      </c>
      <c r="C66" s="51"/>
      <c r="D66" s="51"/>
      <c r="E66" s="51"/>
      <c r="F66" s="36"/>
    </row>
    <row r="67" spans="1:6" x14ac:dyDescent="0.25">
      <c r="A67" s="15" t="s">
        <v>602</v>
      </c>
      <c r="B67" s="39" t="s">
        <v>239</v>
      </c>
      <c r="C67" s="51"/>
      <c r="D67" s="51"/>
      <c r="E67" s="51"/>
      <c r="F67" s="36"/>
    </row>
    <row r="68" spans="1:6" x14ac:dyDescent="0.25">
      <c r="A68" s="15" t="s">
        <v>240</v>
      </c>
      <c r="B68" s="39" t="s">
        <v>241</v>
      </c>
      <c r="C68" s="51"/>
      <c r="D68" s="51"/>
      <c r="E68" s="51"/>
      <c r="F68" s="36"/>
    </row>
    <row r="69" spans="1:6" x14ac:dyDescent="0.25">
      <c r="A69" s="28" t="s">
        <v>242</v>
      </c>
      <c r="B69" s="39" t="s">
        <v>243</v>
      </c>
      <c r="C69" s="51"/>
      <c r="D69" s="51"/>
      <c r="E69" s="51"/>
      <c r="F69" s="36"/>
    </row>
    <row r="70" spans="1:6" x14ac:dyDescent="0.25">
      <c r="A70" s="15" t="s">
        <v>603</v>
      </c>
      <c r="B70" s="39" t="s">
        <v>244</v>
      </c>
      <c r="C70" s="51"/>
      <c r="D70" s="51"/>
      <c r="E70" s="51"/>
      <c r="F70" s="36"/>
    </row>
    <row r="71" spans="1:6" x14ac:dyDescent="0.25">
      <c r="A71" s="28" t="s">
        <v>808</v>
      </c>
      <c r="B71" s="39" t="s">
        <v>245</v>
      </c>
      <c r="C71" s="51"/>
      <c r="D71" s="51"/>
      <c r="E71" s="51"/>
      <c r="F71" s="36"/>
    </row>
    <row r="72" spans="1:6" x14ac:dyDescent="0.25">
      <c r="A72" s="28" t="s">
        <v>809</v>
      </c>
      <c r="B72" s="39" t="s">
        <v>245</v>
      </c>
      <c r="C72" s="51"/>
      <c r="D72" s="51"/>
      <c r="E72" s="51"/>
      <c r="F72" s="36"/>
    </row>
    <row r="73" spans="1:6" x14ac:dyDescent="0.25">
      <c r="A73" s="62" t="s">
        <v>563</v>
      </c>
      <c r="B73" s="65" t="s">
        <v>246</v>
      </c>
      <c r="C73" s="51"/>
      <c r="D73" s="51"/>
      <c r="E73" s="51"/>
      <c r="F73" s="36"/>
    </row>
    <row r="74" spans="1:6" ht="15.75" x14ac:dyDescent="0.25">
      <c r="A74" s="77" t="s">
        <v>93</v>
      </c>
      <c r="B74" s="65"/>
      <c r="C74" s="51"/>
      <c r="D74" s="51"/>
      <c r="E74" s="51"/>
      <c r="F74" s="36"/>
    </row>
    <row r="75" spans="1:6" x14ac:dyDescent="0.25">
      <c r="A75" s="43" t="s">
        <v>247</v>
      </c>
      <c r="B75" s="39" t="s">
        <v>248</v>
      </c>
      <c r="C75" s="51"/>
      <c r="D75" s="51"/>
      <c r="E75" s="51"/>
      <c r="F75" s="36"/>
    </row>
    <row r="76" spans="1:6" x14ac:dyDescent="0.25">
      <c r="A76" s="43" t="s">
        <v>604</v>
      </c>
      <c r="B76" s="39" t="s">
        <v>249</v>
      </c>
      <c r="C76" s="51"/>
      <c r="D76" s="51"/>
      <c r="E76" s="51"/>
      <c r="F76" s="36"/>
    </row>
    <row r="77" spans="1:6" x14ac:dyDescent="0.25">
      <c r="A77" s="43" t="s">
        <v>251</v>
      </c>
      <c r="B77" s="39" t="s">
        <v>252</v>
      </c>
      <c r="C77" s="51"/>
      <c r="D77" s="51"/>
      <c r="E77" s="51"/>
      <c r="F77" s="36"/>
    </row>
    <row r="78" spans="1:6" x14ac:dyDescent="0.25">
      <c r="A78" s="43" t="s">
        <v>253</v>
      </c>
      <c r="B78" s="39" t="s">
        <v>254</v>
      </c>
      <c r="C78" s="51"/>
      <c r="D78" s="51"/>
      <c r="E78" s="51"/>
      <c r="F78" s="36"/>
    </row>
    <row r="79" spans="1:6" x14ac:dyDescent="0.25">
      <c r="A79" s="5" t="s">
        <v>255</v>
      </c>
      <c r="B79" s="39" t="s">
        <v>256</v>
      </c>
      <c r="C79" s="51"/>
      <c r="D79" s="51"/>
      <c r="E79" s="51"/>
      <c r="F79" s="36"/>
    </row>
    <row r="80" spans="1:6" x14ac:dyDescent="0.25">
      <c r="A80" s="5" t="s">
        <v>257</v>
      </c>
      <c r="B80" s="39" t="s">
        <v>258</v>
      </c>
      <c r="C80" s="51"/>
      <c r="D80" s="51"/>
      <c r="E80" s="51"/>
      <c r="F80" s="36"/>
    </row>
    <row r="81" spans="1:6" x14ac:dyDescent="0.25">
      <c r="A81" s="5" t="s">
        <v>259</v>
      </c>
      <c r="B81" s="39" t="s">
        <v>260</v>
      </c>
      <c r="C81" s="51"/>
      <c r="D81" s="51"/>
      <c r="E81" s="51"/>
      <c r="F81" s="36"/>
    </row>
    <row r="82" spans="1:6" x14ac:dyDescent="0.25">
      <c r="A82" s="63" t="s">
        <v>565</v>
      </c>
      <c r="B82" s="65" t="s">
        <v>261</v>
      </c>
      <c r="C82" s="51"/>
      <c r="D82" s="51"/>
      <c r="E82" s="51"/>
      <c r="F82" s="36"/>
    </row>
    <row r="83" spans="1:6" x14ac:dyDescent="0.25">
      <c r="A83" s="16" t="s">
        <v>262</v>
      </c>
      <c r="B83" s="39" t="s">
        <v>263</v>
      </c>
      <c r="C83" s="51"/>
      <c r="D83" s="51"/>
      <c r="E83" s="51"/>
      <c r="F83" s="36"/>
    </row>
    <row r="84" spans="1:6" x14ac:dyDescent="0.25">
      <c r="A84" s="16" t="s">
        <v>264</v>
      </c>
      <c r="B84" s="39" t="s">
        <v>265</v>
      </c>
      <c r="C84" s="51"/>
      <c r="D84" s="51"/>
      <c r="E84" s="51"/>
      <c r="F84" s="36"/>
    </row>
    <row r="85" spans="1:6" x14ac:dyDescent="0.25">
      <c r="A85" s="16" t="s">
        <v>266</v>
      </c>
      <c r="B85" s="39" t="s">
        <v>267</v>
      </c>
      <c r="C85" s="51"/>
      <c r="D85" s="51"/>
      <c r="E85" s="51"/>
      <c r="F85" s="36"/>
    </row>
    <row r="86" spans="1:6" x14ac:dyDescent="0.25">
      <c r="A86" s="16" t="s">
        <v>268</v>
      </c>
      <c r="B86" s="39" t="s">
        <v>269</v>
      </c>
      <c r="C86" s="51"/>
      <c r="D86" s="51"/>
      <c r="E86" s="51"/>
      <c r="F86" s="36"/>
    </row>
    <row r="87" spans="1:6" x14ac:dyDescent="0.25">
      <c r="A87" s="62" t="s">
        <v>566</v>
      </c>
      <c r="B87" s="65" t="s">
        <v>270</v>
      </c>
      <c r="C87" s="51"/>
      <c r="D87" s="51"/>
      <c r="E87" s="51"/>
      <c r="F87" s="36"/>
    </row>
    <row r="88" spans="1:6" x14ac:dyDescent="0.25">
      <c r="A88" s="16" t="s">
        <v>271</v>
      </c>
      <c r="B88" s="39" t="s">
        <v>272</v>
      </c>
      <c r="C88" s="51"/>
      <c r="D88" s="51"/>
      <c r="E88" s="51"/>
      <c r="F88" s="36"/>
    </row>
    <row r="89" spans="1:6" x14ac:dyDescent="0.25">
      <c r="A89" s="16" t="s">
        <v>605</v>
      </c>
      <c r="B89" s="39" t="s">
        <v>273</v>
      </c>
      <c r="C89" s="51"/>
      <c r="D89" s="51"/>
      <c r="E89" s="51"/>
      <c r="F89" s="36"/>
    </row>
    <row r="90" spans="1:6" x14ac:dyDescent="0.25">
      <c r="A90" s="16" t="s">
        <v>606</v>
      </c>
      <c r="B90" s="39" t="s">
        <v>274</v>
      </c>
      <c r="C90" s="51"/>
      <c r="D90" s="51"/>
      <c r="E90" s="51"/>
      <c r="F90" s="36"/>
    </row>
    <row r="91" spans="1:6" x14ac:dyDescent="0.25">
      <c r="A91" s="16" t="s">
        <v>607</v>
      </c>
      <c r="B91" s="39" t="s">
        <v>275</v>
      </c>
      <c r="C91" s="51"/>
      <c r="D91" s="51"/>
      <c r="E91" s="51"/>
      <c r="F91" s="36"/>
    </row>
    <row r="92" spans="1:6" x14ac:dyDescent="0.25">
      <c r="A92" s="16" t="s">
        <v>608</v>
      </c>
      <c r="B92" s="39" t="s">
        <v>276</v>
      </c>
      <c r="C92" s="51"/>
      <c r="D92" s="51"/>
      <c r="E92" s="51"/>
      <c r="F92" s="36"/>
    </row>
    <row r="93" spans="1:6" x14ac:dyDescent="0.25">
      <c r="A93" s="16" t="s">
        <v>609</v>
      </c>
      <c r="B93" s="39" t="s">
        <v>277</v>
      </c>
      <c r="C93" s="51"/>
      <c r="D93" s="51"/>
      <c r="E93" s="51"/>
      <c r="F93" s="36"/>
    </row>
    <row r="94" spans="1:6" x14ac:dyDescent="0.25">
      <c r="A94" s="16" t="s">
        <v>278</v>
      </c>
      <c r="B94" s="39" t="s">
        <v>279</v>
      </c>
      <c r="C94" s="51"/>
      <c r="D94" s="51"/>
      <c r="E94" s="51"/>
      <c r="F94" s="36"/>
    </row>
    <row r="95" spans="1:6" x14ac:dyDescent="0.25">
      <c r="A95" s="16" t="s">
        <v>610</v>
      </c>
      <c r="B95" s="39" t="s">
        <v>280</v>
      </c>
      <c r="C95" s="51"/>
      <c r="D95" s="51"/>
      <c r="E95" s="51"/>
      <c r="F95" s="36"/>
    </row>
    <row r="96" spans="1:6" x14ac:dyDescent="0.25">
      <c r="A96" s="62" t="s">
        <v>567</v>
      </c>
      <c r="B96" s="65" t="s">
        <v>281</v>
      </c>
      <c r="C96" s="51"/>
      <c r="D96" s="51"/>
      <c r="E96" s="51"/>
      <c r="F96" s="36"/>
    </row>
    <row r="97" spans="1:25" ht="15.75" x14ac:dyDescent="0.25">
      <c r="A97" s="77" t="s">
        <v>94</v>
      </c>
      <c r="B97" s="65"/>
      <c r="C97" s="51"/>
      <c r="D97" s="51"/>
      <c r="E97" s="51"/>
      <c r="F97" s="36"/>
    </row>
    <row r="98" spans="1:25" ht="15.75" x14ac:dyDescent="0.25">
      <c r="A98" s="44" t="s">
        <v>618</v>
      </c>
      <c r="B98" s="45" t="s">
        <v>282</v>
      </c>
      <c r="C98" s="51"/>
      <c r="D98" s="51"/>
      <c r="E98" s="51"/>
      <c r="F98" s="36"/>
    </row>
    <row r="99" spans="1:25" x14ac:dyDescent="0.25">
      <c r="A99" s="16" t="s">
        <v>611</v>
      </c>
      <c r="B99" s="4" t="s">
        <v>283</v>
      </c>
      <c r="C99" s="16"/>
      <c r="D99" s="16"/>
      <c r="E99" s="16"/>
      <c r="F99" s="109"/>
      <c r="G99" s="31"/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2"/>
      <c r="Y99" s="32"/>
    </row>
    <row r="100" spans="1:25" x14ac:dyDescent="0.25">
      <c r="A100" s="16" t="s">
        <v>286</v>
      </c>
      <c r="B100" s="4" t="s">
        <v>287</v>
      </c>
      <c r="C100" s="16"/>
      <c r="D100" s="16"/>
      <c r="E100" s="16"/>
      <c r="F100" s="109"/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2"/>
      <c r="Y100" s="32"/>
    </row>
    <row r="101" spans="1:25" x14ac:dyDescent="0.25">
      <c r="A101" s="16" t="s">
        <v>612</v>
      </c>
      <c r="B101" s="4" t="s">
        <v>288</v>
      </c>
      <c r="C101" s="16"/>
      <c r="D101" s="16"/>
      <c r="E101" s="16"/>
      <c r="F101" s="109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2"/>
      <c r="Y101" s="32"/>
    </row>
    <row r="102" spans="1:25" x14ac:dyDescent="0.25">
      <c r="A102" s="19" t="s">
        <v>574</v>
      </c>
      <c r="B102" s="8" t="s">
        <v>290</v>
      </c>
      <c r="C102" s="19"/>
      <c r="D102" s="19"/>
      <c r="E102" s="19"/>
      <c r="F102" s="110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3"/>
      <c r="W102" s="33"/>
      <c r="X102" s="32"/>
      <c r="Y102" s="32"/>
    </row>
    <row r="103" spans="1:25" x14ac:dyDescent="0.25">
      <c r="A103" s="46" t="s">
        <v>613</v>
      </c>
      <c r="B103" s="4" t="s">
        <v>291</v>
      </c>
      <c r="C103" s="46"/>
      <c r="D103" s="46"/>
      <c r="E103" s="46"/>
      <c r="F103" s="111"/>
      <c r="G103" s="34"/>
      <c r="H103" s="34"/>
      <c r="I103" s="34"/>
      <c r="J103" s="34"/>
      <c r="K103" s="34"/>
      <c r="L103" s="34"/>
      <c r="M103" s="34"/>
      <c r="N103" s="34"/>
      <c r="O103" s="34"/>
      <c r="P103" s="34"/>
      <c r="Q103" s="34"/>
      <c r="R103" s="34"/>
      <c r="S103" s="34"/>
      <c r="T103" s="34"/>
      <c r="U103" s="34"/>
      <c r="V103" s="34"/>
      <c r="W103" s="34"/>
      <c r="X103" s="32"/>
      <c r="Y103" s="32"/>
    </row>
    <row r="104" spans="1:25" x14ac:dyDescent="0.25">
      <c r="A104" s="46" t="s">
        <v>580</v>
      </c>
      <c r="B104" s="4" t="s">
        <v>294</v>
      </c>
      <c r="C104" s="46"/>
      <c r="D104" s="46"/>
      <c r="E104" s="46"/>
      <c r="F104" s="111"/>
      <c r="G104" s="34"/>
      <c r="H104" s="34"/>
      <c r="I104" s="34"/>
      <c r="J104" s="34"/>
      <c r="K104" s="34"/>
      <c r="L104" s="34"/>
      <c r="M104" s="34"/>
      <c r="N104" s="34"/>
      <c r="O104" s="34"/>
      <c r="P104" s="34"/>
      <c r="Q104" s="34"/>
      <c r="R104" s="34"/>
      <c r="S104" s="34"/>
      <c r="T104" s="34"/>
      <c r="U104" s="34"/>
      <c r="V104" s="34"/>
      <c r="W104" s="34"/>
      <c r="X104" s="32"/>
      <c r="Y104" s="32"/>
    </row>
    <row r="105" spans="1:25" x14ac:dyDescent="0.25">
      <c r="A105" s="16" t="s">
        <v>295</v>
      </c>
      <c r="B105" s="4" t="s">
        <v>296</v>
      </c>
      <c r="C105" s="16"/>
      <c r="D105" s="16"/>
      <c r="E105" s="16"/>
      <c r="F105" s="109"/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2"/>
      <c r="Y105" s="32"/>
    </row>
    <row r="106" spans="1:25" x14ac:dyDescent="0.25">
      <c r="A106" s="16" t="s">
        <v>614</v>
      </c>
      <c r="B106" s="4" t="s">
        <v>297</v>
      </c>
      <c r="C106" s="16"/>
      <c r="D106" s="16"/>
      <c r="E106" s="16"/>
      <c r="F106" s="109"/>
      <c r="G106" s="31"/>
      <c r="H106" s="31"/>
      <c r="I106" s="31"/>
      <c r="J106" s="31"/>
      <c r="K106" s="31"/>
      <c r="L106" s="31"/>
      <c r="M106" s="31"/>
      <c r="N106" s="31"/>
      <c r="O106" s="31"/>
      <c r="P106" s="31"/>
      <c r="Q106" s="31"/>
      <c r="R106" s="31"/>
      <c r="S106" s="31"/>
      <c r="T106" s="31"/>
      <c r="U106" s="31"/>
      <c r="V106" s="31"/>
      <c r="W106" s="31"/>
      <c r="X106" s="32"/>
      <c r="Y106" s="32"/>
    </row>
    <row r="107" spans="1:25" x14ac:dyDescent="0.25">
      <c r="A107" s="17" t="s">
        <v>577</v>
      </c>
      <c r="B107" s="8" t="s">
        <v>298</v>
      </c>
      <c r="C107" s="17"/>
      <c r="D107" s="17"/>
      <c r="E107" s="17"/>
      <c r="F107" s="112"/>
      <c r="G107" s="35"/>
      <c r="H107" s="35"/>
      <c r="I107" s="35"/>
      <c r="J107" s="35"/>
      <c r="K107" s="35"/>
      <c r="L107" s="35"/>
      <c r="M107" s="35"/>
      <c r="N107" s="35"/>
      <c r="O107" s="35"/>
      <c r="P107" s="35"/>
      <c r="Q107" s="35"/>
      <c r="R107" s="35"/>
      <c r="S107" s="35"/>
      <c r="T107" s="35"/>
      <c r="U107" s="35"/>
      <c r="V107" s="35"/>
      <c r="W107" s="35"/>
      <c r="X107" s="32"/>
      <c r="Y107" s="32"/>
    </row>
    <row r="108" spans="1:25" x14ac:dyDescent="0.25">
      <c r="A108" s="46" t="s">
        <v>299</v>
      </c>
      <c r="B108" s="4" t="s">
        <v>300</v>
      </c>
      <c r="C108" s="46"/>
      <c r="D108" s="46"/>
      <c r="E108" s="46"/>
      <c r="F108" s="111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4"/>
      <c r="R108" s="34"/>
      <c r="S108" s="34"/>
      <c r="T108" s="34"/>
      <c r="U108" s="34"/>
      <c r="V108" s="34"/>
      <c r="W108" s="34"/>
      <c r="X108" s="32"/>
      <c r="Y108" s="32"/>
    </row>
    <row r="109" spans="1:25" x14ac:dyDescent="0.25">
      <c r="A109" s="46" t="s">
        <v>301</v>
      </c>
      <c r="B109" s="4" t="s">
        <v>302</v>
      </c>
      <c r="C109" s="46"/>
      <c r="D109" s="46"/>
      <c r="E109" s="46"/>
      <c r="F109" s="111"/>
      <c r="G109" s="34"/>
      <c r="H109" s="34"/>
      <c r="I109" s="34"/>
      <c r="J109" s="34"/>
      <c r="K109" s="34"/>
      <c r="L109" s="34"/>
      <c r="M109" s="34"/>
      <c r="N109" s="34"/>
      <c r="O109" s="34"/>
      <c r="P109" s="34"/>
      <c r="Q109" s="34"/>
      <c r="R109" s="34"/>
      <c r="S109" s="34"/>
      <c r="T109" s="34"/>
      <c r="U109" s="34"/>
      <c r="V109" s="34"/>
      <c r="W109" s="34"/>
      <c r="X109" s="32"/>
      <c r="Y109" s="32"/>
    </row>
    <row r="110" spans="1:25" x14ac:dyDescent="0.25">
      <c r="A110" s="17" t="s">
        <v>303</v>
      </c>
      <c r="B110" s="8" t="s">
        <v>304</v>
      </c>
      <c r="C110" s="46"/>
      <c r="D110" s="46"/>
      <c r="E110" s="46"/>
      <c r="F110" s="111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  <c r="R110" s="34"/>
      <c r="S110" s="34"/>
      <c r="T110" s="34"/>
      <c r="U110" s="34"/>
      <c r="V110" s="34"/>
      <c r="W110" s="34"/>
      <c r="X110" s="32"/>
      <c r="Y110" s="32"/>
    </row>
    <row r="111" spans="1:25" x14ac:dyDescent="0.25">
      <c r="A111" s="46" t="s">
        <v>305</v>
      </c>
      <c r="B111" s="4" t="s">
        <v>306</v>
      </c>
      <c r="C111" s="46"/>
      <c r="D111" s="46"/>
      <c r="E111" s="46"/>
      <c r="F111" s="111"/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34"/>
      <c r="R111" s="34"/>
      <c r="S111" s="34"/>
      <c r="T111" s="34"/>
      <c r="U111" s="34"/>
      <c r="V111" s="34"/>
      <c r="W111" s="34"/>
      <c r="X111" s="32"/>
      <c r="Y111" s="32"/>
    </row>
    <row r="112" spans="1:25" x14ac:dyDescent="0.25">
      <c r="A112" s="46" t="s">
        <v>307</v>
      </c>
      <c r="B112" s="4" t="s">
        <v>308</v>
      </c>
      <c r="C112" s="46"/>
      <c r="D112" s="46"/>
      <c r="E112" s="46"/>
      <c r="F112" s="111"/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4"/>
      <c r="R112" s="34"/>
      <c r="S112" s="34"/>
      <c r="T112" s="34"/>
      <c r="U112" s="34"/>
      <c r="V112" s="34"/>
      <c r="W112" s="34"/>
      <c r="X112" s="32"/>
      <c r="Y112" s="32"/>
    </row>
    <row r="113" spans="1:25" x14ac:dyDescent="0.25">
      <c r="A113" s="46" t="s">
        <v>309</v>
      </c>
      <c r="B113" s="4" t="s">
        <v>310</v>
      </c>
      <c r="C113" s="46"/>
      <c r="D113" s="46"/>
      <c r="E113" s="46"/>
      <c r="F113" s="111"/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/>
      <c r="R113" s="34"/>
      <c r="S113" s="34"/>
      <c r="T113" s="34"/>
      <c r="U113" s="34"/>
      <c r="V113" s="34"/>
      <c r="W113" s="34"/>
      <c r="X113" s="32"/>
      <c r="Y113" s="32"/>
    </row>
    <row r="114" spans="1:25" x14ac:dyDescent="0.25">
      <c r="A114" s="47" t="s">
        <v>578</v>
      </c>
      <c r="B114" s="48" t="s">
        <v>311</v>
      </c>
      <c r="C114" s="17"/>
      <c r="D114" s="17"/>
      <c r="E114" s="17"/>
      <c r="F114" s="112"/>
      <c r="G114" s="35"/>
      <c r="H114" s="35"/>
      <c r="I114" s="35"/>
      <c r="J114" s="35"/>
      <c r="K114" s="35"/>
      <c r="L114" s="35"/>
      <c r="M114" s="35"/>
      <c r="N114" s="35"/>
      <c r="O114" s="35"/>
      <c r="P114" s="35"/>
      <c r="Q114" s="35"/>
      <c r="R114" s="35"/>
      <c r="S114" s="35"/>
      <c r="T114" s="35"/>
      <c r="U114" s="35"/>
      <c r="V114" s="35"/>
      <c r="W114" s="35"/>
      <c r="X114" s="32"/>
      <c r="Y114" s="32"/>
    </row>
    <row r="115" spans="1:25" x14ac:dyDescent="0.25">
      <c r="A115" s="46" t="s">
        <v>312</v>
      </c>
      <c r="B115" s="4" t="s">
        <v>313</v>
      </c>
      <c r="C115" s="46"/>
      <c r="D115" s="46"/>
      <c r="E115" s="46"/>
      <c r="F115" s="111"/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34"/>
      <c r="R115" s="34"/>
      <c r="S115" s="34"/>
      <c r="T115" s="34"/>
      <c r="U115" s="34"/>
      <c r="V115" s="34"/>
      <c r="W115" s="34"/>
      <c r="X115" s="32"/>
      <c r="Y115" s="32"/>
    </row>
    <row r="116" spans="1:25" x14ac:dyDescent="0.25">
      <c r="A116" s="16" t="s">
        <v>314</v>
      </c>
      <c r="B116" s="4" t="s">
        <v>315</v>
      </c>
      <c r="C116" s="16"/>
      <c r="D116" s="16"/>
      <c r="E116" s="16"/>
      <c r="F116" s="109"/>
      <c r="G116" s="31"/>
      <c r="H116" s="31"/>
      <c r="I116" s="31"/>
      <c r="J116" s="31"/>
      <c r="K116" s="31"/>
      <c r="L116" s="31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2"/>
      <c r="Y116" s="32"/>
    </row>
    <row r="117" spans="1:25" x14ac:dyDescent="0.25">
      <c r="A117" s="46" t="s">
        <v>615</v>
      </c>
      <c r="B117" s="4" t="s">
        <v>316</v>
      </c>
      <c r="C117" s="46"/>
      <c r="D117" s="46"/>
      <c r="E117" s="46"/>
      <c r="F117" s="111"/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34"/>
      <c r="R117" s="34"/>
      <c r="S117" s="34"/>
      <c r="T117" s="34"/>
      <c r="U117" s="34"/>
      <c r="V117" s="34"/>
      <c r="W117" s="34"/>
      <c r="X117" s="32"/>
      <c r="Y117" s="32"/>
    </row>
    <row r="118" spans="1:25" x14ac:dyDescent="0.25">
      <c r="A118" s="46" t="s">
        <v>583</v>
      </c>
      <c r="B118" s="4" t="s">
        <v>317</v>
      </c>
      <c r="C118" s="46"/>
      <c r="D118" s="46"/>
      <c r="E118" s="46"/>
      <c r="F118" s="111"/>
      <c r="G118" s="34"/>
      <c r="H118" s="34"/>
      <c r="I118" s="34"/>
      <c r="J118" s="34"/>
      <c r="K118" s="34"/>
      <c r="L118" s="34"/>
      <c r="M118" s="34"/>
      <c r="N118" s="34"/>
      <c r="O118" s="34"/>
      <c r="P118" s="34"/>
      <c r="Q118" s="34"/>
      <c r="R118" s="34"/>
      <c r="S118" s="34"/>
      <c r="T118" s="34"/>
      <c r="U118" s="34"/>
      <c r="V118" s="34"/>
      <c r="W118" s="34"/>
      <c r="X118" s="32"/>
      <c r="Y118" s="32"/>
    </row>
    <row r="119" spans="1:25" x14ac:dyDescent="0.25">
      <c r="A119" s="47" t="s">
        <v>584</v>
      </c>
      <c r="B119" s="48" t="s">
        <v>321</v>
      </c>
      <c r="C119" s="17"/>
      <c r="D119" s="17"/>
      <c r="E119" s="17"/>
      <c r="F119" s="112"/>
      <c r="G119" s="35"/>
      <c r="H119" s="35"/>
      <c r="I119" s="35"/>
      <c r="J119" s="35"/>
      <c r="K119" s="35"/>
      <c r="L119" s="35"/>
      <c r="M119" s="35"/>
      <c r="N119" s="35"/>
      <c r="O119" s="35"/>
      <c r="P119" s="35"/>
      <c r="Q119" s="35"/>
      <c r="R119" s="35"/>
      <c r="S119" s="35"/>
      <c r="T119" s="35"/>
      <c r="U119" s="35"/>
      <c r="V119" s="35"/>
      <c r="W119" s="35"/>
      <c r="X119" s="32"/>
      <c r="Y119" s="32"/>
    </row>
    <row r="120" spans="1:25" x14ac:dyDescent="0.25">
      <c r="A120" s="16" t="s">
        <v>322</v>
      </c>
      <c r="B120" s="4" t="s">
        <v>323</v>
      </c>
      <c r="C120" s="16"/>
      <c r="D120" s="16"/>
      <c r="E120" s="16"/>
      <c r="F120" s="109"/>
      <c r="G120" s="31"/>
      <c r="H120" s="31"/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2"/>
      <c r="Y120" s="32"/>
    </row>
    <row r="121" spans="1:25" ht="15.75" x14ac:dyDescent="0.25">
      <c r="A121" s="49" t="s">
        <v>619</v>
      </c>
      <c r="B121" s="50" t="s">
        <v>324</v>
      </c>
      <c r="C121" s="17"/>
      <c r="D121" s="17"/>
      <c r="E121" s="17"/>
      <c r="F121" s="112"/>
      <c r="G121" s="35"/>
      <c r="H121" s="35"/>
      <c r="I121" s="35"/>
      <c r="J121" s="35"/>
      <c r="K121" s="35"/>
      <c r="L121" s="35"/>
      <c r="M121" s="35"/>
      <c r="N121" s="35"/>
      <c r="O121" s="35"/>
      <c r="P121" s="35"/>
      <c r="Q121" s="35"/>
      <c r="R121" s="35"/>
      <c r="S121" s="35"/>
      <c r="T121" s="35"/>
      <c r="U121" s="35"/>
      <c r="V121" s="35"/>
      <c r="W121" s="35"/>
      <c r="X121" s="32"/>
      <c r="Y121" s="32"/>
    </row>
    <row r="122" spans="1:25" ht="15.75" x14ac:dyDescent="0.25">
      <c r="A122" s="54" t="s">
        <v>656</v>
      </c>
      <c r="B122" s="55"/>
      <c r="C122" s="51"/>
      <c r="D122" s="51"/>
      <c r="E122" s="51"/>
      <c r="F122" s="36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2"/>
    </row>
    <row r="123" spans="1:25" x14ac:dyDescent="0.25">
      <c r="B123" s="32"/>
      <c r="C123" s="32"/>
      <c r="D123" s="32"/>
      <c r="E123" s="32"/>
      <c r="F123" s="32"/>
      <c r="G123" s="32"/>
      <c r="H123" s="32"/>
      <c r="I123" s="32"/>
      <c r="J123" s="32"/>
      <c r="K123" s="32"/>
      <c r="L123" s="32"/>
      <c r="M123" s="32"/>
      <c r="N123" s="32"/>
      <c r="O123" s="32"/>
      <c r="P123" s="32"/>
      <c r="Q123" s="32"/>
      <c r="R123" s="32"/>
      <c r="S123" s="32"/>
      <c r="T123" s="32"/>
      <c r="U123" s="32"/>
      <c r="V123" s="32"/>
      <c r="W123" s="32"/>
      <c r="X123" s="32"/>
      <c r="Y123" s="32"/>
    </row>
    <row r="124" spans="1:25" x14ac:dyDescent="0.25">
      <c r="B124" s="32"/>
      <c r="C124" s="32"/>
      <c r="D124" s="32"/>
      <c r="E124" s="32"/>
      <c r="F124" s="32"/>
      <c r="G124" s="32"/>
      <c r="H124" s="32"/>
      <c r="I124" s="32"/>
      <c r="J124" s="32"/>
      <c r="K124" s="32"/>
      <c r="L124" s="32"/>
      <c r="M124" s="32"/>
      <c r="N124" s="32"/>
      <c r="O124" s="32"/>
      <c r="P124" s="32"/>
      <c r="Q124" s="32"/>
      <c r="R124" s="32"/>
      <c r="S124" s="32"/>
      <c r="T124" s="32"/>
      <c r="U124" s="32"/>
      <c r="V124" s="32"/>
      <c r="W124" s="32"/>
      <c r="X124" s="32"/>
      <c r="Y124" s="32"/>
    </row>
    <row r="125" spans="1:25" x14ac:dyDescent="0.25">
      <c r="B125" s="32"/>
      <c r="C125" s="32"/>
      <c r="D125" s="32"/>
      <c r="E125" s="32"/>
      <c r="F125" s="32"/>
      <c r="G125" s="32"/>
      <c r="H125" s="32"/>
      <c r="I125" s="32"/>
      <c r="J125" s="32"/>
      <c r="K125" s="32"/>
      <c r="L125" s="32"/>
      <c r="M125" s="32"/>
      <c r="N125" s="32"/>
      <c r="O125" s="32"/>
      <c r="P125" s="32"/>
      <c r="Q125" s="32"/>
      <c r="R125" s="32"/>
      <c r="S125" s="32"/>
      <c r="T125" s="32"/>
      <c r="U125" s="32"/>
      <c r="V125" s="32"/>
      <c r="W125" s="32"/>
      <c r="X125" s="32"/>
      <c r="Y125" s="32"/>
    </row>
    <row r="126" spans="1:25" x14ac:dyDescent="0.25">
      <c r="B126" s="32"/>
      <c r="C126" s="32"/>
      <c r="D126" s="32"/>
      <c r="E126" s="32"/>
      <c r="F126" s="32"/>
      <c r="G126" s="32"/>
      <c r="H126" s="32"/>
      <c r="I126" s="32"/>
      <c r="J126" s="32"/>
      <c r="K126" s="32"/>
      <c r="L126" s="32"/>
      <c r="M126" s="32"/>
      <c r="N126" s="32"/>
      <c r="O126" s="32"/>
      <c r="P126" s="32"/>
      <c r="Q126" s="32"/>
      <c r="R126" s="32"/>
      <c r="S126" s="32"/>
      <c r="T126" s="32"/>
      <c r="U126" s="32"/>
      <c r="V126" s="32"/>
      <c r="W126" s="32"/>
      <c r="X126" s="32"/>
      <c r="Y126" s="32"/>
    </row>
    <row r="127" spans="1:25" x14ac:dyDescent="0.25">
      <c r="B127" s="32"/>
      <c r="C127" s="32"/>
      <c r="D127" s="32"/>
      <c r="E127" s="32"/>
      <c r="F127" s="32"/>
      <c r="G127" s="32"/>
      <c r="H127" s="32"/>
      <c r="I127" s="32"/>
      <c r="J127" s="32"/>
      <c r="K127" s="32"/>
      <c r="L127" s="32"/>
      <c r="M127" s="32"/>
      <c r="N127" s="32"/>
      <c r="O127" s="32"/>
      <c r="P127" s="32"/>
      <c r="Q127" s="32"/>
      <c r="R127" s="32"/>
      <c r="S127" s="32"/>
      <c r="T127" s="32"/>
      <c r="U127" s="32"/>
      <c r="V127" s="32"/>
      <c r="W127" s="32"/>
      <c r="X127" s="32"/>
      <c r="Y127" s="32"/>
    </row>
    <row r="128" spans="1:25" x14ac:dyDescent="0.25">
      <c r="B128" s="32"/>
      <c r="C128" s="32"/>
      <c r="D128" s="32"/>
      <c r="E128" s="32"/>
      <c r="F128" s="32"/>
      <c r="G128" s="32"/>
      <c r="H128" s="32"/>
      <c r="I128" s="32"/>
      <c r="J128" s="32"/>
      <c r="K128" s="32"/>
      <c r="L128" s="32"/>
      <c r="M128" s="32"/>
      <c r="N128" s="32"/>
      <c r="O128" s="32"/>
      <c r="P128" s="32"/>
      <c r="Q128" s="32"/>
      <c r="R128" s="32"/>
      <c r="S128" s="32"/>
      <c r="T128" s="32"/>
      <c r="U128" s="32"/>
      <c r="V128" s="32"/>
      <c r="W128" s="32"/>
      <c r="X128" s="32"/>
      <c r="Y128" s="32"/>
    </row>
    <row r="129" spans="2:25" x14ac:dyDescent="0.25">
      <c r="B129" s="32"/>
      <c r="C129" s="32"/>
      <c r="D129" s="32"/>
      <c r="E129" s="32"/>
      <c r="F129" s="32"/>
      <c r="G129" s="32"/>
      <c r="H129" s="32"/>
      <c r="I129" s="32"/>
      <c r="J129" s="32"/>
      <c r="K129" s="32"/>
      <c r="L129" s="32"/>
      <c r="M129" s="32"/>
      <c r="N129" s="32"/>
      <c r="O129" s="32"/>
      <c r="P129" s="32"/>
      <c r="Q129" s="32"/>
      <c r="R129" s="32"/>
      <c r="S129" s="32"/>
      <c r="T129" s="32"/>
      <c r="U129" s="32"/>
      <c r="V129" s="32"/>
      <c r="W129" s="32"/>
      <c r="X129" s="32"/>
      <c r="Y129" s="32"/>
    </row>
    <row r="130" spans="2:25" x14ac:dyDescent="0.25">
      <c r="B130" s="32"/>
      <c r="C130" s="32"/>
      <c r="D130" s="32"/>
      <c r="E130" s="32"/>
      <c r="F130" s="32"/>
      <c r="G130" s="32"/>
      <c r="H130" s="32"/>
      <c r="I130" s="32"/>
      <c r="J130" s="32"/>
      <c r="K130" s="32"/>
      <c r="L130" s="32"/>
      <c r="M130" s="32"/>
      <c r="N130" s="32"/>
      <c r="O130" s="32"/>
      <c r="P130" s="32"/>
      <c r="Q130" s="32"/>
      <c r="R130" s="32"/>
      <c r="S130" s="32"/>
      <c r="T130" s="32"/>
      <c r="U130" s="32"/>
      <c r="V130" s="32"/>
      <c r="W130" s="32"/>
      <c r="X130" s="32"/>
      <c r="Y130" s="32"/>
    </row>
    <row r="131" spans="2:25" x14ac:dyDescent="0.25">
      <c r="B131" s="32"/>
      <c r="C131" s="32"/>
      <c r="D131" s="32"/>
      <c r="E131" s="32"/>
      <c r="F131" s="32"/>
      <c r="G131" s="32"/>
      <c r="H131" s="32"/>
      <c r="I131" s="32"/>
      <c r="J131" s="32"/>
      <c r="K131" s="32"/>
      <c r="L131" s="32"/>
      <c r="M131" s="32"/>
      <c r="N131" s="32"/>
      <c r="O131" s="32"/>
      <c r="P131" s="32"/>
      <c r="Q131" s="32"/>
      <c r="R131" s="32"/>
      <c r="S131" s="32"/>
      <c r="T131" s="32"/>
      <c r="U131" s="32"/>
      <c r="V131" s="32"/>
      <c r="W131" s="32"/>
      <c r="X131" s="32"/>
      <c r="Y131" s="32"/>
    </row>
    <row r="132" spans="2:25" x14ac:dyDescent="0.25">
      <c r="B132" s="32"/>
      <c r="C132" s="32"/>
      <c r="D132" s="32"/>
      <c r="E132" s="32"/>
      <c r="F132" s="32"/>
      <c r="G132" s="32"/>
      <c r="H132" s="32"/>
      <c r="I132" s="32"/>
      <c r="J132" s="32"/>
      <c r="K132" s="32"/>
      <c r="L132" s="32"/>
      <c r="M132" s="32"/>
      <c r="N132" s="32"/>
      <c r="O132" s="32"/>
      <c r="P132" s="32"/>
      <c r="Q132" s="32"/>
      <c r="R132" s="32"/>
      <c r="S132" s="32"/>
      <c r="T132" s="32"/>
      <c r="U132" s="32"/>
      <c r="V132" s="32"/>
      <c r="W132" s="32"/>
      <c r="X132" s="32"/>
      <c r="Y132" s="32"/>
    </row>
    <row r="133" spans="2:25" x14ac:dyDescent="0.25">
      <c r="B133" s="32"/>
      <c r="C133" s="32"/>
      <c r="D133" s="32"/>
      <c r="E133" s="32"/>
      <c r="F133" s="32"/>
      <c r="G133" s="32"/>
      <c r="H133" s="32"/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S133" s="32"/>
      <c r="T133" s="32"/>
      <c r="U133" s="32"/>
      <c r="V133" s="32"/>
      <c r="W133" s="32"/>
      <c r="X133" s="32"/>
      <c r="Y133" s="32"/>
    </row>
    <row r="134" spans="2:25" x14ac:dyDescent="0.25">
      <c r="B134" s="32"/>
      <c r="C134" s="32"/>
      <c r="D134" s="32"/>
      <c r="E134" s="32"/>
      <c r="F134" s="32"/>
      <c r="G134" s="32"/>
      <c r="H134" s="32"/>
      <c r="I134" s="32"/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T134" s="32"/>
      <c r="U134" s="32"/>
      <c r="V134" s="32"/>
      <c r="W134" s="32"/>
      <c r="X134" s="32"/>
      <c r="Y134" s="32"/>
    </row>
    <row r="135" spans="2:25" x14ac:dyDescent="0.25">
      <c r="B135" s="32"/>
      <c r="C135" s="32"/>
      <c r="D135" s="32"/>
      <c r="E135" s="32"/>
      <c r="F135" s="32"/>
      <c r="G135" s="32"/>
      <c r="H135" s="32"/>
      <c r="I135" s="32"/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T135" s="32"/>
      <c r="U135" s="32"/>
      <c r="V135" s="32"/>
      <c r="W135" s="32"/>
      <c r="X135" s="32"/>
      <c r="Y135" s="32"/>
    </row>
    <row r="136" spans="2:25" x14ac:dyDescent="0.25">
      <c r="B136" s="32"/>
      <c r="C136" s="32"/>
      <c r="D136" s="32"/>
      <c r="E136" s="32"/>
      <c r="F136" s="32"/>
      <c r="G136" s="32"/>
      <c r="H136" s="32"/>
      <c r="I136" s="32"/>
      <c r="J136" s="32"/>
      <c r="K136" s="32"/>
      <c r="L136" s="32"/>
      <c r="M136" s="32"/>
      <c r="N136" s="32"/>
      <c r="O136" s="32"/>
      <c r="P136" s="32"/>
      <c r="Q136" s="32"/>
      <c r="R136" s="32"/>
      <c r="S136" s="32"/>
      <c r="T136" s="32"/>
      <c r="U136" s="32"/>
      <c r="V136" s="32"/>
      <c r="W136" s="32"/>
      <c r="X136" s="32"/>
      <c r="Y136" s="32"/>
    </row>
    <row r="137" spans="2:25" x14ac:dyDescent="0.25">
      <c r="B137" s="32"/>
      <c r="C137" s="32"/>
      <c r="D137" s="32"/>
      <c r="E137" s="32"/>
      <c r="F137" s="32"/>
      <c r="G137" s="32"/>
      <c r="H137" s="32"/>
      <c r="I137" s="32"/>
      <c r="J137" s="32"/>
      <c r="K137" s="32"/>
      <c r="L137" s="32"/>
      <c r="M137" s="32"/>
      <c r="N137" s="32"/>
      <c r="O137" s="32"/>
      <c r="P137" s="32"/>
      <c r="Q137" s="32"/>
      <c r="R137" s="32"/>
      <c r="S137" s="32"/>
      <c r="T137" s="32"/>
      <c r="U137" s="32"/>
      <c r="V137" s="32"/>
      <c r="W137" s="32"/>
      <c r="X137" s="32"/>
      <c r="Y137" s="32"/>
    </row>
    <row r="138" spans="2:25" x14ac:dyDescent="0.25">
      <c r="B138" s="32"/>
      <c r="C138" s="32"/>
      <c r="D138" s="32"/>
      <c r="E138" s="32"/>
      <c r="F138" s="32"/>
      <c r="G138" s="32"/>
      <c r="H138" s="32"/>
      <c r="I138" s="32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2"/>
      <c r="U138" s="32"/>
      <c r="V138" s="32"/>
      <c r="W138" s="32"/>
      <c r="X138" s="32"/>
      <c r="Y138" s="32"/>
    </row>
    <row r="139" spans="2:25" x14ac:dyDescent="0.25">
      <c r="B139" s="32"/>
      <c r="C139" s="32"/>
      <c r="D139" s="32"/>
      <c r="E139" s="32"/>
      <c r="F139" s="32"/>
      <c r="G139" s="32"/>
      <c r="H139" s="32"/>
      <c r="I139" s="32"/>
      <c r="J139" s="32"/>
      <c r="K139" s="32"/>
      <c r="L139" s="32"/>
      <c r="M139" s="32"/>
      <c r="N139" s="32"/>
      <c r="O139" s="32"/>
      <c r="P139" s="32"/>
      <c r="Q139" s="32"/>
      <c r="R139" s="32"/>
      <c r="S139" s="32"/>
      <c r="T139" s="32"/>
      <c r="U139" s="32"/>
      <c r="V139" s="32"/>
      <c r="W139" s="32"/>
      <c r="X139" s="32"/>
      <c r="Y139" s="32"/>
    </row>
    <row r="140" spans="2:25" x14ac:dyDescent="0.25">
      <c r="B140" s="32"/>
      <c r="C140" s="32"/>
      <c r="D140" s="32"/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32"/>
      <c r="U140" s="32"/>
      <c r="V140" s="32"/>
      <c r="W140" s="32"/>
      <c r="X140" s="32"/>
      <c r="Y140" s="32"/>
    </row>
    <row r="141" spans="2:25" x14ac:dyDescent="0.25">
      <c r="B141" s="32"/>
      <c r="C141" s="32"/>
      <c r="D141" s="32"/>
      <c r="E141" s="32"/>
      <c r="F141" s="32"/>
      <c r="G141" s="32"/>
      <c r="H141" s="32"/>
      <c r="I141" s="32"/>
      <c r="J141" s="32"/>
      <c r="K141" s="32"/>
      <c r="L141" s="32"/>
      <c r="M141" s="32"/>
      <c r="N141" s="32"/>
      <c r="O141" s="32"/>
      <c r="P141" s="32"/>
      <c r="Q141" s="32"/>
      <c r="R141" s="32"/>
      <c r="S141" s="32"/>
      <c r="T141" s="32"/>
      <c r="U141" s="32"/>
      <c r="V141" s="32"/>
      <c r="W141" s="32"/>
      <c r="X141" s="32"/>
      <c r="Y141" s="32"/>
    </row>
    <row r="142" spans="2:25" x14ac:dyDescent="0.25">
      <c r="B142" s="32"/>
      <c r="C142" s="32"/>
      <c r="D142" s="32"/>
      <c r="E142" s="32"/>
      <c r="F142" s="32"/>
      <c r="G142" s="32"/>
      <c r="H142" s="32"/>
      <c r="I142" s="32"/>
      <c r="J142" s="32"/>
      <c r="K142" s="32"/>
      <c r="L142" s="32"/>
      <c r="M142" s="32"/>
      <c r="N142" s="32"/>
      <c r="O142" s="32"/>
      <c r="P142" s="32"/>
      <c r="Q142" s="32"/>
      <c r="R142" s="32"/>
      <c r="S142" s="32"/>
      <c r="T142" s="32"/>
      <c r="U142" s="32"/>
      <c r="V142" s="32"/>
      <c r="W142" s="32"/>
      <c r="X142" s="32"/>
      <c r="Y142" s="32"/>
    </row>
    <row r="143" spans="2:25" x14ac:dyDescent="0.25">
      <c r="B143" s="32"/>
      <c r="C143" s="32"/>
      <c r="D143" s="32"/>
      <c r="E143" s="32"/>
      <c r="F143" s="32"/>
      <c r="G143" s="32"/>
      <c r="H143" s="32"/>
      <c r="I143" s="32"/>
      <c r="J143" s="32"/>
      <c r="K143" s="32"/>
      <c r="L143" s="32"/>
      <c r="M143" s="32"/>
      <c r="N143" s="32"/>
      <c r="O143" s="32"/>
      <c r="P143" s="32"/>
      <c r="Q143" s="32"/>
      <c r="R143" s="32"/>
      <c r="S143" s="32"/>
      <c r="T143" s="32"/>
      <c r="U143" s="32"/>
      <c r="V143" s="32"/>
      <c r="W143" s="32"/>
      <c r="X143" s="32"/>
      <c r="Y143" s="32"/>
    </row>
    <row r="144" spans="2:25" x14ac:dyDescent="0.25">
      <c r="B144" s="32"/>
      <c r="C144" s="32"/>
      <c r="D144" s="32"/>
      <c r="E144" s="32"/>
      <c r="F144" s="32"/>
      <c r="G144" s="32"/>
      <c r="H144" s="32"/>
      <c r="I144" s="32"/>
      <c r="J144" s="32"/>
      <c r="K144" s="32"/>
      <c r="L144" s="32"/>
      <c r="M144" s="32"/>
      <c r="N144" s="32"/>
      <c r="O144" s="32"/>
      <c r="P144" s="32"/>
      <c r="Q144" s="32"/>
      <c r="R144" s="32"/>
      <c r="S144" s="32"/>
      <c r="T144" s="32"/>
      <c r="U144" s="32"/>
      <c r="V144" s="32"/>
      <c r="W144" s="32"/>
      <c r="X144" s="32"/>
      <c r="Y144" s="32"/>
    </row>
    <row r="145" spans="2:25" x14ac:dyDescent="0.25">
      <c r="B145" s="32"/>
      <c r="C145" s="32"/>
      <c r="D145" s="32"/>
      <c r="E145" s="32"/>
      <c r="F145" s="32"/>
      <c r="G145" s="32"/>
      <c r="H145" s="32"/>
      <c r="I145" s="32"/>
      <c r="J145" s="32"/>
      <c r="K145" s="32"/>
      <c r="L145" s="32"/>
      <c r="M145" s="32"/>
      <c r="N145" s="32"/>
      <c r="O145" s="32"/>
      <c r="P145" s="32"/>
      <c r="Q145" s="32"/>
      <c r="R145" s="32"/>
      <c r="S145" s="32"/>
      <c r="T145" s="32"/>
      <c r="U145" s="32"/>
      <c r="V145" s="32"/>
      <c r="W145" s="32"/>
      <c r="X145" s="32"/>
      <c r="Y145" s="32"/>
    </row>
    <row r="146" spans="2:25" x14ac:dyDescent="0.25">
      <c r="B146" s="32"/>
      <c r="C146" s="32"/>
      <c r="D146" s="32"/>
      <c r="E146" s="32"/>
      <c r="F146" s="32"/>
      <c r="G146" s="32"/>
      <c r="H146" s="32"/>
      <c r="I146" s="32"/>
      <c r="J146" s="32"/>
      <c r="K146" s="32"/>
      <c r="L146" s="32"/>
      <c r="M146" s="32"/>
      <c r="N146" s="32"/>
      <c r="O146" s="32"/>
      <c r="P146" s="32"/>
      <c r="Q146" s="32"/>
      <c r="R146" s="32"/>
      <c r="S146" s="32"/>
      <c r="T146" s="32"/>
      <c r="U146" s="32"/>
      <c r="V146" s="32"/>
      <c r="W146" s="32"/>
      <c r="X146" s="32"/>
      <c r="Y146" s="32"/>
    </row>
    <row r="147" spans="2:25" x14ac:dyDescent="0.25">
      <c r="B147" s="32"/>
      <c r="C147" s="32"/>
      <c r="D147" s="32"/>
      <c r="E147" s="32"/>
      <c r="F147" s="32"/>
      <c r="G147" s="32"/>
      <c r="H147" s="32"/>
      <c r="I147" s="32"/>
      <c r="J147" s="32"/>
      <c r="K147" s="32"/>
      <c r="L147" s="32"/>
      <c r="M147" s="32"/>
      <c r="N147" s="32"/>
      <c r="O147" s="32"/>
      <c r="P147" s="32"/>
      <c r="Q147" s="32"/>
      <c r="R147" s="32"/>
      <c r="S147" s="32"/>
      <c r="T147" s="32"/>
      <c r="U147" s="32"/>
      <c r="V147" s="32"/>
      <c r="W147" s="32"/>
      <c r="X147" s="32"/>
      <c r="Y147" s="32"/>
    </row>
    <row r="148" spans="2:25" x14ac:dyDescent="0.25">
      <c r="B148" s="32"/>
      <c r="C148" s="32"/>
      <c r="D148" s="32"/>
      <c r="E148" s="32"/>
      <c r="F148" s="32"/>
      <c r="G148" s="32"/>
      <c r="H148" s="32"/>
      <c r="I148" s="32"/>
      <c r="J148" s="32"/>
      <c r="K148" s="32"/>
      <c r="L148" s="32"/>
      <c r="M148" s="32"/>
      <c r="N148" s="32"/>
      <c r="O148" s="32"/>
      <c r="P148" s="32"/>
      <c r="Q148" s="32"/>
      <c r="R148" s="32"/>
      <c r="S148" s="32"/>
      <c r="T148" s="32"/>
      <c r="U148" s="32"/>
      <c r="V148" s="32"/>
      <c r="W148" s="32"/>
      <c r="X148" s="32"/>
      <c r="Y148" s="32"/>
    </row>
    <row r="149" spans="2:25" x14ac:dyDescent="0.25">
      <c r="B149" s="32"/>
      <c r="C149" s="32"/>
      <c r="D149" s="32"/>
      <c r="E149" s="32"/>
      <c r="F149" s="32"/>
      <c r="G149" s="32"/>
      <c r="H149" s="32"/>
      <c r="I149" s="32"/>
      <c r="J149" s="32"/>
      <c r="K149" s="32"/>
      <c r="L149" s="32"/>
      <c r="M149" s="32"/>
      <c r="N149" s="32"/>
      <c r="O149" s="32"/>
      <c r="P149" s="32"/>
      <c r="Q149" s="32"/>
      <c r="R149" s="32"/>
      <c r="S149" s="32"/>
      <c r="T149" s="32"/>
      <c r="U149" s="32"/>
      <c r="V149" s="32"/>
      <c r="W149" s="32"/>
      <c r="X149" s="32"/>
      <c r="Y149" s="32"/>
    </row>
    <row r="150" spans="2:25" x14ac:dyDescent="0.25">
      <c r="B150" s="32"/>
      <c r="C150" s="32"/>
      <c r="D150" s="32"/>
      <c r="E150" s="32"/>
      <c r="F150" s="32"/>
      <c r="G150" s="32"/>
      <c r="H150" s="32"/>
      <c r="I150" s="32"/>
      <c r="J150" s="32"/>
      <c r="K150" s="32"/>
      <c r="L150" s="32"/>
      <c r="M150" s="32"/>
      <c r="N150" s="32"/>
      <c r="O150" s="32"/>
      <c r="P150" s="32"/>
      <c r="Q150" s="32"/>
      <c r="R150" s="32"/>
      <c r="S150" s="32"/>
      <c r="T150" s="32"/>
      <c r="U150" s="32"/>
      <c r="V150" s="32"/>
      <c r="W150" s="32"/>
      <c r="X150" s="32"/>
      <c r="Y150" s="32"/>
    </row>
    <row r="151" spans="2:25" x14ac:dyDescent="0.25">
      <c r="B151" s="32"/>
      <c r="C151" s="32"/>
      <c r="D151" s="32"/>
      <c r="E151" s="32"/>
      <c r="F151" s="32"/>
      <c r="G151" s="32"/>
      <c r="H151" s="32"/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32"/>
      <c r="W151" s="32"/>
      <c r="X151" s="32"/>
      <c r="Y151" s="32"/>
    </row>
    <row r="152" spans="2:25" x14ac:dyDescent="0.25">
      <c r="B152" s="32"/>
      <c r="C152" s="32"/>
      <c r="D152" s="32"/>
      <c r="E152" s="32"/>
      <c r="F152" s="32"/>
      <c r="G152" s="32"/>
      <c r="H152" s="32"/>
      <c r="I152" s="32"/>
      <c r="J152" s="32"/>
      <c r="K152" s="32"/>
      <c r="L152" s="32"/>
      <c r="M152" s="32"/>
      <c r="N152" s="32"/>
      <c r="O152" s="32"/>
      <c r="P152" s="32"/>
      <c r="Q152" s="32"/>
      <c r="R152" s="32"/>
      <c r="S152" s="32"/>
      <c r="T152" s="32"/>
      <c r="U152" s="32"/>
      <c r="V152" s="32"/>
      <c r="W152" s="32"/>
      <c r="X152" s="32"/>
      <c r="Y152" s="32"/>
    </row>
    <row r="153" spans="2:25" x14ac:dyDescent="0.25">
      <c r="B153" s="32"/>
      <c r="C153" s="32"/>
      <c r="D153" s="32"/>
      <c r="E153" s="32"/>
      <c r="F153" s="32"/>
      <c r="G153" s="32"/>
      <c r="H153" s="32"/>
      <c r="I153" s="32"/>
      <c r="J153" s="32"/>
      <c r="K153" s="32"/>
      <c r="L153" s="32"/>
      <c r="M153" s="32"/>
      <c r="N153" s="32"/>
      <c r="O153" s="32"/>
      <c r="P153" s="32"/>
      <c r="Q153" s="32"/>
      <c r="R153" s="32"/>
      <c r="S153" s="32"/>
      <c r="T153" s="32"/>
      <c r="U153" s="32"/>
      <c r="V153" s="32"/>
      <c r="W153" s="32"/>
      <c r="X153" s="32"/>
      <c r="Y153" s="32"/>
    </row>
    <row r="154" spans="2:25" x14ac:dyDescent="0.25">
      <c r="B154" s="32"/>
      <c r="C154" s="32"/>
      <c r="D154" s="32"/>
      <c r="E154" s="32"/>
      <c r="F154" s="32"/>
      <c r="G154" s="32"/>
      <c r="H154" s="32"/>
      <c r="I154" s="32"/>
      <c r="J154" s="32"/>
      <c r="K154" s="32"/>
      <c r="L154" s="32"/>
      <c r="M154" s="32"/>
      <c r="N154" s="32"/>
      <c r="O154" s="32"/>
      <c r="P154" s="32"/>
      <c r="Q154" s="32"/>
      <c r="R154" s="32"/>
      <c r="S154" s="32"/>
      <c r="T154" s="32"/>
      <c r="U154" s="32"/>
      <c r="V154" s="32"/>
      <c r="W154" s="32"/>
      <c r="X154" s="32"/>
      <c r="Y154" s="32"/>
    </row>
    <row r="155" spans="2:25" x14ac:dyDescent="0.25">
      <c r="B155" s="32"/>
      <c r="C155" s="32"/>
      <c r="D155" s="32"/>
      <c r="E155" s="32"/>
      <c r="F155" s="32"/>
      <c r="G155" s="32"/>
      <c r="H155" s="32"/>
      <c r="I155" s="32"/>
      <c r="J155" s="32"/>
      <c r="K155" s="32"/>
      <c r="L155" s="32"/>
      <c r="M155" s="32"/>
      <c r="N155" s="32"/>
      <c r="O155" s="32"/>
      <c r="P155" s="32"/>
      <c r="Q155" s="32"/>
      <c r="R155" s="32"/>
      <c r="S155" s="32"/>
      <c r="T155" s="32"/>
      <c r="U155" s="32"/>
      <c r="V155" s="32"/>
      <c r="W155" s="32"/>
      <c r="X155" s="32"/>
      <c r="Y155" s="32"/>
    </row>
    <row r="156" spans="2:25" x14ac:dyDescent="0.25">
      <c r="B156" s="32"/>
      <c r="C156" s="32"/>
      <c r="D156" s="32"/>
      <c r="E156" s="32"/>
      <c r="F156" s="32"/>
      <c r="G156" s="32"/>
      <c r="H156" s="32"/>
      <c r="I156" s="32"/>
      <c r="J156" s="32"/>
      <c r="K156" s="32"/>
      <c r="L156" s="32"/>
      <c r="M156" s="32"/>
      <c r="N156" s="32"/>
      <c r="O156" s="32"/>
      <c r="P156" s="32"/>
      <c r="Q156" s="32"/>
      <c r="R156" s="32"/>
      <c r="S156" s="32"/>
      <c r="T156" s="32"/>
      <c r="U156" s="32"/>
      <c r="V156" s="32"/>
      <c r="W156" s="32"/>
      <c r="X156" s="32"/>
      <c r="Y156" s="32"/>
    </row>
    <row r="157" spans="2:25" x14ac:dyDescent="0.25">
      <c r="B157" s="32"/>
      <c r="C157" s="32"/>
      <c r="D157" s="32"/>
      <c r="E157" s="32"/>
      <c r="F157" s="32"/>
      <c r="G157" s="32"/>
      <c r="H157" s="32"/>
      <c r="I157" s="32"/>
      <c r="J157" s="32"/>
      <c r="K157" s="32"/>
      <c r="L157" s="32"/>
      <c r="M157" s="32"/>
      <c r="N157" s="32"/>
      <c r="O157" s="32"/>
      <c r="P157" s="32"/>
      <c r="Q157" s="32"/>
      <c r="R157" s="32"/>
      <c r="S157" s="32"/>
      <c r="T157" s="32"/>
      <c r="U157" s="32"/>
      <c r="V157" s="32"/>
      <c r="W157" s="32"/>
      <c r="X157" s="32"/>
      <c r="Y157" s="32"/>
    </row>
    <row r="158" spans="2:25" x14ac:dyDescent="0.25">
      <c r="B158" s="32"/>
      <c r="C158" s="32"/>
      <c r="D158" s="32"/>
      <c r="E158" s="32"/>
      <c r="F158" s="32"/>
      <c r="G158" s="32"/>
      <c r="H158" s="32"/>
      <c r="I158" s="32"/>
      <c r="J158" s="32"/>
      <c r="K158" s="32"/>
      <c r="L158" s="32"/>
      <c r="M158" s="32"/>
      <c r="N158" s="32"/>
      <c r="O158" s="32"/>
      <c r="P158" s="32"/>
      <c r="Q158" s="32"/>
      <c r="R158" s="32"/>
      <c r="S158" s="32"/>
      <c r="T158" s="32"/>
      <c r="U158" s="32"/>
      <c r="V158" s="32"/>
      <c r="W158" s="32"/>
      <c r="X158" s="32"/>
      <c r="Y158" s="32"/>
    </row>
    <row r="159" spans="2:25" x14ac:dyDescent="0.25">
      <c r="B159" s="32"/>
      <c r="C159" s="32"/>
      <c r="D159" s="32"/>
      <c r="E159" s="32"/>
      <c r="F159" s="32"/>
      <c r="G159" s="32"/>
      <c r="H159" s="32"/>
      <c r="I159" s="32"/>
      <c r="J159" s="32"/>
      <c r="K159" s="32"/>
      <c r="L159" s="32"/>
      <c r="M159" s="32"/>
      <c r="N159" s="32"/>
      <c r="O159" s="32"/>
      <c r="P159" s="32"/>
      <c r="Q159" s="32"/>
      <c r="R159" s="32"/>
      <c r="S159" s="32"/>
      <c r="T159" s="32"/>
      <c r="U159" s="32"/>
      <c r="V159" s="32"/>
      <c r="W159" s="32"/>
      <c r="X159" s="32"/>
      <c r="Y159" s="32"/>
    </row>
    <row r="160" spans="2:25" x14ac:dyDescent="0.25">
      <c r="B160" s="32"/>
      <c r="C160" s="32"/>
      <c r="D160" s="32"/>
      <c r="E160" s="32"/>
      <c r="F160" s="32"/>
      <c r="G160" s="32"/>
      <c r="H160" s="32"/>
      <c r="I160" s="32"/>
      <c r="J160" s="32"/>
      <c r="K160" s="32"/>
      <c r="L160" s="32"/>
      <c r="M160" s="32"/>
      <c r="N160" s="32"/>
      <c r="O160" s="32"/>
      <c r="P160" s="32"/>
      <c r="Q160" s="32"/>
      <c r="R160" s="32"/>
      <c r="S160" s="32"/>
      <c r="T160" s="32"/>
      <c r="U160" s="32"/>
      <c r="V160" s="32"/>
      <c r="W160" s="32"/>
      <c r="X160" s="32"/>
      <c r="Y160" s="32"/>
    </row>
    <row r="161" spans="2:25" x14ac:dyDescent="0.25">
      <c r="B161" s="32"/>
      <c r="C161" s="32"/>
      <c r="D161" s="32"/>
      <c r="E161" s="32"/>
      <c r="F161" s="32"/>
      <c r="G161" s="32"/>
      <c r="H161" s="32"/>
      <c r="I161" s="32"/>
      <c r="J161" s="32"/>
      <c r="K161" s="32"/>
      <c r="L161" s="32"/>
      <c r="M161" s="32"/>
      <c r="N161" s="32"/>
      <c r="O161" s="32"/>
      <c r="P161" s="32"/>
      <c r="Q161" s="32"/>
      <c r="R161" s="32"/>
      <c r="S161" s="32"/>
      <c r="T161" s="32"/>
      <c r="U161" s="32"/>
      <c r="V161" s="32"/>
      <c r="W161" s="32"/>
      <c r="X161" s="32"/>
      <c r="Y161" s="32"/>
    </row>
    <row r="162" spans="2:25" x14ac:dyDescent="0.25">
      <c r="B162" s="32"/>
      <c r="C162" s="32"/>
      <c r="D162" s="32"/>
      <c r="E162" s="32"/>
      <c r="F162" s="32"/>
      <c r="G162" s="32"/>
      <c r="H162" s="32"/>
      <c r="I162" s="32"/>
      <c r="J162" s="32"/>
      <c r="K162" s="32"/>
      <c r="L162" s="32"/>
      <c r="M162" s="32"/>
      <c r="N162" s="32"/>
      <c r="O162" s="32"/>
      <c r="P162" s="32"/>
      <c r="Q162" s="32"/>
      <c r="R162" s="32"/>
      <c r="S162" s="32"/>
      <c r="T162" s="32"/>
      <c r="U162" s="32"/>
      <c r="V162" s="32"/>
      <c r="W162" s="32"/>
      <c r="X162" s="32"/>
      <c r="Y162" s="32"/>
    </row>
    <row r="163" spans="2:25" x14ac:dyDescent="0.25">
      <c r="B163" s="32"/>
      <c r="C163" s="32"/>
      <c r="D163" s="32"/>
      <c r="E163" s="32"/>
      <c r="F163" s="32"/>
      <c r="G163" s="32"/>
      <c r="H163" s="32"/>
      <c r="I163" s="32"/>
      <c r="J163" s="32"/>
      <c r="K163" s="32"/>
      <c r="L163" s="32"/>
      <c r="M163" s="32"/>
      <c r="N163" s="32"/>
      <c r="O163" s="32"/>
      <c r="P163" s="32"/>
      <c r="Q163" s="32"/>
      <c r="R163" s="32"/>
      <c r="S163" s="32"/>
      <c r="T163" s="32"/>
      <c r="U163" s="32"/>
      <c r="V163" s="32"/>
      <c r="W163" s="32"/>
      <c r="X163" s="32"/>
      <c r="Y163" s="32"/>
    </row>
    <row r="164" spans="2:25" x14ac:dyDescent="0.25">
      <c r="B164" s="32"/>
      <c r="C164" s="32"/>
      <c r="D164" s="32"/>
      <c r="E164" s="32"/>
      <c r="F164" s="32"/>
      <c r="G164" s="32"/>
      <c r="H164" s="32"/>
      <c r="I164" s="32"/>
      <c r="J164" s="32"/>
      <c r="K164" s="32"/>
      <c r="L164" s="32"/>
      <c r="M164" s="32"/>
      <c r="N164" s="32"/>
      <c r="O164" s="32"/>
      <c r="P164" s="32"/>
      <c r="Q164" s="32"/>
      <c r="R164" s="32"/>
      <c r="S164" s="32"/>
      <c r="T164" s="32"/>
      <c r="U164" s="32"/>
      <c r="V164" s="32"/>
      <c r="W164" s="32"/>
      <c r="X164" s="32"/>
      <c r="Y164" s="32"/>
    </row>
    <row r="165" spans="2:25" x14ac:dyDescent="0.25">
      <c r="B165" s="32"/>
      <c r="C165" s="32"/>
      <c r="D165" s="32"/>
      <c r="E165" s="32"/>
      <c r="F165" s="32"/>
      <c r="G165" s="32"/>
      <c r="H165" s="32"/>
      <c r="I165" s="32"/>
      <c r="J165" s="32"/>
      <c r="K165" s="32"/>
      <c r="L165" s="32"/>
      <c r="M165" s="32"/>
      <c r="N165" s="32"/>
      <c r="O165" s="32"/>
      <c r="P165" s="32"/>
      <c r="Q165" s="32"/>
      <c r="R165" s="32"/>
      <c r="S165" s="32"/>
      <c r="T165" s="32"/>
      <c r="U165" s="32"/>
      <c r="V165" s="32"/>
      <c r="W165" s="32"/>
      <c r="X165" s="32"/>
      <c r="Y165" s="32"/>
    </row>
    <row r="166" spans="2:25" x14ac:dyDescent="0.25">
      <c r="B166" s="32"/>
      <c r="C166" s="32"/>
      <c r="D166" s="32"/>
      <c r="E166" s="32"/>
      <c r="F166" s="32"/>
      <c r="G166" s="32"/>
      <c r="H166" s="32"/>
      <c r="I166" s="32"/>
      <c r="J166" s="32"/>
      <c r="K166" s="32"/>
      <c r="L166" s="32"/>
      <c r="M166" s="32"/>
      <c r="N166" s="32"/>
      <c r="O166" s="32"/>
      <c r="P166" s="32"/>
      <c r="Q166" s="32"/>
      <c r="R166" s="32"/>
      <c r="S166" s="32"/>
      <c r="T166" s="32"/>
      <c r="U166" s="32"/>
      <c r="V166" s="32"/>
      <c r="W166" s="32"/>
      <c r="X166" s="32"/>
      <c r="Y166" s="32"/>
    </row>
    <row r="167" spans="2:25" x14ac:dyDescent="0.25">
      <c r="B167" s="32"/>
      <c r="C167" s="32"/>
      <c r="D167" s="32"/>
      <c r="E167" s="32"/>
      <c r="F167" s="32"/>
      <c r="G167" s="32"/>
      <c r="H167" s="32"/>
      <c r="I167" s="32"/>
      <c r="J167" s="32"/>
      <c r="K167" s="32"/>
      <c r="L167" s="32"/>
      <c r="M167" s="32"/>
      <c r="N167" s="32"/>
      <c r="O167" s="32"/>
      <c r="P167" s="32"/>
      <c r="Q167" s="32"/>
      <c r="R167" s="32"/>
      <c r="S167" s="32"/>
      <c r="T167" s="32"/>
      <c r="U167" s="32"/>
      <c r="V167" s="32"/>
      <c r="W167" s="32"/>
      <c r="X167" s="32"/>
      <c r="Y167" s="32"/>
    </row>
    <row r="168" spans="2:25" x14ac:dyDescent="0.25">
      <c r="B168" s="32"/>
      <c r="C168" s="32"/>
      <c r="D168" s="32"/>
      <c r="E168" s="32"/>
      <c r="F168" s="32"/>
      <c r="G168" s="32"/>
      <c r="H168" s="32"/>
      <c r="I168" s="32"/>
      <c r="J168" s="32"/>
      <c r="K168" s="32"/>
      <c r="L168" s="32"/>
      <c r="M168" s="32"/>
      <c r="N168" s="32"/>
      <c r="O168" s="32"/>
      <c r="P168" s="32"/>
      <c r="Q168" s="32"/>
      <c r="R168" s="32"/>
      <c r="S168" s="32"/>
      <c r="T168" s="32"/>
      <c r="U168" s="32"/>
      <c r="V168" s="32"/>
      <c r="W168" s="32"/>
      <c r="X168" s="32"/>
      <c r="Y168" s="32"/>
    </row>
    <row r="169" spans="2:25" x14ac:dyDescent="0.25">
      <c r="B169" s="32"/>
      <c r="C169" s="32"/>
      <c r="D169" s="32"/>
      <c r="E169" s="32"/>
      <c r="F169" s="32"/>
      <c r="G169" s="32"/>
      <c r="H169" s="32"/>
      <c r="I169" s="32"/>
      <c r="J169" s="32"/>
      <c r="K169" s="32"/>
      <c r="L169" s="32"/>
      <c r="M169" s="32"/>
      <c r="N169" s="32"/>
      <c r="O169" s="32"/>
      <c r="P169" s="32"/>
      <c r="Q169" s="32"/>
      <c r="R169" s="32"/>
      <c r="S169" s="32"/>
      <c r="T169" s="32"/>
      <c r="U169" s="32"/>
      <c r="V169" s="32"/>
      <c r="W169" s="32"/>
      <c r="X169" s="32"/>
      <c r="Y169" s="32"/>
    </row>
    <row r="170" spans="2:25" x14ac:dyDescent="0.25">
      <c r="B170" s="32"/>
      <c r="C170" s="32"/>
      <c r="D170" s="32"/>
      <c r="E170" s="32"/>
      <c r="F170" s="32"/>
      <c r="G170" s="32"/>
      <c r="H170" s="32"/>
      <c r="I170" s="32"/>
      <c r="J170" s="32"/>
      <c r="K170" s="32"/>
      <c r="L170" s="32"/>
      <c r="M170" s="32"/>
      <c r="N170" s="32"/>
      <c r="O170" s="32"/>
      <c r="P170" s="32"/>
      <c r="Q170" s="32"/>
      <c r="R170" s="32"/>
      <c r="S170" s="32"/>
      <c r="T170" s="32"/>
      <c r="U170" s="32"/>
      <c r="V170" s="32"/>
      <c r="W170" s="32"/>
      <c r="X170" s="32"/>
      <c r="Y170" s="32"/>
    </row>
    <row r="171" spans="2:25" x14ac:dyDescent="0.25">
      <c r="B171" s="32"/>
      <c r="C171" s="32"/>
      <c r="D171" s="32"/>
      <c r="E171" s="32"/>
      <c r="F171" s="32"/>
      <c r="G171" s="32"/>
      <c r="H171" s="32"/>
      <c r="I171" s="32"/>
      <c r="J171" s="32"/>
      <c r="K171" s="32"/>
      <c r="L171" s="32"/>
      <c r="M171" s="32"/>
      <c r="N171" s="32"/>
      <c r="O171" s="32"/>
      <c r="P171" s="32"/>
      <c r="Q171" s="32"/>
      <c r="R171" s="32"/>
      <c r="S171" s="32"/>
      <c r="T171" s="32"/>
      <c r="U171" s="32"/>
      <c r="V171" s="32"/>
      <c r="W171" s="32"/>
      <c r="X171" s="32"/>
      <c r="Y171" s="32"/>
    </row>
  </sheetData>
  <mergeCells count="2">
    <mergeCell ref="A1:F1"/>
    <mergeCell ref="A2:F2"/>
  </mergeCells>
  <phoneticPr fontId="33" type="noConversion"/>
  <pageMargins left="0" right="0" top="0.74803149606299213" bottom="0.74803149606299213" header="0.31496062992125984" footer="0.31496062992125984"/>
  <pageSetup paperSize="9" scale="75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71"/>
  <sheetViews>
    <sheetView view="pageBreakPreview" zoomScale="60" zoomScaleNormal="100" workbookViewId="0">
      <selection activeCell="A74" sqref="A74"/>
    </sheetView>
  </sheetViews>
  <sheetFormatPr defaultRowHeight="15" x14ac:dyDescent="0.25"/>
  <cols>
    <col min="1" max="1" width="105.140625" customWidth="1"/>
    <col min="3" max="3" width="17.140625" customWidth="1"/>
    <col min="4" max="4" width="20.140625" customWidth="1"/>
    <col min="5" max="5" width="18.85546875" customWidth="1"/>
    <col min="6" max="6" width="14.140625" customWidth="1"/>
  </cols>
  <sheetData>
    <row r="1" spans="1:6" ht="24.75" customHeight="1" x14ac:dyDescent="0.25">
      <c r="A1" s="405" t="s">
        <v>92</v>
      </c>
      <c r="B1" s="406"/>
      <c r="C1" s="406"/>
      <c r="D1" s="406"/>
      <c r="E1" s="406"/>
      <c r="F1" s="407"/>
    </row>
    <row r="2" spans="1:6" ht="21.75" customHeight="1" x14ac:dyDescent="0.25">
      <c r="A2" s="408" t="s">
        <v>722</v>
      </c>
      <c r="B2" s="406"/>
      <c r="C2" s="406"/>
      <c r="D2" s="406"/>
      <c r="E2" s="406"/>
      <c r="F2" s="407"/>
    </row>
    <row r="3" spans="1:6" ht="18" x14ac:dyDescent="0.25">
      <c r="A3" s="61"/>
    </row>
    <row r="4" spans="1:6" x14ac:dyDescent="0.25">
      <c r="A4" s="3" t="s">
        <v>5</v>
      </c>
    </row>
    <row r="5" spans="1:6" ht="30" x14ac:dyDescent="0.3">
      <c r="A5" s="1" t="s">
        <v>134</v>
      </c>
      <c r="B5" s="2" t="s">
        <v>135</v>
      </c>
      <c r="C5" s="79" t="s">
        <v>755</v>
      </c>
      <c r="D5" s="79" t="s">
        <v>756</v>
      </c>
      <c r="E5" s="79" t="s">
        <v>95</v>
      </c>
      <c r="F5" s="108" t="s">
        <v>58</v>
      </c>
    </row>
    <row r="6" spans="1:6" x14ac:dyDescent="0.25">
      <c r="A6" s="37" t="s">
        <v>136</v>
      </c>
      <c r="B6" s="38" t="s">
        <v>137</v>
      </c>
      <c r="C6" s="51"/>
      <c r="D6" s="51"/>
      <c r="E6" s="51"/>
      <c r="F6" s="36"/>
    </row>
    <row r="7" spans="1:6" x14ac:dyDescent="0.25">
      <c r="A7" s="37" t="s">
        <v>138</v>
      </c>
      <c r="B7" s="39" t="s">
        <v>139</v>
      </c>
      <c r="C7" s="51"/>
      <c r="D7" s="51"/>
      <c r="E7" s="51"/>
      <c r="F7" s="36"/>
    </row>
    <row r="8" spans="1:6" x14ac:dyDescent="0.25">
      <c r="A8" s="37" t="s">
        <v>140</v>
      </c>
      <c r="B8" s="39" t="s">
        <v>141</v>
      </c>
      <c r="C8" s="51"/>
      <c r="D8" s="51"/>
      <c r="E8" s="51"/>
      <c r="F8" s="36"/>
    </row>
    <row r="9" spans="1:6" x14ac:dyDescent="0.25">
      <c r="A9" s="40" t="s">
        <v>142</v>
      </c>
      <c r="B9" s="39" t="s">
        <v>143</v>
      </c>
      <c r="C9" s="51"/>
      <c r="D9" s="51"/>
      <c r="E9" s="51"/>
      <c r="F9" s="36"/>
    </row>
    <row r="10" spans="1:6" x14ac:dyDescent="0.25">
      <c r="A10" s="40" t="s">
        <v>144</v>
      </c>
      <c r="B10" s="39" t="s">
        <v>145</v>
      </c>
      <c r="C10" s="51"/>
      <c r="D10" s="51"/>
      <c r="E10" s="51"/>
      <c r="F10" s="36"/>
    </row>
    <row r="11" spans="1:6" x14ac:dyDescent="0.25">
      <c r="A11" s="40" t="s">
        <v>146</v>
      </c>
      <c r="B11" s="39" t="s">
        <v>147</v>
      </c>
      <c r="C11" s="51"/>
      <c r="D11" s="51"/>
      <c r="E11" s="51"/>
      <c r="F11" s="36"/>
    </row>
    <row r="12" spans="1:6" x14ac:dyDescent="0.25">
      <c r="A12" s="40" t="s">
        <v>148</v>
      </c>
      <c r="B12" s="39" t="s">
        <v>149</v>
      </c>
      <c r="C12" s="51"/>
      <c r="D12" s="51"/>
      <c r="E12" s="51"/>
      <c r="F12" s="36"/>
    </row>
    <row r="13" spans="1:6" x14ac:dyDescent="0.25">
      <c r="A13" s="40" t="s">
        <v>150</v>
      </c>
      <c r="B13" s="39" t="s">
        <v>151</v>
      </c>
      <c r="C13" s="51"/>
      <c r="D13" s="51"/>
      <c r="E13" s="51"/>
      <c r="F13" s="36"/>
    </row>
    <row r="14" spans="1:6" x14ac:dyDescent="0.25">
      <c r="A14" s="4" t="s">
        <v>152</v>
      </c>
      <c r="B14" s="39" t="s">
        <v>153</v>
      </c>
      <c r="C14" s="51"/>
      <c r="D14" s="51"/>
      <c r="E14" s="51"/>
      <c r="F14" s="36"/>
    </row>
    <row r="15" spans="1:6" x14ac:dyDescent="0.25">
      <c r="A15" s="4" t="s">
        <v>154</v>
      </c>
      <c r="B15" s="39" t="s">
        <v>155</v>
      </c>
      <c r="C15" s="51"/>
      <c r="D15" s="51"/>
      <c r="E15" s="51"/>
      <c r="F15" s="36"/>
    </row>
    <row r="16" spans="1:6" x14ac:dyDescent="0.25">
      <c r="A16" s="4" t="s">
        <v>156</v>
      </c>
      <c r="B16" s="39" t="s">
        <v>157</v>
      </c>
      <c r="C16" s="51"/>
      <c r="D16" s="51"/>
      <c r="E16" s="51"/>
      <c r="F16" s="36"/>
    </row>
    <row r="17" spans="1:6" x14ac:dyDescent="0.25">
      <c r="A17" s="4" t="s">
        <v>158</v>
      </c>
      <c r="B17" s="39" t="s">
        <v>159</v>
      </c>
      <c r="C17" s="51"/>
      <c r="D17" s="51"/>
      <c r="E17" s="51"/>
      <c r="F17" s="36"/>
    </row>
    <row r="18" spans="1:6" x14ac:dyDescent="0.25">
      <c r="A18" s="4" t="s">
        <v>586</v>
      </c>
      <c r="B18" s="39" t="s">
        <v>160</v>
      </c>
      <c r="C18" s="51"/>
      <c r="D18" s="51"/>
      <c r="E18" s="51"/>
      <c r="F18" s="36"/>
    </row>
    <row r="19" spans="1:6" x14ac:dyDescent="0.25">
      <c r="A19" s="41" t="s">
        <v>484</v>
      </c>
      <c r="B19" s="42" t="s">
        <v>162</v>
      </c>
      <c r="C19" s="51"/>
      <c r="D19" s="51"/>
      <c r="E19" s="51"/>
      <c r="F19" s="36"/>
    </row>
    <row r="20" spans="1:6" x14ac:dyDescent="0.25">
      <c r="A20" s="4" t="s">
        <v>163</v>
      </c>
      <c r="B20" s="39" t="s">
        <v>164</v>
      </c>
      <c r="C20" s="51"/>
      <c r="D20" s="51"/>
      <c r="E20" s="51"/>
      <c r="F20" s="36"/>
    </row>
    <row r="21" spans="1:6" x14ac:dyDescent="0.25">
      <c r="A21" s="4" t="s">
        <v>165</v>
      </c>
      <c r="B21" s="39" t="s">
        <v>166</v>
      </c>
      <c r="C21" s="51"/>
      <c r="D21" s="51"/>
      <c r="E21" s="51"/>
      <c r="F21" s="36"/>
    </row>
    <row r="22" spans="1:6" x14ac:dyDescent="0.25">
      <c r="A22" s="5" t="s">
        <v>167</v>
      </c>
      <c r="B22" s="39" t="s">
        <v>168</v>
      </c>
      <c r="C22" s="51"/>
      <c r="D22" s="51"/>
      <c r="E22" s="51"/>
      <c r="F22" s="36"/>
    </row>
    <row r="23" spans="1:6" x14ac:dyDescent="0.25">
      <c r="A23" s="8" t="s">
        <v>485</v>
      </c>
      <c r="B23" s="42" t="s">
        <v>169</v>
      </c>
      <c r="C23" s="51"/>
      <c r="D23" s="51"/>
      <c r="E23" s="51"/>
      <c r="F23" s="36"/>
    </row>
    <row r="24" spans="1:6" x14ac:dyDescent="0.25">
      <c r="A24" s="64" t="s">
        <v>616</v>
      </c>
      <c r="B24" s="65" t="s">
        <v>170</v>
      </c>
      <c r="C24" s="51"/>
      <c r="D24" s="51"/>
      <c r="E24" s="51"/>
      <c r="F24" s="36"/>
    </row>
    <row r="25" spans="1:6" x14ac:dyDescent="0.25">
      <c r="A25" s="48" t="s">
        <v>587</v>
      </c>
      <c r="B25" s="65" t="s">
        <v>171</v>
      </c>
      <c r="C25" s="51"/>
      <c r="D25" s="51"/>
      <c r="E25" s="51"/>
      <c r="F25" s="36"/>
    </row>
    <row r="26" spans="1:6" x14ac:dyDescent="0.25">
      <c r="A26" s="4" t="s">
        <v>172</v>
      </c>
      <c r="B26" s="39" t="s">
        <v>173</v>
      </c>
      <c r="C26" s="51"/>
      <c r="D26" s="51"/>
      <c r="E26" s="51"/>
      <c r="F26" s="36"/>
    </row>
    <row r="27" spans="1:6" x14ac:dyDescent="0.25">
      <c r="A27" s="4" t="s">
        <v>174</v>
      </c>
      <c r="B27" s="39" t="s">
        <v>175</v>
      </c>
      <c r="C27" s="51"/>
      <c r="D27" s="51"/>
      <c r="E27" s="51"/>
      <c r="F27" s="36"/>
    </row>
    <row r="28" spans="1:6" x14ac:dyDescent="0.25">
      <c r="A28" s="4" t="s">
        <v>176</v>
      </c>
      <c r="B28" s="39" t="s">
        <v>177</v>
      </c>
      <c r="C28" s="51"/>
      <c r="D28" s="51"/>
      <c r="E28" s="51"/>
      <c r="F28" s="36"/>
    </row>
    <row r="29" spans="1:6" x14ac:dyDescent="0.25">
      <c r="A29" s="8" t="s">
        <v>495</v>
      </c>
      <c r="B29" s="42" t="s">
        <v>178</v>
      </c>
      <c r="C29" s="51"/>
      <c r="D29" s="51"/>
      <c r="E29" s="51"/>
      <c r="F29" s="36"/>
    </row>
    <row r="30" spans="1:6" x14ac:dyDescent="0.25">
      <c r="A30" s="4" t="s">
        <v>179</v>
      </c>
      <c r="B30" s="39" t="s">
        <v>180</v>
      </c>
      <c r="C30" s="51"/>
      <c r="D30" s="51"/>
      <c r="E30" s="51"/>
      <c r="F30" s="36"/>
    </row>
    <row r="31" spans="1:6" x14ac:dyDescent="0.25">
      <c r="A31" s="4" t="s">
        <v>181</v>
      </c>
      <c r="B31" s="39" t="s">
        <v>182</v>
      </c>
      <c r="C31" s="51"/>
      <c r="D31" s="51"/>
      <c r="E31" s="51"/>
      <c r="F31" s="36"/>
    </row>
    <row r="32" spans="1:6" ht="15" customHeight="1" x14ac:dyDescent="0.25">
      <c r="A32" s="8" t="s">
        <v>617</v>
      </c>
      <c r="B32" s="42" t="s">
        <v>183</v>
      </c>
      <c r="C32" s="51"/>
      <c r="D32" s="51"/>
      <c r="E32" s="51"/>
      <c r="F32" s="36"/>
    </row>
    <row r="33" spans="1:6" x14ac:dyDescent="0.25">
      <c r="A33" s="4" t="s">
        <v>184</v>
      </c>
      <c r="B33" s="39" t="s">
        <v>185</v>
      </c>
      <c r="C33" s="51"/>
      <c r="D33" s="51"/>
      <c r="E33" s="51"/>
      <c r="F33" s="36"/>
    </row>
    <row r="34" spans="1:6" x14ac:dyDescent="0.25">
      <c r="A34" s="4" t="s">
        <v>186</v>
      </c>
      <c r="B34" s="39" t="s">
        <v>187</v>
      </c>
      <c r="C34" s="51"/>
      <c r="D34" s="51"/>
      <c r="E34" s="51"/>
      <c r="F34" s="36"/>
    </row>
    <row r="35" spans="1:6" x14ac:dyDescent="0.25">
      <c r="A35" s="4" t="s">
        <v>588</v>
      </c>
      <c r="B35" s="39" t="s">
        <v>188</v>
      </c>
      <c r="C35" s="51"/>
      <c r="D35" s="51"/>
      <c r="E35" s="51"/>
      <c r="F35" s="36"/>
    </row>
    <row r="36" spans="1:6" x14ac:dyDescent="0.25">
      <c r="A36" s="4" t="s">
        <v>190</v>
      </c>
      <c r="B36" s="39" t="s">
        <v>191</v>
      </c>
      <c r="C36" s="51"/>
      <c r="D36" s="51"/>
      <c r="E36" s="51"/>
      <c r="F36" s="36"/>
    </row>
    <row r="37" spans="1:6" x14ac:dyDescent="0.25">
      <c r="A37" s="13" t="s">
        <v>589</v>
      </c>
      <c r="B37" s="39" t="s">
        <v>192</v>
      </c>
      <c r="C37" s="51"/>
      <c r="D37" s="51"/>
      <c r="E37" s="51"/>
      <c r="F37" s="36"/>
    </row>
    <row r="38" spans="1:6" x14ac:dyDescent="0.25">
      <c r="A38" s="5" t="s">
        <v>194</v>
      </c>
      <c r="B38" s="39" t="s">
        <v>195</v>
      </c>
      <c r="C38" s="51"/>
      <c r="D38" s="51"/>
      <c r="E38" s="51"/>
      <c r="F38" s="36"/>
    </row>
    <row r="39" spans="1:6" x14ac:dyDescent="0.25">
      <c r="A39" s="4" t="s">
        <v>590</v>
      </c>
      <c r="B39" s="39" t="s">
        <v>196</v>
      </c>
      <c r="C39" s="51"/>
      <c r="D39" s="51"/>
      <c r="E39" s="51"/>
      <c r="F39" s="36"/>
    </row>
    <row r="40" spans="1:6" x14ac:dyDescent="0.25">
      <c r="A40" s="8" t="s">
        <v>500</v>
      </c>
      <c r="B40" s="42" t="s">
        <v>198</v>
      </c>
      <c r="C40" s="51"/>
      <c r="D40" s="51"/>
      <c r="E40" s="51"/>
      <c r="F40" s="36"/>
    </row>
    <row r="41" spans="1:6" x14ac:dyDescent="0.25">
      <c r="A41" s="4" t="s">
        <v>199</v>
      </c>
      <c r="B41" s="39" t="s">
        <v>200</v>
      </c>
      <c r="C41" s="51"/>
      <c r="D41" s="51"/>
      <c r="E41" s="51"/>
      <c r="F41" s="36"/>
    </row>
    <row r="42" spans="1:6" x14ac:dyDescent="0.25">
      <c r="A42" s="4" t="s">
        <v>201</v>
      </c>
      <c r="B42" s="39" t="s">
        <v>202</v>
      </c>
      <c r="C42" s="51"/>
      <c r="D42" s="51"/>
      <c r="E42" s="51"/>
      <c r="F42" s="36"/>
    </row>
    <row r="43" spans="1:6" x14ac:dyDescent="0.25">
      <c r="A43" s="8" t="s">
        <v>501</v>
      </c>
      <c r="B43" s="42" t="s">
        <v>203</v>
      </c>
      <c r="C43" s="51"/>
      <c r="D43" s="51"/>
      <c r="E43" s="51"/>
      <c r="F43" s="36"/>
    </row>
    <row r="44" spans="1:6" x14ac:dyDescent="0.25">
      <c r="A44" s="4" t="s">
        <v>204</v>
      </c>
      <c r="B44" s="39" t="s">
        <v>205</v>
      </c>
      <c r="C44" s="51"/>
      <c r="D44" s="51"/>
      <c r="E44" s="51"/>
      <c r="F44" s="36"/>
    </row>
    <row r="45" spans="1:6" x14ac:dyDescent="0.25">
      <c r="A45" s="4" t="s">
        <v>206</v>
      </c>
      <c r="B45" s="39" t="s">
        <v>207</v>
      </c>
      <c r="C45" s="51"/>
      <c r="D45" s="51"/>
      <c r="E45" s="51"/>
      <c r="F45" s="36"/>
    </row>
    <row r="46" spans="1:6" x14ac:dyDescent="0.25">
      <c r="A46" s="4" t="s">
        <v>591</v>
      </c>
      <c r="B46" s="39" t="s">
        <v>208</v>
      </c>
      <c r="C46" s="51"/>
      <c r="D46" s="51"/>
      <c r="E46" s="51"/>
      <c r="F46" s="36"/>
    </row>
    <row r="47" spans="1:6" x14ac:dyDescent="0.25">
      <c r="A47" s="4" t="s">
        <v>592</v>
      </c>
      <c r="B47" s="39" t="s">
        <v>210</v>
      </c>
      <c r="C47" s="51"/>
      <c r="D47" s="51"/>
      <c r="E47" s="51"/>
      <c r="F47" s="36"/>
    </row>
    <row r="48" spans="1:6" x14ac:dyDescent="0.25">
      <c r="A48" s="4" t="s">
        <v>214</v>
      </c>
      <c r="B48" s="39" t="s">
        <v>215</v>
      </c>
      <c r="C48" s="51"/>
      <c r="D48" s="51"/>
      <c r="E48" s="51"/>
      <c r="F48" s="36"/>
    </row>
    <row r="49" spans="1:6" x14ac:dyDescent="0.25">
      <c r="A49" s="8" t="s">
        <v>504</v>
      </c>
      <c r="B49" s="42" t="s">
        <v>216</v>
      </c>
      <c r="C49" s="51"/>
      <c r="D49" s="51"/>
      <c r="E49" s="51"/>
      <c r="F49" s="36"/>
    </row>
    <row r="50" spans="1:6" x14ac:dyDescent="0.25">
      <c r="A50" s="48" t="s">
        <v>505</v>
      </c>
      <c r="B50" s="65" t="s">
        <v>217</v>
      </c>
      <c r="C50" s="51"/>
      <c r="D50" s="51"/>
      <c r="E50" s="51"/>
      <c r="F50" s="36"/>
    </row>
    <row r="51" spans="1:6" x14ac:dyDescent="0.25">
      <c r="A51" s="16" t="s">
        <v>218</v>
      </c>
      <c r="B51" s="39" t="s">
        <v>219</v>
      </c>
      <c r="C51" s="51"/>
      <c r="D51" s="51"/>
      <c r="E51" s="51"/>
      <c r="F51" s="36"/>
    </row>
    <row r="52" spans="1:6" x14ac:dyDescent="0.25">
      <c r="A52" s="16" t="s">
        <v>522</v>
      </c>
      <c r="B52" s="39" t="s">
        <v>220</v>
      </c>
      <c r="C52" s="51"/>
      <c r="D52" s="51"/>
      <c r="E52" s="51"/>
      <c r="F52" s="36"/>
    </row>
    <row r="53" spans="1:6" x14ac:dyDescent="0.25">
      <c r="A53" s="21" t="s">
        <v>593</v>
      </c>
      <c r="B53" s="39" t="s">
        <v>221</v>
      </c>
      <c r="C53" s="51"/>
      <c r="D53" s="51"/>
      <c r="E53" s="51"/>
      <c r="F53" s="36"/>
    </row>
    <row r="54" spans="1:6" x14ac:dyDescent="0.25">
      <c r="A54" s="21" t="s">
        <v>594</v>
      </c>
      <c r="B54" s="39" t="s">
        <v>222</v>
      </c>
      <c r="C54" s="51"/>
      <c r="D54" s="51"/>
      <c r="E54" s="51"/>
      <c r="F54" s="36"/>
    </row>
    <row r="55" spans="1:6" x14ac:dyDescent="0.25">
      <c r="A55" s="21" t="s">
        <v>595</v>
      </c>
      <c r="B55" s="39" t="s">
        <v>223</v>
      </c>
      <c r="C55" s="51"/>
      <c r="D55" s="51"/>
      <c r="E55" s="51"/>
      <c r="F55" s="36"/>
    </row>
    <row r="56" spans="1:6" x14ac:dyDescent="0.25">
      <c r="A56" s="16" t="s">
        <v>596</v>
      </c>
      <c r="B56" s="39" t="s">
        <v>224</v>
      </c>
      <c r="C56" s="51"/>
      <c r="D56" s="51"/>
      <c r="E56" s="51"/>
      <c r="F56" s="36"/>
    </row>
    <row r="57" spans="1:6" x14ac:dyDescent="0.25">
      <c r="A57" s="16" t="s">
        <v>597</v>
      </c>
      <c r="B57" s="39" t="s">
        <v>225</v>
      </c>
      <c r="C57" s="51"/>
      <c r="D57" s="51"/>
      <c r="E57" s="51"/>
      <c r="F57" s="36"/>
    </row>
    <row r="58" spans="1:6" x14ac:dyDescent="0.25">
      <c r="A58" s="16" t="s">
        <v>598</v>
      </c>
      <c r="B58" s="39" t="s">
        <v>226</v>
      </c>
      <c r="C58" s="51"/>
      <c r="D58" s="51"/>
      <c r="E58" s="51"/>
      <c r="F58" s="36"/>
    </row>
    <row r="59" spans="1:6" x14ac:dyDescent="0.25">
      <c r="A59" s="62" t="s">
        <v>555</v>
      </c>
      <c r="B59" s="65" t="s">
        <v>227</v>
      </c>
      <c r="C59" s="51"/>
      <c r="D59" s="51"/>
      <c r="E59" s="51"/>
      <c r="F59" s="36"/>
    </row>
    <row r="60" spans="1:6" x14ac:dyDescent="0.25">
      <c r="A60" s="15" t="s">
        <v>599</v>
      </c>
      <c r="B60" s="39" t="s">
        <v>228</v>
      </c>
      <c r="C60" s="51"/>
      <c r="D60" s="51"/>
      <c r="E60" s="51"/>
      <c r="F60" s="36"/>
    </row>
    <row r="61" spans="1:6" x14ac:dyDescent="0.25">
      <c r="A61" s="15" t="s">
        <v>230</v>
      </c>
      <c r="B61" s="39" t="s">
        <v>231</v>
      </c>
      <c r="C61" s="51"/>
      <c r="D61" s="51"/>
      <c r="E61" s="51"/>
      <c r="F61" s="36"/>
    </row>
    <row r="62" spans="1:6" x14ac:dyDescent="0.25">
      <c r="A62" s="15" t="s">
        <v>232</v>
      </c>
      <c r="B62" s="39" t="s">
        <v>233</v>
      </c>
      <c r="C62" s="51"/>
      <c r="D62" s="51"/>
      <c r="E62" s="51"/>
      <c r="F62" s="36"/>
    </row>
    <row r="63" spans="1:6" x14ac:dyDescent="0.25">
      <c r="A63" s="15" t="s">
        <v>557</v>
      </c>
      <c r="B63" s="39" t="s">
        <v>234</v>
      </c>
      <c r="C63" s="51"/>
      <c r="D63" s="51"/>
      <c r="E63" s="51"/>
      <c r="F63" s="36"/>
    </row>
    <row r="64" spans="1:6" x14ac:dyDescent="0.25">
      <c r="A64" s="15" t="s">
        <v>600</v>
      </c>
      <c r="B64" s="39" t="s">
        <v>235</v>
      </c>
      <c r="C64" s="51"/>
      <c r="D64" s="51"/>
      <c r="E64" s="51"/>
      <c r="F64" s="36"/>
    </row>
    <row r="65" spans="1:6" x14ac:dyDescent="0.25">
      <c r="A65" s="15" t="s">
        <v>559</v>
      </c>
      <c r="B65" s="39" t="s">
        <v>236</v>
      </c>
      <c r="C65" s="51"/>
      <c r="D65" s="51"/>
      <c r="E65" s="51"/>
      <c r="F65" s="36"/>
    </row>
    <row r="66" spans="1:6" x14ac:dyDescent="0.25">
      <c r="A66" s="15" t="s">
        <v>601</v>
      </c>
      <c r="B66" s="39" t="s">
        <v>237</v>
      </c>
      <c r="C66" s="51"/>
      <c r="D66" s="51"/>
      <c r="E66" s="51"/>
      <c r="F66" s="36"/>
    </row>
    <row r="67" spans="1:6" x14ac:dyDescent="0.25">
      <c r="A67" s="15" t="s">
        <v>602</v>
      </c>
      <c r="B67" s="39" t="s">
        <v>239</v>
      </c>
      <c r="C67" s="51"/>
      <c r="D67" s="51"/>
      <c r="E67" s="51"/>
      <c r="F67" s="36"/>
    </row>
    <row r="68" spans="1:6" x14ac:dyDescent="0.25">
      <c r="A68" s="15" t="s">
        <v>240</v>
      </c>
      <c r="B68" s="39" t="s">
        <v>241</v>
      </c>
      <c r="C68" s="51"/>
      <c r="D68" s="51"/>
      <c r="E68" s="51"/>
      <c r="F68" s="36"/>
    </row>
    <row r="69" spans="1:6" x14ac:dyDescent="0.25">
      <c r="A69" s="28" t="s">
        <v>242</v>
      </c>
      <c r="B69" s="39" t="s">
        <v>243</v>
      </c>
      <c r="C69" s="51"/>
      <c r="D69" s="51"/>
      <c r="E69" s="51"/>
      <c r="F69" s="36"/>
    </row>
    <row r="70" spans="1:6" x14ac:dyDescent="0.25">
      <c r="A70" s="15" t="s">
        <v>603</v>
      </c>
      <c r="B70" s="39" t="s">
        <v>244</v>
      </c>
      <c r="C70" s="51"/>
      <c r="D70" s="51"/>
      <c r="E70" s="51"/>
      <c r="F70" s="36"/>
    </row>
    <row r="71" spans="1:6" x14ac:dyDescent="0.25">
      <c r="A71" s="28" t="s">
        <v>808</v>
      </c>
      <c r="B71" s="39" t="s">
        <v>245</v>
      </c>
      <c r="C71" s="51"/>
      <c r="D71" s="51"/>
      <c r="E71" s="51"/>
      <c r="F71" s="36"/>
    </row>
    <row r="72" spans="1:6" x14ac:dyDescent="0.25">
      <c r="A72" s="28" t="s">
        <v>809</v>
      </c>
      <c r="B72" s="39" t="s">
        <v>245</v>
      </c>
      <c r="C72" s="51"/>
      <c r="D72" s="51"/>
      <c r="E72" s="51"/>
      <c r="F72" s="36"/>
    </row>
    <row r="73" spans="1:6" x14ac:dyDescent="0.25">
      <c r="A73" s="62" t="s">
        <v>563</v>
      </c>
      <c r="B73" s="65" t="s">
        <v>246</v>
      </c>
      <c r="C73" s="51"/>
      <c r="D73" s="51"/>
      <c r="E73" s="51"/>
      <c r="F73" s="36"/>
    </row>
    <row r="74" spans="1:6" ht="15.75" x14ac:dyDescent="0.25">
      <c r="A74" s="77" t="s">
        <v>93</v>
      </c>
      <c r="B74" s="65"/>
      <c r="C74" s="51"/>
      <c r="D74" s="51"/>
      <c r="E74" s="51"/>
      <c r="F74" s="36"/>
    </row>
    <row r="75" spans="1:6" x14ac:dyDescent="0.25">
      <c r="A75" s="43" t="s">
        <v>247</v>
      </c>
      <c r="B75" s="39" t="s">
        <v>248</v>
      </c>
      <c r="C75" s="51"/>
      <c r="D75" s="51"/>
      <c r="E75" s="51"/>
      <c r="F75" s="36"/>
    </row>
    <row r="76" spans="1:6" x14ac:dyDescent="0.25">
      <c r="A76" s="43" t="s">
        <v>604</v>
      </c>
      <c r="B76" s="39" t="s">
        <v>249</v>
      </c>
      <c r="C76" s="51"/>
      <c r="D76" s="51"/>
      <c r="E76" s="51"/>
      <c r="F76" s="36"/>
    </row>
    <row r="77" spans="1:6" x14ac:dyDescent="0.25">
      <c r="A77" s="43" t="s">
        <v>251</v>
      </c>
      <c r="B77" s="39" t="s">
        <v>252</v>
      </c>
      <c r="C77" s="51"/>
      <c r="D77" s="51"/>
      <c r="E77" s="51"/>
      <c r="F77" s="36"/>
    </row>
    <row r="78" spans="1:6" x14ac:dyDescent="0.25">
      <c r="A78" s="43" t="s">
        <v>253</v>
      </c>
      <c r="B78" s="39" t="s">
        <v>254</v>
      </c>
      <c r="C78" s="51"/>
      <c r="D78" s="51"/>
      <c r="E78" s="51"/>
      <c r="F78" s="36"/>
    </row>
    <row r="79" spans="1:6" x14ac:dyDescent="0.25">
      <c r="A79" s="5" t="s">
        <v>255</v>
      </c>
      <c r="B79" s="39" t="s">
        <v>256</v>
      </c>
      <c r="C79" s="51"/>
      <c r="D79" s="51"/>
      <c r="E79" s="51"/>
      <c r="F79" s="36"/>
    </row>
    <row r="80" spans="1:6" x14ac:dyDescent="0.25">
      <c r="A80" s="5" t="s">
        <v>257</v>
      </c>
      <c r="B80" s="39" t="s">
        <v>258</v>
      </c>
      <c r="C80" s="51"/>
      <c r="D80" s="51"/>
      <c r="E80" s="51"/>
      <c r="F80" s="36"/>
    </row>
    <row r="81" spans="1:6" x14ac:dyDescent="0.25">
      <c r="A81" s="5" t="s">
        <v>259</v>
      </c>
      <c r="B81" s="39" t="s">
        <v>260</v>
      </c>
      <c r="C81" s="51"/>
      <c r="D81" s="51"/>
      <c r="E81" s="51"/>
      <c r="F81" s="36"/>
    </row>
    <row r="82" spans="1:6" x14ac:dyDescent="0.25">
      <c r="A82" s="63" t="s">
        <v>565</v>
      </c>
      <c r="B82" s="65" t="s">
        <v>261</v>
      </c>
      <c r="C82" s="51"/>
      <c r="D82" s="51"/>
      <c r="E82" s="51"/>
      <c r="F82" s="36"/>
    </row>
    <row r="83" spans="1:6" x14ac:dyDescent="0.25">
      <c r="A83" s="16" t="s">
        <v>262</v>
      </c>
      <c r="B83" s="39" t="s">
        <v>263</v>
      </c>
      <c r="C83" s="51"/>
      <c r="D83" s="51"/>
      <c r="E83" s="51"/>
      <c r="F83" s="36"/>
    </row>
    <row r="84" spans="1:6" x14ac:dyDescent="0.25">
      <c r="A84" s="16" t="s">
        <v>264</v>
      </c>
      <c r="B84" s="39" t="s">
        <v>265</v>
      </c>
      <c r="C84" s="51"/>
      <c r="D84" s="51"/>
      <c r="E84" s="51"/>
      <c r="F84" s="36"/>
    </row>
    <row r="85" spans="1:6" x14ac:dyDescent="0.25">
      <c r="A85" s="16" t="s">
        <v>266</v>
      </c>
      <c r="B85" s="39" t="s">
        <v>267</v>
      </c>
      <c r="C85" s="51"/>
      <c r="D85" s="51"/>
      <c r="E85" s="51"/>
      <c r="F85" s="36"/>
    </row>
    <row r="86" spans="1:6" x14ac:dyDescent="0.25">
      <c r="A86" s="16" t="s">
        <v>268</v>
      </c>
      <c r="B86" s="39" t="s">
        <v>269</v>
      </c>
      <c r="C86" s="51"/>
      <c r="D86" s="51"/>
      <c r="E86" s="51"/>
      <c r="F86" s="36"/>
    </row>
    <row r="87" spans="1:6" x14ac:dyDescent="0.25">
      <c r="A87" s="62" t="s">
        <v>566</v>
      </c>
      <c r="B87" s="65" t="s">
        <v>270</v>
      </c>
      <c r="C87" s="51"/>
      <c r="D87" s="51"/>
      <c r="E87" s="51"/>
      <c r="F87" s="36"/>
    </row>
    <row r="88" spans="1:6" x14ac:dyDescent="0.25">
      <c r="A88" s="16" t="s">
        <v>271</v>
      </c>
      <c r="B88" s="39" t="s">
        <v>272</v>
      </c>
      <c r="C88" s="51"/>
      <c r="D88" s="51"/>
      <c r="E88" s="51"/>
      <c r="F88" s="36"/>
    </row>
    <row r="89" spans="1:6" x14ac:dyDescent="0.25">
      <c r="A89" s="16" t="s">
        <v>605</v>
      </c>
      <c r="B89" s="39" t="s">
        <v>273</v>
      </c>
      <c r="C89" s="51"/>
      <c r="D89" s="51"/>
      <c r="E89" s="51"/>
      <c r="F89" s="36"/>
    </row>
    <row r="90" spans="1:6" x14ac:dyDescent="0.25">
      <c r="A90" s="16" t="s">
        <v>606</v>
      </c>
      <c r="B90" s="39" t="s">
        <v>274</v>
      </c>
      <c r="C90" s="51"/>
      <c r="D90" s="51"/>
      <c r="E90" s="51"/>
      <c r="F90" s="36"/>
    </row>
    <row r="91" spans="1:6" x14ac:dyDescent="0.25">
      <c r="A91" s="16" t="s">
        <v>607</v>
      </c>
      <c r="B91" s="39" t="s">
        <v>275</v>
      </c>
      <c r="C91" s="51"/>
      <c r="D91" s="51"/>
      <c r="E91" s="51"/>
      <c r="F91" s="36"/>
    </row>
    <row r="92" spans="1:6" x14ac:dyDescent="0.25">
      <c r="A92" s="16" t="s">
        <v>608</v>
      </c>
      <c r="B92" s="39" t="s">
        <v>276</v>
      </c>
      <c r="C92" s="51"/>
      <c r="D92" s="51"/>
      <c r="E92" s="51"/>
      <c r="F92" s="36"/>
    </row>
    <row r="93" spans="1:6" x14ac:dyDescent="0.25">
      <c r="A93" s="16" t="s">
        <v>609</v>
      </c>
      <c r="B93" s="39" t="s">
        <v>277</v>
      </c>
      <c r="C93" s="51"/>
      <c r="D93" s="51"/>
      <c r="E93" s="51"/>
      <c r="F93" s="36"/>
    </row>
    <row r="94" spans="1:6" x14ac:dyDescent="0.25">
      <c r="A94" s="16" t="s">
        <v>278</v>
      </c>
      <c r="B94" s="39" t="s">
        <v>279</v>
      </c>
      <c r="C94" s="51"/>
      <c r="D94" s="51"/>
      <c r="E94" s="51"/>
      <c r="F94" s="36"/>
    </row>
    <row r="95" spans="1:6" x14ac:dyDescent="0.25">
      <c r="A95" s="16" t="s">
        <v>610</v>
      </c>
      <c r="B95" s="39" t="s">
        <v>280</v>
      </c>
      <c r="C95" s="51"/>
      <c r="D95" s="51"/>
      <c r="E95" s="51"/>
      <c r="F95" s="36"/>
    </row>
    <row r="96" spans="1:6" x14ac:dyDescent="0.25">
      <c r="A96" s="62" t="s">
        <v>567</v>
      </c>
      <c r="B96" s="65" t="s">
        <v>281</v>
      </c>
      <c r="C96" s="51"/>
      <c r="D96" s="51"/>
      <c r="E96" s="51"/>
      <c r="F96" s="36"/>
    </row>
    <row r="97" spans="1:25" ht="15.75" x14ac:dyDescent="0.25">
      <c r="A97" s="77" t="s">
        <v>94</v>
      </c>
      <c r="B97" s="65"/>
      <c r="C97" s="51"/>
      <c r="D97" s="51"/>
      <c r="E97" s="51"/>
      <c r="F97" s="36"/>
    </row>
    <row r="98" spans="1:25" ht="15.75" x14ac:dyDescent="0.25">
      <c r="A98" s="44" t="s">
        <v>618</v>
      </c>
      <c r="B98" s="45" t="s">
        <v>282</v>
      </c>
      <c r="C98" s="51"/>
      <c r="D98" s="51"/>
      <c r="E98" s="51"/>
      <c r="F98" s="36"/>
    </row>
    <row r="99" spans="1:25" x14ac:dyDescent="0.25">
      <c r="A99" s="16" t="s">
        <v>611</v>
      </c>
      <c r="B99" s="4" t="s">
        <v>283</v>
      </c>
      <c r="C99" s="16"/>
      <c r="D99" s="16"/>
      <c r="E99" s="16"/>
      <c r="F99" s="109"/>
      <c r="G99" s="31"/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2"/>
      <c r="Y99" s="32"/>
    </row>
    <row r="100" spans="1:25" x14ac:dyDescent="0.25">
      <c r="A100" s="16" t="s">
        <v>286</v>
      </c>
      <c r="B100" s="4" t="s">
        <v>287</v>
      </c>
      <c r="C100" s="16"/>
      <c r="D100" s="16"/>
      <c r="E100" s="16"/>
      <c r="F100" s="109"/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2"/>
      <c r="Y100" s="32"/>
    </row>
    <row r="101" spans="1:25" x14ac:dyDescent="0.25">
      <c r="A101" s="16" t="s">
        <v>612</v>
      </c>
      <c r="B101" s="4" t="s">
        <v>288</v>
      </c>
      <c r="C101" s="16"/>
      <c r="D101" s="16"/>
      <c r="E101" s="16"/>
      <c r="F101" s="109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2"/>
      <c r="Y101" s="32"/>
    </row>
    <row r="102" spans="1:25" x14ac:dyDescent="0.25">
      <c r="A102" s="19" t="s">
        <v>574</v>
      </c>
      <c r="B102" s="8" t="s">
        <v>290</v>
      </c>
      <c r="C102" s="19"/>
      <c r="D102" s="19"/>
      <c r="E102" s="19"/>
      <c r="F102" s="110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3"/>
      <c r="W102" s="33"/>
      <c r="X102" s="32"/>
      <c r="Y102" s="32"/>
    </row>
    <row r="103" spans="1:25" x14ac:dyDescent="0.25">
      <c r="A103" s="46" t="s">
        <v>613</v>
      </c>
      <c r="B103" s="4" t="s">
        <v>291</v>
      </c>
      <c r="C103" s="46"/>
      <c r="D103" s="46"/>
      <c r="E103" s="46"/>
      <c r="F103" s="111"/>
      <c r="G103" s="34"/>
      <c r="H103" s="34"/>
      <c r="I103" s="34"/>
      <c r="J103" s="34"/>
      <c r="K103" s="34"/>
      <c r="L103" s="34"/>
      <c r="M103" s="34"/>
      <c r="N103" s="34"/>
      <c r="O103" s="34"/>
      <c r="P103" s="34"/>
      <c r="Q103" s="34"/>
      <c r="R103" s="34"/>
      <c r="S103" s="34"/>
      <c r="T103" s="34"/>
      <c r="U103" s="34"/>
      <c r="V103" s="34"/>
      <c r="W103" s="34"/>
      <c r="X103" s="32"/>
      <c r="Y103" s="32"/>
    </row>
    <row r="104" spans="1:25" x14ac:dyDescent="0.25">
      <c r="A104" s="46" t="s">
        <v>580</v>
      </c>
      <c r="B104" s="4" t="s">
        <v>294</v>
      </c>
      <c r="C104" s="46"/>
      <c r="D104" s="46"/>
      <c r="E104" s="46"/>
      <c r="F104" s="111"/>
      <c r="G104" s="34"/>
      <c r="H104" s="34"/>
      <c r="I104" s="34"/>
      <c r="J104" s="34"/>
      <c r="K104" s="34"/>
      <c r="L104" s="34"/>
      <c r="M104" s="34"/>
      <c r="N104" s="34"/>
      <c r="O104" s="34"/>
      <c r="P104" s="34"/>
      <c r="Q104" s="34"/>
      <c r="R104" s="34"/>
      <c r="S104" s="34"/>
      <c r="T104" s="34"/>
      <c r="U104" s="34"/>
      <c r="V104" s="34"/>
      <c r="W104" s="34"/>
      <c r="X104" s="32"/>
      <c r="Y104" s="32"/>
    </row>
    <row r="105" spans="1:25" x14ac:dyDescent="0.25">
      <c r="A105" s="16" t="s">
        <v>295</v>
      </c>
      <c r="B105" s="4" t="s">
        <v>296</v>
      </c>
      <c r="C105" s="16"/>
      <c r="D105" s="16"/>
      <c r="E105" s="16"/>
      <c r="F105" s="109"/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2"/>
      <c r="Y105" s="32"/>
    </row>
    <row r="106" spans="1:25" x14ac:dyDescent="0.25">
      <c r="A106" s="16" t="s">
        <v>614</v>
      </c>
      <c r="B106" s="4" t="s">
        <v>297</v>
      </c>
      <c r="C106" s="16"/>
      <c r="D106" s="16"/>
      <c r="E106" s="16"/>
      <c r="F106" s="109"/>
      <c r="G106" s="31"/>
      <c r="H106" s="31"/>
      <c r="I106" s="31"/>
      <c r="J106" s="31"/>
      <c r="K106" s="31"/>
      <c r="L106" s="31"/>
      <c r="M106" s="31"/>
      <c r="N106" s="31"/>
      <c r="O106" s="31"/>
      <c r="P106" s="31"/>
      <c r="Q106" s="31"/>
      <c r="R106" s="31"/>
      <c r="S106" s="31"/>
      <c r="T106" s="31"/>
      <c r="U106" s="31"/>
      <c r="V106" s="31"/>
      <c r="W106" s="31"/>
      <c r="X106" s="32"/>
      <c r="Y106" s="32"/>
    </row>
    <row r="107" spans="1:25" x14ac:dyDescent="0.25">
      <c r="A107" s="17" t="s">
        <v>577</v>
      </c>
      <c r="B107" s="8" t="s">
        <v>298</v>
      </c>
      <c r="C107" s="17"/>
      <c r="D107" s="17"/>
      <c r="E107" s="17"/>
      <c r="F107" s="112"/>
      <c r="G107" s="35"/>
      <c r="H107" s="35"/>
      <c r="I107" s="35"/>
      <c r="J107" s="35"/>
      <c r="K107" s="35"/>
      <c r="L107" s="35"/>
      <c r="M107" s="35"/>
      <c r="N107" s="35"/>
      <c r="O107" s="35"/>
      <c r="P107" s="35"/>
      <c r="Q107" s="35"/>
      <c r="R107" s="35"/>
      <c r="S107" s="35"/>
      <c r="T107" s="35"/>
      <c r="U107" s="35"/>
      <c r="V107" s="35"/>
      <c r="W107" s="35"/>
      <c r="X107" s="32"/>
      <c r="Y107" s="32"/>
    </row>
    <row r="108" spans="1:25" x14ac:dyDescent="0.25">
      <c r="A108" s="46" t="s">
        <v>299</v>
      </c>
      <c r="B108" s="4" t="s">
        <v>300</v>
      </c>
      <c r="C108" s="46"/>
      <c r="D108" s="46"/>
      <c r="E108" s="46"/>
      <c r="F108" s="111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4"/>
      <c r="R108" s="34"/>
      <c r="S108" s="34"/>
      <c r="T108" s="34"/>
      <c r="U108" s="34"/>
      <c r="V108" s="34"/>
      <c r="W108" s="34"/>
      <c r="X108" s="32"/>
      <c r="Y108" s="32"/>
    </row>
    <row r="109" spans="1:25" x14ac:dyDescent="0.25">
      <c r="A109" s="46" t="s">
        <v>301</v>
      </c>
      <c r="B109" s="4" t="s">
        <v>302</v>
      </c>
      <c r="C109" s="46"/>
      <c r="D109" s="46"/>
      <c r="E109" s="46"/>
      <c r="F109" s="111"/>
      <c r="G109" s="34"/>
      <c r="H109" s="34"/>
      <c r="I109" s="34"/>
      <c r="J109" s="34"/>
      <c r="K109" s="34"/>
      <c r="L109" s="34"/>
      <c r="M109" s="34"/>
      <c r="N109" s="34"/>
      <c r="O109" s="34"/>
      <c r="P109" s="34"/>
      <c r="Q109" s="34"/>
      <c r="R109" s="34"/>
      <c r="S109" s="34"/>
      <c r="T109" s="34"/>
      <c r="U109" s="34"/>
      <c r="V109" s="34"/>
      <c r="W109" s="34"/>
      <c r="X109" s="32"/>
      <c r="Y109" s="32"/>
    </row>
    <row r="110" spans="1:25" x14ac:dyDescent="0.25">
      <c r="A110" s="17" t="s">
        <v>303</v>
      </c>
      <c r="B110" s="8" t="s">
        <v>304</v>
      </c>
      <c r="C110" s="46"/>
      <c r="D110" s="46"/>
      <c r="E110" s="46"/>
      <c r="F110" s="111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  <c r="R110" s="34"/>
      <c r="S110" s="34"/>
      <c r="T110" s="34"/>
      <c r="U110" s="34"/>
      <c r="V110" s="34"/>
      <c r="W110" s="34"/>
      <c r="X110" s="32"/>
      <c r="Y110" s="32"/>
    </row>
    <row r="111" spans="1:25" x14ac:dyDescent="0.25">
      <c r="A111" s="46" t="s">
        <v>305</v>
      </c>
      <c r="B111" s="4" t="s">
        <v>306</v>
      </c>
      <c r="C111" s="46"/>
      <c r="D111" s="46"/>
      <c r="E111" s="46"/>
      <c r="F111" s="111"/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34"/>
      <c r="R111" s="34"/>
      <c r="S111" s="34"/>
      <c r="T111" s="34"/>
      <c r="U111" s="34"/>
      <c r="V111" s="34"/>
      <c r="W111" s="34"/>
      <c r="X111" s="32"/>
      <c r="Y111" s="32"/>
    </row>
    <row r="112" spans="1:25" x14ac:dyDescent="0.25">
      <c r="A112" s="46" t="s">
        <v>307</v>
      </c>
      <c r="B112" s="4" t="s">
        <v>308</v>
      </c>
      <c r="C112" s="46"/>
      <c r="D112" s="46"/>
      <c r="E112" s="46"/>
      <c r="F112" s="111"/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4"/>
      <c r="R112" s="34"/>
      <c r="S112" s="34"/>
      <c r="T112" s="34"/>
      <c r="U112" s="34"/>
      <c r="V112" s="34"/>
      <c r="W112" s="34"/>
      <c r="X112" s="32"/>
      <c r="Y112" s="32"/>
    </row>
    <row r="113" spans="1:25" x14ac:dyDescent="0.25">
      <c r="A113" s="46" t="s">
        <v>309</v>
      </c>
      <c r="B113" s="4" t="s">
        <v>310</v>
      </c>
      <c r="C113" s="46"/>
      <c r="D113" s="46"/>
      <c r="E113" s="46"/>
      <c r="F113" s="111"/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/>
      <c r="R113" s="34"/>
      <c r="S113" s="34"/>
      <c r="T113" s="34"/>
      <c r="U113" s="34"/>
      <c r="V113" s="34"/>
      <c r="W113" s="34"/>
      <c r="X113" s="32"/>
      <c r="Y113" s="32"/>
    </row>
    <row r="114" spans="1:25" x14ac:dyDescent="0.25">
      <c r="A114" s="47" t="s">
        <v>578</v>
      </c>
      <c r="B114" s="48" t="s">
        <v>311</v>
      </c>
      <c r="C114" s="17"/>
      <c r="D114" s="17"/>
      <c r="E114" s="17"/>
      <c r="F114" s="112"/>
      <c r="G114" s="35"/>
      <c r="H114" s="35"/>
      <c r="I114" s="35"/>
      <c r="J114" s="35"/>
      <c r="K114" s="35"/>
      <c r="L114" s="35"/>
      <c r="M114" s="35"/>
      <c r="N114" s="35"/>
      <c r="O114" s="35"/>
      <c r="P114" s="35"/>
      <c r="Q114" s="35"/>
      <c r="R114" s="35"/>
      <c r="S114" s="35"/>
      <c r="T114" s="35"/>
      <c r="U114" s="35"/>
      <c r="V114" s="35"/>
      <c r="W114" s="35"/>
      <c r="X114" s="32"/>
      <c r="Y114" s="32"/>
    </row>
    <row r="115" spans="1:25" x14ac:dyDescent="0.25">
      <c r="A115" s="46" t="s">
        <v>312</v>
      </c>
      <c r="B115" s="4" t="s">
        <v>313</v>
      </c>
      <c r="C115" s="46"/>
      <c r="D115" s="46"/>
      <c r="E115" s="46"/>
      <c r="F115" s="111"/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34"/>
      <c r="R115" s="34"/>
      <c r="S115" s="34"/>
      <c r="T115" s="34"/>
      <c r="U115" s="34"/>
      <c r="V115" s="34"/>
      <c r="W115" s="34"/>
      <c r="X115" s="32"/>
      <c r="Y115" s="32"/>
    </row>
    <row r="116" spans="1:25" x14ac:dyDescent="0.25">
      <c r="A116" s="16" t="s">
        <v>314</v>
      </c>
      <c r="B116" s="4" t="s">
        <v>315</v>
      </c>
      <c r="C116" s="16"/>
      <c r="D116" s="16"/>
      <c r="E116" s="16"/>
      <c r="F116" s="109"/>
      <c r="G116" s="31"/>
      <c r="H116" s="31"/>
      <c r="I116" s="31"/>
      <c r="J116" s="31"/>
      <c r="K116" s="31"/>
      <c r="L116" s="31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2"/>
      <c r="Y116" s="32"/>
    </row>
    <row r="117" spans="1:25" x14ac:dyDescent="0.25">
      <c r="A117" s="46" t="s">
        <v>615</v>
      </c>
      <c r="B117" s="4" t="s">
        <v>316</v>
      </c>
      <c r="C117" s="46"/>
      <c r="D117" s="46"/>
      <c r="E117" s="46"/>
      <c r="F117" s="111"/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34"/>
      <c r="R117" s="34"/>
      <c r="S117" s="34"/>
      <c r="T117" s="34"/>
      <c r="U117" s="34"/>
      <c r="V117" s="34"/>
      <c r="W117" s="34"/>
      <c r="X117" s="32"/>
      <c r="Y117" s="32"/>
    </row>
    <row r="118" spans="1:25" x14ac:dyDescent="0.25">
      <c r="A118" s="46" t="s">
        <v>583</v>
      </c>
      <c r="B118" s="4" t="s">
        <v>317</v>
      </c>
      <c r="C118" s="46"/>
      <c r="D118" s="46"/>
      <c r="E118" s="46"/>
      <c r="F118" s="111"/>
      <c r="G118" s="34"/>
      <c r="H118" s="34"/>
      <c r="I118" s="34"/>
      <c r="J118" s="34"/>
      <c r="K118" s="34"/>
      <c r="L118" s="34"/>
      <c r="M118" s="34"/>
      <c r="N118" s="34"/>
      <c r="O118" s="34"/>
      <c r="P118" s="34"/>
      <c r="Q118" s="34"/>
      <c r="R118" s="34"/>
      <c r="S118" s="34"/>
      <c r="T118" s="34"/>
      <c r="U118" s="34"/>
      <c r="V118" s="34"/>
      <c r="W118" s="34"/>
      <c r="X118" s="32"/>
      <c r="Y118" s="32"/>
    </row>
    <row r="119" spans="1:25" x14ac:dyDescent="0.25">
      <c r="A119" s="47" t="s">
        <v>584</v>
      </c>
      <c r="B119" s="48" t="s">
        <v>321</v>
      </c>
      <c r="C119" s="17"/>
      <c r="D119" s="17"/>
      <c r="E119" s="17"/>
      <c r="F119" s="112"/>
      <c r="G119" s="35"/>
      <c r="H119" s="35"/>
      <c r="I119" s="35"/>
      <c r="J119" s="35"/>
      <c r="K119" s="35"/>
      <c r="L119" s="35"/>
      <c r="M119" s="35"/>
      <c r="N119" s="35"/>
      <c r="O119" s="35"/>
      <c r="P119" s="35"/>
      <c r="Q119" s="35"/>
      <c r="R119" s="35"/>
      <c r="S119" s="35"/>
      <c r="T119" s="35"/>
      <c r="U119" s="35"/>
      <c r="V119" s="35"/>
      <c r="W119" s="35"/>
      <c r="X119" s="32"/>
      <c r="Y119" s="32"/>
    </row>
    <row r="120" spans="1:25" x14ac:dyDescent="0.25">
      <c r="A120" s="16" t="s">
        <v>322</v>
      </c>
      <c r="B120" s="4" t="s">
        <v>323</v>
      </c>
      <c r="C120" s="16"/>
      <c r="D120" s="16"/>
      <c r="E120" s="16"/>
      <c r="F120" s="109"/>
      <c r="G120" s="31"/>
      <c r="H120" s="31"/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2"/>
      <c r="Y120" s="32"/>
    </row>
    <row r="121" spans="1:25" ht="15.75" x14ac:dyDescent="0.25">
      <c r="A121" s="49" t="s">
        <v>619</v>
      </c>
      <c r="B121" s="50" t="s">
        <v>324</v>
      </c>
      <c r="C121" s="17"/>
      <c r="D121" s="17"/>
      <c r="E121" s="17"/>
      <c r="F121" s="112"/>
      <c r="G121" s="35"/>
      <c r="H121" s="35"/>
      <c r="I121" s="35"/>
      <c r="J121" s="35"/>
      <c r="K121" s="35"/>
      <c r="L121" s="35"/>
      <c r="M121" s="35"/>
      <c r="N121" s="35"/>
      <c r="O121" s="35"/>
      <c r="P121" s="35"/>
      <c r="Q121" s="35"/>
      <c r="R121" s="35"/>
      <c r="S121" s="35"/>
      <c r="T121" s="35"/>
      <c r="U121" s="35"/>
      <c r="V121" s="35"/>
      <c r="W121" s="35"/>
      <c r="X121" s="32"/>
      <c r="Y121" s="32"/>
    </row>
    <row r="122" spans="1:25" ht="15.75" x14ac:dyDescent="0.25">
      <c r="A122" s="54" t="s">
        <v>656</v>
      </c>
      <c r="B122" s="55"/>
      <c r="C122" s="51"/>
      <c r="D122" s="51"/>
      <c r="E122" s="51"/>
      <c r="F122" s="36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2"/>
    </row>
    <row r="123" spans="1:25" x14ac:dyDescent="0.25">
      <c r="B123" s="32"/>
      <c r="C123" s="32"/>
      <c r="D123" s="32"/>
      <c r="E123" s="32"/>
      <c r="F123" s="32"/>
      <c r="G123" s="32"/>
      <c r="H123" s="32"/>
      <c r="I123" s="32"/>
      <c r="J123" s="32"/>
      <c r="K123" s="32"/>
      <c r="L123" s="32"/>
      <c r="M123" s="32"/>
      <c r="N123" s="32"/>
      <c r="O123" s="32"/>
      <c r="P123" s="32"/>
      <c r="Q123" s="32"/>
      <c r="R123" s="32"/>
      <c r="S123" s="32"/>
      <c r="T123" s="32"/>
      <c r="U123" s="32"/>
      <c r="V123" s="32"/>
      <c r="W123" s="32"/>
      <c r="X123" s="32"/>
      <c r="Y123" s="32"/>
    </row>
    <row r="124" spans="1:25" x14ac:dyDescent="0.25">
      <c r="B124" s="32"/>
      <c r="C124" s="32"/>
      <c r="D124" s="32"/>
      <c r="E124" s="32"/>
      <c r="F124" s="32"/>
      <c r="G124" s="32"/>
      <c r="H124" s="32"/>
      <c r="I124" s="32"/>
      <c r="J124" s="32"/>
      <c r="K124" s="32"/>
      <c r="L124" s="32"/>
      <c r="M124" s="32"/>
      <c r="N124" s="32"/>
      <c r="O124" s="32"/>
      <c r="P124" s="32"/>
      <c r="Q124" s="32"/>
      <c r="R124" s="32"/>
      <c r="S124" s="32"/>
      <c r="T124" s="32"/>
      <c r="U124" s="32"/>
      <c r="V124" s="32"/>
      <c r="W124" s="32"/>
      <c r="X124" s="32"/>
      <c r="Y124" s="32"/>
    </row>
    <row r="125" spans="1:25" x14ac:dyDescent="0.25">
      <c r="B125" s="32"/>
      <c r="C125" s="32"/>
      <c r="D125" s="32"/>
      <c r="E125" s="32"/>
      <c r="F125" s="32"/>
      <c r="G125" s="32"/>
      <c r="H125" s="32"/>
      <c r="I125" s="32"/>
      <c r="J125" s="32"/>
      <c r="K125" s="32"/>
      <c r="L125" s="32"/>
      <c r="M125" s="32"/>
      <c r="N125" s="32"/>
      <c r="O125" s="32"/>
      <c r="P125" s="32"/>
      <c r="Q125" s="32"/>
      <c r="R125" s="32"/>
      <c r="S125" s="32"/>
      <c r="T125" s="32"/>
      <c r="U125" s="32"/>
      <c r="V125" s="32"/>
      <c r="W125" s="32"/>
      <c r="X125" s="32"/>
      <c r="Y125" s="32"/>
    </row>
    <row r="126" spans="1:25" x14ac:dyDescent="0.25">
      <c r="B126" s="32"/>
      <c r="C126" s="32"/>
      <c r="D126" s="32"/>
      <c r="E126" s="32"/>
      <c r="F126" s="32"/>
      <c r="G126" s="32"/>
      <c r="H126" s="32"/>
      <c r="I126" s="32"/>
      <c r="J126" s="32"/>
      <c r="K126" s="32"/>
      <c r="L126" s="32"/>
      <c r="M126" s="32"/>
      <c r="N126" s="32"/>
      <c r="O126" s="32"/>
      <c r="P126" s="32"/>
      <c r="Q126" s="32"/>
      <c r="R126" s="32"/>
      <c r="S126" s="32"/>
      <c r="T126" s="32"/>
      <c r="U126" s="32"/>
      <c r="V126" s="32"/>
      <c r="W126" s="32"/>
      <c r="X126" s="32"/>
      <c r="Y126" s="32"/>
    </row>
    <row r="127" spans="1:25" x14ac:dyDescent="0.25">
      <c r="B127" s="32"/>
      <c r="C127" s="32"/>
      <c r="D127" s="32"/>
      <c r="E127" s="32"/>
      <c r="F127" s="32"/>
      <c r="G127" s="32"/>
      <c r="H127" s="32"/>
      <c r="I127" s="32"/>
      <c r="J127" s="32"/>
      <c r="K127" s="32"/>
      <c r="L127" s="32"/>
      <c r="M127" s="32"/>
      <c r="N127" s="32"/>
      <c r="O127" s="32"/>
      <c r="P127" s="32"/>
      <c r="Q127" s="32"/>
      <c r="R127" s="32"/>
      <c r="S127" s="32"/>
      <c r="T127" s="32"/>
      <c r="U127" s="32"/>
      <c r="V127" s="32"/>
      <c r="W127" s="32"/>
      <c r="X127" s="32"/>
      <c r="Y127" s="32"/>
    </row>
    <row r="128" spans="1:25" x14ac:dyDescent="0.25">
      <c r="B128" s="32"/>
      <c r="C128" s="32"/>
      <c r="D128" s="32"/>
      <c r="E128" s="32"/>
      <c r="F128" s="32"/>
      <c r="G128" s="32"/>
      <c r="H128" s="32"/>
      <c r="I128" s="32"/>
      <c r="J128" s="32"/>
      <c r="K128" s="32"/>
      <c r="L128" s="32"/>
      <c r="M128" s="32"/>
      <c r="N128" s="32"/>
      <c r="O128" s="32"/>
      <c r="P128" s="32"/>
      <c r="Q128" s="32"/>
      <c r="R128" s="32"/>
      <c r="S128" s="32"/>
      <c r="T128" s="32"/>
      <c r="U128" s="32"/>
      <c r="V128" s="32"/>
      <c r="W128" s="32"/>
      <c r="X128" s="32"/>
      <c r="Y128" s="32"/>
    </row>
    <row r="129" spans="2:25" x14ac:dyDescent="0.25">
      <c r="B129" s="32"/>
      <c r="C129" s="32"/>
      <c r="D129" s="32"/>
      <c r="E129" s="32"/>
      <c r="F129" s="32"/>
      <c r="G129" s="32"/>
      <c r="H129" s="32"/>
      <c r="I129" s="32"/>
      <c r="J129" s="32"/>
      <c r="K129" s="32"/>
      <c r="L129" s="32"/>
      <c r="M129" s="32"/>
      <c r="N129" s="32"/>
      <c r="O129" s="32"/>
      <c r="P129" s="32"/>
      <c r="Q129" s="32"/>
      <c r="R129" s="32"/>
      <c r="S129" s="32"/>
      <c r="T129" s="32"/>
      <c r="U129" s="32"/>
      <c r="V129" s="32"/>
      <c r="W129" s="32"/>
      <c r="X129" s="32"/>
      <c r="Y129" s="32"/>
    </row>
    <row r="130" spans="2:25" x14ac:dyDescent="0.25">
      <c r="B130" s="32"/>
      <c r="C130" s="32"/>
      <c r="D130" s="32"/>
      <c r="E130" s="32"/>
      <c r="F130" s="32"/>
      <c r="G130" s="32"/>
      <c r="H130" s="32"/>
      <c r="I130" s="32"/>
      <c r="J130" s="32"/>
      <c r="K130" s="32"/>
      <c r="L130" s="32"/>
      <c r="M130" s="32"/>
      <c r="N130" s="32"/>
      <c r="O130" s="32"/>
      <c r="P130" s="32"/>
      <c r="Q130" s="32"/>
      <c r="R130" s="32"/>
      <c r="S130" s="32"/>
      <c r="T130" s="32"/>
      <c r="U130" s="32"/>
      <c r="V130" s="32"/>
      <c r="W130" s="32"/>
      <c r="X130" s="32"/>
      <c r="Y130" s="32"/>
    </row>
    <row r="131" spans="2:25" x14ac:dyDescent="0.25">
      <c r="B131" s="32"/>
      <c r="C131" s="32"/>
      <c r="D131" s="32"/>
      <c r="E131" s="32"/>
      <c r="F131" s="32"/>
      <c r="G131" s="32"/>
      <c r="H131" s="32"/>
      <c r="I131" s="32"/>
      <c r="J131" s="32"/>
      <c r="K131" s="32"/>
      <c r="L131" s="32"/>
      <c r="M131" s="32"/>
      <c r="N131" s="32"/>
      <c r="O131" s="32"/>
      <c r="P131" s="32"/>
      <c r="Q131" s="32"/>
      <c r="R131" s="32"/>
      <c r="S131" s="32"/>
      <c r="T131" s="32"/>
      <c r="U131" s="32"/>
      <c r="V131" s="32"/>
      <c r="W131" s="32"/>
      <c r="X131" s="32"/>
      <c r="Y131" s="32"/>
    </row>
    <row r="132" spans="2:25" x14ac:dyDescent="0.25">
      <c r="B132" s="32"/>
      <c r="C132" s="32"/>
      <c r="D132" s="32"/>
      <c r="E132" s="32"/>
      <c r="F132" s="32"/>
      <c r="G132" s="32"/>
      <c r="H132" s="32"/>
      <c r="I132" s="32"/>
      <c r="J132" s="32"/>
      <c r="K132" s="32"/>
      <c r="L132" s="32"/>
      <c r="M132" s="32"/>
      <c r="N132" s="32"/>
      <c r="O132" s="32"/>
      <c r="P132" s="32"/>
      <c r="Q132" s="32"/>
      <c r="R132" s="32"/>
      <c r="S132" s="32"/>
      <c r="T132" s="32"/>
      <c r="U132" s="32"/>
      <c r="V132" s="32"/>
      <c r="W132" s="32"/>
      <c r="X132" s="32"/>
      <c r="Y132" s="32"/>
    </row>
    <row r="133" spans="2:25" x14ac:dyDescent="0.25">
      <c r="B133" s="32"/>
      <c r="C133" s="32"/>
      <c r="D133" s="32"/>
      <c r="E133" s="32"/>
      <c r="F133" s="32"/>
      <c r="G133" s="32"/>
      <c r="H133" s="32"/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S133" s="32"/>
      <c r="T133" s="32"/>
      <c r="U133" s="32"/>
      <c r="V133" s="32"/>
      <c r="W133" s="32"/>
      <c r="X133" s="32"/>
      <c r="Y133" s="32"/>
    </row>
    <row r="134" spans="2:25" x14ac:dyDescent="0.25">
      <c r="B134" s="32"/>
      <c r="C134" s="32"/>
      <c r="D134" s="32"/>
      <c r="E134" s="32"/>
      <c r="F134" s="32"/>
      <c r="G134" s="32"/>
      <c r="H134" s="32"/>
      <c r="I134" s="32"/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T134" s="32"/>
      <c r="U134" s="32"/>
      <c r="V134" s="32"/>
      <c r="W134" s="32"/>
      <c r="X134" s="32"/>
      <c r="Y134" s="32"/>
    </row>
    <row r="135" spans="2:25" x14ac:dyDescent="0.25">
      <c r="B135" s="32"/>
      <c r="C135" s="32"/>
      <c r="D135" s="32"/>
      <c r="E135" s="32"/>
      <c r="F135" s="32"/>
      <c r="G135" s="32"/>
      <c r="H135" s="32"/>
      <c r="I135" s="32"/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T135" s="32"/>
      <c r="U135" s="32"/>
      <c r="V135" s="32"/>
      <c r="W135" s="32"/>
      <c r="X135" s="32"/>
      <c r="Y135" s="32"/>
    </row>
    <row r="136" spans="2:25" x14ac:dyDescent="0.25">
      <c r="B136" s="32"/>
      <c r="C136" s="32"/>
      <c r="D136" s="32"/>
      <c r="E136" s="32"/>
      <c r="F136" s="32"/>
      <c r="G136" s="32"/>
      <c r="H136" s="32"/>
      <c r="I136" s="32"/>
      <c r="J136" s="32"/>
      <c r="K136" s="32"/>
      <c r="L136" s="32"/>
      <c r="M136" s="32"/>
      <c r="N136" s="32"/>
      <c r="O136" s="32"/>
      <c r="P136" s="32"/>
      <c r="Q136" s="32"/>
      <c r="R136" s="32"/>
      <c r="S136" s="32"/>
      <c r="T136" s="32"/>
      <c r="U136" s="32"/>
      <c r="V136" s="32"/>
      <c r="W136" s="32"/>
      <c r="X136" s="32"/>
      <c r="Y136" s="32"/>
    </row>
    <row r="137" spans="2:25" x14ac:dyDescent="0.25">
      <c r="B137" s="32"/>
      <c r="C137" s="32"/>
      <c r="D137" s="32"/>
      <c r="E137" s="32"/>
      <c r="F137" s="32"/>
      <c r="G137" s="32"/>
      <c r="H137" s="32"/>
      <c r="I137" s="32"/>
      <c r="J137" s="32"/>
      <c r="K137" s="32"/>
      <c r="L137" s="32"/>
      <c r="M137" s="32"/>
      <c r="N137" s="32"/>
      <c r="O137" s="32"/>
      <c r="P137" s="32"/>
      <c r="Q137" s="32"/>
      <c r="R137" s="32"/>
      <c r="S137" s="32"/>
      <c r="T137" s="32"/>
      <c r="U137" s="32"/>
      <c r="V137" s="32"/>
      <c r="W137" s="32"/>
      <c r="X137" s="32"/>
      <c r="Y137" s="32"/>
    </row>
    <row r="138" spans="2:25" x14ac:dyDescent="0.25">
      <c r="B138" s="32"/>
      <c r="C138" s="32"/>
      <c r="D138" s="32"/>
      <c r="E138" s="32"/>
      <c r="F138" s="32"/>
      <c r="G138" s="32"/>
      <c r="H138" s="32"/>
      <c r="I138" s="32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2"/>
      <c r="U138" s="32"/>
      <c r="V138" s="32"/>
      <c r="W138" s="32"/>
      <c r="X138" s="32"/>
      <c r="Y138" s="32"/>
    </row>
    <row r="139" spans="2:25" x14ac:dyDescent="0.25">
      <c r="B139" s="32"/>
      <c r="C139" s="32"/>
      <c r="D139" s="32"/>
      <c r="E139" s="32"/>
      <c r="F139" s="32"/>
      <c r="G139" s="32"/>
      <c r="H139" s="32"/>
      <c r="I139" s="32"/>
      <c r="J139" s="32"/>
      <c r="K139" s="32"/>
      <c r="L139" s="32"/>
      <c r="M139" s="32"/>
      <c r="N139" s="32"/>
      <c r="O139" s="32"/>
      <c r="P139" s="32"/>
      <c r="Q139" s="32"/>
      <c r="R139" s="32"/>
      <c r="S139" s="32"/>
      <c r="T139" s="32"/>
      <c r="U139" s="32"/>
      <c r="V139" s="32"/>
      <c r="W139" s="32"/>
      <c r="X139" s="32"/>
      <c r="Y139" s="32"/>
    </row>
    <row r="140" spans="2:25" x14ac:dyDescent="0.25">
      <c r="B140" s="32"/>
      <c r="C140" s="32"/>
      <c r="D140" s="32"/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32"/>
      <c r="U140" s="32"/>
      <c r="V140" s="32"/>
      <c r="W140" s="32"/>
      <c r="X140" s="32"/>
      <c r="Y140" s="32"/>
    </row>
    <row r="141" spans="2:25" x14ac:dyDescent="0.25">
      <c r="B141" s="32"/>
      <c r="C141" s="32"/>
      <c r="D141" s="32"/>
      <c r="E141" s="32"/>
      <c r="F141" s="32"/>
      <c r="G141" s="32"/>
      <c r="H141" s="32"/>
      <c r="I141" s="32"/>
      <c r="J141" s="32"/>
      <c r="K141" s="32"/>
      <c r="L141" s="32"/>
      <c r="M141" s="32"/>
      <c r="N141" s="32"/>
      <c r="O141" s="32"/>
      <c r="P141" s="32"/>
      <c r="Q141" s="32"/>
      <c r="R141" s="32"/>
      <c r="S141" s="32"/>
      <c r="T141" s="32"/>
      <c r="U141" s="32"/>
      <c r="V141" s="32"/>
      <c r="W141" s="32"/>
      <c r="X141" s="32"/>
      <c r="Y141" s="32"/>
    </row>
    <row r="142" spans="2:25" x14ac:dyDescent="0.25">
      <c r="B142" s="32"/>
      <c r="C142" s="32"/>
      <c r="D142" s="32"/>
      <c r="E142" s="32"/>
      <c r="F142" s="32"/>
      <c r="G142" s="32"/>
      <c r="H142" s="32"/>
      <c r="I142" s="32"/>
      <c r="J142" s="32"/>
      <c r="K142" s="32"/>
      <c r="L142" s="32"/>
      <c r="M142" s="32"/>
      <c r="N142" s="32"/>
      <c r="O142" s="32"/>
      <c r="P142" s="32"/>
      <c r="Q142" s="32"/>
      <c r="R142" s="32"/>
      <c r="S142" s="32"/>
      <c r="T142" s="32"/>
      <c r="U142" s="32"/>
      <c r="V142" s="32"/>
      <c r="W142" s="32"/>
      <c r="X142" s="32"/>
      <c r="Y142" s="32"/>
    </row>
    <row r="143" spans="2:25" x14ac:dyDescent="0.25">
      <c r="B143" s="32"/>
      <c r="C143" s="32"/>
      <c r="D143" s="32"/>
      <c r="E143" s="32"/>
      <c r="F143" s="32"/>
      <c r="G143" s="32"/>
      <c r="H143" s="32"/>
      <c r="I143" s="32"/>
      <c r="J143" s="32"/>
      <c r="K143" s="32"/>
      <c r="L143" s="32"/>
      <c r="M143" s="32"/>
      <c r="N143" s="32"/>
      <c r="O143" s="32"/>
      <c r="P143" s="32"/>
      <c r="Q143" s="32"/>
      <c r="R143" s="32"/>
      <c r="S143" s="32"/>
      <c r="T143" s="32"/>
      <c r="U143" s="32"/>
      <c r="V143" s="32"/>
      <c r="W143" s="32"/>
      <c r="X143" s="32"/>
      <c r="Y143" s="32"/>
    </row>
    <row r="144" spans="2:25" x14ac:dyDescent="0.25">
      <c r="B144" s="32"/>
      <c r="C144" s="32"/>
      <c r="D144" s="32"/>
      <c r="E144" s="32"/>
      <c r="F144" s="32"/>
      <c r="G144" s="32"/>
      <c r="H144" s="32"/>
      <c r="I144" s="32"/>
      <c r="J144" s="32"/>
      <c r="K144" s="32"/>
      <c r="L144" s="32"/>
      <c r="M144" s="32"/>
      <c r="N144" s="32"/>
      <c r="O144" s="32"/>
      <c r="P144" s="32"/>
      <c r="Q144" s="32"/>
      <c r="R144" s="32"/>
      <c r="S144" s="32"/>
      <c r="T144" s="32"/>
      <c r="U144" s="32"/>
      <c r="V144" s="32"/>
      <c r="W144" s="32"/>
      <c r="X144" s="32"/>
      <c r="Y144" s="32"/>
    </row>
    <row r="145" spans="2:25" x14ac:dyDescent="0.25">
      <c r="B145" s="32"/>
      <c r="C145" s="32"/>
      <c r="D145" s="32"/>
      <c r="E145" s="32"/>
      <c r="F145" s="32"/>
      <c r="G145" s="32"/>
      <c r="H145" s="32"/>
      <c r="I145" s="32"/>
      <c r="J145" s="32"/>
      <c r="K145" s="32"/>
      <c r="L145" s="32"/>
      <c r="M145" s="32"/>
      <c r="N145" s="32"/>
      <c r="O145" s="32"/>
      <c r="P145" s="32"/>
      <c r="Q145" s="32"/>
      <c r="R145" s="32"/>
      <c r="S145" s="32"/>
      <c r="T145" s="32"/>
      <c r="U145" s="32"/>
      <c r="V145" s="32"/>
      <c r="W145" s="32"/>
      <c r="X145" s="32"/>
      <c r="Y145" s="32"/>
    </row>
    <row r="146" spans="2:25" x14ac:dyDescent="0.25">
      <c r="B146" s="32"/>
      <c r="C146" s="32"/>
      <c r="D146" s="32"/>
      <c r="E146" s="32"/>
      <c r="F146" s="32"/>
      <c r="G146" s="32"/>
      <c r="H146" s="32"/>
      <c r="I146" s="32"/>
      <c r="J146" s="32"/>
      <c r="K146" s="32"/>
      <c r="L146" s="32"/>
      <c r="M146" s="32"/>
      <c r="N146" s="32"/>
      <c r="O146" s="32"/>
      <c r="P146" s="32"/>
      <c r="Q146" s="32"/>
      <c r="R146" s="32"/>
      <c r="S146" s="32"/>
      <c r="T146" s="32"/>
      <c r="U146" s="32"/>
      <c r="V146" s="32"/>
      <c r="W146" s="32"/>
      <c r="X146" s="32"/>
      <c r="Y146" s="32"/>
    </row>
    <row r="147" spans="2:25" x14ac:dyDescent="0.25">
      <c r="B147" s="32"/>
      <c r="C147" s="32"/>
      <c r="D147" s="32"/>
      <c r="E147" s="32"/>
      <c r="F147" s="32"/>
      <c r="G147" s="32"/>
      <c r="H147" s="32"/>
      <c r="I147" s="32"/>
      <c r="J147" s="32"/>
      <c r="K147" s="32"/>
      <c r="L147" s="32"/>
      <c r="M147" s="32"/>
      <c r="N147" s="32"/>
      <c r="O147" s="32"/>
      <c r="P147" s="32"/>
      <c r="Q147" s="32"/>
      <c r="R147" s="32"/>
      <c r="S147" s="32"/>
      <c r="T147" s="32"/>
      <c r="U147" s="32"/>
      <c r="V147" s="32"/>
      <c r="W147" s="32"/>
      <c r="X147" s="32"/>
      <c r="Y147" s="32"/>
    </row>
    <row r="148" spans="2:25" x14ac:dyDescent="0.25">
      <c r="B148" s="32"/>
      <c r="C148" s="32"/>
      <c r="D148" s="32"/>
      <c r="E148" s="32"/>
      <c r="F148" s="32"/>
      <c r="G148" s="32"/>
      <c r="H148" s="32"/>
      <c r="I148" s="32"/>
      <c r="J148" s="32"/>
      <c r="K148" s="32"/>
      <c r="L148" s="32"/>
      <c r="M148" s="32"/>
      <c r="N148" s="32"/>
      <c r="O148" s="32"/>
      <c r="P148" s="32"/>
      <c r="Q148" s="32"/>
      <c r="R148" s="32"/>
      <c r="S148" s="32"/>
      <c r="T148" s="32"/>
      <c r="U148" s="32"/>
      <c r="V148" s="32"/>
      <c r="W148" s="32"/>
      <c r="X148" s="32"/>
      <c r="Y148" s="32"/>
    </row>
    <row r="149" spans="2:25" x14ac:dyDescent="0.25">
      <c r="B149" s="32"/>
      <c r="C149" s="32"/>
      <c r="D149" s="32"/>
      <c r="E149" s="32"/>
      <c r="F149" s="32"/>
      <c r="G149" s="32"/>
      <c r="H149" s="32"/>
      <c r="I149" s="32"/>
      <c r="J149" s="32"/>
      <c r="K149" s="32"/>
      <c r="L149" s="32"/>
      <c r="M149" s="32"/>
      <c r="N149" s="32"/>
      <c r="O149" s="32"/>
      <c r="P149" s="32"/>
      <c r="Q149" s="32"/>
      <c r="R149" s="32"/>
      <c r="S149" s="32"/>
      <c r="T149" s="32"/>
      <c r="U149" s="32"/>
      <c r="V149" s="32"/>
      <c r="W149" s="32"/>
      <c r="X149" s="32"/>
      <c r="Y149" s="32"/>
    </row>
    <row r="150" spans="2:25" x14ac:dyDescent="0.25">
      <c r="B150" s="32"/>
      <c r="C150" s="32"/>
      <c r="D150" s="32"/>
      <c r="E150" s="32"/>
      <c r="F150" s="32"/>
      <c r="G150" s="32"/>
      <c r="H150" s="32"/>
      <c r="I150" s="32"/>
      <c r="J150" s="32"/>
      <c r="K150" s="32"/>
      <c r="L150" s="32"/>
      <c r="M150" s="32"/>
      <c r="N150" s="32"/>
      <c r="O150" s="32"/>
      <c r="P150" s="32"/>
      <c r="Q150" s="32"/>
      <c r="R150" s="32"/>
      <c r="S150" s="32"/>
      <c r="T150" s="32"/>
      <c r="U150" s="32"/>
      <c r="V150" s="32"/>
      <c r="W150" s="32"/>
      <c r="X150" s="32"/>
      <c r="Y150" s="32"/>
    </row>
    <row r="151" spans="2:25" x14ac:dyDescent="0.25">
      <c r="B151" s="32"/>
      <c r="C151" s="32"/>
      <c r="D151" s="32"/>
      <c r="E151" s="32"/>
      <c r="F151" s="32"/>
      <c r="G151" s="32"/>
      <c r="H151" s="32"/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32"/>
      <c r="W151" s="32"/>
      <c r="X151" s="32"/>
      <c r="Y151" s="32"/>
    </row>
    <row r="152" spans="2:25" x14ac:dyDescent="0.25">
      <c r="B152" s="32"/>
      <c r="C152" s="32"/>
      <c r="D152" s="32"/>
      <c r="E152" s="32"/>
      <c r="F152" s="32"/>
      <c r="G152" s="32"/>
      <c r="H152" s="32"/>
      <c r="I152" s="32"/>
      <c r="J152" s="32"/>
      <c r="K152" s="32"/>
      <c r="L152" s="32"/>
      <c r="M152" s="32"/>
      <c r="N152" s="32"/>
      <c r="O152" s="32"/>
      <c r="P152" s="32"/>
      <c r="Q152" s="32"/>
      <c r="R152" s="32"/>
      <c r="S152" s="32"/>
      <c r="T152" s="32"/>
      <c r="U152" s="32"/>
      <c r="V152" s="32"/>
      <c r="W152" s="32"/>
      <c r="X152" s="32"/>
      <c r="Y152" s="32"/>
    </row>
    <row r="153" spans="2:25" x14ac:dyDescent="0.25">
      <c r="B153" s="32"/>
      <c r="C153" s="32"/>
      <c r="D153" s="32"/>
      <c r="E153" s="32"/>
      <c r="F153" s="32"/>
      <c r="G153" s="32"/>
      <c r="H153" s="32"/>
      <c r="I153" s="32"/>
      <c r="J153" s="32"/>
      <c r="K153" s="32"/>
      <c r="L153" s="32"/>
      <c r="M153" s="32"/>
      <c r="N153" s="32"/>
      <c r="O153" s="32"/>
      <c r="P153" s="32"/>
      <c r="Q153" s="32"/>
      <c r="R153" s="32"/>
      <c r="S153" s="32"/>
      <c r="T153" s="32"/>
      <c r="U153" s="32"/>
      <c r="V153" s="32"/>
      <c r="W153" s="32"/>
      <c r="X153" s="32"/>
      <c r="Y153" s="32"/>
    </row>
    <row r="154" spans="2:25" x14ac:dyDescent="0.25">
      <c r="B154" s="32"/>
      <c r="C154" s="32"/>
      <c r="D154" s="32"/>
      <c r="E154" s="32"/>
      <c r="F154" s="32"/>
      <c r="G154" s="32"/>
      <c r="H154" s="32"/>
      <c r="I154" s="32"/>
      <c r="J154" s="32"/>
      <c r="K154" s="32"/>
      <c r="L154" s="32"/>
      <c r="M154" s="32"/>
      <c r="N154" s="32"/>
      <c r="O154" s="32"/>
      <c r="P154" s="32"/>
      <c r="Q154" s="32"/>
      <c r="R154" s="32"/>
      <c r="S154" s="32"/>
      <c r="T154" s="32"/>
      <c r="U154" s="32"/>
      <c r="V154" s="32"/>
      <c r="W154" s="32"/>
      <c r="X154" s="32"/>
      <c r="Y154" s="32"/>
    </row>
    <row r="155" spans="2:25" x14ac:dyDescent="0.25">
      <c r="B155" s="32"/>
      <c r="C155" s="32"/>
      <c r="D155" s="32"/>
      <c r="E155" s="32"/>
      <c r="F155" s="32"/>
      <c r="G155" s="32"/>
      <c r="H155" s="32"/>
      <c r="I155" s="32"/>
      <c r="J155" s="32"/>
      <c r="K155" s="32"/>
      <c r="L155" s="32"/>
      <c r="M155" s="32"/>
      <c r="N155" s="32"/>
      <c r="O155" s="32"/>
      <c r="P155" s="32"/>
      <c r="Q155" s="32"/>
      <c r="R155" s="32"/>
      <c r="S155" s="32"/>
      <c r="T155" s="32"/>
      <c r="U155" s="32"/>
      <c r="V155" s="32"/>
      <c r="W155" s="32"/>
      <c r="X155" s="32"/>
      <c r="Y155" s="32"/>
    </row>
    <row r="156" spans="2:25" x14ac:dyDescent="0.25">
      <c r="B156" s="32"/>
      <c r="C156" s="32"/>
      <c r="D156" s="32"/>
      <c r="E156" s="32"/>
      <c r="F156" s="32"/>
      <c r="G156" s="32"/>
      <c r="H156" s="32"/>
      <c r="I156" s="32"/>
      <c r="J156" s="32"/>
      <c r="K156" s="32"/>
      <c r="L156" s="32"/>
      <c r="M156" s="32"/>
      <c r="N156" s="32"/>
      <c r="O156" s="32"/>
      <c r="P156" s="32"/>
      <c r="Q156" s="32"/>
      <c r="R156" s="32"/>
      <c r="S156" s="32"/>
      <c r="T156" s="32"/>
      <c r="U156" s="32"/>
      <c r="V156" s="32"/>
      <c r="W156" s="32"/>
      <c r="X156" s="32"/>
      <c r="Y156" s="32"/>
    </row>
    <row r="157" spans="2:25" x14ac:dyDescent="0.25">
      <c r="B157" s="32"/>
      <c r="C157" s="32"/>
      <c r="D157" s="32"/>
      <c r="E157" s="32"/>
      <c r="F157" s="32"/>
      <c r="G157" s="32"/>
      <c r="H157" s="32"/>
      <c r="I157" s="32"/>
      <c r="J157" s="32"/>
      <c r="K157" s="32"/>
      <c r="L157" s="32"/>
      <c r="M157" s="32"/>
      <c r="N157" s="32"/>
      <c r="O157" s="32"/>
      <c r="P157" s="32"/>
      <c r="Q157" s="32"/>
      <c r="R157" s="32"/>
      <c r="S157" s="32"/>
      <c r="T157" s="32"/>
      <c r="U157" s="32"/>
      <c r="V157" s="32"/>
      <c r="W157" s="32"/>
      <c r="X157" s="32"/>
      <c r="Y157" s="32"/>
    </row>
    <row r="158" spans="2:25" x14ac:dyDescent="0.25">
      <c r="B158" s="32"/>
      <c r="C158" s="32"/>
      <c r="D158" s="32"/>
      <c r="E158" s="32"/>
      <c r="F158" s="32"/>
      <c r="G158" s="32"/>
      <c r="H158" s="32"/>
      <c r="I158" s="32"/>
      <c r="J158" s="32"/>
      <c r="K158" s="32"/>
      <c r="L158" s="32"/>
      <c r="M158" s="32"/>
      <c r="N158" s="32"/>
      <c r="O158" s="32"/>
      <c r="P158" s="32"/>
      <c r="Q158" s="32"/>
      <c r="R158" s="32"/>
      <c r="S158" s="32"/>
      <c r="T158" s="32"/>
      <c r="U158" s="32"/>
      <c r="V158" s="32"/>
      <c r="W158" s="32"/>
      <c r="X158" s="32"/>
      <c r="Y158" s="32"/>
    </row>
    <row r="159" spans="2:25" x14ac:dyDescent="0.25">
      <c r="B159" s="32"/>
      <c r="C159" s="32"/>
      <c r="D159" s="32"/>
      <c r="E159" s="32"/>
      <c r="F159" s="32"/>
      <c r="G159" s="32"/>
      <c r="H159" s="32"/>
      <c r="I159" s="32"/>
      <c r="J159" s="32"/>
      <c r="K159" s="32"/>
      <c r="L159" s="32"/>
      <c r="M159" s="32"/>
      <c r="N159" s="32"/>
      <c r="O159" s="32"/>
      <c r="P159" s="32"/>
      <c r="Q159" s="32"/>
      <c r="R159" s="32"/>
      <c r="S159" s="32"/>
      <c r="T159" s="32"/>
      <c r="U159" s="32"/>
      <c r="V159" s="32"/>
      <c r="W159" s="32"/>
      <c r="X159" s="32"/>
      <c r="Y159" s="32"/>
    </row>
    <row r="160" spans="2:25" x14ac:dyDescent="0.25">
      <c r="B160" s="32"/>
      <c r="C160" s="32"/>
      <c r="D160" s="32"/>
      <c r="E160" s="32"/>
      <c r="F160" s="32"/>
      <c r="G160" s="32"/>
      <c r="H160" s="32"/>
      <c r="I160" s="32"/>
      <c r="J160" s="32"/>
      <c r="K160" s="32"/>
      <c r="L160" s="32"/>
      <c r="M160" s="32"/>
      <c r="N160" s="32"/>
      <c r="O160" s="32"/>
      <c r="P160" s="32"/>
      <c r="Q160" s="32"/>
      <c r="R160" s="32"/>
      <c r="S160" s="32"/>
      <c r="T160" s="32"/>
      <c r="U160" s="32"/>
      <c r="V160" s="32"/>
      <c r="W160" s="32"/>
      <c r="X160" s="32"/>
      <c r="Y160" s="32"/>
    </row>
    <row r="161" spans="2:25" x14ac:dyDescent="0.25">
      <c r="B161" s="32"/>
      <c r="C161" s="32"/>
      <c r="D161" s="32"/>
      <c r="E161" s="32"/>
      <c r="F161" s="32"/>
      <c r="G161" s="32"/>
      <c r="H161" s="32"/>
      <c r="I161" s="32"/>
      <c r="J161" s="32"/>
      <c r="K161" s="32"/>
      <c r="L161" s="32"/>
      <c r="M161" s="32"/>
      <c r="N161" s="32"/>
      <c r="O161" s="32"/>
      <c r="P161" s="32"/>
      <c r="Q161" s="32"/>
      <c r="R161" s="32"/>
      <c r="S161" s="32"/>
      <c r="T161" s="32"/>
      <c r="U161" s="32"/>
      <c r="V161" s="32"/>
      <c r="W161" s="32"/>
      <c r="X161" s="32"/>
      <c r="Y161" s="32"/>
    </row>
    <row r="162" spans="2:25" x14ac:dyDescent="0.25">
      <c r="B162" s="32"/>
      <c r="C162" s="32"/>
      <c r="D162" s="32"/>
      <c r="E162" s="32"/>
      <c r="F162" s="32"/>
      <c r="G162" s="32"/>
      <c r="H162" s="32"/>
      <c r="I162" s="32"/>
      <c r="J162" s="32"/>
      <c r="K162" s="32"/>
      <c r="L162" s="32"/>
      <c r="M162" s="32"/>
      <c r="N162" s="32"/>
      <c r="O162" s="32"/>
      <c r="P162" s="32"/>
      <c r="Q162" s="32"/>
      <c r="R162" s="32"/>
      <c r="S162" s="32"/>
      <c r="T162" s="32"/>
      <c r="U162" s="32"/>
      <c r="V162" s="32"/>
      <c r="W162" s="32"/>
      <c r="X162" s="32"/>
      <c r="Y162" s="32"/>
    </row>
    <row r="163" spans="2:25" x14ac:dyDescent="0.25">
      <c r="B163" s="32"/>
      <c r="C163" s="32"/>
      <c r="D163" s="32"/>
      <c r="E163" s="32"/>
      <c r="F163" s="32"/>
      <c r="G163" s="32"/>
      <c r="H163" s="32"/>
      <c r="I163" s="32"/>
      <c r="J163" s="32"/>
      <c r="K163" s="32"/>
      <c r="L163" s="32"/>
      <c r="M163" s="32"/>
      <c r="N163" s="32"/>
      <c r="O163" s="32"/>
      <c r="P163" s="32"/>
      <c r="Q163" s="32"/>
      <c r="R163" s="32"/>
      <c r="S163" s="32"/>
      <c r="T163" s="32"/>
      <c r="U163" s="32"/>
      <c r="V163" s="32"/>
      <c r="W163" s="32"/>
      <c r="X163" s="32"/>
      <c r="Y163" s="32"/>
    </row>
    <row r="164" spans="2:25" x14ac:dyDescent="0.25">
      <c r="B164" s="32"/>
      <c r="C164" s="32"/>
      <c r="D164" s="32"/>
      <c r="E164" s="32"/>
      <c r="F164" s="32"/>
      <c r="G164" s="32"/>
      <c r="H164" s="32"/>
      <c r="I164" s="32"/>
      <c r="J164" s="32"/>
      <c r="K164" s="32"/>
      <c r="L164" s="32"/>
      <c r="M164" s="32"/>
      <c r="N164" s="32"/>
      <c r="O164" s="32"/>
      <c r="P164" s="32"/>
      <c r="Q164" s="32"/>
      <c r="R164" s="32"/>
      <c r="S164" s="32"/>
      <c r="T164" s="32"/>
      <c r="U164" s="32"/>
      <c r="V164" s="32"/>
      <c r="W164" s="32"/>
      <c r="X164" s="32"/>
      <c r="Y164" s="32"/>
    </row>
    <row r="165" spans="2:25" x14ac:dyDescent="0.25">
      <c r="B165" s="32"/>
      <c r="C165" s="32"/>
      <c r="D165" s="32"/>
      <c r="E165" s="32"/>
      <c r="F165" s="32"/>
      <c r="G165" s="32"/>
      <c r="H165" s="32"/>
      <c r="I165" s="32"/>
      <c r="J165" s="32"/>
      <c r="K165" s="32"/>
      <c r="L165" s="32"/>
      <c r="M165" s="32"/>
      <c r="N165" s="32"/>
      <c r="O165" s="32"/>
      <c r="P165" s="32"/>
      <c r="Q165" s="32"/>
      <c r="R165" s="32"/>
      <c r="S165" s="32"/>
      <c r="T165" s="32"/>
      <c r="U165" s="32"/>
      <c r="V165" s="32"/>
      <c r="W165" s="32"/>
      <c r="X165" s="32"/>
      <c r="Y165" s="32"/>
    </row>
    <row r="166" spans="2:25" x14ac:dyDescent="0.25">
      <c r="B166" s="32"/>
      <c r="C166" s="32"/>
      <c r="D166" s="32"/>
      <c r="E166" s="32"/>
      <c r="F166" s="32"/>
      <c r="G166" s="32"/>
      <c r="H166" s="32"/>
      <c r="I166" s="32"/>
      <c r="J166" s="32"/>
      <c r="K166" s="32"/>
      <c r="L166" s="32"/>
      <c r="M166" s="32"/>
      <c r="N166" s="32"/>
      <c r="O166" s="32"/>
      <c r="P166" s="32"/>
      <c r="Q166" s="32"/>
      <c r="R166" s="32"/>
      <c r="S166" s="32"/>
      <c r="T166" s="32"/>
      <c r="U166" s="32"/>
      <c r="V166" s="32"/>
      <c r="W166" s="32"/>
      <c r="X166" s="32"/>
      <c r="Y166" s="32"/>
    </row>
    <row r="167" spans="2:25" x14ac:dyDescent="0.25">
      <c r="B167" s="32"/>
      <c r="C167" s="32"/>
      <c r="D167" s="32"/>
      <c r="E167" s="32"/>
      <c r="F167" s="32"/>
      <c r="G167" s="32"/>
      <c r="H167" s="32"/>
      <c r="I167" s="32"/>
      <c r="J167" s="32"/>
      <c r="K167" s="32"/>
      <c r="L167" s="32"/>
      <c r="M167" s="32"/>
      <c r="N167" s="32"/>
      <c r="O167" s="32"/>
      <c r="P167" s="32"/>
      <c r="Q167" s="32"/>
      <c r="R167" s="32"/>
      <c r="S167" s="32"/>
      <c r="T167" s="32"/>
      <c r="U167" s="32"/>
      <c r="V167" s="32"/>
      <c r="W167" s="32"/>
      <c r="X167" s="32"/>
      <c r="Y167" s="32"/>
    </row>
    <row r="168" spans="2:25" x14ac:dyDescent="0.25">
      <c r="B168" s="32"/>
      <c r="C168" s="32"/>
      <c r="D168" s="32"/>
      <c r="E168" s="32"/>
      <c r="F168" s="32"/>
      <c r="G168" s="32"/>
      <c r="H168" s="32"/>
      <c r="I168" s="32"/>
      <c r="J168" s="32"/>
      <c r="K168" s="32"/>
      <c r="L168" s="32"/>
      <c r="M168" s="32"/>
      <c r="N168" s="32"/>
      <c r="O168" s="32"/>
      <c r="P168" s="32"/>
      <c r="Q168" s="32"/>
      <c r="R168" s="32"/>
      <c r="S168" s="32"/>
      <c r="T168" s="32"/>
      <c r="U168" s="32"/>
      <c r="V168" s="32"/>
      <c r="W168" s="32"/>
      <c r="X168" s="32"/>
      <c r="Y168" s="32"/>
    </row>
    <row r="169" spans="2:25" x14ac:dyDescent="0.25">
      <c r="B169" s="32"/>
      <c r="C169" s="32"/>
      <c r="D169" s="32"/>
      <c r="E169" s="32"/>
      <c r="F169" s="32"/>
      <c r="G169" s="32"/>
      <c r="H169" s="32"/>
      <c r="I169" s="32"/>
      <c r="J169" s="32"/>
      <c r="K169" s="32"/>
      <c r="L169" s="32"/>
      <c r="M169" s="32"/>
      <c r="N169" s="32"/>
      <c r="O169" s="32"/>
      <c r="P169" s="32"/>
      <c r="Q169" s="32"/>
      <c r="R169" s="32"/>
      <c r="S169" s="32"/>
      <c r="T169" s="32"/>
      <c r="U169" s="32"/>
      <c r="V169" s="32"/>
      <c r="W169" s="32"/>
      <c r="X169" s="32"/>
      <c r="Y169" s="32"/>
    </row>
    <row r="170" spans="2:25" x14ac:dyDescent="0.25">
      <c r="B170" s="32"/>
      <c r="C170" s="32"/>
      <c r="D170" s="32"/>
      <c r="E170" s="32"/>
      <c r="F170" s="32"/>
      <c r="G170" s="32"/>
      <c r="H170" s="32"/>
      <c r="I170" s="32"/>
      <c r="J170" s="32"/>
      <c r="K170" s="32"/>
      <c r="L170" s="32"/>
      <c r="M170" s="32"/>
      <c r="N170" s="32"/>
      <c r="O170" s="32"/>
      <c r="P170" s="32"/>
      <c r="Q170" s="32"/>
      <c r="R170" s="32"/>
      <c r="S170" s="32"/>
      <c r="T170" s="32"/>
      <c r="U170" s="32"/>
      <c r="V170" s="32"/>
      <c r="W170" s="32"/>
      <c r="X170" s="32"/>
      <c r="Y170" s="32"/>
    </row>
    <row r="171" spans="2:25" x14ac:dyDescent="0.25">
      <c r="B171" s="32"/>
      <c r="C171" s="32"/>
      <c r="D171" s="32"/>
      <c r="E171" s="32"/>
      <c r="F171" s="32"/>
      <c r="G171" s="32"/>
      <c r="H171" s="32"/>
      <c r="I171" s="32"/>
      <c r="J171" s="32"/>
      <c r="K171" s="32"/>
      <c r="L171" s="32"/>
      <c r="M171" s="32"/>
      <c r="N171" s="32"/>
      <c r="O171" s="32"/>
      <c r="P171" s="32"/>
      <c r="Q171" s="32"/>
      <c r="R171" s="32"/>
      <c r="S171" s="32"/>
      <c r="T171" s="32"/>
      <c r="U171" s="32"/>
      <c r="V171" s="32"/>
      <c r="W171" s="32"/>
      <c r="X171" s="32"/>
      <c r="Y171" s="32"/>
    </row>
  </sheetData>
  <mergeCells count="2">
    <mergeCell ref="A1:F1"/>
    <mergeCell ref="A2:F2"/>
  </mergeCells>
  <phoneticPr fontId="33" type="noConversion"/>
  <pageMargins left="0" right="0" top="0.74803149606299213" bottom="0.74803149606299213" header="0.31496062992125984" footer="0.31496062992125984"/>
  <pageSetup paperSize="9" scale="7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35</vt:i4>
      </vt:variant>
      <vt:variant>
        <vt:lpstr>Névvel ellátott tartományok</vt:lpstr>
      </vt:variant>
      <vt:variant>
        <vt:i4>65</vt:i4>
      </vt:variant>
    </vt:vector>
  </HeadingPairs>
  <TitlesOfParts>
    <vt:vector size="100" baseType="lpstr">
      <vt:lpstr>1.melléklet kiemelt ei</vt:lpstr>
      <vt:lpstr>2. melléklet létszám</vt:lpstr>
      <vt:lpstr>3. mell. bevételek önkormányzat</vt:lpstr>
      <vt:lpstr>4. melléklet helyi adók</vt:lpstr>
      <vt:lpstr>5. melléklet átvett</vt:lpstr>
      <vt:lpstr>6.mellGÖRDÜLŐ bevételek teljes</vt:lpstr>
      <vt:lpstr>7. melléklet kiadások önkorm</vt:lpstr>
      <vt:lpstr>kiadások kv szerv</vt:lpstr>
      <vt:lpstr>kiadások összetolt</vt:lpstr>
      <vt:lpstr>kiadások funkciócsoportra</vt:lpstr>
      <vt:lpstr>bevételek kv szerv</vt:lpstr>
      <vt:lpstr>bevételek összetolt</vt:lpstr>
      <vt:lpstr>bevételek funkciócsoportra</vt:lpstr>
      <vt:lpstr>8. mell.beruházások felújítások</vt:lpstr>
      <vt:lpstr>9. melléklet szociális kiadások</vt:lpstr>
      <vt:lpstr>10. melléklet átadott</vt:lpstr>
      <vt:lpstr>11. mellGÖRDÜLŐ kiadások teljes</vt:lpstr>
      <vt:lpstr>12. melléklet MÉRLEG</vt:lpstr>
      <vt:lpstr>13.melléklet maradványkimutatás</vt:lpstr>
      <vt:lpstr>14.melléklet eredménykimutatás</vt:lpstr>
      <vt:lpstr>15.melléklet vagyonmérleg</vt:lpstr>
      <vt:lpstr>16. melléklet vagyonkimutatás</vt:lpstr>
      <vt:lpstr>17. mell.körny.véd alap felh.</vt:lpstr>
      <vt:lpstr>18. melléklet KÖZVETETT</vt:lpstr>
      <vt:lpstr>19.melléklet középtávú</vt:lpstr>
      <vt:lpstr>20. melléklet stabilitási 1</vt:lpstr>
      <vt:lpstr>21.melléklet stabilitási 2</vt:lpstr>
      <vt:lpstr>22.melléklet TÖBB ÉVES</vt:lpstr>
      <vt:lpstr>tartalékok</vt:lpstr>
      <vt:lpstr>EU projektek</vt:lpstr>
      <vt:lpstr>hitelek</vt:lpstr>
      <vt:lpstr>finanszírozás</vt:lpstr>
      <vt:lpstr>MÉRLEG (2)</vt:lpstr>
      <vt:lpstr>MÉRLEG (3)</vt:lpstr>
      <vt:lpstr>EI FELHASZN TERV (3)</vt:lpstr>
      <vt:lpstr>'21.melléklet stabilitási 2'!foot_4_place</vt:lpstr>
      <vt:lpstr>'1.melléklet kiemelt ei'!Nyomtatási_terület</vt:lpstr>
      <vt:lpstr>'10. melléklet átadott'!Nyomtatási_terület</vt:lpstr>
      <vt:lpstr>'11. mellGÖRDÜLŐ kiadások teljes'!Nyomtatási_terület</vt:lpstr>
      <vt:lpstr>'12. melléklet MÉRLEG'!Nyomtatási_terület</vt:lpstr>
      <vt:lpstr>'18. melléklet KÖZVETETT'!Nyomtatási_terület</vt:lpstr>
      <vt:lpstr>'19.melléklet középtávú'!Nyomtatási_terület</vt:lpstr>
      <vt:lpstr>'2. melléklet létszám'!Nyomtatási_terület</vt:lpstr>
      <vt:lpstr>'20. melléklet stabilitási 1'!Nyomtatási_terület</vt:lpstr>
      <vt:lpstr>'21.melléklet stabilitási 2'!Nyomtatási_terület</vt:lpstr>
      <vt:lpstr>'22.melléklet TÖBB ÉVES'!Nyomtatási_terület</vt:lpstr>
      <vt:lpstr>'3. mell. bevételek önkormányzat'!Nyomtatási_terület</vt:lpstr>
      <vt:lpstr>'5. melléklet átvett'!Nyomtatási_terület</vt:lpstr>
      <vt:lpstr>'6.mellGÖRDÜLŐ bevételek teljes'!Nyomtatási_terület</vt:lpstr>
      <vt:lpstr>'7. melléklet kiadások önkorm'!Nyomtatási_terület</vt:lpstr>
      <vt:lpstr>'8. mell.beruházások felújítások'!Nyomtatási_terület</vt:lpstr>
      <vt:lpstr>'9. melléklet szociális kiadások'!Nyomtatási_terület</vt:lpstr>
      <vt:lpstr>'bevételek funkciócsoportra'!Nyomtatási_terület</vt:lpstr>
      <vt:lpstr>'bevételek kv szerv'!Nyomtatási_terület</vt:lpstr>
      <vt:lpstr>'bevételek összetolt'!Nyomtatási_terület</vt:lpstr>
      <vt:lpstr>'EI FELHASZN TERV (3)'!Nyomtatási_terület</vt:lpstr>
      <vt:lpstr>'EU projektek'!Nyomtatási_terület</vt:lpstr>
      <vt:lpstr>finanszírozás!Nyomtatási_terület</vt:lpstr>
      <vt:lpstr>hitelek!Nyomtatási_terület</vt:lpstr>
      <vt:lpstr>'kiadások funkciócsoportra'!Nyomtatási_terület</vt:lpstr>
      <vt:lpstr>'kiadások kv szerv'!Nyomtatási_terület</vt:lpstr>
      <vt:lpstr>'kiadások összetolt'!Nyomtatási_terület</vt:lpstr>
      <vt:lpstr>'MÉRLEG (2)'!Nyomtatási_terület</vt:lpstr>
      <vt:lpstr>'MÉRLEG (3)'!Nyomtatási_terület</vt:lpstr>
      <vt:lpstr>tartalékok!Nyomtatási_terület</vt:lpstr>
      <vt:lpstr>'20. melléklet stabilitási 1'!pr21</vt:lpstr>
      <vt:lpstr>'18. melléklet KÖZVETETT'!pr232</vt:lpstr>
      <vt:lpstr>'22.melléklet TÖBB ÉVES'!pr232</vt:lpstr>
      <vt:lpstr>'MÉRLEG (2)'!pr232</vt:lpstr>
      <vt:lpstr>'MÉRLEG (3)'!pr232</vt:lpstr>
      <vt:lpstr>'18. melléklet KÖZVETETT'!pr233</vt:lpstr>
      <vt:lpstr>'22.melléklet TÖBB ÉVES'!pr233</vt:lpstr>
      <vt:lpstr>'MÉRLEG (2)'!pr233</vt:lpstr>
      <vt:lpstr>'MÉRLEG (3)'!pr233</vt:lpstr>
      <vt:lpstr>'18. melléklet KÖZVETETT'!pr234</vt:lpstr>
      <vt:lpstr>'MÉRLEG (2)'!pr234</vt:lpstr>
      <vt:lpstr>'MÉRLEG (3)'!pr234</vt:lpstr>
      <vt:lpstr>'18. melléklet KÖZVETETT'!pr235</vt:lpstr>
      <vt:lpstr>'MÉRLEG (2)'!pr235</vt:lpstr>
      <vt:lpstr>'MÉRLEG (3)'!pr235</vt:lpstr>
      <vt:lpstr>'18. melléklet KÖZVETETT'!pr236</vt:lpstr>
      <vt:lpstr>'22.melléklet TÖBB ÉVES'!pr236</vt:lpstr>
      <vt:lpstr>'MÉRLEG (2)'!pr236</vt:lpstr>
      <vt:lpstr>'MÉRLEG (3)'!pr236</vt:lpstr>
      <vt:lpstr>'20. melléklet stabilitási 1'!pr24</vt:lpstr>
      <vt:lpstr>'20. melléklet stabilitási 1'!pr25</vt:lpstr>
      <vt:lpstr>'20. melléklet stabilitási 1'!pr26</vt:lpstr>
      <vt:lpstr>'20. melléklet stabilitási 1'!pr27</vt:lpstr>
      <vt:lpstr>'20. melléklet stabilitási 1'!pr28</vt:lpstr>
      <vt:lpstr>'MÉRLEG (2)'!pr312</vt:lpstr>
      <vt:lpstr>'MÉRLEG (3)'!pr312</vt:lpstr>
      <vt:lpstr>'22.melléklet TÖBB ÉVES'!pr313</vt:lpstr>
      <vt:lpstr>'MÉRLEG (2)'!pr313</vt:lpstr>
      <vt:lpstr>'MÉRLEG (3)'!pr313</vt:lpstr>
      <vt:lpstr>'18. melléklet KÖZVETETT'!pr314</vt:lpstr>
      <vt:lpstr>'MÉRLEG (2)'!pr314</vt:lpstr>
      <vt:lpstr>'MÉRLEG (3)'!pr314</vt:lpstr>
      <vt:lpstr>'22.melléklet TÖBB ÉVES'!pr315</vt:lpstr>
      <vt:lpstr>'MÉRLEG (2)'!pr315</vt:lpstr>
      <vt:lpstr>'MÉRLEG (3)'!pr315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</dc:creator>
  <cp:lastModifiedBy>Windows-felhasználó</cp:lastModifiedBy>
  <cp:lastPrinted>2021-05-30T20:05:01Z</cp:lastPrinted>
  <dcterms:created xsi:type="dcterms:W3CDTF">2014-01-03T21:48:14Z</dcterms:created>
  <dcterms:modified xsi:type="dcterms:W3CDTF">2021-05-31T10:18:49Z</dcterms:modified>
</cp:coreProperties>
</file>