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929"/>
  <workbookPr/>
  <mc:AlternateContent xmlns:mc="http://schemas.openxmlformats.org/markup-compatibility/2006">
    <mc:Choice Requires="x15">
      <x15ac:absPath xmlns:x15ac="http://schemas.microsoft.com/office/spreadsheetml/2010/11/ac" url="\\win2012r2data\notebook$\h.ibolya\Documents\Önkormányzat döntései\Rendeletek\2021\3_2021_Költségvetés 2021\"/>
    </mc:Choice>
  </mc:AlternateContent>
  <xr:revisionPtr revIDLastSave="0" documentId="8_{6629D575-1A13-4168-BC52-FA1468D28F1F}" xr6:coauthVersionLast="46" xr6:coauthVersionMax="46" xr10:uidLastSave="{00000000-0000-0000-0000-000000000000}"/>
  <bookViews>
    <workbookView xWindow="-120" yWindow="-120" windowWidth="20730" windowHeight="11160" activeTab="2"/>
  </bookViews>
  <sheets>
    <sheet name="PH" sheetId="1" r:id="rId1"/>
    <sheet name="rovatra" sheetId="7" r:id="rId2"/>
    <sheet name="tevékenységre" sheetId="8" r:id="rId3"/>
  </sheets>
  <definedNames>
    <definedName name="_xlnm.Print_Titles" localSheetId="0">PH!$3:$3</definedName>
    <definedName name="_xlnm.Print_Titles" localSheetId="1">rovatra!$3:$3</definedName>
    <definedName name="_xlnm.Print_Titles" localSheetId="2">tevékenységre!$3:$3</definedName>
  </definedNames>
  <calcPr calcId="191029" fullCalcOnLoad="1"/>
</workbook>
</file>

<file path=xl/calcChain.xml><?xml version="1.0" encoding="utf-8"?>
<calcChain xmlns="http://schemas.openxmlformats.org/spreadsheetml/2006/main">
  <c r="F52" i="8" l="1"/>
  <c r="H52" i="8"/>
  <c r="G47" i="8"/>
  <c r="F47" i="8"/>
  <c r="H44" i="8"/>
  <c r="H54" i="8"/>
  <c r="F44" i="8"/>
  <c r="G9" i="8"/>
  <c r="G54" i="8"/>
  <c r="F9" i="8"/>
  <c r="H53" i="7"/>
  <c r="F53" i="7"/>
  <c r="F50" i="7"/>
  <c r="H50" i="7"/>
  <c r="H25" i="7"/>
  <c r="F25" i="7"/>
  <c r="F20" i="7"/>
  <c r="H20" i="7"/>
  <c r="F11" i="7"/>
  <c r="G11" i="7"/>
  <c r="G54" i="7"/>
  <c r="F60" i="1"/>
  <c r="H60" i="1"/>
  <c r="H61" i="1"/>
  <c r="I61" i="1"/>
  <c r="G78" i="1"/>
  <c r="H62" i="1"/>
  <c r="H63" i="1"/>
  <c r="H65" i="1"/>
  <c r="I65" i="1"/>
  <c r="F57" i="1"/>
  <c r="H57" i="1"/>
  <c r="H44" i="1"/>
  <c r="H38" i="1"/>
  <c r="H39" i="1"/>
  <c r="F38" i="1"/>
  <c r="H32" i="1"/>
  <c r="F24" i="1"/>
  <c r="H24" i="1"/>
  <c r="G7" i="1"/>
  <c r="G69" i="1"/>
  <c r="G70" i="1"/>
  <c r="H45" i="1"/>
  <c r="H11" i="1"/>
  <c r="H25" i="1"/>
  <c r="H12" i="1"/>
  <c r="G25" i="1"/>
  <c r="G29" i="1"/>
  <c r="G39" i="1"/>
  <c r="I39" i="1"/>
  <c r="H73" i="1"/>
  <c r="G79" i="1"/>
  <c r="I25" i="1"/>
  <c r="I73" i="1"/>
  <c r="G73" i="1"/>
  <c r="H54" i="7"/>
  <c r="I70" i="1"/>
</calcChain>
</file>

<file path=xl/sharedStrings.xml><?xml version="1.0" encoding="utf-8"?>
<sst xmlns="http://schemas.openxmlformats.org/spreadsheetml/2006/main" count="707" uniqueCount="81">
  <si>
    <t>Részletező kód</t>
  </si>
  <si>
    <t>Megnevezés</t>
  </si>
  <si>
    <t>Ei. kód</t>
  </si>
  <si>
    <t>Rovat kód</t>
  </si>
  <si>
    <t>(KÖT)</t>
  </si>
  <si>
    <t>Önkormányzatok és önkormányzati hivatalok jogalkotó és általános igazgatási tevékenysége</t>
  </si>
  <si>
    <t>B406</t>
  </si>
  <si>
    <t>Kiszámlázott általános forgalmi adó</t>
  </si>
  <si>
    <t>1H018030K</t>
  </si>
  <si>
    <t>Támogatási célú finanszírozási műveletek</t>
  </si>
  <si>
    <t>B8131</t>
  </si>
  <si>
    <t>Előző év költségvetési maradványának igénybevétele</t>
  </si>
  <si>
    <t>B816</t>
  </si>
  <si>
    <t>Központi, irányító szervi támogatás</t>
  </si>
  <si>
    <t>Város-, községgazdálkodási egyéb szolgáltatások</t>
  </si>
  <si>
    <t>1H096015K</t>
  </si>
  <si>
    <t>Gyermekétkeztetés köznevelési intézményben</t>
  </si>
  <si>
    <t>B405</t>
  </si>
  <si>
    <t>Ellátási díjak</t>
  </si>
  <si>
    <t>1H096025Ö</t>
  </si>
  <si>
    <t>Munkahelyi étkeztetés köznevelési intézményben</t>
  </si>
  <si>
    <t>(ÖNV)</t>
  </si>
  <si>
    <t>5H011130K</t>
  </si>
  <si>
    <t>K1101</t>
  </si>
  <si>
    <t>Törvény szerinti illetmények, munkabérek</t>
  </si>
  <si>
    <t>K1107</t>
  </si>
  <si>
    <t>Béren kívüli juttatások</t>
  </si>
  <si>
    <t>K1110</t>
  </si>
  <si>
    <t>Egyéb költségtérítések</t>
  </si>
  <si>
    <t>K1113</t>
  </si>
  <si>
    <t>Foglalkoztatottak egyéb személyi juttatásai</t>
  </si>
  <si>
    <t>K122</t>
  </si>
  <si>
    <t>Munkavégzésre irányuló egyéb jogviszonyban nem saját foglalkoztatottnak fizetett juttatások</t>
  </si>
  <si>
    <t>K2</t>
  </si>
  <si>
    <t>Munkaadókat terhelő járulékok és szociális hozzájárulási adó</t>
  </si>
  <si>
    <t>K312</t>
  </si>
  <si>
    <t>Üzemeltetési anyagok beszerzése</t>
  </si>
  <si>
    <t>K321</t>
  </si>
  <si>
    <t>Informatikai szolgáltatások igénybevétele</t>
  </si>
  <si>
    <t>K322</t>
  </si>
  <si>
    <t>Egyéb kommunikációs szolgáltatások</t>
  </si>
  <si>
    <t>K331</t>
  </si>
  <si>
    <t>Közüzemi díjak</t>
  </si>
  <si>
    <t>K334</t>
  </si>
  <si>
    <t>Karbantartási, kisjavítási szolgáltatások</t>
  </si>
  <si>
    <t>K336</t>
  </si>
  <si>
    <t>Szakmai tevékenységet segítő szolgáltatások</t>
  </si>
  <si>
    <t>K337</t>
  </si>
  <si>
    <t>Egyéb szolgáltatások</t>
  </si>
  <si>
    <t>K341</t>
  </si>
  <si>
    <t>Kiküldetések kiadásai</t>
  </si>
  <si>
    <t>K351</t>
  </si>
  <si>
    <t>Működési célú előzetesen felszámított általános forgalmi adó</t>
  </si>
  <si>
    <t>K352</t>
  </si>
  <si>
    <t>Fizetendő általános forgalmi adó</t>
  </si>
  <si>
    <t>5H066020K</t>
  </si>
  <si>
    <t>5H096015K</t>
  </si>
  <si>
    <t>K332</t>
  </si>
  <si>
    <t>Vásárolt élelmezés</t>
  </si>
  <si>
    <t>5H096025K</t>
  </si>
  <si>
    <t>5H096025Ö</t>
  </si>
  <si>
    <t>KIADÁS</t>
  </si>
  <si>
    <t>BEVÉTEL</t>
  </si>
  <si>
    <t>EGYENLEG</t>
  </si>
  <si>
    <t>ELŐIRÁNYZAT</t>
  </si>
  <si>
    <t>ÖSSZESEN:</t>
  </si>
  <si>
    <t>ÖSSZESEN</t>
  </si>
  <si>
    <t>MINDÖSSZESEN</t>
  </si>
  <si>
    <t>EBBŐL</t>
  </si>
  <si>
    <t>ÁLLAMI TÁMOGATÁS</t>
  </si>
  <si>
    <t>ÉTKEZTETÉS</t>
  </si>
  <si>
    <t>ÁLT.FELADAT</t>
  </si>
  <si>
    <t>KIEGÉSZÍTÉS</t>
  </si>
  <si>
    <t>ÖNKORMÁNYZATI TÁMOGATÁS</t>
  </si>
  <si>
    <t>Önkormányzatok és önkormányzati hivatalok jo</t>
  </si>
  <si>
    <t>K63</t>
  </si>
  <si>
    <t>K67</t>
  </si>
  <si>
    <t>Informatikai eszközbeszerzés</t>
  </si>
  <si>
    <t>beruházás célú áfa</t>
  </si>
  <si>
    <t>ERDŐKERTESI POLGÁRMESTERI HIVATAL 2021. évi KÖLTSÉGVETÉSE</t>
  </si>
  <si>
    <t>4. Melléklet a 3/2021. (II. 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</si>
</sst>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6" formatCode="#,##0\ _F_t"/>
  </numFmts>
  <fonts count="12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9"/>
      <name val="Arial"/>
      <family val="2"/>
      <charset val="238"/>
    </font>
    <font>
      <sz val="14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2" xfId="0" applyFont="1" applyBorder="1"/>
    <xf numFmtId="0" fontId="0" fillId="0" borderId="3" xfId="0" applyFont="1" applyBorder="1"/>
    <xf numFmtId="0" fontId="0" fillId="0" borderId="4" xfId="0" applyFont="1" applyBorder="1"/>
    <xf numFmtId="0" fontId="1" fillId="0" borderId="1" xfId="0" applyFont="1" applyBorder="1"/>
    <xf numFmtId="0" fontId="1" fillId="0" borderId="5" xfId="0" applyFont="1" applyBorder="1"/>
    <xf numFmtId="0" fontId="1" fillId="0" borderId="6" xfId="0" applyFont="1" applyBorder="1"/>
    <xf numFmtId="0" fontId="3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/>
    <xf numFmtId="0" fontId="6" fillId="0" borderId="1" xfId="0" applyFont="1" applyBorder="1"/>
    <xf numFmtId="0" fontId="1" fillId="0" borderId="2" xfId="0" applyFont="1" applyBorder="1"/>
    <xf numFmtId="0" fontId="5" fillId="0" borderId="6" xfId="0" applyFont="1" applyBorder="1"/>
    <xf numFmtId="166" fontId="7" fillId="0" borderId="1" xfId="0" applyNumberFormat="1" applyFont="1" applyBorder="1" applyAlignment="1">
      <alignment horizontal="center"/>
    </xf>
    <xf numFmtId="166" fontId="8" fillId="0" borderId="2" xfId="0" applyNumberFormat="1" applyFont="1" applyBorder="1"/>
    <xf numFmtId="166" fontId="8" fillId="0" borderId="1" xfId="0" applyNumberFormat="1" applyFont="1" applyBorder="1"/>
    <xf numFmtId="166" fontId="7" fillId="0" borderId="1" xfId="0" applyNumberFormat="1" applyFont="1" applyBorder="1"/>
    <xf numFmtId="166" fontId="7" fillId="0" borderId="2" xfId="0" applyNumberFormat="1" applyFont="1" applyBorder="1"/>
    <xf numFmtId="166" fontId="7" fillId="0" borderId="7" xfId="0" applyNumberFormat="1" applyFont="1" applyBorder="1"/>
    <xf numFmtId="166" fontId="7" fillId="0" borderId="8" xfId="0" applyNumberFormat="1" applyFont="1" applyBorder="1"/>
    <xf numFmtId="166" fontId="8" fillId="0" borderId="3" xfId="0" applyNumberFormat="1" applyFont="1" applyBorder="1"/>
    <xf numFmtId="166" fontId="7" fillId="0" borderId="3" xfId="0" applyNumberFormat="1" applyFont="1" applyBorder="1"/>
    <xf numFmtId="166" fontId="8" fillId="0" borderId="4" xfId="0" applyNumberFormat="1" applyFont="1" applyBorder="1"/>
    <xf numFmtId="166" fontId="9" fillId="0" borderId="7" xfId="0" applyNumberFormat="1" applyFont="1" applyBorder="1"/>
    <xf numFmtId="166" fontId="9" fillId="0" borderId="8" xfId="0" applyNumberFormat="1" applyFont="1" applyBorder="1"/>
    <xf numFmtId="166" fontId="8" fillId="0" borderId="0" xfId="0" applyNumberFormat="1" applyFont="1"/>
    <xf numFmtId="0" fontId="0" fillId="0" borderId="0" xfId="0" applyFont="1" applyFill="1" applyBorder="1"/>
    <xf numFmtId="166" fontId="7" fillId="0" borderId="4" xfId="0" applyNumberFormat="1" applyFont="1" applyBorder="1"/>
    <xf numFmtId="0" fontId="0" fillId="0" borderId="9" xfId="0" applyFont="1" applyBorder="1"/>
    <xf numFmtId="166" fontId="8" fillId="0" borderId="10" xfId="0" applyNumberFormat="1" applyFont="1" applyBorder="1"/>
    <xf numFmtId="166" fontId="10" fillId="0" borderId="0" xfId="0" applyNumberFormat="1" applyFont="1"/>
    <xf numFmtId="0" fontId="0" fillId="0" borderId="9" xfId="0" applyBorder="1"/>
    <xf numFmtId="0" fontId="0" fillId="0" borderId="1" xfId="0" applyBorder="1"/>
    <xf numFmtId="0" fontId="11" fillId="0" borderId="10" xfId="0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9" xfId="0" applyFont="1" applyBorder="1" applyAlignment="1">
      <alignment horizontal="right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9"/>
  <sheetViews>
    <sheetView zoomScaleNormal="100" workbookViewId="0">
      <selection sqref="A1:I1"/>
    </sheetView>
  </sheetViews>
  <sheetFormatPr defaultColWidth="11.5703125" defaultRowHeight="14.25" x14ac:dyDescent="0.2"/>
  <cols>
    <col min="1" max="1" width="13.28515625" style="2" customWidth="1"/>
    <col min="2" max="2" width="32.7109375" style="3" customWidth="1"/>
    <col min="3" max="3" width="5.85546875" style="1" customWidth="1"/>
    <col min="4" max="4" width="8" style="2" customWidth="1"/>
    <col min="5" max="5" width="38.140625" style="1" customWidth="1"/>
    <col min="6" max="6" width="14.85546875" style="32" customWidth="1"/>
    <col min="7" max="7" width="16.85546875" style="32" customWidth="1"/>
    <col min="8" max="8" width="15.42578125" style="32" customWidth="1"/>
    <col min="9" max="9" width="16.7109375" style="32" customWidth="1"/>
    <col min="10" max="16384" width="11.5703125" style="1"/>
  </cols>
  <sheetData>
    <row r="1" spans="1:9" ht="24" customHeight="1" x14ac:dyDescent="0.25">
      <c r="A1" s="40" t="s">
        <v>80</v>
      </c>
      <c r="B1" s="41"/>
      <c r="C1" s="41"/>
      <c r="D1" s="41"/>
      <c r="E1" s="41"/>
      <c r="F1" s="41"/>
      <c r="G1" s="41"/>
      <c r="H1" s="41"/>
      <c r="I1" s="42"/>
    </row>
    <row r="2" spans="1:9" ht="28.5" customHeight="1" x14ac:dyDescent="0.25">
      <c r="A2" s="43" t="s">
        <v>79</v>
      </c>
      <c r="B2" s="44"/>
      <c r="C2" s="44"/>
      <c r="D2" s="44"/>
      <c r="E2" s="44"/>
      <c r="F2" s="44"/>
      <c r="G2" s="44"/>
      <c r="H2" s="44"/>
      <c r="I2" s="45"/>
    </row>
    <row r="3" spans="1:9" s="4" customFormat="1" ht="15" x14ac:dyDescent="0.25">
      <c r="A3" s="13" t="s">
        <v>0</v>
      </c>
      <c r="B3" s="14" t="s">
        <v>1</v>
      </c>
      <c r="C3" s="5" t="s">
        <v>2</v>
      </c>
      <c r="D3" s="5" t="s">
        <v>3</v>
      </c>
      <c r="E3" s="5" t="s">
        <v>1</v>
      </c>
      <c r="F3" s="20" t="s">
        <v>64</v>
      </c>
      <c r="G3" s="20" t="s">
        <v>62</v>
      </c>
      <c r="H3" s="20" t="s">
        <v>61</v>
      </c>
      <c r="I3" s="20" t="s">
        <v>63</v>
      </c>
    </row>
    <row r="4" spans="1:9" x14ac:dyDescent="0.2">
      <c r="A4" s="10"/>
      <c r="B4" s="15"/>
      <c r="C4" s="7"/>
      <c r="D4" s="18"/>
      <c r="E4" s="7"/>
      <c r="F4" s="21"/>
      <c r="G4" s="21"/>
      <c r="H4" s="21"/>
      <c r="I4" s="21"/>
    </row>
    <row r="5" spans="1:9" x14ac:dyDescent="0.2">
      <c r="A5" s="10" t="s">
        <v>15</v>
      </c>
      <c r="B5" s="16" t="s">
        <v>16</v>
      </c>
      <c r="C5" s="6" t="s">
        <v>4</v>
      </c>
      <c r="D5" s="10" t="s">
        <v>17</v>
      </c>
      <c r="E5" s="6" t="s">
        <v>18</v>
      </c>
      <c r="F5" s="22">
        <v>13000000</v>
      </c>
      <c r="G5" s="22"/>
      <c r="H5" s="22"/>
      <c r="I5" s="22"/>
    </row>
    <row r="6" spans="1:9" x14ac:dyDescent="0.2">
      <c r="A6" s="10" t="s">
        <v>15</v>
      </c>
      <c r="B6" s="16" t="s">
        <v>16</v>
      </c>
      <c r="C6" s="6" t="s">
        <v>4</v>
      </c>
      <c r="D6" s="10" t="s">
        <v>6</v>
      </c>
      <c r="E6" s="6" t="s">
        <v>7</v>
      </c>
      <c r="F6" s="22">
        <v>2500000</v>
      </c>
      <c r="G6" s="22"/>
      <c r="H6" s="22"/>
      <c r="I6" s="22"/>
    </row>
    <row r="7" spans="1:9" x14ac:dyDescent="0.2">
      <c r="A7" s="10"/>
      <c r="B7" s="16"/>
      <c r="C7" s="6"/>
      <c r="D7" s="10"/>
      <c r="E7" s="6"/>
      <c r="F7" s="22"/>
      <c r="G7" s="22">
        <f>F5+F6</f>
        <v>15500000</v>
      </c>
      <c r="H7" s="22"/>
      <c r="I7" s="22"/>
    </row>
    <row r="8" spans="1:9" x14ac:dyDescent="0.2">
      <c r="A8" s="10" t="s">
        <v>56</v>
      </c>
      <c r="B8" s="16" t="s">
        <v>16</v>
      </c>
      <c r="C8" s="6" t="s">
        <v>4</v>
      </c>
      <c r="D8" s="10" t="s">
        <v>23</v>
      </c>
      <c r="E8" s="6" t="s">
        <v>24</v>
      </c>
      <c r="F8" s="22">
        <v>14500000</v>
      </c>
      <c r="G8" s="22"/>
      <c r="H8" s="22"/>
      <c r="I8" s="22"/>
    </row>
    <row r="9" spans="1:9" x14ac:dyDescent="0.2">
      <c r="A9" s="10" t="s">
        <v>56</v>
      </c>
      <c r="B9" s="16" t="s">
        <v>16</v>
      </c>
      <c r="C9" s="6" t="s">
        <v>4</v>
      </c>
      <c r="D9" s="10" t="s">
        <v>29</v>
      </c>
      <c r="E9" s="6" t="s">
        <v>30</v>
      </c>
      <c r="F9" s="22">
        <v>900000</v>
      </c>
      <c r="G9" s="22"/>
      <c r="H9" s="22"/>
      <c r="I9" s="22"/>
    </row>
    <row r="10" spans="1:9" x14ac:dyDescent="0.2">
      <c r="A10" s="10" t="s">
        <v>56</v>
      </c>
      <c r="B10" s="16" t="s">
        <v>16</v>
      </c>
      <c r="C10" s="6" t="s">
        <v>4</v>
      </c>
      <c r="D10" s="10" t="s">
        <v>31</v>
      </c>
      <c r="E10" s="6" t="s">
        <v>32</v>
      </c>
      <c r="F10" s="22">
        <v>2580000</v>
      </c>
      <c r="G10" s="22"/>
      <c r="H10" s="22"/>
      <c r="I10" s="22"/>
    </row>
    <row r="11" spans="1:9" ht="15" x14ac:dyDescent="0.25">
      <c r="A11" s="10"/>
      <c r="B11" s="16"/>
      <c r="C11" s="6"/>
      <c r="D11" s="10"/>
      <c r="E11" s="6"/>
      <c r="F11" s="23"/>
      <c r="G11" s="22"/>
      <c r="H11" s="22">
        <f>F8+F9+F10</f>
        <v>17980000</v>
      </c>
      <c r="I11" s="22"/>
    </row>
    <row r="12" spans="1:9" x14ac:dyDescent="0.2">
      <c r="A12" s="10" t="s">
        <v>56</v>
      </c>
      <c r="B12" s="16" t="s">
        <v>16</v>
      </c>
      <c r="C12" s="6" t="s">
        <v>4</v>
      </c>
      <c r="D12" s="10" t="s">
        <v>33</v>
      </c>
      <c r="E12" s="6" t="s">
        <v>34</v>
      </c>
      <c r="F12" s="22">
        <v>2786900</v>
      </c>
      <c r="G12" s="22"/>
      <c r="H12" s="22">
        <f>F12</f>
        <v>2786900</v>
      </c>
      <c r="I12" s="22"/>
    </row>
    <row r="13" spans="1:9" x14ac:dyDescent="0.2">
      <c r="A13" s="10"/>
      <c r="B13" s="16"/>
      <c r="C13" s="6"/>
      <c r="D13" s="10"/>
      <c r="E13" s="6"/>
      <c r="F13" s="22"/>
      <c r="G13" s="22"/>
      <c r="H13" s="22"/>
      <c r="I13" s="22"/>
    </row>
    <row r="14" spans="1:9" x14ac:dyDescent="0.2">
      <c r="A14" s="10" t="s">
        <v>56</v>
      </c>
      <c r="B14" s="16" t="s">
        <v>16</v>
      </c>
      <c r="C14" s="6" t="s">
        <v>4</v>
      </c>
      <c r="D14" s="10" t="s">
        <v>35</v>
      </c>
      <c r="E14" s="6" t="s">
        <v>36</v>
      </c>
      <c r="F14" s="22">
        <v>26000000</v>
      </c>
      <c r="G14" s="22"/>
      <c r="H14" s="22"/>
      <c r="I14" s="22"/>
    </row>
    <row r="15" spans="1:9" x14ac:dyDescent="0.2">
      <c r="A15" s="10" t="s">
        <v>56</v>
      </c>
      <c r="B15" s="16" t="s">
        <v>16</v>
      </c>
      <c r="C15" s="6" t="s">
        <v>4</v>
      </c>
      <c r="D15" s="10" t="s">
        <v>37</v>
      </c>
      <c r="E15" s="6" t="s">
        <v>38</v>
      </c>
      <c r="F15" s="22">
        <v>50000</v>
      </c>
      <c r="G15" s="22"/>
      <c r="H15" s="22"/>
      <c r="I15" s="22"/>
    </row>
    <row r="16" spans="1:9" x14ac:dyDescent="0.2">
      <c r="A16" s="10" t="s">
        <v>56</v>
      </c>
      <c r="B16" s="16" t="s">
        <v>16</v>
      </c>
      <c r="C16" s="6" t="s">
        <v>4</v>
      </c>
      <c r="D16" s="10" t="s">
        <v>39</v>
      </c>
      <c r="E16" s="6" t="s">
        <v>40</v>
      </c>
      <c r="F16" s="22">
        <v>50000</v>
      </c>
      <c r="G16" s="22"/>
      <c r="H16" s="22"/>
      <c r="I16" s="22"/>
    </row>
    <row r="17" spans="1:9" x14ac:dyDescent="0.2">
      <c r="A17" s="10" t="s">
        <v>56</v>
      </c>
      <c r="B17" s="16" t="s">
        <v>16</v>
      </c>
      <c r="C17" s="6" t="s">
        <v>4</v>
      </c>
      <c r="D17" s="10" t="s">
        <v>41</v>
      </c>
      <c r="E17" s="6" t="s">
        <v>42</v>
      </c>
      <c r="F17" s="22">
        <v>600000</v>
      </c>
      <c r="G17" s="22"/>
      <c r="H17" s="22"/>
      <c r="I17" s="22"/>
    </row>
    <row r="18" spans="1:9" x14ac:dyDescent="0.2">
      <c r="A18" s="10" t="s">
        <v>56</v>
      </c>
      <c r="B18" s="16" t="s">
        <v>16</v>
      </c>
      <c r="C18" s="6" t="s">
        <v>4</v>
      </c>
      <c r="D18" s="10" t="s">
        <v>57</v>
      </c>
      <c r="E18" s="6" t="s">
        <v>58</v>
      </c>
      <c r="F18" s="22">
        <v>2000000</v>
      </c>
      <c r="G18" s="22"/>
      <c r="H18" s="22"/>
      <c r="I18" s="22"/>
    </row>
    <row r="19" spans="1:9" x14ac:dyDescent="0.2">
      <c r="A19" s="10" t="s">
        <v>56</v>
      </c>
      <c r="B19" s="16" t="s">
        <v>16</v>
      </c>
      <c r="C19" s="6" t="s">
        <v>4</v>
      </c>
      <c r="D19" s="10" t="s">
        <v>43</v>
      </c>
      <c r="E19" s="6" t="s">
        <v>44</v>
      </c>
      <c r="F19" s="22">
        <v>100000</v>
      </c>
      <c r="G19" s="22"/>
      <c r="H19" s="22"/>
      <c r="I19" s="22"/>
    </row>
    <row r="20" spans="1:9" x14ac:dyDescent="0.2">
      <c r="A20" s="10" t="s">
        <v>56</v>
      </c>
      <c r="B20" s="16" t="s">
        <v>16</v>
      </c>
      <c r="C20" s="6" t="s">
        <v>4</v>
      </c>
      <c r="D20" s="10" t="s">
        <v>45</v>
      </c>
      <c r="E20" s="6" t="s">
        <v>46</v>
      </c>
      <c r="F20" s="22">
        <v>100000</v>
      </c>
      <c r="G20" s="22"/>
      <c r="H20" s="22"/>
      <c r="I20" s="22"/>
    </row>
    <row r="21" spans="1:9" x14ac:dyDescent="0.2">
      <c r="A21" s="10" t="s">
        <v>56</v>
      </c>
      <c r="B21" s="16" t="s">
        <v>16</v>
      </c>
      <c r="C21" s="6" t="s">
        <v>4</v>
      </c>
      <c r="D21" s="10" t="s">
        <v>47</v>
      </c>
      <c r="E21" s="6" t="s">
        <v>48</v>
      </c>
      <c r="F21" s="22">
        <v>150000</v>
      </c>
      <c r="G21" s="22"/>
      <c r="H21" s="22"/>
      <c r="I21" s="22"/>
    </row>
    <row r="22" spans="1:9" x14ac:dyDescent="0.2">
      <c r="A22" s="10" t="s">
        <v>56</v>
      </c>
      <c r="B22" s="16" t="s">
        <v>16</v>
      </c>
      <c r="C22" s="6" t="s">
        <v>4</v>
      </c>
      <c r="D22" s="10" t="s">
        <v>49</v>
      </c>
      <c r="E22" s="6" t="s">
        <v>50</v>
      </c>
      <c r="F22" s="22">
        <v>360000</v>
      </c>
      <c r="G22" s="22"/>
      <c r="H22" s="22"/>
      <c r="I22" s="22"/>
    </row>
    <row r="23" spans="1:9" x14ac:dyDescent="0.2">
      <c r="A23" s="10" t="s">
        <v>56</v>
      </c>
      <c r="B23" s="16" t="s">
        <v>16</v>
      </c>
      <c r="C23" s="6" t="s">
        <v>4</v>
      </c>
      <c r="D23" s="10" t="s">
        <v>51</v>
      </c>
      <c r="E23" s="6" t="s">
        <v>52</v>
      </c>
      <c r="F23" s="22">
        <v>5500000</v>
      </c>
      <c r="G23" s="22"/>
      <c r="H23" s="22"/>
      <c r="I23" s="22"/>
    </row>
    <row r="24" spans="1:9" ht="15.75" thickBot="1" x14ac:dyDescent="0.3">
      <c r="A24" s="10"/>
      <c r="B24" s="16"/>
      <c r="C24" s="6"/>
      <c r="D24" s="10"/>
      <c r="E24" s="7"/>
      <c r="F24" s="24">
        <f>SUM(F14:F23)</f>
        <v>34910000</v>
      </c>
      <c r="G24" s="21"/>
      <c r="H24" s="21">
        <f>F24</f>
        <v>34910000</v>
      </c>
      <c r="I24" s="21"/>
    </row>
    <row r="25" spans="1:9" s="2" customFormat="1" ht="15.75" thickBot="1" x14ac:dyDescent="0.3">
      <c r="A25" s="10"/>
      <c r="B25" s="17"/>
      <c r="C25" s="10"/>
      <c r="D25" s="11"/>
      <c r="E25" s="12" t="s">
        <v>65</v>
      </c>
      <c r="F25" s="25"/>
      <c r="G25" s="25">
        <f>SUM(G7:G24)</f>
        <v>15500000</v>
      </c>
      <c r="H25" s="25">
        <f>SUM(H11:H24)</f>
        <v>55676900</v>
      </c>
      <c r="I25" s="26">
        <f>G25-H25</f>
        <v>-40176900</v>
      </c>
    </row>
    <row r="26" spans="1:9" x14ac:dyDescent="0.2">
      <c r="A26" s="10"/>
      <c r="B26" s="16"/>
      <c r="C26" s="6"/>
      <c r="D26" s="10"/>
      <c r="E26" s="8"/>
      <c r="F26" s="27"/>
      <c r="G26" s="27"/>
      <c r="H26" s="27"/>
      <c r="I26" s="27"/>
    </row>
    <row r="27" spans="1:9" x14ac:dyDescent="0.2">
      <c r="A27" s="10" t="s">
        <v>19</v>
      </c>
      <c r="B27" s="16" t="s">
        <v>20</v>
      </c>
      <c r="C27" s="6" t="s">
        <v>21</v>
      </c>
      <c r="D27" s="10" t="s">
        <v>17</v>
      </c>
      <c r="E27" s="6" t="s">
        <v>18</v>
      </c>
      <c r="F27" s="22">
        <v>12500000</v>
      </c>
      <c r="G27" s="22"/>
      <c r="H27" s="22"/>
      <c r="I27" s="22"/>
    </row>
    <row r="28" spans="1:9" x14ac:dyDescent="0.2">
      <c r="A28" s="10" t="s">
        <v>19</v>
      </c>
      <c r="B28" s="16" t="s">
        <v>20</v>
      </c>
      <c r="C28" s="6" t="s">
        <v>21</v>
      </c>
      <c r="D28" s="10" t="s">
        <v>6</v>
      </c>
      <c r="E28" s="6" t="s">
        <v>7</v>
      </c>
      <c r="F28" s="22">
        <v>3374000</v>
      </c>
      <c r="G28" s="22"/>
      <c r="H28" s="22"/>
      <c r="I28" s="22"/>
    </row>
    <row r="29" spans="1:9" x14ac:dyDescent="0.2">
      <c r="A29" s="10"/>
      <c r="B29" s="16"/>
      <c r="C29" s="6"/>
      <c r="D29" s="10"/>
      <c r="E29" s="6"/>
      <c r="F29" s="22"/>
      <c r="G29" s="22">
        <f>F27+F28</f>
        <v>15874000</v>
      </c>
      <c r="H29" s="22"/>
      <c r="I29" s="22"/>
    </row>
    <row r="30" spans="1:9" x14ac:dyDescent="0.2">
      <c r="A30" s="10" t="s">
        <v>59</v>
      </c>
      <c r="B30" s="16" t="s">
        <v>20</v>
      </c>
      <c r="C30" s="6" t="s">
        <v>4</v>
      </c>
      <c r="D30" s="10" t="s">
        <v>23</v>
      </c>
      <c r="E30" s="6" t="s">
        <v>24</v>
      </c>
      <c r="F30" s="22">
        <v>4250000</v>
      </c>
      <c r="G30" s="22"/>
      <c r="H30" s="22">
        <v>4250000</v>
      </c>
      <c r="I30" s="22"/>
    </row>
    <row r="31" spans="1:9" x14ac:dyDescent="0.2">
      <c r="A31" s="10"/>
      <c r="B31" s="16"/>
      <c r="C31" s="6"/>
      <c r="D31" s="10"/>
      <c r="E31" s="6"/>
      <c r="F31" s="22"/>
      <c r="G31" s="22"/>
      <c r="H31" s="22"/>
      <c r="I31" s="22"/>
    </row>
    <row r="32" spans="1:9" x14ac:dyDescent="0.2">
      <c r="A32" s="10" t="s">
        <v>59</v>
      </c>
      <c r="B32" s="16" t="s">
        <v>20</v>
      </c>
      <c r="C32" s="6" t="s">
        <v>4</v>
      </c>
      <c r="D32" s="10" t="s">
        <v>33</v>
      </c>
      <c r="E32" s="6" t="s">
        <v>34</v>
      </c>
      <c r="F32" s="22">
        <v>658750</v>
      </c>
      <c r="G32" s="22"/>
      <c r="H32" s="22">
        <f>F32</f>
        <v>658750</v>
      </c>
      <c r="I32" s="22"/>
    </row>
    <row r="33" spans="1:9" x14ac:dyDescent="0.2">
      <c r="A33" s="10"/>
      <c r="B33" s="16"/>
      <c r="C33" s="6"/>
      <c r="D33" s="10"/>
      <c r="E33" s="6"/>
      <c r="F33" s="22"/>
      <c r="G33" s="22"/>
      <c r="H33" s="22"/>
      <c r="I33" s="22"/>
    </row>
    <row r="34" spans="1:9" x14ac:dyDescent="0.2">
      <c r="A34" s="10" t="s">
        <v>60</v>
      </c>
      <c r="B34" s="16" t="s">
        <v>20</v>
      </c>
      <c r="C34" s="6" t="s">
        <v>21</v>
      </c>
      <c r="D34" s="10" t="s">
        <v>35</v>
      </c>
      <c r="E34" s="6" t="s">
        <v>36</v>
      </c>
      <c r="F34" s="22">
        <v>15000000</v>
      </c>
      <c r="G34" s="22"/>
      <c r="H34" s="22"/>
      <c r="I34" s="22"/>
    </row>
    <row r="35" spans="1:9" x14ac:dyDescent="0.2">
      <c r="A35" s="10" t="s">
        <v>60</v>
      </c>
      <c r="B35" s="16" t="s">
        <v>20</v>
      </c>
      <c r="C35" s="6" t="s">
        <v>21</v>
      </c>
      <c r="D35" s="10" t="s">
        <v>41</v>
      </c>
      <c r="E35" s="6" t="s">
        <v>42</v>
      </c>
      <c r="F35" s="22">
        <v>200000</v>
      </c>
      <c r="G35" s="22"/>
      <c r="H35" s="22"/>
      <c r="I35" s="22"/>
    </row>
    <row r="36" spans="1:9" x14ac:dyDescent="0.2">
      <c r="A36" s="10" t="s">
        <v>60</v>
      </c>
      <c r="B36" s="16" t="s">
        <v>20</v>
      </c>
      <c r="C36" s="6" t="s">
        <v>21</v>
      </c>
      <c r="D36" s="10" t="s">
        <v>43</v>
      </c>
      <c r="E36" s="6" t="s">
        <v>44</v>
      </c>
      <c r="F36" s="22">
        <v>100000</v>
      </c>
      <c r="G36" s="22"/>
      <c r="H36" s="22"/>
      <c r="I36" s="22"/>
    </row>
    <row r="37" spans="1:9" x14ac:dyDescent="0.2">
      <c r="A37" s="10" t="s">
        <v>60</v>
      </c>
      <c r="B37" s="16" t="s">
        <v>20</v>
      </c>
      <c r="C37" s="6" t="s">
        <v>21</v>
      </c>
      <c r="D37" s="10" t="s">
        <v>51</v>
      </c>
      <c r="E37" s="6" t="s">
        <v>52</v>
      </c>
      <c r="F37" s="22">
        <v>2975000</v>
      </c>
      <c r="G37" s="22"/>
      <c r="H37" s="22"/>
      <c r="I37" s="22"/>
    </row>
    <row r="38" spans="1:9" ht="15.75" thickBot="1" x14ac:dyDescent="0.3">
      <c r="A38" s="10"/>
      <c r="B38" s="16"/>
      <c r="C38" s="6"/>
      <c r="D38" s="10"/>
      <c r="E38" s="7"/>
      <c r="F38" s="24">
        <f>SUM(F34:F37)</f>
        <v>18275000</v>
      </c>
      <c r="G38" s="21"/>
      <c r="H38" s="21">
        <f>F38</f>
        <v>18275000</v>
      </c>
      <c r="I38" s="21"/>
    </row>
    <row r="39" spans="1:9" s="2" customFormat="1" ht="15.75" thickBot="1" x14ac:dyDescent="0.3">
      <c r="A39" s="10"/>
      <c r="B39" s="17"/>
      <c r="C39" s="10"/>
      <c r="D39" s="11"/>
      <c r="E39" s="12" t="s">
        <v>65</v>
      </c>
      <c r="F39" s="25"/>
      <c r="G39" s="25">
        <f>SUM(G29:G38)</f>
        <v>15874000</v>
      </c>
      <c r="H39" s="25">
        <f>SUM(H30:H38)</f>
        <v>23183750</v>
      </c>
      <c r="I39" s="26">
        <f>G39-H39</f>
        <v>-7309750</v>
      </c>
    </row>
    <row r="40" spans="1:9" ht="15" x14ac:dyDescent="0.25">
      <c r="A40" s="10"/>
      <c r="B40" s="16"/>
      <c r="C40" s="6"/>
      <c r="D40" s="10"/>
      <c r="E40" s="8"/>
      <c r="F40" s="27"/>
      <c r="G40" s="27"/>
      <c r="H40" s="27"/>
      <c r="I40" s="28"/>
    </row>
    <row r="41" spans="1:9" x14ac:dyDescent="0.2">
      <c r="A41" s="10" t="s">
        <v>22</v>
      </c>
      <c r="B41" s="16" t="s">
        <v>5</v>
      </c>
      <c r="C41" s="6" t="s">
        <v>4</v>
      </c>
      <c r="D41" s="10" t="s">
        <v>23</v>
      </c>
      <c r="E41" s="6" t="s">
        <v>24</v>
      </c>
      <c r="F41" s="22">
        <v>115000000</v>
      </c>
      <c r="G41" s="22"/>
      <c r="H41" s="22"/>
      <c r="I41" s="22"/>
    </row>
    <row r="42" spans="1:9" x14ac:dyDescent="0.2">
      <c r="A42" s="10" t="s">
        <v>22</v>
      </c>
      <c r="B42" s="16" t="s">
        <v>5</v>
      </c>
      <c r="C42" s="6" t="s">
        <v>4</v>
      </c>
      <c r="D42" s="10" t="s">
        <v>25</v>
      </c>
      <c r="E42" s="6" t="s">
        <v>26</v>
      </c>
      <c r="F42" s="22">
        <v>6000000</v>
      </c>
      <c r="G42" s="22"/>
      <c r="H42" s="22"/>
      <c r="I42" s="22"/>
    </row>
    <row r="43" spans="1:9" x14ac:dyDescent="0.2">
      <c r="A43" s="10" t="s">
        <v>22</v>
      </c>
      <c r="B43" s="16" t="s">
        <v>5</v>
      </c>
      <c r="C43" s="6" t="s">
        <v>4</v>
      </c>
      <c r="D43" s="10" t="s">
        <v>27</v>
      </c>
      <c r="E43" s="6" t="s">
        <v>28</v>
      </c>
      <c r="F43" s="22">
        <v>1000000</v>
      </c>
      <c r="G43" s="22"/>
      <c r="H43" s="22"/>
      <c r="I43" s="22"/>
    </row>
    <row r="44" spans="1:9" ht="15" x14ac:dyDescent="0.25">
      <c r="A44" s="10"/>
      <c r="B44" s="16"/>
      <c r="C44" s="6"/>
      <c r="D44" s="10"/>
      <c r="E44" s="6"/>
      <c r="F44" s="23"/>
      <c r="G44" s="22"/>
      <c r="H44" s="22">
        <f>F41+F42+F43</f>
        <v>122000000</v>
      </c>
      <c r="I44" s="22"/>
    </row>
    <row r="45" spans="1:9" x14ac:dyDescent="0.2">
      <c r="A45" s="10" t="s">
        <v>22</v>
      </c>
      <c r="B45" s="16" t="s">
        <v>5</v>
      </c>
      <c r="C45" s="6" t="s">
        <v>4</v>
      </c>
      <c r="D45" s="10" t="s">
        <v>33</v>
      </c>
      <c r="E45" s="6" t="s">
        <v>34</v>
      </c>
      <c r="F45" s="22">
        <v>17825000</v>
      </c>
      <c r="G45" s="22"/>
      <c r="H45" s="22">
        <f>F45</f>
        <v>17825000</v>
      </c>
      <c r="I45" s="22"/>
    </row>
    <row r="46" spans="1:9" x14ac:dyDescent="0.2">
      <c r="A46" s="10"/>
      <c r="B46" s="16"/>
      <c r="C46" s="6"/>
      <c r="D46" s="10"/>
      <c r="E46" s="6"/>
      <c r="F46" s="22"/>
      <c r="G46" s="22"/>
      <c r="H46" s="22"/>
      <c r="I46" s="22"/>
    </row>
    <row r="47" spans="1:9" x14ac:dyDescent="0.2">
      <c r="A47" s="10" t="s">
        <v>22</v>
      </c>
      <c r="B47" s="16" t="s">
        <v>5</v>
      </c>
      <c r="C47" s="6" t="s">
        <v>4</v>
      </c>
      <c r="D47" s="10" t="s">
        <v>35</v>
      </c>
      <c r="E47" s="6" t="s">
        <v>36</v>
      </c>
      <c r="F47" s="22">
        <v>2000000</v>
      </c>
      <c r="G47" s="22"/>
      <c r="H47" s="22"/>
      <c r="I47" s="22"/>
    </row>
    <row r="48" spans="1:9" x14ac:dyDescent="0.2">
      <c r="A48" s="10" t="s">
        <v>22</v>
      </c>
      <c r="B48" s="16" t="s">
        <v>5</v>
      </c>
      <c r="C48" s="6" t="s">
        <v>4</v>
      </c>
      <c r="D48" s="10" t="s">
        <v>37</v>
      </c>
      <c r="E48" s="6" t="s">
        <v>38</v>
      </c>
      <c r="F48" s="22">
        <v>3500000</v>
      </c>
      <c r="G48" s="22"/>
      <c r="H48" s="22"/>
      <c r="I48" s="22"/>
    </row>
    <row r="49" spans="1:9" x14ac:dyDescent="0.2">
      <c r="A49" s="10" t="s">
        <v>22</v>
      </c>
      <c r="B49" s="16" t="s">
        <v>5</v>
      </c>
      <c r="C49" s="6" t="s">
        <v>4</v>
      </c>
      <c r="D49" s="10" t="s">
        <v>39</v>
      </c>
      <c r="E49" s="6" t="s">
        <v>40</v>
      </c>
      <c r="F49" s="22">
        <v>700000</v>
      </c>
      <c r="G49" s="22"/>
      <c r="H49" s="22"/>
      <c r="I49" s="22"/>
    </row>
    <row r="50" spans="1:9" x14ac:dyDescent="0.2">
      <c r="A50" s="10" t="s">
        <v>22</v>
      </c>
      <c r="B50" s="16" t="s">
        <v>5</v>
      </c>
      <c r="C50" s="6" t="s">
        <v>4</v>
      </c>
      <c r="D50" s="10" t="s">
        <v>41</v>
      </c>
      <c r="E50" s="6" t="s">
        <v>42</v>
      </c>
      <c r="F50" s="22">
        <v>3000000</v>
      </c>
      <c r="G50" s="22"/>
      <c r="H50" s="22"/>
      <c r="I50" s="22"/>
    </row>
    <row r="51" spans="1:9" x14ac:dyDescent="0.2">
      <c r="A51" s="10" t="s">
        <v>22</v>
      </c>
      <c r="B51" s="16" t="s">
        <v>5</v>
      </c>
      <c r="C51" s="6" t="s">
        <v>4</v>
      </c>
      <c r="D51" s="10" t="s">
        <v>43</v>
      </c>
      <c r="E51" s="6" t="s">
        <v>44</v>
      </c>
      <c r="F51" s="22">
        <v>500000</v>
      </c>
      <c r="G51" s="22"/>
      <c r="H51" s="22"/>
      <c r="I51" s="22"/>
    </row>
    <row r="52" spans="1:9" x14ac:dyDescent="0.2">
      <c r="A52" s="10" t="s">
        <v>22</v>
      </c>
      <c r="B52" s="16" t="s">
        <v>5</v>
      </c>
      <c r="C52" s="6" t="s">
        <v>4</v>
      </c>
      <c r="D52" s="10" t="s">
        <v>45</v>
      </c>
      <c r="E52" s="6" t="s">
        <v>46</v>
      </c>
      <c r="F52" s="22">
        <v>300000</v>
      </c>
      <c r="G52" s="22"/>
      <c r="H52" s="22"/>
      <c r="I52" s="22"/>
    </row>
    <row r="53" spans="1:9" x14ac:dyDescent="0.2">
      <c r="A53" s="10" t="s">
        <v>22</v>
      </c>
      <c r="B53" s="16" t="s">
        <v>5</v>
      </c>
      <c r="C53" s="6" t="s">
        <v>4</v>
      </c>
      <c r="D53" s="10" t="s">
        <v>47</v>
      </c>
      <c r="E53" s="6" t="s">
        <v>48</v>
      </c>
      <c r="F53" s="22">
        <v>2500000</v>
      </c>
      <c r="G53" s="22"/>
      <c r="H53" s="22"/>
      <c r="I53" s="22"/>
    </row>
    <row r="54" spans="1:9" x14ac:dyDescent="0.2">
      <c r="A54" s="10" t="s">
        <v>22</v>
      </c>
      <c r="B54" s="16" t="s">
        <v>5</v>
      </c>
      <c r="C54" s="6" t="s">
        <v>4</v>
      </c>
      <c r="D54" s="10" t="s">
        <v>49</v>
      </c>
      <c r="E54" s="6" t="s">
        <v>50</v>
      </c>
      <c r="F54" s="22">
        <v>4640000</v>
      </c>
      <c r="G54" s="22"/>
      <c r="H54" s="22"/>
      <c r="I54" s="22"/>
    </row>
    <row r="55" spans="1:9" x14ac:dyDescent="0.2">
      <c r="A55" s="10" t="s">
        <v>22</v>
      </c>
      <c r="B55" s="16" t="s">
        <v>5</v>
      </c>
      <c r="C55" s="6" t="s">
        <v>4</v>
      </c>
      <c r="D55" s="10" t="s">
        <v>51</v>
      </c>
      <c r="E55" s="6" t="s">
        <v>52</v>
      </c>
      <c r="F55" s="22">
        <v>2500000</v>
      </c>
      <c r="G55" s="22"/>
      <c r="H55" s="22"/>
      <c r="I55" s="22"/>
    </row>
    <row r="56" spans="1:9" x14ac:dyDescent="0.2">
      <c r="A56" s="10" t="s">
        <v>22</v>
      </c>
      <c r="B56" s="16" t="s">
        <v>5</v>
      </c>
      <c r="C56" s="6" t="s">
        <v>4</v>
      </c>
      <c r="D56" s="10" t="s">
        <v>53</v>
      </c>
      <c r="E56" s="6" t="s">
        <v>54</v>
      </c>
      <c r="F56" s="22">
        <v>3000000</v>
      </c>
      <c r="G56" s="22"/>
      <c r="H56" s="22"/>
      <c r="I56" s="22"/>
    </row>
    <row r="57" spans="1:9" ht="15" x14ac:dyDescent="0.25">
      <c r="A57" s="10"/>
      <c r="B57" s="16"/>
      <c r="C57" s="6"/>
      <c r="D57" s="10"/>
      <c r="E57" s="7"/>
      <c r="F57" s="24">
        <f>SUM(F47:F56)</f>
        <v>22640000</v>
      </c>
      <c r="G57" s="21"/>
      <c r="H57" s="21">
        <f>F57</f>
        <v>22640000</v>
      </c>
      <c r="I57" s="21"/>
    </row>
    <row r="58" spans="1:9" x14ac:dyDescent="0.2">
      <c r="A58" s="10" t="s">
        <v>22</v>
      </c>
      <c r="B58" s="16" t="s">
        <v>74</v>
      </c>
      <c r="C58" s="6" t="s">
        <v>4</v>
      </c>
      <c r="D58" s="11" t="s">
        <v>75</v>
      </c>
      <c r="E58" s="38" t="s">
        <v>77</v>
      </c>
      <c r="F58" s="29">
        <v>2000000</v>
      </c>
      <c r="G58" s="29"/>
      <c r="H58" s="29"/>
      <c r="I58" s="36"/>
    </row>
    <row r="59" spans="1:9" x14ac:dyDescent="0.2">
      <c r="A59" s="10" t="s">
        <v>22</v>
      </c>
      <c r="B59" s="16" t="s">
        <v>74</v>
      </c>
      <c r="C59" s="6" t="s">
        <v>4</v>
      </c>
      <c r="D59" s="11" t="s">
        <v>76</v>
      </c>
      <c r="E59" s="38" t="s">
        <v>78</v>
      </c>
      <c r="F59" s="29">
        <v>540000</v>
      </c>
      <c r="G59" s="29"/>
      <c r="H59" s="29"/>
      <c r="I59" s="36"/>
    </row>
    <row r="60" spans="1:9" ht="15.75" thickBot="1" x14ac:dyDescent="0.3">
      <c r="A60" s="10"/>
      <c r="B60" s="16"/>
      <c r="C60" s="6"/>
      <c r="D60" s="11"/>
      <c r="E60" s="35"/>
      <c r="F60" s="34">
        <f>SUM(F58:F59)</f>
        <v>2540000</v>
      </c>
      <c r="G60" s="29"/>
      <c r="H60" s="29">
        <f>F60</f>
        <v>2540000</v>
      </c>
      <c r="I60" s="36"/>
    </row>
    <row r="61" spans="1:9" ht="15.75" thickBot="1" x14ac:dyDescent="0.3">
      <c r="A61" s="10"/>
      <c r="B61" s="16"/>
      <c r="C61" s="6"/>
      <c r="D61" s="11"/>
      <c r="E61" s="12" t="s">
        <v>65</v>
      </c>
      <c r="F61" s="25"/>
      <c r="G61" s="25"/>
      <c r="H61" s="25">
        <f>H60+H57+H45+H44</f>
        <v>165005000</v>
      </c>
      <c r="I61" s="26">
        <f>0-H61</f>
        <v>-165005000</v>
      </c>
    </row>
    <row r="62" spans="1:9" x14ac:dyDescent="0.2">
      <c r="A62" s="10" t="s">
        <v>55</v>
      </c>
      <c r="B62" s="16" t="s">
        <v>14</v>
      </c>
      <c r="C62" s="6" t="s">
        <v>4</v>
      </c>
      <c r="D62" s="10" t="s">
        <v>23</v>
      </c>
      <c r="E62" s="6" t="s">
        <v>24</v>
      </c>
      <c r="F62" s="22">
        <v>8920000</v>
      </c>
      <c r="G62" s="22"/>
      <c r="H62" s="22">
        <f>F62</f>
        <v>8920000</v>
      </c>
      <c r="I62" s="22"/>
    </row>
    <row r="63" spans="1:9" x14ac:dyDescent="0.2">
      <c r="A63" s="10" t="s">
        <v>55</v>
      </c>
      <c r="B63" s="16" t="s">
        <v>14</v>
      </c>
      <c r="C63" s="6" t="s">
        <v>4</v>
      </c>
      <c r="D63" s="10" t="s">
        <v>33</v>
      </c>
      <c r="E63" s="6" t="s">
        <v>34</v>
      </c>
      <c r="F63" s="22">
        <v>1382600</v>
      </c>
      <c r="G63" s="22"/>
      <c r="H63" s="22">
        <f>F63</f>
        <v>1382600</v>
      </c>
      <c r="I63" s="22"/>
    </row>
    <row r="64" spans="1:9" ht="15" thickBot="1" x14ac:dyDescent="0.25">
      <c r="A64" s="10"/>
      <c r="B64" s="16"/>
      <c r="C64" s="6"/>
      <c r="D64" s="11"/>
      <c r="E64" s="35"/>
      <c r="F64" s="29"/>
      <c r="G64" s="29"/>
      <c r="H64" s="29"/>
      <c r="I64" s="36"/>
    </row>
    <row r="65" spans="1:9" ht="15.75" thickBot="1" x14ac:dyDescent="0.3">
      <c r="A65" s="10"/>
      <c r="B65" s="16"/>
      <c r="C65" s="6"/>
      <c r="D65" s="11"/>
      <c r="E65" s="12" t="s">
        <v>66</v>
      </c>
      <c r="F65" s="25"/>
      <c r="G65" s="25"/>
      <c r="H65" s="25">
        <f>SUM(H62:H63)</f>
        <v>10302600</v>
      </c>
      <c r="I65" s="26">
        <f>0-H65</f>
        <v>-10302600</v>
      </c>
    </row>
    <row r="66" spans="1:9" x14ac:dyDescent="0.2">
      <c r="A66" s="10"/>
      <c r="B66" s="16"/>
      <c r="C66" s="6"/>
      <c r="D66" s="10"/>
      <c r="E66" s="8"/>
      <c r="F66" s="27"/>
      <c r="G66" s="27"/>
      <c r="H66" s="27"/>
      <c r="I66" s="27"/>
    </row>
    <row r="67" spans="1:9" x14ac:dyDescent="0.2">
      <c r="A67" s="10" t="s">
        <v>8</v>
      </c>
      <c r="B67" s="16" t="s">
        <v>9</v>
      </c>
      <c r="C67" s="6" t="s">
        <v>4</v>
      </c>
      <c r="D67" s="10" t="s">
        <v>10</v>
      </c>
      <c r="E67" s="6" t="s">
        <v>11</v>
      </c>
      <c r="F67" s="22">
        <v>91704</v>
      </c>
      <c r="G67" s="22"/>
      <c r="H67" s="22"/>
      <c r="I67" s="22"/>
    </row>
    <row r="68" spans="1:9" x14ac:dyDescent="0.2">
      <c r="A68" s="10" t="s">
        <v>8</v>
      </c>
      <c r="B68" s="16" t="s">
        <v>9</v>
      </c>
      <c r="C68" s="6" t="s">
        <v>4</v>
      </c>
      <c r="D68" s="10" t="s">
        <v>12</v>
      </c>
      <c r="E68" s="6" t="s">
        <v>13</v>
      </c>
      <c r="F68" s="22">
        <v>222702546</v>
      </c>
      <c r="G68" s="22"/>
      <c r="H68" s="22"/>
      <c r="I68" s="22"/>
    </row>
    <row r="69" spans="1:9" ht="15.75" thickBot="1" x14ac:dyDescent="0.3">
      <c r="A69" s="10"/>
      <c r="B69" s="16"/>
      <c r="C69" s="6"/>
      <c r="D69" s="10"/>
      <c r="E69" s="7"/>
      <c r="F69" s="24"/>
      <c r="G69" s="21">
        <f>F67+F68</f>
        <v>222794250</v>
      </c>
      <c r="H69" s="21"/>
      <c r="I69" s="21"/>
    </row>
    <row r="70" spans="1:9" ht="15.75" thickBot="1" x14ac:dyDescent="0.3">
      <c r="A70" s="10"/>
      <c r="B70" s="16"/>
      <c r="C70" s="6"/>
      <c r="D70" s="11"/>
      <c r="E70" s="12" t="s">
        <v>66</v>
      </c>
      <c r="F70" s="25"/>
      <c r="G70" s="25">
        <f>G69</f>
        <v>222794250</v>
      </c>
      <c r="H70" s="25"/>
      <c r="I70" s="26">
        <f>G70</f>
        <v>222794250</v>
      </c>
    </row>
    <row r="71" spans="1:9" ht="15" x14ac:dyDescent="0.25">
      <c r="A71" s="10"/>
      <c r="B71" s="16"/>
      <c r="C71" s="6"/>
      <c r="D71" s="10"/>
      <c r="E71" s="8"/>
      <c r="F71" s="28"/>
      <c r="G71" s="27"/>
      <c r="H71" s="27"/>
      <c r="I71" s="27"/>
    </row>
    <row r="72" spans="1:9" ht="15" thickBot="1" x14ac:dyDescent="0.25">
      <c r="A72" s="10"/>
      <c r="B72" s="16"/>
      <c r="C72" s="6"/>
      <c r="D72" s="10"/>
      <c r="E72" s="9"/>
      <c r="F72" s="29"/>
      <c r="G72" s="29"/>
      <c r="H72" s="29"/>
      <c r="I72" s="29"/>
    </row>
    <row r="73" spans="1:9" ht="15.75" thickBot="1" x14ac:dyDescent="0.25">
      <c r="E73" s="19" t="s">
        <v>67</v>
      </c>
      <c r="F73" s="30"/>
      <c r="G73" s="30">
        <f>G70+G39+G25</f>
        <v>254168250</v>
      </c>
      <c r="H73" s="30">
        <f>H65+H61+H39+H25</f>
        <v>254168250</v>
      </c>
      <c r="I73" s="31">
        <f>SUM(I25:I72)</f>
        <v>0</v>
      </c>
    </row>
    <row r="75" spans="1:9" x14ac:dyDescent="0.2">
      <c r="D75" s="2" t="s">
        <v>68</v>
      </c>
      <c r="E75" s="33" t="s">
        <v>69</v>
      </c>
      <c r="F75" s="32" t="s">
        <v>70</v>
      </c>
      <c r="G75" s="32">
        <v>34648141</v>
      </c>
    </row>
    <row r="76" spans="1:9" x14ac:dyDescent="0.2">
      <c r="F76" s="32" t="s">
        <v>71</v>
      </c>
      <c r="G76" s="32">
        <v>173394760</v>
      </c>
    </row>
    <row r="77" spans="1:9" x14ac:dyDescent="0.2">
      <c r="F77" s="32" t="s">
        <v>72</v>
      </c>
      <c r="G77" s="32">
        <v>35391055</v>
      </c>
    </row>
    <row r="78" spans="1:9" x14ac:dyDescent="0.2">
      <c r="E78"/>
      <c r="G78" s="37">
        <f>SUM(G75:G77)</f>
        <v>243433956</v>
      </c>
    </row>
    <row r="79" spans="1:9" x14ac:dyDescent="0.2">
      <c r="E79" t="s">
        <v>73</v>
      </c>
      <c r="G79" s="32">
        <f>H73-G78</f>
        <v>10734294</v>
      </c>
    </row>
  </sheetData>
  <sheetProtection selectLockedCells="1" selectUnlockedCells="1"/>
  <mergeCells count="2">
    <mergeCell ref="A1:I1"/>
    <mergeCell ref="A2:I2"/>
  </mergeCells>
  <pageMargins left="0.39370078740157483" right="0.39370078740157483" top="0.62992125984251968" bottom="0.78740157480314965" header="0.78740157480314965" footer="0.78740157480314965"/>
  <pageSetup paperSize="9" scale="85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Normal="100" workbookViewId="0">
      <selection sqref="A1:I1"/>
    </sheetView>
  </sheetViews>
  <sheetFormatPr defaultColWidth="11.5703125" defaultRowHeight="14.25" x14ac:dyDescent="0.2"/>
  <cols>
    <col min="1" max="1" width="13.28515625" style="2" customWidth="1"/>
    <col min="2" max="2" width="32.7109375" style="3" customWidth="1"/>
    <col min="3" max="3" width="5.85546875" style="1" customWidth="1"/>
    <col min="4" max="4" width="8" style="2" customWidth="1"/>
    <col min="5" max="5" width="38.140625" style="1" customWidth="1"/>
    <col min="6" max="6" width="14.85546875" style="32" customWidth="1"/>
    <col min="7" max="7" width="16.85546875" style="32" customWidth="1"/>
    <col min="8" max="8" width="15.42578125" style="32" customWidth="1"/>
    <col min="9" max="9" width="16.7109375" style="32" customWidth="1"/>
    <col min="10" max="16384" width="11.5703125" style="1"/>
  </cols>
  <sheetData>
    <row r="1" spans="1:9" ht="24" customHeight="1" x14ac:dyDescent="0.25">
      <c r="A1" s="40" t="s">
        <v>80</v>
      </c>
      <c r="B1" s="41"/>
      <c r="C1" s="41"/>
      <c r="D1" s="41"/>
      <c r="E1" s="41"/>
      <c r="F1" s="41"/>
      <c r="G1" s="41"/>
      <c r="H1" s="41"/>
      <c r="I1" s="42"/>
    </row>
    <row r="2" spans="1:9" ht="28.5" customHeight="1" x14ac:dyDescent="0.25">
      <c r="A2" s="43" t="s">
        <v>79</v>
      </c>
      <c r="B2" s="44"/>
      <c r="C2" s="44"/>
      <c r="D2" s="44"/>
      <c r="E2" s="44"/>
      <c r="F2" s="44"/>
      <c r="G2" s="44"/>
      <c r="H2" s="44"/>
      <c r="I2" s="45"/>
    </row>
    <row r="3" spans="1:9" s="4" customFormat="1" ht="15" x14ac:dyDescent="0.25">
      <c r="A3" s="13" t="s">
        <v>0</v>
      </c>
      <c r="B3" s="14" t="s">
        <v>1</v>
      </c>
      <c r="C3" s="5" t="s">
        <v>2</v>
      </c>
      <c r="D3" s="5" t="s">
        <v>3</v>
      </c>
      <c r="E3" s="5" t="s">
        <v>1</v>
      </c>
      <c r="F3" s="20" t="s">
        <v>64</v>
      </c>
      <c r="G3" s="20" t="s">
        <v>62</v>
      </c>
      <c r="H3" s="20" t="s">
        <v>61</v>
      </c>
      <c r="I3" s="20" t="s">
        <v>63</v>
      </c>
    </row>
    <row r="4" spans="1:9" x14ac:dyDescent="0.2">
      <c r="A4" s="10"/>
      <c r="B4" s="15"/>
      <c r="C4" s="7"/>
      <c r="D4" s="18"/>
      <c r="E4" s="7"/>
      <c r="F4" s="21"/>
      <c r="G4" s="21"/>
      <c r="H4" s="21"/>
      <c r="I4" s="21"/>
    </row>
    <row r="5" spans="1:9" x14ac:dyDescent="0.2">
      <c r="A5" s="10" t="s">
        <v>15</v>
      </c>
      <c r="B5" s="16" t="s">
        <v>16</v>
      </c>
      <c r="C5" s="6" t="s">
        <v>4</v>
      </c>
      <c r="D5" s="10" t="s">
        <v>17</v>
      </c>
      <c r="E5" s="6" t="s">
        <v>18</v>
      </c>
      <c r="F5" s="22">
        <v>13000000</v>
      </c>
      <c r="G5" s="22"/>
      <c r="H5" s="22"/>
      <c r="I5" s="22"/>
    </row>
    <row r="6" spans="1:9" x14ac:dyDescent="0.2">
      <c r="A6" s="10" t="s">
        <v>19</v>
      </c>
      <c r="B6" s="16" t="s">
        <v>20</v>
      </c>
      <c r="C6" s="6" t="s">
        <v>21</v>
      </c>
      <c r="D6" s="10" t="s">
        <v>17</v>
      </c>
      <c r="E6" s="6" t="s">
        <v>18</v>
      </c>
      <c r="F6" s="22">
        <v>12500000</v>
      </c>
      <c r="G6" s="22"/>
      <c r="H6" s="22"/>
      <c r="I6" s="22"/>
    </row>
    <row r="7" spans="1:9" x14ac:dyDescent="0.2">
      <c r="A7" s="10" t="s">
        <v>15</v>
      </c>
      <c r="B7" s="16" t="s">
        <v>16</v>
      </c>
      <c r="C7" s="6" t="s">
        <v>4</v>
      </c>
      <c r="D7" s="10" t="s">
        <v>6</v>
      </c>
      <c r="E7" s="6" t="s">
        <v>7</v>
      </c>
      <c r="F7" s="22">
        <v>2500000</v>
      </c>
      <c r="G7" s="22"/>
      <c r="H7" s="22"/>
      <c r="I7" s="22"/>
    </row>
    <row r="8" spans="1:9" x14ac:dyDescent="0.2">
      <c r="A8" s="10" t="s">
        <v>19</v>
      </c>
      <c r="B8" s="16" t="s">
        <v>20</v>
      </c>
      <c r="C8" s="6" t="s">
        <v>21</v>
      </c>
      <c r="D8" s="10" t="s">
        <v>6</v>
      </c>
      <c r="E8" s="6" t="s">
        <v>7</v>
      </c>
      <c r="F8" s="22">
        <v>3374000</v>
      </c>
      <c r="G8" s="22"/>
      <c r="H8" s="22"/>
      <c r="I8" s="22"/>
    </row>
    <row r="9" spans="1:9" x14ac:dyDescent="0.2">
      <c r="A9" s="10" t="s">
        <v>8</v>
      </c>
      <c r="B9" s="16" t="s">
        <v>9</v>
      </c>
      <c r="C9" s="6" t="s">
        <v>4</v>
      </c>
      <c r="D9" s="10" t="s">
        <v>10</v>
      </c>
      <c r="E9" s="6" t="s">
        <v>11</v>
      </c>
      <c r="F9" s="22">
        <v>91704</v>
      </c>
      <c r="G9" s="22"/>
      <c r="H9" s="22"/>
      <c r="I9" s="22"/>
    </row>
    <row r="10" spans="1:9" x14ac:dyDescent="0.2">
      <c r="A10" s="10" t="s">
        <v>8</v>
      </c>
      <c r="B10" s="16" t="s">
        <v>9</v>
      </c>
      <c r="C10" s="6" t="s">
        <v>4</v>
      </c>
      <c r="D10" s="10" t="s">
        <v>12</v>
      </c>
      <c r="E10" s="6" t="s">
        <v>13</v>
      </c>
      <c r="F10" s="22">
        <v>222702546</v>
      </c>
      <c r="G10" s="22"/>
      <c r="H10" s="22"/>
      <c r="I10" s="22"/>
    </row>
    <row r="11" spans="1:9" x14ac:dyDescent="0.2">
      <c r="A11" s="10"/>
      <c r="B11" s="16"/>
      <c r="C11" s="6"/>
      <c r="D11" s="10"/>
      <c r="E11" s="6"/>
      <c r="F11" s="22">
        <f>SUM(F5:F10)</f>
        <v>254168250</v>
      </c>
      <c r="G11" s="22">
        <f>F11</f>
        <v>254168250</v>
      </c>
      <c r="H11" s="22"/>
      <c r="I11" s="22"/>
    </row>
    <row r="12" spans="1:9" x14ac:dyDescent="0.2">
      <c r="A12" s="10" t="s">
        <v>56</v>
      </c>
      <c r="B12" s="16" t="s">
        <v>16</v>
      </c>
      <c r="C12" s="6" t="s">
        <v>4</v>
      </c>
      <c r="D12" s="10" t="s">
        <v>23</v>
      </c>
      <c r="E12" s="6" t="s">
        <v>24</v>
      </c>
      <c r="F12" s="22">
        <v>14500000</v>
      </c>
      <c r="G12" s="22"/>
      <c r="H12" s="22"/>
      <c r="I12" s="22"/>
    </row>
    <row r="13" spans="1:9" x14ac:dyDescent="0.2">
      <c r="A13" s="10" t="s">
        <v>59</v>
      </c>
      <c r="B13" s="16" t="s">
        <v>20</v>
      </c>
      <c r="C13" s="6" t="s">
        <v>4</v>
      </c>
      <c r="D13" s="10" t="s">
        <v>23</v>
      </c>
      <c r="E13" s="6" t="s">
        <v>24</v>
      </c>
      <c r="F13" s="22">
        <v>4250000</v>
      </c>
      <c r="G13" s="22"/>
      <c r="H13" s="22"/>
      <c r="I13" s="22"/>
    </row>
    <row r="14" spans="1:9" x14ac:dyDescent="0.2">
      <c r="A14" s="10" t="s">
        <v>22</v>
      </c>
      <c r="B14" s="16" t="s">
        <v>5</v>
      </c>
      <c r="C14" s="6" t="s">
        <v>4</v>
      </c>
      <c r="D14" s="10" t="s">
        <v>23</v>
      </c>
      <c r="E14" s="6" t="s">
        <v>24</v>
      </c>
      <c r="F14" s="22">
        <v>115000000</v>
      </c>
      <c r="G14" s="22"/>
      <c r="H14" s="22"/>
      <c r="I14" s="22"/>
    </row>
    <row r="15" spans="1:9" x14ac:dyDescent="0.2">
      <c r="A15" s="10" t="s">
        <v>55</v>
      </c>
      <c r="B15" s="16" t="s">
        <v>14</v>
      </c>
      <c r="C15" s="6" t="s">
        <v>4</v>
      </c>
      <c r="D15" s="10" t="s">
        <v>23</v>
      </c>
      <c r="E15" s="6" t="s">
        <v>24</v>
      </c>
      <c r="F15" s="22">
        <v>8920000</v>
      </c>
      <c r="G15" s="22"/>
      <c r="H15" s="22"/>
      <c r="I15" s="22"/>
    </row>
    <row r="16" spans="1:9" x14ac:dyDescent="0.2">
      <c r="A16" s="10" t="s">
        <v>22</v>
      </c>
      <c r="B16" s="16" t="s">
        <v>5</v>
      </c>
      <c r="C16" s="6" t="s">
        <v>4</v>
      </c>
      <c r="D16" s="10" t="s">
        <v>25</v>
      </c>
      <c r="E16" s="6" t="s">
        <v>26</v>
      </c>
      <c r="F16" s="22">
        <v>6000000</v>
      </c>
      <c r="G16" s="22"/>
      <c r="H16" s="22"/>
      <c r="I16" s="22"/>
    </row>
    <row r="17" spans="1:9" x14ac:dyDescent="0.2">
      <c r="A17" s="10" t="s">
        <v>22</v>
      </c>
      <c r="B17" s="16" t="s">
        <v>5</v>
      </c>
      <c r="C17" s="6" t="s">
        <v>4</v>
      </c>
      <c r="D17" s="10" t="s">
        <v>27</v>
      </c>
      <c r="E17" s="6" t="s">
        <v>28</v>
      </c>
      <c r="F17" s="22">
        <v>1000000</v>
      </c>
      <c r="G17" s="22"/>
      <c r="H17" s="22"/>
      <c r="I17" s="22"/>
    </row>
    <row r="18" spans="1:9" x14ac:dyDescent="0.2">
      <c r="A18" s="10" t="s">
        <v>56</v>
      </c>
      <c r="B18" s="16" t="s">
        <v>16</v>
      </c>
      <c r="C18" s="6" t="s">
        <v>4</v>
      </c>
      <c r="D18" s="10" t="s">
        <v>29</v>
      </c>
      <c r="E18" s="6" t="s">
        <v>30</v>
      </c>
      <c r="F18" s="22">
        <v>900000</v>
      </c>
      <c r="G18" s="22"/>
      <c r="H18" s="22"/>
      <c r="I18" s="22"/>
    </row>
    <row r="19" spans="1:9" x14ac:dyDescent="0.2">
      <c r="A19" s="10" t="s">
        <v>56</v>
      </c>
      <c r="B19" s="16" t="s">
        <v>16</v>
      </c>
      <c r="C19" s="6" t="s">
        <v>4</v>
      </c>
      <c r="D19" s="10" t="s">
        <v>31</v>
      </c>
      <c r="E19" s="6" t="s">
        <v>32</v>
      </c>
      <c r="F19" s="22">
        <v>2580000</v>
      </c>
      <c r="G19" s="22"/>
      <c r="H19" s="22"/>
      <c r="I19" s="22"/>
    </row>
    <row r="20" spans="1:9" x14ac:dyDescent="0.2">
      <c r="A20" s="10"/>
      <c r="B20" s="16"/>
      <c r="C20" s="6"/>
      <c r="D20" s="10"/>
      <c r="E20" s="6"/>
      <c r="F20" s="22">
        <f>SUM(F12:F19)</f>
        <v>153150000</v>
      </c>
      <c r="G20" s="22"/>
      <c r="H20" s="22">
        <f>F20</f>
        <v>153150000</v>
      </c>
      <c r="I20" s="22"/>
    </row>
    <row r="21" spans="1:9" x14ac:dyDescent="0.2">
      <c r="A21" s="10" t="s">
        <v>56</v>
      </c>
      <c r="B21" s="16" t="s">
        <v>16</v>
      </c>
      <c r="C21" s="6" t="s">
        <v>4</v>
      </c>
      <c r="D21" s="10" t="s">
        <v>33</v>
      </c>
      <c r="E21" s="6" t="s">
        <v>34</v>
      </c>
      <c r="F21" s="22">
        <v>2786900</v>
      </c>
      <c r="G21" s="22"/>
      <c r="H21" s="22"/>
      <c r="I21" s="22"/>
    </row>
    <row r="22" spans="1:9" x14ac:dyDescent="0.2">
      <c r="A22" s="10" t="s">
        <v>59</v>
      </c>
      <c r="B22" s="16" t="s">
        <v>20</v>
      </c>
      <c r="C22" s="6" t="s">
        <v>4</v>
      </c>
      <c r="D22" s="10" t="s">
        <v>33</v>
      </c>
      <c r="E22" s="6" t="s">
        <v>34</v>
      </c>
      <c r="F22" s="22">
        <v>658750</v>
      </c>
      <c r="G22" s="22"/>
      <c r="H22" s="22"/>
      <c r="I22" s="22"/>
    </row>
    <row r="23" spans="1:9" x14ac:dyDescent="0.2">
      <c r="A23" s="10" t="s">
        <v>22</v>
      </c>
      <c r="B23" s="16" t="s">
        <v>5</v>
      </c>
      <c r="C23" s="6" t="s">
        <v>4</v>
      </c>
      <c r="D23" s="10" t="s">
        <v>33</v>
      </c>
      <c r="E23" s="6" t="s">
        <v>34</v>
      </c>
      <c r="F23" s="22">
        <v>17825000</v>
      </c>
      <c r="G23" s="22"/>
      <c r="H23" s="22"/>
      <c r="I23" s="22"/>
    </row>
    <row r="24" spans="1:9" x14ac:dyDescent="0.2">
      <c r="A24" s="10" t="s">
        <v>55</v>
      </c>
      <c r="B24" s="16" t="s">
        <v>14</v>
      </c>
      <c r="C24" s="6" t="s">
        <v>4</v>
      </c>
      <c r="D24" s="10" t="s">
        <v>33</v>
      </c>
      <c r="E24" s="6" t="s">
        <v>34</v>
      </c>
      <c r="F24" s="22">
        <v>1382600</v>
      </c>
      <c r="G24" s="22"/>
      <c r="H24" s="22"/>
      <c r="I24" s="22"/>
    </row>
    <row r="25" spans="1:9" x14ac:dyDescent="0.2">
      <c r="A25" s="10"/>
      <c r="B25" s="16"/>
      <c r="C25" s="6"/>
      <c r="D25" s="10"/>
      <c r="E25" s="6"/>
      <c r="F25" s="22">
        <f>SUM(F21:F24)</f>
        <v>22653250</v>
      </c>
      <c r="G25" s="22"/>
      <c r="H25" s="22">
        <f>F25</f>
        <v>22653250</v>
      </c>
      <c r="I25" s="22"/>
    </row>
    <row r="26" spans="1:9" x14ac:dyDescent="0.2">
      <c r="A26" s="10" t="s">
        <v>56</v>
      </c>
      <c r="B26" s="16" t="s">
        <v>16</v>
      </c>
      <c r="C26" s="6" t="s">
        <v>4</v>
      </c>
      <c r="D26" s="10" t="s">
        <v>35</v>
      </c>
      <c r="E26" s="6" t="s">
        <v>36</v>
      </c>
      <c r="F26" s="22">
        <v>26000000</v>
      </c>
      <c r="G26" s="22"/>
      <c r="H26" s="22"/>
      <c r="I26" s="22"/>
    </row>
    <row r="27" spans="1:9" x14ac:dyDescent="0.2">
      <c r="A27" s="10" t="s">
        <v>60</v>
      </c>
      <c r="B27" s="16" t="s">
        <v>20</v>
      </c>
      <c r="C27" s="6" t="s">
        <v>21</v>
      </c>
      <c r="D27" s="10" t="s">
        <v>35</v>
      </c>
      <c r="E27" s="6" t="s">
        <v>36</v>
      </c>
      <c r="F27" s="22">
        <v>15000000</v>
      </c>
      <c r="G27" s="22"/>
      <c r="H27" s="22"/>
      <c r="I27" s="22"/>
    </row>
    <row r="28" spans="1:9" s="2" customFormat="1" x14ac:dyDescent="0.2">
      <c r="A28" s="10" t="s">
        <v>22</v>
      </c>
      <c r="B28" s="16" t="s">
        <v>5</v>
      </c>
      <c r="C28" s="6" t="s">
        <v>4</v>
      </c>
      <c r="D28" s="10" t="s">
        <v>35</v>
      </c>
      <c r="E28" s="6" t="s">
        <v>36</v>
      </c>
      <c r="F28" s="22">
        <v>2000000</v>
      </c>
      <c r="G28" s="22"/>
      <c r="H28" s="22"/>
      <c r="I28" s="22"/>
    </row>
    <row r="29" spans="1:9" x14ac:dyDescent="0.2">
      <c r="A29" s="10" t="s">
        <v>56</v>
      </c>
      <c r="B29" s="16" t="s">
        <v>16</v>
      </c>
      <c r="C29" s="6" t="s">
        <v>4</v>
      </c>
      <c r="D29" s="10" t="s">
        <v>37</v>
      </c>
      <c r="E29" s="6" t="s">
        <v>38</v>
      </c>
      <c r="F29" s="22">
        <v>50000</v>
      </c>
      <c r="G29" s="22"/>
      <c r="H29" s="22"/>
      <c r="I29" s="22"/>
    </row>
    <row r="30" spans="1:9" x14ac:dyDescent="0.2">
      <c r="A30" s="10" t="s">
        <v>22</v>
      </c>
      <c r="B30" s="16" t="s">
        <v>5</v>
      </c>
      <c r="C30" s="6" t="s">
        <v>4</v>
      </c>
      <c r="D30" s="10" t="s">
        <v>37</v>
      </c>
      <c r="E30" s="6" t="s">
        <v>38</v>
      </c>
      <c r="F30" s="22">
        <v>3500000</v>
      </c>
      <c r="G30" s="22"/>
      <c r="H30" s="22"/>
      <c r="I30" s="22"/>
    </row>
    <row r="31" spans="1:9" x14ac:dyDescent="0.2">
      <c r="A31" s="10" t="s">
        <v>56</v>
      </c>
      <c r="B31" s="16" t="s">
        <v>16</v>
      </c>
      <c r="C31" s="6" t="s">
        <v>4</v>
      </c>
      <c r="D31" s="10" t="s">
        <v>39</v>
      </c>
      <c r="E31" s="6" t="s">
        <v>40</v>
      </c>
      <c r="F31" s="22">
        <v>50000</v>
      </c>
      <c r="G31" s="22"/>
      <c r="H31" s="22"/>
      <c r="I31" s="22"/>
    </row>
    <row r="32" spans="1:9" x14ac:dyDescent="0.2">
      <c r="A32" s="10" t="s">
        <v>22</v>
      </c>
      <c r="B32" s="16" t="s">
        <v>5</v>
      </c>
      <c r="C32" s="6" t="s">
        <v>4</v>
      </c>
      <c r="D32" s="10" t="s">
        <v>39</v>
      </c>
      <c r="E32" s="6" t="s">
        <v>40</v>
      </c>
      <c r="F32" s="22">
        <v>700000</v>
      </c>
      <c r="G32" s="22"/>
      <c r="H32" s="22"/>
      <c r="I32" s="22"/>
    </row>
    <row r="33" spans="1:9" x14ac:dyDescent="0.2">
      <c r="A33" s="10" t="s">
        <v>56</v>
      </c>
      <c r="B33" s="16" t="s">
        <v>16</v>
      </c>
      <c r="C33" s="6" t="s">
        <v>4</v>
      </c>
      <c r="D33" s="10" t="s">
        <v>41</v>
      </c>
      <c r="E33" s="6" t="s">
        <v>42</v>
      </c>
      <c r="F33" s="22">
        <v>600000</v>
      </c>
      <c r="G33" s="22"/>
      <c r="H33" s="22"/>
      <c r="I33" s="22"/>
    </row>
    <row r="34" spans="1:9" x14ac:dyDescent="0.2">
      <c r="A34" s="10" t="s">
        <v>60</v>
      </c>
      <c r="B34" s="16" t="s">
        <v>20</v>
      </c>
      <c r="C34" s="6" t="s">
        <v>21</v>
      </c>
      <c r="D34" s="10" t="s">
        <v>41</v>
      </c>
      <c r="E34" s="6" t="s">
        <v>42</v>
      </c>
      <c r="F34" s="22">
        <v>200000</v>
      </c>
      <c r="G34" s="22"/>
      <c r="H34" s="22"/>
      <c r="I34" s="22"/>
    </row>
    <row r="35" spans="1:9" x14ac:dyDescent="0.2">
      <c r="A35" s="10" t="s">
        <v>22</v>
      </c>
      <c r="B35" s="16" t="s">
        <v>5</v>
      </c>
      <c r="C35" s="6" t="s">
        <v>4</v>
      </c>
      <c r="D35" s="10" t="s">
        <v>41</v>
      </c>
      <c r="E35" s="6" t="s">
        <v>42</v>
      </c>
      <c r="F35" s="22">
        <v>3000000</v>
      </c>
      <c r="G35" s="22"/>
      <c r="H35" s="22"/>
      <c r="I35" s="22"/>
    </row>
    <row r="36" spans="1:9" x14ac:dyDescent="0.2">
      <c r="A36" s="10" t="s">
        <v>56</v>
      </c>
      <c r="B36" s="16" t="s">
        <v>16</v>
      </c>
      <c r="C36" s="6" t="s">
        <v>4</v>
      </c>
      <c r="D36" s="10" t="s">
        <v>57</v>
      </c>
      <c r="E36" s="6" t="s">
        <v>58</v>
      </c>
      <c r="F36" s="22">
        <v>2000000</v>
      </c>
      <c r="G36" s="22"/>
      <c r="H36" s="22"/>
      <c r="I36" s="22"/>
    </row>
    <row r="37" spans="1:9" x14ac:dyDescent="0.2">
      <c r="A37" s="10" t="s">
        <v>56</v>
      </c>
      <c r="B37" s="16" t="s">
        <v>16</v>
      </c>
      <c r="C37" s="6" t="s">
        <v>4</v>
      </c>
      <c r="D37" s="10" t="s">
        <v>43</v>
      </c>
      <c r="E37" s="6" t="s">
        <v>44</v>
      </c>
      <c r="F37" s="22">
        <v>100000</v>
      </c>
      <c r="G37" s="22"/>
      <c r="H37" s="22"/>
      <c r="I37" s="22"/>
    </row>
    <row r="38" spans="1:9" x14ac:dyDescent="0.2">
      <c r="A38" s="10" t="s">
        <v>60</v>
      </c>
      <c r="B38" s="16" t="s">
        <v>20</v>
      </c>
      <c r="C38" s="6" t="s">
        <v>21</v>
      </c>
      <c r="D38" s="10" t="s">
        <v>43</v>
      </c>
      <c r="E38" s="6" t="s">
        <v>44</v>
      </c>
      <c r="F38" s="22">
        <v>100000</v>
      </c>
      <c r="G38" s="22"/>
      <c r="H38" s="22"/>
      <c r="I38" s="22"/>
    </row>
    <row r="39" spans="1:9" x14ac:dyDescent="0.2">
      <c r="A39" s="10" t="s">
        <v>22</v>
      </c>
      <c r="B39" s="16" t="s">
        <v>5</v>
      </c>
      <c r="C39" s="6" t="s">
        <v>4</v>
      </c>
      <c r="D39" s="10" t="s">
        <v>43</v>
      </c>
      <c r="E39" s="6" t="s">
        <v>44</v>
      </c>
      <c r="F39" s="22">
        <v>500000</v>
      </c>
      <c r="G39" s="22"/>
      <c r="H39" s="22"/>
      <c r="I39" s="22"/>
    </row>
    <row r="40" spans="1:9" x14ac:dyDescent="0.2">
      <c r="A40" s="10" t="s">
        <v>56</v>
      </c>
      <c r="B40" s="16" t="s">
        <v>16</v>
      </c>
      <c r="C40" s="6" t="s">
        <v>4</v>
      </c>
      <c r="D40" s="10" t="s">
        <v>45</v>
      </c>
      <c r="E40" s="6" t="s">
        <v>46</v>
      </c>
      <c r="F40" s="22">
        <v>100000</v>
      </c>
      <c r="G40" s="22"/>
      <c r="H40" s="22"/>
      <c r="I40" s="22"/>
    </row>
    <row r="41" spans="1:9" x14ac:dyDescent="0.2">
      <c r="A41" s="10" t="s">
        <v>22</v>
      </c>
      <c r="B41" s="16" t="s">
        <v>5</v>
      </c>
      <c r="C41" s="6" t="s">
        <v>4</v>
      </c>
      <c r="D41" s="10" t="s">
        <v>45</v>
      </c>
      <c r="E41" s="6" t="s">
        <v>46</v>
      </c>
      <c r="F41" s="22">
        <v>300000</v>
      </c>
      <c r="G41" s="22"/>
      <c r="H41" s="22"/>
      <c r="I41" s="22"/>
    </row>
    <row r="42" spans="1:9" s="2" customFormat="1" x14ac:dyDescent="0.2">
      <c r="A42" s="10" t="s">
        <v>56</v>
      </c>
      <c r="B42" s="16" t="s">
        <v>16</v>
      </c>
      <c r="C42" s="6" t="s">
        <v>4</v>
      </c>
      <c r="D42" s="10" t="s">
        <v>47</v>
      </c>
      <c r="E42" s="6" t="s">
        <v>48</v>
      </c>
      <c r="F42" s="22">
        <v>150000</v>
      </c>
      <c r="G42" s="22"/>
      <c r="H42" s="22"/>
      <c r="I42" s="22"/>
    </row>
    <row r="43" spans="1:9" x14ac:dyDescent="0.2">
      <c r="A43" s="10" t="s">
        <v>22</v>
      </c>
      <c r="B43" s="16" t="s">
        <v>5</v>
      </c>
      <c r="C43" s="6" t="s">
        <v>4</v>
      </c>
      <c r="D43" s="10" t="s">
        <v>47</v>
      </c>
      <c r="E43" s="6" t="s">
        <v>48</v>
      </c>
      <c r="F43" s="22">
        <v>2500000</v>
      </c>
      <c r="G43" s="22"/>
      <c r="H43" s="22"/>
      <c r="I43" s="22"/>
    </row>
    <row r="44" spans="1:9" x14ac:dyDescent="0.2">
      <c r="A44" s="10" t="s">
        <v>56</v>
      </c>
      <c r="B44" s="16" t="s">
        <v>16</v>
      </c>
      <c r="C44" s="6" t="s">
        <v>4</v>
      </c>
      <c r="D44" s="10" t="s">
        <v>49</v>
      </c>
      <c r="E44" s="6" t="s">
        <v>50</v>
      </c>
      <c r="F44" s="22">
        <v>360000</v>
      </c>
      <c r="G44" s="22"/>
      <c r="H44" s="22"/>
      <c r="I44" s="22"/>
    </row>
    <row r="45" spans="1:9" x14ac:dyDescent="0.2">
      <c r="A45" s="10" t="s">
        <v>22</v>
      </c>
      <c r="B45" s="16" t="s">
        <v>5</v>
      </c>
      <c r="C45" s="6" t="s">
        <v>4</v>
      </c>
      <c r="D45" s="10" t="s">
        <v>49</v>
      </c>
      <c r="E45" s="6" t="s">
        <v>50</v>
      </c>
      <c r="F45" s="22">
        <v>4640000</v>
      </c>
      <c r="G45" s="22"/>
      <c r="H45" s="22"/>
      <c r="I45" s="22"/>
    </row>
    <row r="46" spans="1:9" x14ac:dyDescent="0.2">
      <c r="A46" s="10" t="s">
        <v>56</v>
      </c>
      <c r="B46" s="16" t="s">
        <v>16</v>
      </c>
      <c r="C46" s="6" t="s">
        <v>4</v>
      </c>
      <c r="D46" s="10" t="s">
        <v>51</v>
      </c>
      <c r="E46" s="6" t="s">
        <v>52</v>
      </c>
      <c r="F46" s="22">
        <v>5500000</v>
      </c>
      <c r="G46" s="22"/>
      <c r="H46" s="22"/>
      <c r="I46" s="22"/>
    </row>
    <row r="47" spans="1:9" x14ac:dyDescent="0.2">
      <c r="A47" s="10" t="s">
        <v>60</v>
      </c>
      <c r="B47" s="16" t="s">
        <v>20</v>
      </c>
      <c r="C47" s="6" t="s">
        <v>21</v>
      </c>
      <c r="D47" s="10" t="s">
        <v>51</v>
      </c>
      <c r="E47" s="6" t="s">
        <v>52</v>
      </c>
      <c r="F47" s="22">
        <v>2975000</v>
      </c>
      <c r="G47" s="22"/>
      <c r="H47" s="22"/>
      <c r="I47" s="22"/>
    </row>
    <row r="48" spans="1:9" x14ac:dyDescent="0.2">
      <c r="A48" s="10" t="s">
        <v>22</v>
      </c>
      <c r="B48" s="16" t="s">
        <v>5</v>
      </c>
      <c r="C48" s="6" t="s">
        <v>4</v>
      </c>
      <c r="D48" s="10" t="s">
        <v>51</v>
      </c>
      <c r="E48" s="6" t="s">
        <v>52</v>
      </c>
      <c r="F48" s="22">
        <v>2500000</v>
      </c>
      <c r="G48" s="22"/>
      <c r="H48" s="22"/>
      <c r="I48" s="22"/>
    </row>
    <row r="49" spans="1:9" x14ac:dyDescent="0.2">
      <c r="A49" s="10" t="s">
        <v>22</v>
      </c>
      <c r="B49" s="16" t="s">
        <v>5</v>
      </c>
      <c r="C49" s="6" t="s">
        <v>4</v>
      </c>
      <c r="D49" s="10" t="s">
        <v>53</v>
      </c>
      <c r="E49" s="6" t="s">
        <v>54</v>
      </c>
      <c r="F49" s="22">
        <v>3000000</v>
      </c>
      <c r="G49" s="22"/>
      <c r="H49" s="22"/>
      <c r="I49" s="22"/>
    </row>
    <row r="50" spans="1:9" x14ac:dyDescent="0.2">
      <c r="A50" s="10"/>
      <c r="B50" s="16"/>
      <c r="C50" s="6"/>
      <c r="D50" s="10"/>
      <c r="E50" s="6"/>
      <c r="F50" s="22">
        <f>SUM(F26:F49)</f>
        <v>75825000</v>
      </c>
      <c r="G50" s="22"/>
      <c r="H50" s="22">
        <f>F50</f>
        <v>75825000</v>
      </c>
      <c r="I50" s="22"/>
    </row>
    <row r="51" spans="1:9" x14ac:dyDescent="0.2">
      <c r="A51" s="10" t="s">
        <v>22</v>
      </c>
      <c r="B51" s="16" t="s">
        <v>74</v>
      </c>
      <c r="C51" s="6" t="s">
        <v>4</v>
      </c>
      <c r="D51" s="10" t="s">
        <v>75</v>
      </c>
      <c r="E51" s="39" t="s">
        <v>77</v>
      </c>
      <c r="F51" s="22">
        <v>2000000</v>
      </c>
      <c r="G51" s="22"/>
      <c r="H51" s="22"/>
      <c r="I51" s="22"/>
    </row>
    <row r="52" spans="1:9" x14ac:dyDescent="0.2">
      <c r="A52" s="10" t="s">
        <v>22</v>
      </c>
      <c r="B52" s="16" t="s">
        <v>74</v>
      </c>
      <c r="C52" s="6" t="s">
        <v>4</v>
      </c>
      <c r="D52" s="10" t="s">
        <v>76</v>
      </c>
      <c r="E52" s="39" t="s">
        <v>78</v>
      </c>
      <c r="F52" s="22">
        <v>540000</v>
      </c>
      <c r="G52" s="22"/>
      <c r="H52" s="22"/>
      <c r="I52" s="22"/>
    </row>
    <row r="53" spans="1:9" ht="15" thickBot="1" x14ac:dyDescent="0.25">
      <c r="A53" s="10"/>
      <c r="B53" s="16"/>
      <c r="C53" s="6"/>
      <c r="D53" s="10"/>
      <c r="E53" s="9"/>
      <c r="F53" s="29">
        <f>SUM(F51:F52)</f>
        <v>2540000</v>
      </c>
      <c r="G53" s="29"/>
      <c r="H53" s="29">
        <f>F53</f>
        <v>2540000</v>
      </c>
      <c r="I53" s="29"/>
    </row>
    <row r="54" spans="1:9" ht="15.75" thickBot="1" x14ac:dyDescent="0.25">
      <c r="E54" s="19" t="s">
        <v>67</v>
      </c>
      <c r="F54" s="30"/>
      <c r="G54" s="30">
        <f>SUM(G11:G53)</f>
        <v>254168250</v>
      </c>
      <c r="H54" s="30">
        <f>SUM(H11:H53)</f>
        <v>254168250</v>
      </c>
      <c r="I54" s="31"/>
    </row>
  </sheetData>
  <sheetProtection selectLockedCells="1" selectUnlockedCells="1"/>
  <mergeCells count="2">
    <mergeCell ref="A1:I1"/>
    <mergeCell ref="A2:I2"/>
  </mergeCells>
  <pageMargins left="0.39370078740157483" right="0.39370078740157483" top="0.62992125984251968" bottom="0.78740157480314965" header="0.78740157480314965" footer="0.78740157480314965"/>
  <pageSetup paperSize="9" scale="85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abSelected="1" zoomScaleNormal="100" workbookViewId="0">
      <selection sqref="A1:I1"/>
    </sheetView>
  </sheetViews>
  <sheetFormatPr defaultColWidth="11.5703125" defaultRowHeight="14.25" x14ac:dyDescent="0.2"/>
  <cols>
    <col min="1" max="1" width="13.28515625" style="2" customWidth="1"/>
    <col min="2" max="2" width="32.7109375" style="3" customWidth="1"/>
    <col min="3" max="3" width="5.85546875" style="1" customWidth="1"/>
    <col min="4" max="4" width="8" style="2" customWidth="1"/>
    <col min="5" max="5" width="38.140625" style="1" customWidth="1"/>
    <col min="6" max="6" width="14.85546875" style="32" customWidth="1"/>
    <col min="7" max="7" width="16.85546875" style="32" customWidth="1"/>
    <col min="8" max="8" width="15.42578125" style="32" customWidth="1"/>
    <col min="9" max="9" width="16.7109375" style="32" customWidth="1"/>
    <col min="10" max="16384" width="11.5703125" style="1"/>
  </cols>
  <sheetData>
    <row r="1" spans="1:9" ht="24" customHeight="1" x14ac:dyDescent="0.25">
      <c r="A1" s="40" t="s">
        <v>80</v>
      </c>
      <c r="B1" s="41"/>
      <c r="C1" s="41"/>
      <c r="D1" s="41"/>
      <c r="E1" s="41"/>
      <c r="F1" s="41"/>
      <c r="G1" s="41"/>
      <c r="H1" s="41"/>
      <c r="I1" s="42"/>
    </row>
    <row r="2" spans="1:9" ht="28.5" customHeight="1" x14ac:dyDescent="0.25">
      <c r="A2" s="43" t="s">
        <v>79</v>
      </c>
      <c r="B2" s="44"/>
      <c r="C2" s="44"/>
      <c r="D2" s="44"/>
      <c r="E2" s="44"/>
      <c r="F2" s="44"/>
      <c r="G2" s="44"/>
      <c r="H2" s="44"/>
      <c r="I2" s="45"/>
    </row>
    <row r="3" spans="1:9" s="4" customFormat="1" ht="15" x14ac:dyDescent="0.25">
      <c r="A3" s="13" t="s">
        <v>0</v>
      </c>
      <c r="B3" s="14" t="s">
        <v>1</v>
      </c>
      <c r="C3" s="5" t="s">
        <v>2</v>
      </c>
      <c r="D3" s="5" t="s">
        <v>3</v>
      </c>
      <c r="E3" s="5" t="s">
        <v>1</v>
      </c>
      <c r="F3" s="20" t="s">
        <v>64</v>
      </c>
      <c r="G3" s="20" t="s">
        <v>62</v>
      </c>
      <c r="H3" s="20" t="s">
        <v>61</v>
      </c>
      <c r="I3" s="20" t="s">
        <v>63</v>
      </c>
    </row>
    <row r="4" spans="1:9" x14ac:dyDescent="0.2">
      <c r="A4" s="10"/>
      <c r="B4" s="15"/>
      <c r="C4" s="7"/>
      <c r="D4" s="18"/>
      <c r="E4" s="7"/>
      <c r="F4" s="21"/>
      <c r="G4" s="21"/>
      <c r="H4" s="21"/>
      <c r="I4" s="21"/>
    </row>
    <row r="5" spans="1:9" x14ac:dyDescent="0.2">
      <c r="A5" s="10" t="s">
        <v>15</v>
      </c>
      <c r="B5" s="16" t="s">
        <v>16</v>
      </c>
      <c r="C5" s="6" t="s">
        <v>4</v>
      </c>
      <c r="D5" s="10" t="s">
        <v>17</v>
      </c>
      <c r="E5" s="6" t="s">
        <v>18</v>
      </c>
      <c r="F5" s="22">
        <v>13000000</v>
      </c>
      <c r="G5" s="22"/>
      <c r="H5" s="22"/>
      <c r="I5" s="22"/>
    </row>
    <row r="6" spans="1:9" x14ac:dyDescent="0.2">
      <c r="A6" s="10" t="s">
        <v>15</v>
      </c>
      <c r="B6" s="16" t="s">
        <v>16</v>
      </c>
      <c r="C6" s="6" t="s">
        <v>4</v>
      </c>
      <c r="D6" s="10" t="s">
        <v>6</v>
      </c>
      <c r="E6" s="6" t="s">
        <v>7</v>
      </c>
      <c r="F6" s="22">
        <v>2500000</v>
      </c>
      <c r="G6" s="22"/>
      <c r="H6" s="22"/>
      <c r="I6" s="22"/>
    </row>
    <row r="7" spans="1:9" x14ac:dyDescent="0.2">
      <c r="A7" s="10" t="s">
        <v>8</v>
      </c>
      <c r="B7" s="16" t="s">
        <v>9</v>
      </c>
      <c r="C7" s="6" t="s">
        <v>4</v>
      </c>
      <c r="D7" s="10" t="s">
        <v>10</v>
      </c>
      <c r="E7" s="6" t="s">
        <v>11</v>
      </c>
      <c r="F7" s="22">
        <v>91704</v>
      </c>
      <c r="G7" s="22"/>
      <c r="H7" s="22"/>
      <c r="I7" s="22"/>
    </row>
    <row r="8" spans="1:9" x14ac:dyDescent="0.2">
      <c r="A8" s="10" t="s">
        <v>8</v>
      </c>
      <c r="B8" s="16" t="s">
        <v>9</v>
      </c>
      <c r="C8" s="6" t="s">
        <v>4</v>
      </c>
      <c r="D8" s="10" t="s">
        <v>12</v>
      </c>
      <c r="E8" s="6" t="s">
        <v>13</v>
      </c>
      <c r="F8" s="22">
        <v>222702546</v>
      </c>
      <c r="G8" s="22"/>
      <c r="H8" s="22"/>
      <c r="I8" s="22"/>
    </row>
    <row r="9" spans="1:9" x14ac:dyDescent="0.2">
      <c r="A9" s="10"/>
      <c r="B9" s="16"/>
      <c r="C9" s="6"/>
      <c r="D9" s="10"/>
      <c r="E9" s="6"/>
      <c r="F9" s="22">
        <f>SUM(F5:F8)</f>
        <v>238294250</v>
      </c>
      <c r="G9" s="22">
        <f>F9</f>
        <v>238294250</v>
      </c>
      <c r="H9" s="22"/>
      <c r="I9" s="22"/>
    </row>
    <row r="10" spans="1:9" x14ac:dyDescent="0.2">
      <c r="A10" s="10" t="s">
        <v>56</v>
      </c>
      <c r="B10" s="16" t="s">
        <v>16</v>
      </c>
      <c r="C10" s="6" t="s">
        <v>4</v>
      </c>
      <c r="D10" s="10" t="s">
        <v>23</v>
      </c>
      <c r="E10" s="6" t="s">
        <v>24</v>
      </c>
      <c r="F10" s="22">
        <v>14500000</v>
      </c>
      <c r="G10" s="22"/>
      <c r="H10" s="22"/>
      <c r="I10" s="22"/>
    </row>
    <row r="11" spans="1:9" x14ac:dyDescent="0.2">
      <c r="A11" s="10" t="s">
        <v>59</v>
      </c>
      <c r="B11" s="16" t="s">
        <v>20</v>
      </c>
      <c r="C11" s="6" t="s">
        <v>4</v>
      </c>
      <c r="D11" s="10" t="s">
        <v>23</v>
      </c>
      <c r="E11" s="6" t="s">
        <v>24</v>
      </c>
      <c r="F11" s="22">
        <v>4250000</v>
      </c>
      <c r="G11" s="22"/>
      <c r="H11" s="22"/>
      <c r="I11" s="22"/>
    </row>
    <row r="12" spans="1:9" x14ac:dyDescent="0.2">
      <c r="A12" s="10" t="s">
        <v>22</v>
      </c>
      <c r="B12" s="16" t="s">
        <v>5</v>
      </c>
      <c r="C12" s="6" t="s">
        <v>4</v>
      </c>
      <c r="D12" s="10" t="s">
        <v>23</v>
      </c>
      <c r="E12" s="6" t="s">
        <v>24</v>
      </c>
      <c r="F12" s="22">
        <v>115000000</v>
      </c>
      <c r="G12" s="22"/>
      <c r="H12" s="22"/>
      <c r="I12" s="22"/>
    </row>
    <row r="13" spans="1:9" x14ac:dyDescent="0.2">
      <c r="A13" s="10" t="s">
        <v>55</v>
      </c>
      <c r="B13" s="16" t="s">
        <v>14</v>
      </c>
      <c r="C13" s="6" t="s">
        <v>4</v>
      </c>
      <c r="D13" s="10" t="s">
        <v>23</v>
      </c>
      <c r="E13" s="6" t="s">
        <v>24</v>
      </c>
      <c r="F13" s="22">
        <v>8920000</v>
      </c>
      <c r="G13" s="22"/>
      <c r="H13" s="22"/>
      <c r="I13" s="22"/>
    </row>
    <row r="14" spans="1:9" x14ac:dyDescent="0.2">
      <c r="A14" s="10" t="s">
        <v>22</v>
      </c>
      <c r="B14" s="16" t="s">
        <v>5</v>
      </c>
      <c r="C14" s="6" t="s">
        <v>4</v>
      </c>
      <c r="D14" s="10" t="s">
        <v>25</v>
      </c>
      <c r="E14" s="6" t="s">
        <v>26</v>
      </c>
      <c r="F14" s="22">
        <v>6000000</v>
      </c>
      <c r="G14" s="22"/>
      <c r="H14" s="22"/>
      <c r="I14" s="22"/>
    </row>
    <row r="15" spans="1:9" x14ac:dyDescent="0.2">
      <c r="A15" s="10" t="s">
        <v>22</v>
      </c>
      <c r="B15" s="16" t="s">
        <v>5</v>
      </c>
      <c r="C15" s="6" t="s">
        <v>4</v>
      </c>
      <c r="D15" s="10" t="s">
        <v>27</v>
      </c>
      <c r="E15" s="6" t="s">
        <v>28</v>
      </c>
      <c r="F15" s="22">
        <v>1000000</v>
      </c>
      <c r="G15" s="22"/>
      <c r="H15" s="22"/>
      <c r="I15" s="22"/>
    </row>
    <row r="16" spans="1:9" x14ac:dyDescent="0.2">
      <c r="A16" s="10" t="s">
        <v>56</v>
      </c>
      <c r="B16" s="16" t="s">
        <v>16</v>
      </c>
      <c r="C16" s="6" t="s">
        <v>4</v>
      </c>
      <c r="D16" s="10" t="s">
        <v>29</v>
      </c>
      <c r="E16" s="6" t="s">
        <v>30</v>
      </c>
      <c r="F16" s="22">
        <v>900000</v>
      </c>
      <c r="G16" s="22"/>
      <c r="H16" s="22"/>
      <c r="I16" s="22"/>
    </row>
    <row r="17" spans="1:9" x14ac:dyDescent="0.2">
      <c r="A17" s="10" t="s">
        <v>56</v>
      </c>
      <c r="B17" s="16" t="s">
        <v>16</v>
      </c>
      <c r="C17" s="6" t="s">
        <v>4</v>
      </c>
      <c r="D17" s="10" t="s">
        <v>31</v>
      </c>
      <c r="E17" s="6" t="s">
        <v>32</v>
      </c>
      <c r="F17" s="22">
        <v>2580000</v>
      </c>
      <c r="G17" s="22"/>
      <c r="H17" s="22"/>
      <c r="I17" s="22"/>
    </row>
    <row r="18" spans="1:9" x14ac:dyDescent="0.2">
      <c r="A18" s="10" t="s">
        <v>56</v>
      </c>
      <c r="B18" s="16" t="s">
        <v>16</v>
      </c>
      <c r="C18" s="6" t="s">
        <v>4</v>
      </c>
      <c r="D18" s="10" t="s">
        <v>33</v>
      </c>
      <c r="E18" s="6" t="s">
        <v>34</v>
      </c>
      <c r="F18" s="22">
        <v>2786900</v>
      </c>
      <c r="G18" s="22"/>
      <c r="H18" s="22"/>
      <c r="I18" s="22"/>
    </row>
    <row r="19" spans="1:9" x14ac:dyDescent="0.2">
      <c r="A19" s="10" t="s">
        <v>59</v>
      </c>
      <c r="B19" s="16" t="s">
        <v>20</v>
      </c>
      <c r="C19" s="6" t="s">
        <v>4</v>
      </c>
      <c r="D19" s="10" t="s">
        <v>33</v>
      </c>
      <c r="E19" s="6" t="s">
        <v>34</v>
      </c>
      <c r="F19" s="22">
        <v>658750</v>
      </c>
      <c r="G19" s="22"/>
      <c r="H19" s="22"/>
      <c r="I19" s="22"/>
    </row>
    <row r="20" spans="1:9" x14ac:dyDescent="0.2">
      <c r="A20" s="10" t="s">
        <v>22</v>
      </c>
      <c r="B20" s="16" t="s">
        <v>5</v>
      </c>
      <c r="C20" s="6" t="s">
        <v>4</v>
      </c>
      <c r="D20" s="10" t="s">
        <v>33</v>
      </c>
      <c r="E20" s="6" t="s">
        <v>34</v>
      </c>
      <c r="F20" s="22">
        <v>17825000</v>
      </c>
      <c r="G20" s="22"/>
      <c r="H20" s="22"/>
      <c r="I20" s="22"/>
    </row>
    <row r="21" spans="1:9" x14ac:dyDescent="0.2">
      <c r="A21" s="10" t="s">
        <v>55</v>
      </c>
      <c r="B21" s="16" t="s">
        <v>14</v>
      </c>
      <c r="C21" s="6" t="s">
        <v>4</v>
      </c>
      <c r="D21" s="10" t="s">
        <v>33</v>
      </c>
      <c r="E21" s="6" t="s">
        <v>34</v>
      </c>
      <c r="F21" s="22">
        <v>1382600</v>
      </c>
      <c r="G21" s="22"/>
      <c r="H21" s="22"/>
      <c r="I21" s="22"/>
    </row>
    <row r="22" spans="1:9" x14ac:dyDescent="0.2">
      <c r="A22" s="10" t="s">
        <v>56</v>
      </c>
      <c r="B22" s="16" t="s">
        <v>16</v>
      </c>
      <c r="C22" s="6" t="s">
        <v>4</v>
      </c>
      <c r="D22" s="10" t="s">
        <v>35</v>
      </c>
      <c r="E22" s="6" t="s">
        <v>36</v>
      </c>
      <c r="F22" s="22">
        <v>26000000</v>
      </c>
      <c r="G22" s="22"/>
      <c r="H22" s="22"/>
      <c r="I22" s="22"/>
    </row>
    <row r="23" spans="1:9" x14ac:dyDescent="0.2">
      <c r="A23" s="10" t="s">
        <v>22</v>
      </c>
      <c r="B23" s="16" t="s">
        <v>5</v>
      </c>
      <c r="C23" s="6" t="s">
        <v>4</v>
      </c>
      <c r="D23" s="10" t="s">
        <v>35</v>
      </c>
      <c r="E23" s="6" t="s">
        <v>36</v>
      </c>
      <c r="F23" s="22">
        <v>2000000</v>
      </c>
      <c r="G23" s="22"/>
      <c r="H23" s="22"/>
      <c r="I23" s="22"/>
    </row>
    <row r="24" spans="1:9" x14ac:dyDescent="0.2">
      <c r="A24" s="10" t="s">
        <v>56</v>
      </c>
      <c r="B24" s="16" t="s">
        <v>16</v>
      </c>
      <c r="C24" s="6" t="s">
        <v>4</v>
      </c>
      <c r="D24" s="10" t="s">
        <v>37</v>
      </c>
      <c r="E24" s="6" t="s">
        <v>38</v>
      </c>
      <c r="F24" s="22">
        <v>50000</v>
      </c>
      <c r="G24" s="22"/>
      <c r="H24" s="22"/>
      <c r="I24" s="22"/>
    </row>
    <row r="25" spans="1:9" x14ac:dyDescent="0.2">
      <c r="A25" s="10" t="s">
        <v>22</v>
      </c>
      <c r="B25" s="16" t="s">
        <v>5</v>
      </c>
      <c r="C25" s="6" t="s">
        <v>4</v>
      </c>
      <c r="D25" s="18" t="s">
        <v>37</v>
      </c>
      <c r="E25" s="7" t="s">
        <v>38</v>
      </c>
      <c r="F25" s="21">
        <v>3500000</v>
      </c>
      <c r="G25" s="21"/>
      <c r="H25" s="21"/>
      <c r="I25" s="21"/>
    </row>
    <row r="26" spans="1:9" s="2" customFormat="1" x14ac:dyDescent="0.2">
      <c r="A26" s="10" t="s">
        <v>56</v>
      </c>
      <c r="B26" s="16" t="s">
        <v>16</v>
      </c>
      <c r="C26" s="6" t="s">
        <v>4</v>
      </c>
      <c r="D26" s="10" t="s">
        <v>39</v>
      </c>
      <c r="E26" s="6" t="s">
        <v>40</v>
      </c>
      <c r="F26" s="22">
        <v>50000</v>
      </c>
      <c r="G26" s="22"/>
      <c r="H26" s="22"/>
      <c r="I26" s="22"/>
    </row>
    <row r="27" spans="1:9" x14ac:dyDescent="0.2">
      <c r="A27" s="10" t="s">
        <v>22</v>
      </c>
      <c r="B27" s="16" t="s">
        <v>5</v>
      </c>
      <c r="C27" s="6" t="s">
        <v>4</v>
      </c>
      <c r="D27" s="10" t="s">
        <v>39</v>
      </c>
      <c r="E27" s="6" t="s">
        <v>40</v>
      </c>
      <c r="F27" s="22">
        <v>700000</v>
      </c>
      <c r="G27" s="22"/>
      <c r="H27" s="22"/>
      <c r="I27" s="22"/>
    </row>
    <row r="28" spans="1:9" x14ac:dyDescent="0.2">
      <c r="A28" s="10" t="s">
        <v>56</v>
      </c>
      <c r="B28" s="16" t="s">
        <v>16</v>
      </c>
      <c r="C28" s="6" t="s">
        <v>4</v>
      </c>
      <c r="D28" s="10" t="s">
        <v>41</v>
      </c>
      <c r="E28" s="6" t="s">
        <v>42</v>
      </c>
      <c r="F28" s="22">
        <v>600000</v>
      </c>
      <c r="G28" s="22"/>
      <c r="H28" s="22"/>
      <c r="I28" s="22"/>
    </row>
    <row r="29" spans="1:9" x14ac:dyDescent="0.2">
      <c r="A29" s="10" t="s">
        <v>22</v>
      </c>
      <c r="B29" s="16" t="s">
        <v>5</v>
      </c>
      <c r="C29" s="6" t="s">
        <v>4</v>
      </c>
      <c r="D29" s="10" t="s">
        <v>41</v>
      </c>
      <c r="E29" s="6" t="s">
        <v>42</v>
      </c>
      <c r="F29" s="22">
        <v>3000000</v>
      </c>
      <c r="G29" s="22"/>
      <c r="H29" s="22"/>
      <c r="I29" s="22"/>
    </row>
    <row r="30" spans="1:9" x14ac:dyDescent="0.2">
      <c r="A30" s="10" t="s">
        <v>56</v>
      </c>
      <c r="B30" s="16" t="s">
        <v>16</v>
      </c>
      <c r="C30" s="6" t="s">
        <v>4</v>
      </c>
      <c r="D30" s="10" t="s">
        <v>57</v>
      </c>
      <c r="E30" s="6" t="s">
        <v>58</v>
      </c>
      <c r="F30" s="22">
        <v>2000000</v>
      </c>
      <c r="G30" s="22"/>
      <c r="H30" s="22"/>
      <c r="I30" s="22"/>
    </row>
    <row r="31" spans="1:9" x14ac:dyDescent="0.2">
      <c r="A31" s="10" t="s">
        <v>56</v>
      </c>
      <c r="B31" s="16" t="s">
        <v>16</v>
      </c>
      <c r="C31" s="6" t="s">
        <v>4</v>
      </c>
      <c r="D31" s="10" t="s">
        <v>43</v>
      </c>
      <c r="E31" s="6" t="s">
        <v>44</v>
      </c>
      <c r="F31" s="22">
        <v>100000</v>
      </c>
      <c r="G31" s="22"/>
      <c r="H31" s="22"/>
      <c r="I31" s="22"/>
    </row>
    <row r="32" spans="1:9" x14ac:dyDescent="0.2">
      <c r="A32" s="10" t="s">
        <v>22</v>
      </c>
      <c r="B32" s="16" t="s">
        <v>5</v>
      </c>
      <c r="C32" s="6" t="s">
        <v>4</v>
      </c>
      <c r="D32" s="10" t="s">
        <v>43</v>
      </c>
      <c r="E32" s="6" t="s">
        <v>44</v>
      </c>
      <c r="F32" s="22">
        <v>500000</v>
      </c>
      <c r="G32" s="22"/>
      <c r="H32" s="22"/>
      <c r="I32" s="22"/>
    </row>
    <row r="33" spans="1:9" x14ac:dyDescent="0.2">
      <c r="A33" s="10" t="s">
        <v>56</v>
      </c>
      <c r="B33" s="16" t="s">
        <v>16</v>
      </c>
      <c r="C33" s="6" t="s">
        <v>4</v>
      </c>
      <c r="D33" s="10" t="s">
        <v>45</v>
      </c>
      <c r="E33" s="6" t="s">
        <v>46</v>
      </c>
      <c r="F33" s="22">
        <v>100000</v>
      </c>
      <c r="G33" s="22"/>
      <c r="H33" s="22"/>
      <c r="I33" s="22"/>
    </row>
    <row r="34" spans="1:9" x14ac:dyDescent="0.2">
      <c r="A34" s="10" t="s">
        <v>22</v>
      </c>
      <c r="B34" s="16" t="s">
        <v>5</v>
      </c>
      <c r="C34" s="6" t="s">
        <v>4</v>
      </c>
      <c r="D34" s="10" t="s">
        <v>45</v>
      </c>
      <c r="E34" s="6" t="s">
        <v>46</v>
      </c>
      <c r="F34" s="22">
        <v>300000</v>
      </c>
      <c r="G34" s="22"/>
      <c r="H34" s="22"/>
      <c r="I34" s="22"/>
    </row>
    <row r="35" spans="1:9" x14ac:dyDescent="0.2">
      <c r="A35" s="10" t="s">
        <v>56</v>
      </c>
      <c r="B35" s="16" t="s">
        <v>16</v>
      </c>
      <c r="C35" s="6" t="s">
        <v>4</v>
      </c>
      <c r="D35" s="10" t="s">
        <v>47</v>
      </c>
      <c r="E35" s="6" t="s">
        <v>48</v>
      </c>
      <c r="F35" s="22">
        <v>150000</v>
      </c>
      <c r="G35" s="22"/>
      <c r="H35" s="22"/>
      <c r="I35" s="22"/>
    </row>
    <row r="36" spans="1:9" x14ac:dyDescent="0.2">
      <c r="A36" s="10" t="s">
        <v>22</v>
      </c>
      <c r="B36" s="16" t="s">
        <v>5</v>
      </c>
      <c r="C36" s="6" t="s">
        <v>4</v>
      </c>
      <c r="D36" s="10" t="s">
        <v>47</v>
      </c>
      <c r="E36" s="6" t="s">
        <v>48</v>
      </c>
      <c r="F36" s="22">
        <v>2500000</v>
      </c>
      <c r="G36" s="22"/>
      <c r="H36" s="22"/>
      <c r="I36" s="22"/>
    </row>
    <row r="37" spans="1:9" x14ac:dyDescent="0.2">
      <c r="A37" s="10" t="s">
        <v>56</v>
      </c>
      <c r="B37" s="16" t="s">
        <v>16</v>
      </c>
      <c r="C37" s="6" t="s">
        <v>4</v>
      </c>
      <c r="D37" s="10" t="s">
        <v>49</v>
      </c>
      <c r="E37" s="6" t="s">
        <v>50</v>
      </c>
      <c r="F37" s="22">
        <v>360000</v>
      </c>
      <c r="G37" s="22"/>
      <c r="H37" s="22"/>
      <c r="I37" s="22"/>
    </row>
    <row r="38" spans="1:9" x14ac:dyDescent="0.2">
      <c r="A38" s="10" t="s">
        <v>22</v>
      </c>
      <c r="B38" s="16" t="s">
        <v>5</v>
      </c>
      <c r="C38" s="6" t="s">
        <v>4</v>
      </c>
      <c r="D38" s="10" t="s">
        <v>49</v>
      </c>
      <c r="E38" s="6" t="s">
        <v>50</v>
      </c>
      <c r="F38" s="22">
        <v>4640000</v>
      </c>
      <c r="G38" s="22"/>
      <c r="H38" s="22"/>
      <c r="I38" s="22"/>
    </row>
    <row r="39" spans="1:9" x14ac:dyDescent="0.2">
      <c r="A39" s="10" t="s">
        <v>56</v>
      </c>
      <c r="B39" s="16" t="s">
        <v>16</v>
      </c>
      <c r="C39" s="6" t="s">
        <v>4</v>
      </c>
      <c r="D39" s="10" t="s">
        <v>51</v>
      </c>
      <c r="E39" s="6" t="s">
        <v>52</v>
      </c>
      <c r="F39" s="22">
        <v>5500000</v>
      </c>
      <c r="G39" s="22"/>
      <c r="H39" s="22"/>
      <c r="I39" s="22"/>
    </row>
    <row r="40" spans="1:9" s="2" customFormat="1" x14ac:dyDescent="0.2">
      <c r="A40" s="10" t="s">
        <v>22</v>
      </c>
      <c r="B40" s="16" t="s">
        <v>5</v>
      </c>
      <c r="C40" s="6" t="s">
        <v>4</v>
      </c>
      <c r="D40" s="10" t="s">
        <v>51</v>
      </c>
      <c r="E40" s="6" t="s">
        <v>52</v>
      </c>
      <c r="F40" s="22">
        <v>2500000</v>
      </c>
      <c r="G40" s="22"/>
      <c r="H40" s="22"/>
      <c r="I40" s="22"/>
    </row>
    <row r="41" spans="1:9" x14ac:dyDescent="0.2">
      <c r="A41" s="10" t="s">
        <v>22</v>
      </c>
      <c r="B41" s="16" t="s">
        <v>5</v>
      </c>
      <c r="C41" s="6" t="s">
        <v>4</v>
      </c>
      <c r="D41" s="10" t="s">
        <v>53</v>
      </c>
      <c r="E41" s="6" t="s">
        <v>54</v>
      </c>
      <c r="F41" s="22">
        <v>3000000</v>
      </c>
      <c r="G41" s="22"/>
      <c r="H41" s="22"/>
      <c r="I41" s="22"/>
    </row>
    <row r="42" spans="1:9" x14ac:dyDescent="0.2">
      <c r="A42" s="10" t="s">
        <v>22</v>
      </c>
      <c r="B42" s="16" t="s">
        <v>74</v>
      </c>
      <c r="C42" s="6" t="s">
        <v>4</v>
      </c>
      <c r="D42" s="10" t="s">
        <v>75</v>
      </c>
      <c r="E42" s="39" t="s">
        <v>77</v>
      </c>
      <c r="F42" s="22">
        <v>2000000</v>
      </c>
      <c r="G42" s="22"/>
      <c r="H42" s="22"/>
      <c r="I42" s="22"/>
    </row>
    <row r="43" spans="1:9" x14ac:dyDescent="0.2">
      <c r="A43" s="10" t="s">
        <v>22</v>
      </c>
      <c r="B43" s="16" t="s">
        <v>74</v>
      </c>
      <c r="C43" s="6" t="s">
        <v>4</v>
      </c>
      <c r="D43" s="10" t="s">
        <v>76</v>
      </c>
      <c r="E43" s="39" t="s">
        <v>78</v>
      </c>
      <c r="F43" s="22">
        <v>540000</v>
      </c>
      <c r="G43" s="22"/>
      <c r="H43" s="22"/>
      <c r="I43" s="22"/>
    </row>
    <row r="44" spans="1:9" x14ac:dyDescent="0.2">
      <c r="A44" s="10"/>
      <c r="B44" s="16"/>
      <c r="C44" s="6"/>
      <c r="D44" s="10"/>
      <c r="E44" s="39"/>
      <c r="F44" s="22">
        <f>SUM(F10:F43)</f>
        <v>235893250</v>
      </c>
      <c r="G44" s="22"/>
      <c r="H44" s="22">
        <f>F44</f>
        <v>235893250</v>
      </c>
      <c r="I44" s="22"/>
    </row>
    <row r="45" spans="1:9" x14ac:dyDescent="0.2">
      <c r="A45" s="10" t="s">
        <v>19</v>
      </c>
      <c r="B45" s="16" t="s">
        <v>20</v>
      </c>
      <c r="C45" s="6" t="s">
        <v>21</v>
      </c>
      <c r="D45" s="10" t="s">
        <v>17</v>
      </c>
      <c r="E45" s="6" t="s">
        <v>18</v>
      </c>
      <c r="F45" s="22">
        <v>12500000</v>
      </c>
      <c r="G45" s="22"/>
      <c r="H45" s="22"/>
      <c r="I45" s="22"/>
    </row>
    <row r="46" spans="1:9" x14ac:dyDescent="0.2">
      <c r="A46" s="10" t="s">
        <v>19</v>
      </c>
      <c r="B46" s="16" t="s">
        <v>20</v>
      </c>
      <c r="C46" s="6" t="s">
        <v>21</v>
      </c>
      <c r="D46" s="10" t="s">
        <v>6</v>
      </c>
      <c r="E46" s="6" t="s">
        <v>7</v>
      </c>
      <c r="F46" s="22">
        <v>3374000</v>
      </c>
      <c r="G46" s="22"/>
      <c r="H46" s="22"/>
      <c r="I46" s="22"/>
    </row>
    <row r="47" spans="1:9" x14ac:dyDescent="0.2">
      <c r="A47" s="10"/>
      <c r="B47" s="16"/>
      <c r="C47" s="6"/>
      <c r="D47" s="10"/>
      <c r="E47" s="6"/>
      <c r="F47" s="22">
        <f>SUM(F45:F46)</f>
        <v>15874000</v>
      </c>
      <c r="G47" s="22">
        <f>F47</f>
        <v>15874000</v>
      </c>
      <c r="H47" s="22"/>
      <c r="I47" s="22"/>
    </row>
    <row r="48" spans="1:9" x14ac:dyDescent="0.2">
      <c r="A48" s="10" t="s">
        <v>60</v>
      </c>
      <c r="B48" s="16" t="s">
        <v>20</v>
      </c>
      <c r="C48" s="6" t="s">
        <v>21</v>
      </c>
      <c r="D48" s="10" t="s">
        <v>35</v>
      </c>
      <c r="E48" s="6" t="s">
        <v>36</v>
      </c>
      <c r="F48" s="22">
        <v>15000000</v>
      </c>
      <c r="G48" s="22"/>
      <c r="H48" s="22"/>
      <c r="I48" s="22"/>
    </row>
    <row r="49" spans="1:9" x14ac:dyDescent="0.2">
      <c r="A49" s="10" t="s">
        <v>60</v>
      </c>
      <c r="B49" s="16" t="s">
        <v>20</v>
      </c>
      <c r="C49" s="6" t="s">
        <v>21</v>
      </c>
      <c r="D49" s="10" t="s">
        <v>41</v>
      </c>
      <c r="E49" s="6" t="s">
        <v>42</v>
      </c>
      <c r="F49" s="22">
        <v>200000</v>
      </c>
      <c r="G49" s="22"/>
      <c r="H49" s="22"/>
      <c r="I49" s="22"/>
    </row>
    <row r="50" spans="1:9" x14ac:dyDescent="0.2">
      <c r="A50" s="10" t="s">
        <v>60</v>
      </c>
      <c r="B50" s="16" t="s">
        <v>20</v>
      </c>
      <c r="C50" s="6" t="s">
        <v>21</v>
      </c>
      <c r="D50" s="10" t="s">
        <v>43</v>
      </c>
      <c r="E50" s="6" t="s">
        <v>44</v>
      </c>
      <c r="F50" s="22">
        <v>100000</v>
      </c>
      <c r="G50" s="22"/>
      <c r="H50" s="22"/>
      <c r="I50" s="22"/>
    </row>
    <row r="51" spans="1:9" x14ac:dyDescent="0.2">
      <c r="A51" s="10" t="s">
        <v>60</v>
      </c>
      <c r="B51" s="16" t="s">
        <v>20</v>
      </c>
      <c r="C51" s="6" t="s">
        <v>21</v>
      </c>
      <c r="D51" s="10" t="s">
        <v>51</v>
      </c>
      <c r="E51" s="6" t="s">
        <v>52</v>
      </c>
      <c r="F51" s="22">
        <v>2975000</v>
      </c>
      <c r="G51" s="22"/>
      <c r="H51" s="22"/>
      <c r="I51" s="22"/>
    </row>
    <row r="52" spans="1:9" x14ac:dyDescent="0.2">
      <c r="A52" s="10"/>
      <c r="B52" s="16"/>
      <c r="C52" s="6"/>
      <c r="D52" s="10"/>
      <c r="E52" s="6"/>
      <c r="F52" s="22">
        <f>SUM(F48:F51)</f>
        <v>18275000</v>
      </c>
      <c r="G52" s="22"/>
      <c r="H52" s="22">
        <f>F52</f>
        <v>18275000</v>
      </c>
      <c r="I52" s="22"/>
    </row>
    <row r="53" spans="1:9" ht="15" thickBot="1" x14ac:dyDescent="0.25">
      <c r="A53" s="10"/>
      <c r="B53" s="16"/>
      <c r="C53" s="6"/>
      <c r="D53" s="10"/>
      <c r="E53" s="9"/>
      <c r="F53" s="29"/>
      <c r="G53" s="29"/>
      <c r="H53" s="29"/>
      <c r="I53" s="29"/>
    </row>
    <row r="54" spans="1:9" ht="15.75" thickBot="1" x14ac:dyDescent="0.25">
      <c r="E54" s="19" t="s">
        <v>67</v>
      </c>
      <c r="F54" s="30"/>
      <c r="G54" s="30">
        <f>SUM(G9:G53)</f>
        <v>254168250</v>
      </c>
      <c r="H54" s="30">
        <f>SUM(H9:H53)</f>
        <v>254168250</v>
      </c>
      <c r="I54" s="31"/>
    </row>
  </sheetData>
  <sheetProtection selectLockedCells="1" selectUnlockedCells="1"/>
  <mergeCells count="2">
    <mergeCell ref="A1:I1"/>
    <mergeCell ref="A2:I2"/>
  </mergeCells>
  <pageMargins left="0.39370078740157483" right="0.39370078740157483" top="0.62992125984251968" bottom="0.78740157480314965" header="0.78740157480314965" footer="0.78740157480314965"/>
  <pageSetup paperSize="9" scale="85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PH</vt:lpstr>
      <vt:lpstr>rovatra</vt:lpstr>
      <vt:lpstr>tevékenységre</vt:lpstr>
      <vt:lpstr>PH!Nyomtatási_cím</vt:lpstr>
      <vt:lpstr>rovatra!Nyomtatási_cím</vt:lpstr>
      <vt:lpstr>tevékenységre!Nyomtatási_cím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Csákiné Som Beatrix</dc:creator>
  <cp:lastModifiedBy>Homa Ibolya</cp:lastModifiedBy>
  <cp:lastPrinted>2021-02-09T13:03:39Z</cp:lastPrinted>
  <dcterms:created xsi:type="dcterms:W3CDTF">2020-01-28T11:27:15Z</dcterms:created>
  <dcterms:modified xsi:type="dcterms:W3CDTF">2021-05-19T17:38:16Z</dcterms:modified>
</cp:coreProperties>
</file>