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TÜLETI ANYAGOK\RENDELETEK\Formázás LOCLEXre történű újbóli betöltéshez\Nemesbőd Zárszámadás 2020\"/>
    </mc:Choice>
  </mc:AlternateContent>
  <xr:revisionPtr revIDLastSave="0" documentId="8_{0966A1B7-CD06-4F02-8E00-C5D59C52CC41}" xr6:coauthVersionLast="46" xr6:coauthVersionMax="46" xr10:uidLastSave="{00000000-0000-0000-0000-000000000000}"/>
  <bookViews>
    <workbookView xWindow="-120" yWindow="-120" windowWidth="29040" windowHeight="15840" firstSheet="31" activeTab="36"/>
  </bookViews>
  <sheets>
    <sheet name="kiemelt önk" sheetId="1" r:id="rId1"/>
    <sheet name="kiadások önk" sheetId="2" r:id="rId2"/>
    <sheet name="kiadások Hivatal" sheetId="62" r:id="rId3"/>
    <sheet name="kiadások egyszerűsített önkorm" sheetId="15" r:id="rId4"/>
    <sheet name="kiadások egyszerűsített kv szer" sheetId="40" r:id="rId5"/>
    <sheet name="kiadások összevont" sheetId="63" r:id="rId6"/>
    <sheet name="bevételek önk" sheetId="10" r:id="rId7"/>
    <sheet name="bevételek kv szerv" sheetId="41" r:id="rId8"/>
    <sheet name="bevételek egyszerűsített önk" sheetId="43" r:id="rId9"/>
    <sheet name="bevétel egyszerűsített kvszerv" sheetId="44" r:id="rId10"/>
    <sheet name="Bevételek összevont" sheetId="65" r:id="rId11"/>
    <sheet name="létszám" sheetId="8" r:id="rId12"/>
    <sheet name="beruházások felújítások" sheetId="11" r:id="rId13"/>
    <sheet name="tartalékok" sheetId="12" r:id="rId14"/>
    <sheet name="stabilitási 1" sheetId="13" r:id="rId15"/>
    <sheet name="stabilitási 2" sheetId="14" r:id="rId16"/>
    <sheet name="EU projektek" sheetId="18" r:id="rId17"/>
    <sheet name="hitelek" sheetId="28" r:id="rId18"/>
    <sheet name="finanszírozás" sheetId="27" r:id="rId19"/>
    <sheet name="szociális kiadások" sheetId="29" r:id="rId20"/>
    <sheet name="átadott" sheetId="30" r:id="rId21"/>
    <sheet name="átvett" sheetId="31" r:id="rId22"/>
    <sheet name="helyi adók" sheetId="32" r:id="rId23"/>
    <sheet name="pénzmaradvány kimutatás" sheetId="48" r:id="rId24"/>
    <sheet name="eredménykimutatás önkorm" sheetId="49" r:id="rId25"/>
    <sheet name="eredménykimutatás kv szerv" sheetId="52" r:id="rId26"/>
    <sheet name="vagyonmérleg önkorm" sheetId="50" r:id="rId27"/>
    <sheet name="vagyonmérleg  kvszerv" sheetId="57" r:id="rId28"/>
    <sheet name="MÉRLEG" sheetId="19" r:id="rId29"/>
    <sheet name="MÉRLEG (2)" sheetId="25" r:id="rId30"/>
    <sheet name="MÉRLEG (3)" sheetId="26" r:id="rId31"/>
    <sheet name="TÖBB ÉVES" sheetId="21" r:id="rId32"/>
    <sheet name="KÖZVETETT" sheetId="22" r:id="rId33"/>
    <sheet name="VAGYONKIMUTATÁS" sheetId="46" r:id="rId34"/>
    <sheet name="Vagyonkimutatás Hivatal" sheetId="64" r:id="rId35"/>
    <sheet name="PÉNZESZKÖZ VÁLTOZÁS" sheetId="47" r:id="rId36"/>
    <sheet name="PÉNZESZKÖZ VÁLTOZÁS 1. " sheetId="60" r:id="rId37"/>
  </sheets>
  <externalReferences>
    <externalReference r:id="rId38"/>
    <externalReference r:id="rId39"/>
  </externalReferences>
  <definedNames>
    <definedName name="foot_4_place" localSheetId="15">'stabilitási 2'!$A$18</definedName>
    <definedName name="foot_5_place" localSheetId="15">'stabilitási 2'!#REF!</definedName>
    <definedName name="foot_53_place" localSheetId="15">'stabilitási 2'!$A$63</definedName>
    <definedName name="_xlnm.Print_Area" localSheetId="20">átadott!$A$1:$E$116</definedName>
    <definedName name="_xlnm.Print_Area" localSheetId="21">átvett!$A$1:$E$117</definedName>
    <definedName name="_xlnm.Print_Area" localSheetId="12">'beruházások felújítások'!$A$1:$K$48</definedName>
    <definedName name="_xlnm.Print_Area" localSheetId="9">'bevétel egyszerűsített kvszerv'!$A$1:$E$97</definedName>
    <definedName name="_xlnm.Print_Area" localSheetId="8">'bevételek egyszerűsített önk'!$A$1:$E$98</definedName>
    <definedName name="_xlnm.Print_Area" localSheetId="7">'bevételek kv szerv'!$A$1:$N$98</definedName>
    <definedName name="_xlnm.Print_Area" localSheetId="6">'bevételek önk'!$A$1:$N$99</definedName>
    <definedName name="_xlnm.Print_Area" localSheetId="25">'eredménykimutatás kv szerv'!$A$1:$D$41</definedName>
    <definedName name="_xlnm.Print_Area" localSheetId="24">'eredménykimutatás önkorm'!$A$1:$D$42</definedName>
    <definedName name="_xlnm.Print_Area" localSheetId="16">'EU projektek'!$A$1:$D$43</definedName>
    <definedName name="_xlnm.Print_Area" localSheetId="18">finanszírozás!$A$1:$E$31</definedName>
    <definedName name="_xlnm.Print_Area" localSheetId="22">'helyi adók'!$A$1:$E$34</definedName>
    <definedName name="_xlnm.Print_Area" localSheetId="17">hitelek!$A$1:$H$70</definedName>
    <definedName name="_xlnm.Print_Area" localSheetId="4">'kiadások egyszerűsített kv szer'!$A$1:$E$123</definedName>
    <definedName name="_xlnm.Print_Area" localSheetId="3">'kiadások egyszerűsített önkorm'!$A$1:$E$123</definedName>
    <definedName name="_xlnm.Print_Area" localSheetId="1">'kiadások önk'!$A$1:$N$124</definedName>
    <definedName name="_xlnm.Print_Area" localSheetId="0">'kiemelt önk'!$A$1:$A$27</definedName>
    <definedName name="_xlnm.Print_Area" localSheetId="32">KÖZVETETT!$A$2:$E$46</definedName>
    <definedName name="_xlnm.Print_Area" localSheetId="11">létszám!$A$1:$E$35</definedName>
    <definedName name="_xlnm.Print_Area" localSheetId="28">MÉRLEG!$A$1:$D$154</definedName>
    <definedName name="_xlnm.Print_Area" localSheetId="29">'MÉRLEG (2)'!$A$1:$D$154</definedName>
    <definedName name="_xlnm.Print_Area" localSheetId="30">'MÉRLEG (3)'!$A$2:$D$153</definedName>
    <definedName name="_xlnm.Print_Area" localSheetId="35">'PÉNZESZKÖZ VÁLTOZÁS'!$A$2:$B$25</definedName>
    <definedName name="_xlnm.Print_Area" localSheetId="23">'pénzmaradvány kimutatás'!$A$1:$F$26</definedName>
    <definedName name="_xlnm.Print_Area" localSheetId="14">'stabilitási 1'!$A$1:$M$49</definedName>
    <definedName name="_xlnm.Print_Area" localSheetId="15">'stabilitási 2'!$A$1:$H$38</definedName>
    <definedName name="_xlnm.Print_Area" localSheetId="19">'szociális kiadások'!$A$1:$E$41</definedName>
    <definedName name="_xlnm.Print_Area" localSheetId="13">tartalékok!$A$1:$J$17</definedName>
    <definedName name="_xlnm.Print_Area" localSheetId="31">'TÖBB ÉVES'!$A$2:$K$32</definedName>
    <definedName name="_xlnm.Print_Area" localSheetId="33">VAGYONKIMUTATÁS!$A$2:$D$178</definedName>
    <definedName name="_xlnm.Print_Area" localSheetId="26">'vagyonmérleg önkorm'!$A$1:$D$128</definedName>
    <definedName name="_pr232" localSheetId="32">KÖZVETETT!$A$11</definedName>
    <definedName name="_pr232" localSheetId="28">MÉRLEG!#REF!</definedName>
    <definedName name="_pr232" localSheetId="29">'MÉRLEG (2)'!$A$17</definedName>
    <definedName name="_pr232" localSheetId="30">'MÉRLEG (3)'!$A$17</definedName>
    <definedName name="_pr232" localSheetId="31">'TÖBB ÉVES'!$A$17</definedName>
    <definedName name="_pr233" localSheetId="32">KÖZVETETT!$A$16</definedName>
    <definedName name="_pr233" localSheetId="28">MÉRLEG!#REF!</definedName>
    <definedName name="_pr233" localSheetId="29">'MÉRLEG (2)'!$A$18</definedName>
    <definedName name="_pr233" localSheetId="30">'MÉRLEG (3)'!$A$18</definedName>
    <definedName name="_pr233" localSheetId="31">'TÖBB ÉVES'!$A$18</definedName>
    <definedName name="_pr234" localSheetId="32">KÖZVETETT!$A$35</definedName>
    <definedName name="_pr234" localSheetId="28">MÉRLEG!#REF!</definedName>
    <definedName name="_pr234" localSheetId="29">'MÉRLEG (2)'!$A$19</definedName>
    <definedName name="_pr234" localSheetId="30">'MÉRLEG (3)'!$A$19</definedName>
    <definedName name="_pr234" localSheetId="31">'TÖBB ÉVES'!$A$19</definedName>
    <definedName name="_pr235" localSheetId="32">KÖZVETETT!$A$40</definedName>
    <definedName name="_pr235" localSheetId="28">MÉRLEG!#REF!</definedName>
    <definedName name="_pr235" localSheetId="29">'MÉRLEG (2)'!$A$20</definedName>
    <definedName name="_pr235" localSheetId="30">'MÉRLEG (3)'!$A$20</definedName>
    <definedName name="_pr235" localSheetId="31">'TÖBB ÉVES'!$A$20</definedName>
    <definedName name="_pr236" localSheetId="32">KÖZVETETT!$A$45</definedName>
    <definedName name="_pr236" localSheetId="28">MÉRLEG!#REF!</definedName>
    <definedName name="_pr236" localSheetId="29">'MÉRLEG (2)'!$A$21</definedName>
    <definedName name="_pr236" localSheetId="30">'MÉRLEG (3)'!$A$21</definedName>
    <definedName name="_pr236" localSheetId="31">'TÖBB ÉVES'!$A$21</definedName>
    <definedName name="_pr312" localSheetId="32">KÖZVETETT!#REF!</definedName>
    <definedName name="_pr312" localSheetId="28">MÉRLEG!#REF!</definedName>
    <definedName name="_pr312" localSheetId="29">'MÉRLEG (2)'!$A$8</definedName>
    <definedName name="_pr312" localSheetId="30">'MÉRLEG (3)'!$A$8</definedName>
    <definedName name="_pr312" localSheetId="31">'TÖBB ÉVES'!$A$8</definedName>
    <definedName name="_pr313" localSheetId="32">KÖZVETETT!#REF!</definedName>
    <definedName name="_pr313" localSheetId="28">MÉRLEG!#REF!</definedName>
    <definedName name="_pr313" localSheetId="29">'MÉRLEG (2)'!$A$9</definedName>
    <definedName name="_pr313" localSheetId="30">'MÉRLEG (3)'!$A$9</definedName>
    <definedName name="_pr313" localSheetId="31">'TÖBB ÉVES'!$A$3</definedName>
    <definedName name="_pr314" localSheetId="32">KÖZVETETT!$A$3</definedName>
    <definedName name="_pr314" localSheetId="28">MÉRLEG!#REF!</definedName>
    <definedName name="_pr314" localSheetId="29">'MÉRLEG (2)'!$A$10</definedName>
    <definedName name="_pr314" localSheetId="30">'MÉRLEG (3)'!$A$10</definedName>
    <definedName name="_pr314" localSheetId="31">'TÖBB ÉVES'!$A$10</definedName>
    <definedName name="_pr315" localSheetId="32">KÖZVETETT!#REF!</definedName>
    <definedName name="_pr315" localSheetId="28">MÉRLEG!#REF!</definedName>
    <definedName name="_pr315" localSheetId="29">'MÉRLEG (2)'!$A$11</definedName>
    <definedName name="_pr315" localSheetId="30">'MÉRLEG (3)'!$A$11</definedName>
    <definedName name="_pr315" localSheetId="31">'TÖBB ÉVES'!$A$11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64" l="1"/>
  <c r="C103" i="64"/>
  <c r="B103" i="64"/>
  <c r="C93" i="64"/>
  <c r="B93" i="64"/>
  <c r="D59" i="46"/>
  <c r="D153" i="26"/>
  <c r="C153" i="26"/>
  <c r="D152" i="26"/>
  <c r="C152" i="26"/>
  <c r="D151" i="26"/>
  <c r="C151" i="26"/>
  <c r="D150" i="26"/>
  <c r="C150" i="26"/>
  <c r="D149" i="26"/>
  <c r="C149" i="26"/>
  <c r="D148" i="26"/>
  <c r="C148" i="26"/>
  <c r="D147" i="26"/>
  <c r="C147" i="26"/>
  <c r="D146" i="26"/>
  <c r="C146" i="26"/>
  <c r="D145" i="26"/>
  <c r="C145" i="26"/>
  <c r="D144" i="26"/>
  <c r="C144" i="26"/>
  <c r="D143" i="26"/>
  <c r="C143" i="26"/>
  <c r="D142" i="26"/>
  <c r="C142" i="26"/>
  <c r="D141" i="26"/>
  <c r="C141" i="26"/>
  <c r="D140" i="26"/>
  <c r="C140" i="26"/>
  <c r="D139" i="26"/>
  <c r="C139" i="26"/>
  <c r="D138" i="26"/>
  <c r="C138" i="26"/>
  <c r="D137" i="26"/>
  <c r="C137" i="26"/>
  <c r="D136" i="26"/>
  <c r="C136" i="26"/>
  <c r="D135" i="26"/>
  <c r="C135" i="26"/>
  <c r="D134" i="26"/>
  <c r="C134" i="26"/>
  <c r="D133" i="26"/>
  <c r="C133" i="26"/>
  <c r="D132" i="26"/>
  <c r="C132" i="26"/>
  <c r="D131" i="26"/>
  <c r="C131" i="26"/>
  <c r="D130" i="26"/>
  <c r="C130" i="26"/>
  <c r="D129" i="26"/>
  <c r="C129" i="26"/>
  <c r="D128" i="26"/>
  <c r="C128" i="26"/>
  <c r="D127" i="26"/>
  <c r="C127" i="26"/>
  <c r="D126" i="26"/>
  <c r="C126" i="26"/>
  <c r="D125" i="26"/>
  <c r="C125" i="26"/>
  <c r="D124" i="26"/>
  <c r="C124" i="26"/>
  <c r="D123" i="26"/>
  <c r="C123" i="26"/>
  <c r="D122" i="26"/>
  <c r="C122" i="26"/>
  <c r="D121" i="26"/>
  <c r="C121" i="26"/>
  <c r="D120" i="26"/>
  <c r="C120" i="26"/>
  <c r="D119" i="26"/>
  <c r="C119" i="26"/>
  <c r="D118" i="26"/>
  <c r="C118" i="26"/>
  <c r="D117" i="26"/>
  <c r="C117" i="26"/>
  <c r="D116" i="26"/>
  <c r="C116" i="26"/>
  <c r="D115" i="26"/>
  <c r="C115" i="26"/>
  <c r="D114" i="26"/>
  <c r="C114" i="26"/>
  <c r="D113" i="26"/>
  <c r="C113" i="26"/>
  <c r="D112" i="26"/>
  <c r="C112" i="26"/>
  <c r="D111" i="26"/>
  <c r="C111" i="26"/>
  <c r="D110" i="26"/>
  <c r="C110" i="26"/>
  <c r="D109" i="26"/>
  <c r="C109" i="26"/>
  <c r="D108" i="26"/>
  <c r="C108" i="26"/>
  <c r="D107" i="26"/>
  <c r="C107" i="26"/>
  <c r="D106" i="26"/>
  <c r="C106" i="26"/>
  <c r="D105" i="26"/>
  <c r="C105" i="26"/>
  <c r="D104" i="26"/>
  <c r="C104" i="26"/>
  <c r="D103" i="26"/>
  <c r="C103" i="26"/>
  <c r="D102" i="26"/>
  <c r="C102" i="26"/>
  <c r="D101" i="26"/>
  <c r="C101" i="26"/>
  <c r="D100" i="26"/>
  <c r="C100" i="26"/>
  <c r="D99" i="26"/>
  <c r="C99" i="26"/>
  <c r="D98" i="26"/>
  <c r="C98" i="26"/>
  <c r="D97" i="26"/>
  <c r="C97" i="26"/>
  <c r="D96" i="26"/>
  <c r="C96" i="26"/>
  <c r="D95" i="26"/>
  <c r="C95" i="26"/>
  <c r="D94" i="26"/>
  <c r="C94" i="26"/>
  <c r="D93" i="26"/>
  <c r="C93" i="26"/>
  <c r="D92" i="26"/>
  <c r="C92" i="26"/>
  <c r="D91" i="26"/>
  <c r="C91" i="26"/>
  <c r="D90" i="26"/>
  <c r="C90" i="26"/>
  <c r="D89" i="26"/>
  <c r="C89" i="26"/>
  <c r="D88" i="26"/>
  <c r="C88" i="26"/>
  <c r="D87" i="26"/>
  <c r="C87" i="26"/>
  <c r="D86" i="26"/>
  <c r="C86" i="26"/>
  <c r="D85" i="26"/>
  <c r="C85" i="26"/>
  <c r="D84" i="26"/>
  <c r="C84" i="26"/>
  <c r="D83" i="26"/>
  <c r="C83" i="26"/>
  <c r="D81" i="26"/>
  <c r="C81" i="26"/>
  <c r="D80" i="26"/>
  <c r="C80" i="26"/>
  <c r="D79" i="26"/>
  <c r="C79" i="26"/>
  <c r="D78" i="26"/>
  <c r="C78" i="26"/>
  <c r="D77" i="26"/>
  <c r="C77" i="26"/>
  <c r="D76" i="26"/>
  <c r="C76" i="26"/>
  <c r="D75" i="26"/>
  <c r="C75" i="26"/>
  <c r="D74" i="26"/>
  <c r="C74" i="26"/>
  <c r="D73" i="26"/>
  <c r="C73" i="26"/>
  <c r="D72" i="26"/>
  <c r="C72" i="26"/>
  <c r="D71" i="26"/>
  <c r="C71" i="26"/>
  <c r="D70" i="26"/>
  <c r="C70" i="26"/>
  <c r="D69" i="26"/>
  <c r="C69" i="26"/>
  <c r="D68" i="26"/>
  <c r="C68" i="26"/>
  <c r="D67" i="26"/>
  <c r="C67" i="26"/>
  <c r="D66" i="26"/>
  <c r="C66" i="26"/>
  <c r="D65" i="26"/>
  <c r="C65" i="26"/>
  <c r="D64" i="26"/>
  <c r="C64" i="26"/>
  <c r="D63" i="26"/>
  <c r="C63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8" i="26"/>
  <c r="C38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D30" i="26"/>
  <c r="C30" i="26"/>
  <c r="D29" i="26"/>
  <c r="C29" i="26"/>
  <c r="D28" i="26"/>
  <c r="C28" i="26"/>
  <c r="D27" i="26"/>
  <c r="C27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D8" i="26"/>
  <c r="C8" i="26"/>
  <c r="D7" i="26"/>
  <c r="C7" i="26"/>
  <c r="D145" i="25"/>
  <c r="C145" i="25"/>
  <c r="D139" i="25"/>
  <c r="D152" i="25"/>
  <c r="C139" i="25"/>
  <c r="C152" i="25"/>
  <c r="D107" i="25"/>
  <c r="C107" i="25"/>
  <c r="D89" i="25"/>
  <c r="D112" i="25"/>
  <c r="C89" i="25"/>
  <c r="C63" i="25"/>
  <c r="C132" i="25"/>
  <c r="D48" i="25"/>
  <c r="D63" i="25"/>
  <c r="D132" i="25"/>
  <c r="D39" i="25"/>
  <c r="C39" i="25"/>
  <c r="D25" i="25"/>
  <c r="C25" i="25"/>
  <c r="D16" i="25"/>
  <c r="C16" i="25"/>
  <c r="D9" i="25"/>
  <c r="C9" i="25"/>
  <c r="C40" i="25"/>
  <c r="C64" i="25"/>
  <c r="C81" i="25"/>
  <c r="D139" i="19"/>
  <c r="D145" i="19"/>
  <c r="D152" i="19"/>
  <c r="C139" i="19"/>
  <c r="C145" i="19"/>
  <c r="C152" i="19"/>
  <c r="D129" i="19"/>
  <c r="C129" i="19"/>
  <c r="D118" i="19"/>
  <c r="C118" i="19"/>
  <c r="D111" i="19"/>
  <c r="C111" i="19"/>
  <c r="D107" i="19"/>
  <c r="C107" i="19"/>
  <c r="D96" i="19"/>
  <c r="C96" i="19"/>
  <c r="D89" i="19"/>
  <c r="C89" i="19"/>
  <c r="C112" i="19"/>
  <c r="D80" i="19"/>
  <c r="C80" i="19"/>
  <c r="D73" i="19"/>
  <c r="C73" i="19"/>
  <c r="D62" i="19"/>
  <c r="C62" i="19"/>
  <c r="D53" i="19"/>
  <c r="C53" i="19"/>
  <c r="D48" i="19"/>
  <c r="D63" i="19"/>
  <c r="C48" i="19"/>
  <c r="C63" i="19"/>
  <c r="D39" i="19"/>
  <c r="C39" i="19"/>
  <c r="D25" i="19"/>
  <c r="C25" i="19"/>
  <c r="D16" i="19"/>
  <c r="C16" i="19"/>
  <c r="D9" i="19"/>
  <c r="D40" i="19"/>
  <c r="C9" i="19"/>
  <c r="C40" i="19"/>
  <c r="B22" i="48"/>
  <c r="J11" i="12"/>
  <c r="I11" i="12"/>
  <c r="F98" i="10"/>
  <c r="G98" i="10"/>
  <c r="H98" i="10"/>
  <c r="D98" i="10"/>
  <c r="E98" i="10"/>
  <c r="C98" i="10"/>
  <c r="D68" i="10"/>
  <c r="E68" i="10"/>
  <c r="F68" i="10"/>
  <c r="G68" i="10"/>
  <c r="H68" i="10"/>
  <c r="C68" i="10"/>
  <c r="D50" i="10"/>
  <c r="E50" i="10"/>
  <c r="F50" i="10"/>
  <c r="G50" i="10"/>
  <c r="H50" i="10"/>
  <c r="C50" i="10"/>
  <c r="D34" i="10"/>
  <c r="E34" i="10"/>
  <c r="C34" i="10"/>
  <c r="C123" i="2"/>
  <c r="D123" i="2"/>
  <c r="E123" i="2"/>
  <c r="F123" i="2"/>
  <c r="G123" i="2"/>
  <c r="H123" i="2"/>
  <c r="I123" i="2"/>
  <c r="J123" i="2"/>
  <c r="K123" i="2"/>
  <c r="C115" i="2"/>
  <c r="D115" i="2"/>
  <c r="E115" i="2"/>
  <c r="F115" i="2"/>
  <c r="G115" i="2"/>
  <c r="H115" i="2"/>
  <c r="I115" i="2"/>
  <c r="J115" i="2"/>
  <c r="K115" i="2"/>
  <c r="C99" i="2"/>
  <c r="D99" i="2"/>
  <c r="E99" i="2"/>
  <c r="F99" i="2"/>
  <c r="G99" i="2"/>
  <c r="H99" i="2"/>
  <c r="I99" i="2"/>
  <c r="J99" i="2"/>
  <c r="K99" i="2"/>
  <c r="C98" i="2"/>
  <c r="D98" i="2"/>
  <c r="E98" i="2"/>
  <c r="F98" i="2"/>
  <c r="F70" i="10"/>
  <c r="G98" i="2"/>
  <c r="H98" i="2"/>
  <c r="I98" i="2"/>
  <c r="J98" i="2"/>
  <c r="K98" i="2"/>
  <c r="C75" i="2"/>
  <c r="D75" i="2"/>
  <c r="E75" i="2"/>
  <c r="F75" i="2"/>
  <c r="G75" i="2"/>
  <c r="H75" i="2"/>
  <c r="I75" i="2"/>
  <c r="J75" i="2"/>
  <c r="K75" i="2"/>
  <c r="E25" i="2"/>
  <c r="D25" i="2"/>
  <c r="C25" i="2"/>
  <c r="D24" i="2"/>
  <c r="E24" i="2"/>
  <c r="C24" i="2"/>
  <c r="N120" i="2"/>
  <c r="M120" i="2"/>
  <c r="L120" i="2"/>
  <c r="N108" i="2"/>
  <c r="M108" i="2"/>
  <c r="L108" i="2"/>
  <c r="L102" i="2"/>
  <c r="M102" i="2"/>
  <c r="M101" i="2"/>
  <c r="M103" i="2"/>
  <c r="L101" i="2"/>
  <c r="L103" i="2"/>
  <c r="N97" i="2"/>
  <c r="N98" i="2"/>
  <c r="M97" i="2"/>
  <c r="L97" i="2"/>
  <c r="L98" i="2"/>
  <c r="N88" i="2"/>
  <c r="M88" i="2"/>
  <c r="M98" i="2"/>
  <c r="L88" i="2"/>
  <c r="N83" i="2"/>
  <c r="M83" i="2"/>
  <c r="L83" i="2"/>
  <c r="N74" i="2"/>
  <c r="M74" i="2"/>
  <c r="L74" i="2"/>
  <c r="L58" i="2"/>
  <c r="L50" i="2"/>
  <c r="M48" i="2"/>
  <c r="M50" i="2"/>
  <c r="L48" i="2"/>
  <c r="N48" i="2"/>
  <c r="N44" i="2"/>
  <c r="M44" i="2"/>
  <c r="L44" i="2"/>
  <c r="L39" i="2"/>
  <c r="M38" i="2"/>
  <c r="M41" i="2"/>
  <c r="L38" i="2"/>
  <c r="L41" i="2"/>
  <c r="N33" i="2"/>
  <c r="M33" i="2"/>
  <c r="L33" i="2"/>
  <c r="N30" i="2"/>
  <c r="M30" i="2"/>
  <c r="M51" i="2"/>
  <c r="L30" i="2"/>
  <c r="N24" i="2"/>
  <c r="M24" i="2"/>
  <c r="L24" i="2"/>
  <c r="L25" i="2"/>
  <c r="L18" i="2"/>
  <c r="M18" i="2"/>
  <c r="N18" i="2"/>
  <c r="M17" i="2"/>
  <c r="L17" i="2"/>
  <c r="N17" i="2"/>
  <c r="L16" i="2"/>
  <c r="M11" i="2"/>
  <c r="L11" i="2"/>
  <c r="N11" i="2"/>
  <c r="L10" i="2"/>
  <c r="M10" i="2"/>
  <c r="L9" i="2"/>
  <c r="L8" i="2"/>
  <c r="L20" i="2"/>
  <c r="L26" i="2"/>
  <c r="D27" i="1"/>
  <c r="C27" i="1"/>
  <c r="D25" i="1"/>
  <c r="C25" i="1"/>
  <c r="B25" i="1"/>
  <c r="B27" i="1"/>
  <c r="B17" i="1"/>
  <c r="D15" i="1"/>
  <c r="D17" i="1"/>
  <c r="C15" i="1"/>
  <c r="C17" i="1"/>
  <c r="B15" i="1"/>
  <c r="D62" i="46"/>
  <c r="B46" i="46"/>
  <c r="C46" i="46"/>
  <c r="B40" i="46"/>
  <c r="H34" i="10"/>
  <c r="F34" i="10"/>
  <c r="G34" i="10"/>
  <c r="C44" i="46"/>
  <c r="C45" i="46"/>
  <c r="C37" i="46"/>
  <c r="C60" i="46"/>
  <c r="C38" i="46"/>
  <c r="C39" i="46"/>
  <c r="C42" i="46"/>
  <c r="C43" i="46"/>
  <c r="C36" i="46"/>
  <c r="C15" i="46"/>
  <c r="D29" i="22"/>
  <c r="F21" i="48"/>
  <c r="F68" i="41"/>
  <c r="G68" i="41"/>
  <c r="H68" i="41"/>
  <c r="E69" i="41"/>
  <c r="F69" i="41"/>
  <c r="G69" i="41"/>
  <c r="H69" i="41"/>
  <c r="G70" i="10"/>
  <c r="H70" i="10"/>
  <c r="I70" i="10"/>
  <c r="J70" i="10"/>
  <c r="K70" i="10"/>
  <c r="E97" i="65"/>
  <c r="D97" i="65"/>
  <c r="C97" i="65"/>
  <c r="E96" i="65"/>
  <c r="D96" i="65"/>
  <c r="C96" i="65"/>
  <c r="E95" i="65"/>
  <c r="D95" i="65"/>
  <c r="C95" i="65"/>
  <c r="E94" i="65"/>
  <c r="D94" i="65"/>
  <c r="C94" i="65"/>
  <c r="E93" i="65"/>
  <c r="D93" i="65"/>
  <c r="C93" i="65"/>
  <c r="E92" i="65"/>
  <c r="D92" i="65"/>
  <c r="C92" i="65"/>
  <c r="E91" i="65"/>
  <c r="D91" i="65"/>
  <c r="C91" i="65"/>
  <c r="E90" i="65"/>
  <c r="D90" i="65"/>
  <c r="C90" i="65"/>
  <c r="E89" i="65"/>
  <c r="D89" i="65"/>
  <c r="C89" i="65"/>
  <c r="E88" i="65"/>
  <c r="D88" i="65"/>
  <c r="C88" i="65"/>
  <c r="E87" i="65"/>
  <c r="D87" i="65"/>
  <c r="C87" i="65"/>
  <c r="E86" i="65"/>
  <c r="D86" i="65"/>
  <c r="C86" i="65"/>
  <c r="E85" i="65"/>
  <c r="D85" i="65"/>
  <c r="C85" i="65"/>
  <c r="E84" i="65"/>
  <c r="D84" i="65"/>
  <c r="C84" i="65"/>
  <c r="E83" i="65"/>
  <c r="D83" i="65"/>
  <c r="C83" i="65"/>
  <c r="E82" i="65"/>
  <c r="D82" i="65"/>
  <c r="C82" i="65"/>
  <c r="E81" i="65"/>
  <c r="D81" i="65"/>
  <c r="C81" i="65"/>
  <c r="E80" i="65"/>
  <c r="D80" i="65"/>
  <c r="C80" i="65"/>
  <c r="E79" i="65"/>
  <c r="D79" i="65"/>
  <c r="C79" i="65"/>
  <c r="E78" i="65"/>
  <c r="D78" i="65"/>
  <c r="C78" i="65"/>
  <c r="E77" i="65"/>
  <c r="D77" i="65"/>
  <c r="C77" i="65"/>
  <c r="E76" i="65"/>
  <c r="D76" i="65"/>
  <c r="C76" i="65"/>
  <c r="E75" i="65"/>
  <c r="D75" i="65"/>
  <c r="C75" i="65"/>
  <c r="E74" i="65"/>
  <c r="D74" i="65"/>
  <c r="C74" i="65"/>
  <c r="E73" i="65"/>
  <c r="D73" i="65"/>
  <c r="C73" i="65"/>
  <c r="E72" i="65"/>
  <c r="D72" i="65"/>
  <c r="C72" i="65"/>
  <c r="E71" i="65"/>
  <c r="D71" i="65"/>
  <c r="C71" i="65"/>
  <c r="E70" i="65"/>
  <c r="D70" i="65"/>
  <c r="C70" i="65"/>
  <c r="E69" i="65"/>
  <c r="D69" i="65"/>
  <c r="C69" i="65"/>
  <c r="E68" i="65"/>
  <c r="D68" i="65"/>
  <c r="C68" i="65"/>
  <c r="E67" i="65"/>
  <c r="D67" i="65"/>
  <c r="C67" i="65"/>
  <c r="E66" i="65"/>
  <c r="D66" i="65"/>
  <c r="C66" i="65"/>
  <c r="E65" i="65"/>
  <c r="D65" i="65"/>
  <c r="C65" i="65"/>
  <c r="E64" i="65"/>
  <c r="D64" i="65"/>
  <c r="C64" i="65"/>
  <c r="E63" i="65"/>
  <c r="D63" i="65"/>
  <c r="C63" i="65"/>
  <c r="E62" i="65"/>
  <c r="D62" i="65"/>
  <c r="C62" i="65"/>
  <c r="E61" i="65"/>
  <c r="D61" i="65"/>
  <c r="C61" i="65"/>
  <c r="E60" i="65"/>
  <c r="D60" i="65"/>
  <c r="C60" i="65"/>
  <c r="E59" i="65"/>
  <c r="D59" i="65"/>
  <c r="C59" i="65"/>
  <c r="E58" i="65"/>
  <c r="D58" i="65"/>
  <c r="C58" i="65"/>
  <c r="E57" i="65"/>
  <c r="D57" i="65"/>
  <c r="C57" i="65"/>
  <c r="E56" i="65"/>
  <c r="D56" i="65"/>
  <c r="C56" i="65"/>
  <c r="E55" i="65"/>
  <c r="D55" i="65"/>
  <c r="C55" i="65"/>
  <c r="E54" i="65"/>
  <c r="D54" i="65"/>
  <c r="C54" i="65"/>
  <c r="E53" i="65"/>
  <c r="D53" i="65"/>
  <c r="C53" i="65"/>
  <c r="E52" i="65"/>
  <c r="D52" i="65"/>
  <c r="C52" i="65"/>
  <c r="E51" i="65"/>
  <c r="D51" i="65"/>
  <c r="C51" i="65"/>
  <c r="E50" i="65"/>
  <c r="D50" i="65"/>
  <c r="C50" i="65"/>
  <c r="E49" i="65"/>
  <c r="D49" i="65"/>
  <c r="C49" i="65"/>
  <c r="E48" i="65"/>
  <c r="D48" i="65"/>
  <c r="C48" i="65"/>
  <c r="E47" i="65"/>
  <c r="D47" i="65"/>
  <c r="C47" i="65"/>
  <c r="E46" i="65"/>
  <c r="D46" i="65"/>
  <c r="C46" i="65"/>
  <c r="E45" i="65"/>
  <c r="D45" i="65"/>
  <c r="C45" i="65"/>
  <c r="E44" i="65"/>
  <c r="D44" i="65"/>
  <c r="C44" i="65"/>
  <c r="E43" i="65"/>
  <c r="D43" i="65"/>
  <c r="C43" i="65"/>
  <c r="E42" i="65"/>
  <c r="D42" i="65"/>
  <c r="C42" i="65"/>
  <c r="E41" i="65"/>
  <c r="D41" i="65"/>
  <c r="C41" i="65"/>
  <c r="E40" i="65"/>
  <c r="D40" i="65"/>
  <c r="C40" i="65"/>
  <c r="E39" i="65"/>
  <c r="D39" i="65"/>
  <c r="C39" i="65"/>
  <c r="E38" i="65"/>
  <c r="D38" i="65"/>
  <c r="C38" i="65"/>
  <c r="E37" i="65"/>
  <c r="D37" i="65"/>
  <c r="C37" i="65"/>
  <c r="E36" i="65"/>
  <c r="D36" i="65"/>
  <c r="C36" i="65"/>
  <c r="E35" i="65"/>
  <c r="D35" i="65"/>
  <c r="C35" i="65"/>
  <c r="E34" i="65"/>
  <c r="D34" i="65"/>
  <c r="C34" i="65"/>
  <c r="E33" i="65"/>
  <c r="D33" i="65"/>
  <c r="C33" i="65"/>
  <c r="E32" i="65"/>
  <c r="D32" i="65"/>
  <c r="C32" i="65"/>
  <c r="E31" i="65"/>
  <c r="D31" i="65"/>
  <c r="C31" i="65"/>
  <c r="E30" i="65"/>
  <c r="D30" i="65"/>
  <c r="C30" i="65"/>
  <c r="E29" i="65"/>
  <c r="D29" i="65"/>
  <c r="C29" i="65"/>
  <c r="E28" i="65"/>
  <c r="D28" i="65"/>
  <c r="C28" i="65"/>
  <c r="E27" i="65"/>
  <c r="D27" i="65"/>
  <c r="C27" i="65"/>
  <c r="E26" i="65"/>
  <c r="D26" i="65"/>
  <c r="C26" i="65"/>
  <c r="E25" i="65"/>
  <c r="D25" i="65"/>
  <c r="C25" i="65"/>
  <c r="E24" i="65"/>
  <c r="D24" i="65"/>
  <c r="C24" i="65"/>
  <c r="E23" i="65"/>
  <c r="D23" i="65"/>
  <c r="C23" i="65"/>
  <c r="E22" i="65"/>
  <c r="D22" i="65"/>
  <c r="C22" i="65"/>
  <c r="E21" i="65"/>
  <c r="D21" i="65"/>
  <c r="C21" i="65"/>
  <c r="E20" i="65"/>
  <c r="D20" i="65"/>
  <c r="C20" i="65"/>
  <c r="E19" i="65"/>
  <c r="D19" i="65"/>
  <c r="C19" i="65"/>
  <c r="E18" i="65"/>
  <c r="D18" i="65"/>
  <c r="C18" i="65"/>
  <c r="E17" i="65"/>
  <c r="D17" i="65"/>
  <c r="C17" i="65"/>
  <c r="E16" i="65"/>
  <c r="D16" i="65"/>
  <c r="C16" i="65"/>
  <c r="E15" i="65"/>
  <c r="D15" i="65"/>
  <c r="C15" i="65"/>
  <c r="E14" i="65"/>
  <c r="D14" i="65"/>
  <c r="C14" i="65"/>
  <c r="E13" i="65"/>
  <c r="D13" i="65"/>
  <c r="C13" i="65"/>
  <c r="E12" i="65"/>
  <c r="D12" i="65"/>
  <c r="C12" i="65"/>
  <c r="E11" i="65"/>
  <c r="D11" i="65"/>
  <c r="C11" i="65"/>
  <c r="E10" i="65"/>
  <c r="D10" i="65"/>
  <c r="C10" i="65"/>
  <c r="E9" i="65"/>
  <c r="D9" i="65"/>
  <c r="C9" i="65"/>
  <c r="E8" i="65"/>
  <c r="D8" i="65"/>
  <c r="C8" i="65"/>
  <c r="E7" i="65"/>
  <c r="D7" i="65"/>
  <c r="C7" i="65"/>
  <c r="D60" i="46"/>
  <c r="B60" i="46"/>
  <c r="D93" i="46"/>
  <c r="B59" i="46"/>
  <c r="B93" i="46"/>
  <c r="E123" i="63"/>
  <c r="D123" i="63"/>
  <c r="C123" i="63"/>
  <c r="E122" i="63"/>
  <c r="D122" i="63"/>
  <c r="C122" i="63"/>
  <c r="E121" i="63"/>
  <c r="D121" i="63"/>
  <c r="C121" i="63"/>
  <c r="E120" i="63"/>
  <c r="D120" i="63"/>
  <c r="C120" i="63"/>
  <c r="E119" i="63"/>
  <c r="D119" i="63"/>
  <c r="C119" i="63"/>
  <c r="E118" i="63"/>
  <c r="D118" i="63"/>
  <c r="C118" i="63"/>
  <c r="E117" i="63"/>
  <c r="D117" i="63"/>
  <c r="C117" i="63"/>
  <c r="E116" i="63"/>
  <c r="D116" i="63"/>
  <c r="C116" i="63"/>
  <c r="E115" i="63"/>
  <c r="D115" i="63"/>
  <c r="C115" i="63"/>
  <c r="E114" i="63"/>
  <c r="D114" i="63"/>
  <c r="C114" i="63"/>
  <c r="E113" i="63"/>
  <c r="D113" i="63"/>
  <c r="C113" i="63"/>
  <c r="E112" i="63"/>
  <c r="D112" i="63"/>
  <c r="C112" i="63"/>
  <c r="E111" i="63"/>
  <c r="D111" i="63"/>
  <c r="C111" i="63"/>
  <c r="E110" i="63"/>
  <c r="D110" i="63"/>
  <c r="C110" i="63"/>
  <c r="E109" i="63"/>
  <c r="D109" i="63"/>
  <c r="C109" i="63"/>
  <c r="E108" i="63"/>
  <c r="D108" i="63"/>
  <c r="C108" i="63"/>
  <c r="E107" i="63"/>
  <c r="D107" i="63"/>
  <c r="C107" i="63"/>
  <c r="E106" i="63"/>
  <c r="D106" i="63"/>
  <c r="C106" i="63"/>
  <c r="E105" i="63"/>
  <c r="D105" i="63"/>
  <c r="C105" i="63"/>
  <c r="E104" i="63"/>
  <c r="D104" i="63"/>
  <c r="C104" i="63"/>
  <c r="E103" i="63"/>
  <c r="D103" i="63"/>
  <c r="C103" i="63"/>
  <c r="E102" i="63"/>
  <c r="D102" i="63"/>
  <c r="C102" i="63"/>
  <c r="E101" i="63"/>
  <c r="D101" i="63"/>
  <c r="C101" i="63"/>
  <c r="E100" i="63"/>
  <c r="D100" i="63"/>
  <c r="C100" i="63"/>
  <c r="E99" i="63"/>
  <c r="D99" i="63"/>
  <c r="C99" i="63"/>
  <c r="E98" i="63"/>
  <c r="D98" i="63"/>
  <c r="C98" i="63"/>
  <c r="E97" i="63"/>
  <c r="D97" i="63"/>
  <c r="C97" i="63"/>
  <c r="E96" i="63"/>
  <c r="D96" i="63"/>
  <c r="C96" i="63"/>
  <c r="E95" i="63"/>
  <c r="D95" i="63"/>
  <c r="C95" i="63"/>
  <c r="E94" i="63"/>
  <c r="D94" i="63"/>
  <c r="C94" i="63"/>
  <c r="E93" i="63"/>
  <c r="D93" i="63"/>
  <c r="C93" i="63"/>
  <c r="E92" i="63"/>
  <c r="D92" i="63"/>
  <c r="C92" i="63"/>
  <c r="E91" i="63"/>
  <c r="D91" i="63"/>
  <c r="C91" i="63"/>
  <c r="E90" i="63"/>
  <c r="D90" i="63"/>
  <c r="C90" i="63"/>
  <c r="E89" i="63"/>
  <c r="D89" i="63"/>
  <c r="C89" i="63"/>
  <c r="E88" i="63"/>
  <c r="D88" i="63"/>
  <c r="C88" i="63"/>
  <c r="E87" i="63"/>
  <c r="D87" i="63"/>
  <c r="C87" i="63"/>
  <c r="E86" i="63"/>
  <c r="D86" i="63"/>
  <c r="C86" i="63"/>
  <c r="E85" i="63"/>
  <c r="D85" i="63"/>
  <c r="C85" i="63"/>
  <c r="E84" i="63"/>
  <c r="D84" i="63"/>
  <c r="C84" i="63"/>
  <c r="E83" i="63"/>
  <c r="D83" i="63"/>
  <c r="C83" i="63"/>
  <c r="E82" i="63"/>
  <c r="D82" i="63"/>
  <c r="C82" i="63"/>
  <c r="E81" i="63"/>
  <c r="D81" i="63"/>
  <c r="C81" i="63"/>
  <c r="E80" i="63"/>
  <c r="D80" i="63"/>
  <c r="C80" i="63"/>
  <c r="E79" i="63"/>
  <c r="D79" i="63"/>
  <c r="C79" i="63"/>
  <c r="E78" i="63"/>
  <c r="D78" i="63"/>
  <c r="C78" i="63"/>
  <c r="E77" i="63"/>
  <c r="D77" i="63"/>
  <c r="C77" i="63"/>
  <c r="E76" i="63"/>
  <c r="D76" i="63"/>
  <c r="C76" i="63"/>
  <c r="E75" i="63"/>
  <c r="D75" i="63"/>
  <c r="C75" i="63"/>
  <c r="E74" i="63"/>
  <c r="D74" i="63"/>
  <c r="C74" i="63"/>
  <c r="E73" i="63"/>
  <c r="D73" i="63"/>
  <c r="C73" i="63"/>
  <c r="E72" i="63"/>
  <c r="D72" i="63"/>
  <c r="C72" i="63"/>
  <c r="E71" i="63"/>
  <c r="D71" i="63"/>
  <c r="C71" i="63"/>
  <c r="E70" i="63"/>
  <c r="D70" i="63"/>
  <c r="C70" i="63"/>
  <c r="E69" i="63"/>
  <c r="D69" i="63"/>
  <c r="C69" i="63"/>
  <c r="E68" i="63"/>
  <c r="D68" i="63"/>
  <c r="C68" i="63"/>
  <c r="E67" i="63"/>
  <c r="D67" i="63"/>
  <c r="C67" i="63"/>
  <c r="E66" i="63"/>
  <c r="D66" i="63"/>
  <c r="C66" i="63"/>
  <c r="E65" i="63"/>
  <c r="D65" i="63"/>
  <c r="C65" i="63"/>
  <c r="E64" i="63"/>
  <c r="D64" i="63"/>
  <c r="C64" i="63"/>
  <c r="E63" i="63"/>
  <c r="D63" i="63"/>
  <c r="C63" i="63"/>
  <c r="E62" i="63"/>
  <c r="D62" i="63"/>
  <c r="C62" i="63"/>
  <c r="E61" i="63"/>
  <c r="D61" i="63"/>
  <c r="C61" i="63"/>
  <c r="E60" i="63"/>
  <c r="D60" i="63"/>
  <c r="C60" i="63"/>
  <c r="E59" i="63"/>
  <c r="D59" i="63"/>
  <c r="C59" i="63"/>
  <c r="E58" i="63"/>
  <c r="D58" i="63"/>
  <c r="C58" i="63"/>
  <c r="E57" i="63"/>
  <c r="D57" i="63"/>
  <c r="C57" i="63"/>
  <c r="E56" i="63"/>
  <c r="D56" i="63"/>
  <c r="C56" i="63"/>
  <c r="E55" i="63"/>
  <c r="D55" i="63"/>
  <c r="C55" i="63"/>
  <c r="E54" i="63"/>
  <c r="D54" i="63"/>
  <c r="C54" i="63"/>
  <c r="E53" i="63"/>
  <c r="D53" i="63"/>
  <c r="C53" i="63"/>
  <c r="E52" i="63"/>
  <c r="D52" i="63"/>
  <c r="C52" i="63"/>
  <c r="E51" i="63"/>
  <c r="D51" i="63"/>
  <c r="C51" i="63"/>
  <c r="E50" i="63"/>
  <c r="D50" i="63"/>
  <c r="C50" i="63"/>
  <c r="E49" i="63"/>
  <c r="D49" i="63"/>
  <c r="C49" i="63"/>
  <c r="E48" i="63"/>
  <c r="D48" i="63"/>
  <c r="C48" i="63"/>
  <c r="E47" i="63"/>
  <c r="D47" i="63"/>
  <c r="C47" i="63"/>
  <c r="E46" i="63"/>
  <c r="D46" i="63"/>
  <c r="C46" i="63"/>
  <c r="E45" i="63"/>
  <c r="D45" i="63"/>
  <c r="C45" i="63"/>
  <c r="E44" i="63"/>
  <c r="D44" i="63"/>
  <c r="C44" i="63"/>
  <c r="E43" i="63"/>
  <c r="D43" i="63"/>
  <c r="C43" i="63"/>
  <c r="E42" i="63"/>
  <c r="D42" i="63"/>
  <c r="C42" i="63"/>
  <c r="E41" i="63"/>
  <c r="D41" i="63"/>
  <c r="C41" i="63"/>
  <c r="E40" i="63"/>
  <c r="D40" i="63"/>
  <c r="C40" i="63"/>
  <c r="E39" i="63"/>
  <c r="D39" i="63"/>
  <c r="C39" i="63"/>
  <c r="E38" i="63"/>
  <c r="D38" i="63"/>
  <c r="C38" i="63"/>
  <c r="E37" i="63"/>
  <c r="D37" i="63"/>
  <c r="C37" i="63"/>
  <c r="E36" i="63"/>
  <c r="D36" i="63"/>
  <c r="C36" i="63"/>
  <c r="E35" i="63"/>
  <c r="D35" i="63"/>
  <c r="C35" i="63"/>
  <c r="E34" i="63"/>
  <c r="D34" i="63"/>
  <c r="C34" i="63"/>
  <c r="E33" i="63"/>
  <c r="D33" i="63"/>
  <c r="C33" i="63"/>
  <c r="E32" i="63"/>
  <c r="D32" i="63"/>
  <c r="C32" i="63"/>
  <c r="E31" i="63"/>
  <c r="D31" i="63"/>
  <c r="C31" i="63"/>
  <c r="E30" i="63"/>
  <c r="D30" i="63"/>
  <c r="C30" i="63"/>
  <c r="E29" i="63"/>
  <c r="D29" i="63"/>
  <c r="C29" i="63"/>
  <c r="E28" i="63"/>
  <c r="D28" i="63"/>
  <c r="C28" i="63"/>
  <c r="E27" i="63"/>
  <c r="D27" i="63"/>
  <c r="C27" i="63"/>
  <c r="E26" i="63"/>
  <c r="D26" i="63"/>
  <c r="C26" i="63"/>
  <c r="E25" i="63"/>
  <c r="D25" i="63"/>
  <c r="C25" i="63"/>
  <c r="E24" i="63"/>
  <c r="D24" i="63"/>
  <c r="C24" i="63"/>
  <c r="E23" i="63"/>
  <c r="D23" i="63"/>
  <c r="C23" i="63"/>
  <c r="E22" i="63"/>
  <c r="D22" i="63"/>
  <c r="C22" i="63"/>
  <c r="E21" i="63"/>
  <c r="D21" i="63"/>
  <c r="C21" i="63"/>
  <c r="E20" i="63"/>
  <c r="D20" i="63"/>
  <c r="C20" i="63"/>
  <c r="E19" i="63"/>
  <c r="D19" i="63"/>
  <c r="C19" i="63"/>
  <c r="E18" i="63"/>
  <c r="D18" i="63"/>
  <c r="C18" i="63"/>
  <c r="E17" i="63"/>
  <c r="D17" i="63"/>
  <c r="C17" i="63"/>
  <c r="E16" i="63"/>
  <c r="D16" i="63"/>
  <c r="C16" i="63"/>
  <c r="E15" i="63"/>
  <c r="D15" i="63"/>
  <c r="C15" i="63"/>
  <c r="E14" i="63"/>
  <c r="D14" i="63"/>
  <c r="C14" i="63"/>
  <c r="E13" i="63"/>
  <c r="D13" i="63"/>
  <c r="C13" i="63"/>
  <c r="E12" i="63"/>
  <c r="D12" i="63"/>
  <c r="C12" i="63"/>
  <c r="E11" i="63"/>
  <c r="D11" i="63"/>
  <c r="C11" i="63"/>
  <c r="E10" i="63"/>
  <c r="D10" i="63"/>
  <c r="C10" i="63"/>
  <c r="E9" i="63"/>
  <c r="D9" i="63"/>
  <c r="C9" i="63"/>
  <c r="E8" i="63"/>
  <c r="D8" i="63"/>
  <c r="C8" i="63"/>
  <c r="E7" i="63"/>
  <c r="D7" i="63"/>
  <c r="C7" i="63"/>
  <c r="E29" i="28"/>
  <c r="C29" i="28"/>
  <c r="F20" i="48"/>
  <c r="F22" i="48"/>
  <c r="F7" i="48"/>
  <c r="F8" i="48"/>
  <c r="F9" i="48"/>
  <c r="F10" i="48"/>
  <c r="F11" i="48"/>
  <c r="F12" i="48"/>
  <c r="F6" i="48"/>
  <c r="B62" i="46"/>
  <c r="C62" i="46"/>
  <c r="C40" i="46"/>
  <c r="C59" i="46"/>
  <c r="C93" i="46"/>
  <c r="C120" i="46"/>
  <c r="B120" i="46"/>
  <c r="D130" i="25"/>
  <c r="D153" i="25"/>
  <c r="C112" i="25"/>
  <c r="D40" i="25"/>
  <c r="D64" i="25"/>
  <c r="D81" i="25"/>
  <c r="D64" i="19"/>
  <c r="D132" i="19"/>
  <c r="C130" i="19"/>
  <c r="C131" i="19"/>
  <c r="C64" i="19"/>
  <c r="C132" i="19"/>
  <c r="D112" i="19"/>
  <c r="N16" i="2"/>
  <c r="M115" i="2"/>
  <c r="M20" i="2"/>
  <c r="M25" i="2"/>
  <c r="N10" i="2"/>
  <c r="N20" i="2"/>
  <c r="N102" i="2"/>
  <c r="N25" i="2"/>
  <c r="L51" i="2"/>
  <c r="N50" i="2"/>
  <c r="L115" i="2"/>
  <c r="N38" i="2"/>
  <c r="L60" i="2"/>
  <c r="M16" i="2"/>
  <c r="M58" i="2"/>
  <c r="N101" i="2"/>
  <c r="C130" i="25"/>
  <c r="C153" i="25"/>
  <c r="C131" i="25"/>
  <c r="D131" i="25"/>
  <c r="C153" i="19"/>
  <c r="D130" i="19"/>
  <c r="D131" i="19"/>
  <c r="D81" i="19"/>
  <c r="C81" i="19"/>
  <c r="N103" i="2"/>
  <c r="N41" i="2"/>
  <c r="M75" i="2"/>
  <c r="L99" i="2"/>
  <c r="M60" i="2"/>
  <c r="L122" i="2"/>
  <c r="N58" i="2"/>
  <c r="M122" i="2"/>
  <c r="L75" i="2"/>
  <c r="D153" i="19"/>
  <c r="N60" i="2"/>
  <c r="L123" i="2"/>
  <c r="N51" i="2"/>
  <c r="M99" i="2"/>
  <c r="N115" i="2"/>
  <c r="M123" i="2"/>
  <c r="N99" i="2"/>
  <c r="N75" i="2"/>
  <c r="N122" i="2"/>
  <c r="N123" i="2"/>
</calcChain>
</file>

<file path=xl/comments1.xml><?xml version="1.0" encoding="utf-8"?>
<comments xmlns="http://schemas.openxmlformats.org/spreadsheetml/2006/main">
  <authors>
    <author>user</author>
  </authors>
  <commentList>
    <comment ref="E35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Óvoda: 23 413 941
</t>
        </r>
      </text>
    </comment>
  </commentList>
</comments>
</file>

<file path=xl/sharedStrings.xml><?xml version="1.0" encoding="utf-8"?>
<sst xmlns="http://schemas.openxmlformats.org/spreadsheetml/2006/main" count="4983" uniqueCount="1029">
  <si>
    <t>rendszeres szociális segély [Szoctv. 37. § (1) bek. a) - d) pontok]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</si>
  <si>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</si>
  <si>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</si>
  <si>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</si>
  <si>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</si>
  <si>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</si>
  <si>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</si>
  <si>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</si>
  <si>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</si>
  <si>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</si>
  <si>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</si>
  <si>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</si>
  <si>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</si>
  <si>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</si>
  <si>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</si>
  <si>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</si>
  <si>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</si>
  <si>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</si>
  <si>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</si>
  <si>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</si>
  <si>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</si>
  <si>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</si>
  <si>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</si>
  <si>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</si>
  <si>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</si>
  <si>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</si>
  <si>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</si>
  <si>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</si>
  <si>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</si>
  <si>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</si>
  <si>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</si>
  <si>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</si>
  <si>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</si>
  <si>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</si>
  <si>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</si>
  <si>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</si>
  <si>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</si>
  <si>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</si>
  <si>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</si>
  <si>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</si>
  <si>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</si>
  <si>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</si>
  <si>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</si>
  <si>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</si>
  <si>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</si>
  <si>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</si>
  <si>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</si>
  <si>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</si>
  <si>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</si>
  <si>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</si>
  <si>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</si>
  <si>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</si>
  <si>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</si>
  <si>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</si>
  <si>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</si>
  <si>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</si>
  <si>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</si>
  <si>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</si>
  <si>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</si>
  <si>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</si>
  <si>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</si>
  <si>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</si>
  <si>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</si>
  <si>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</si>
  <si>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</si>
  <si>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</si>
  <si>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</si>
  <si>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</si>
  <si>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</si>
  <si>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</si>
  <si>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</si>
  <si>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</si>
  <si>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</si>
  <si>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</si>
  <si>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</si>
  <si>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</si>
  <si>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</si>
  <si>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</si>
  <si>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</si>
  <si>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</si>
  <si>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</si>
  <si>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</si>
  <si>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</si>
  <si>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</si>
  <si>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</si>
  <si>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</si>
  <si>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</si>
  <si>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</si>
  <si>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</si>
  <si>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</si>
  <si>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</si>
  <si>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</si>
  <si>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</si>
  <si>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</si>
  <si>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</si>
  <si>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</si>
  <si>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</si>
  <si>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</si>
  <si>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</si>
  <si>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</si>
  <si>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</si>
  <si>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</si>
  <si>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</si>
  <si>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</si>
  <si>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</si>
  <si>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</si>
  <si>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</si>
  <si>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</si>
  <si>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</si>
  <si>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</si>
  <si>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</si>
  <si>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</si>
  <si>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</si>
  <si>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</si>
  <si>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</si>
  <si>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</si>
  <si>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</si>
  <si>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</si>
  <si>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</si>
  <si>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</si>
  <si>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</si>
  <si>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</si>
  <si>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</si>
  <si>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</si>
  <si>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</si>
  <si>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</si>
  <si>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</si>
  <si>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</si>
  <si>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</si>
  <si>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</si>
  <si>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</si>
  <si>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</si>
  <si>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</si>
  <si>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</si>
  <si>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</si>
  <si>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</si>
  <si>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</si>
  <si>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</si>
  <si>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</si>
  <si>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</si>
  <si>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</si>
  <si>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</si>
  <si>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</si>
  <si>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</si>
  <si>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</si>
  <si>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</si>
  <si>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</si>
  <si>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</si>
  <si>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</si>
  <si>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</si>
  <si>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</si>
  <si>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</si>
  <si>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</si>
  <si>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</si>
  <si>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</si>
  <si>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</si>
  <si>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</si>
  <si>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</si>
  <si>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</si>
  <si>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</si>
  <si>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</si>
  <si>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</si>
  <si>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</si>
  <si>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</si>
  <si>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</si>
  <si>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</si>
  <si>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</si>
  <si>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</si>
  <si>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</si>
  <si>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</si>
  <si>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</si>
  <si>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</si>
  <si>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</si>
  <si>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</si>
  <si>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</si>
  <si>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</si>
  <si>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</si>
  <si>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</si>
  <si>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</si>
  <si>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</si>
  <si>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</si>
  <si>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</si>
  <si>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</si>
  <si>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</si>
  <si>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</si>
  <si>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</si>
  <si>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</si>
  <si>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</si>
  <si>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</si>
  <si>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</si>
  <si>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</si>
  <si>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</si>
  <si>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</si>
  <si>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</si>
  <si>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</si>
  <si>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</si>
  <si>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</si>
  <si>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</si>
  <si>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</si>
  <si>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</si>
  <si>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</si>
  <si>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</si>
  <si>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</si>
  <si>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</si>
  <si>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</si>
  <si>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</si>
  <si>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</si>
  <si>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</si>
  <si>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</si>
  <si>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</si>
  <si>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</si>
  <si>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</si>
  <si>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</si>
  <si>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</si>
  <si>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</si>
  <si>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</si>
  <si>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</si>
  <si>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</si>
  <si>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</si>
  <si>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</si>
  <si>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</si>
  <si>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</si>
  <si>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</si>
  <si>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</si>
  <si>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</si>
  <si>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</si>
  <si>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</si>
  <si>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</si>
  <si>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</si>
  <si>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</si>
  <si>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</si>
  <si>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</si>
  <si>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</si>
  <si>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</si>
  <si>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</si>
  <si>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</si>
  <si>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</si>
  <si>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</si>
  <si>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</si>
  <si>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</si>
  <si>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</si>
  <si>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</si>
  <si>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</si>
  <si>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</si>
  <si>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</si>
  <si>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</si>
  <si>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</si>
  <si>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</si>
  <si>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</si>
  <si>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</si>
  <si>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</si>
  <si>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</si>
  <si>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</si>
  <si>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</si>
  <si>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</si>
  <si>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</si>
  <si>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</si>
  <si>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</si>
  <si>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</si>
  <si>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</si>
  <si>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</si>
  <si>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</si>
  <si>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</si>
  <si>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</si>
  <si>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</si>
  <si>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</si>
  <si>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</si>
  <si>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</si>
  <si>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</si>
  <si>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</si>
  <si>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</si>
  <si>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</si>
  <si>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</si>
  <si>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</si>
  <si>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</si>
  <si>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</si>
  <si>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</si>
  <si>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</si>
  <si>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</si>
  <si>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közvetett támogatás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</si>
  <si>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</si>
  <si>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</si>
  <si>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</si>
  <si>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</si>
  <si>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</si>
  <si>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</si>
  <si>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</si>
  <si>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</si>
  <si>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</si>
  <si>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</si>
  <si>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</si>
  <si>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</si>
  <si>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</si>
  <si>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</si>
  <si>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</si>
  <si>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</si>
  <si>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</si>
  <si>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</si>
  <si>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</si>
  <si>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</si>
  <si>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</si>
  <si>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</si>
  <si>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</si>
  <si>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</si>
  <si>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</si>
  <si>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</si>
  <si>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</si>
  <si>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</si>
  <si>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</si>
  <si>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</si>
  <si>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</si>
  <si>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</si>
  <si>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</si>
  <si>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</si>
  <si>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</si>
  <si>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</si>
  <si>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</si>
  <si>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</si>
  <si>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</si>
  <si>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</si>
  <si>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</si>
  <si>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</si>
  <si>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</si>
  <si>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</si>
  <si>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A/III/1a        - ebből: tartós részesedések jegybankban</t>
  </si>
  <si>
    <t>A/III/1b        - ebből: tartós részesedések társulásban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</si>
  <si>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</si>
  <si>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</si>
  <si>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</si>
  <si>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</si>
  <si>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</si>
  <si>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</si>
  <si>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</si>
  <si>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</si>
  <si>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</si>
  <si>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</si>
  <si>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</si>
  <si>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</si>
  <si>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</si>
  <si>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</si>
  <si>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</si>
  <si>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</si>
  <si>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</si>
  <si>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</si>
  <si>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</si>
  <si>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</si>
  <si>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</si>
  <si>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</si>
  <si>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</si>
  <si>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</si>
  <si>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</si>
  <si>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</si>
  <si>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</si>
  <si>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</si>
  <si>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</si>
  <si>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</si>
  <si>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</si>
  <si>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</si>
  <si>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</si>
  <si>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</si>
  <si>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</si>
  <si>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</si>
  <si>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</si>
  <si>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</si>
  <si>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</si>
  <si>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</si>
  <si>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</si>
  <si>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</si>
  <si>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</si>
  <si>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</si>
  <si>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</si>
  <si>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</si>
  <si>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</si>
  <si>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</si>
  <si>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</si>
  <si>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</si>
  <si>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</si>
  <si>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</si>
  <si>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</si>
  <si>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</si>
  <si>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</si>
  <si>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</si>
  <si>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</si>
  <si>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</si>
  <si>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</si>
  <si>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</si>
  <si>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</si>
  <si>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</si>
  <si>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</si>
  <si>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</si>
  <si>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</si>
  <si>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</si>
  <si>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</si>
  <si>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</si>
  <si>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</si>
  <si>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</si>
  <si>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</si>
  <si>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</si>
  <si>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</si>
  <si>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</si>
  <si>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</si>
  <si>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</si>
  <si>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</si>
  <si>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</si>
  <si>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</si>
  <si>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A/IV        Koncesszióba, vagyonkezelésbe adott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</si>
  <si>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</si>
  <si>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</si>
  <si>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        Készletek </t>
  </si>
  <si>
    <t xml:space="preserve">B/II        Értékpapírok </t>
  </si>
  <si>
    <t xml:space="preserve">B)        NEMZETI VAGYONBA TARTOZÓ FORGÓESZKÖZÖK </t>
  </si>
  <si>
    <t xml:space="preserve">C)        PÉNZESZKÖZÖK </t>
  </si>
  <si>
    <t>D/I        Költségvetési évben esedékes követelések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</si>
  <si>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</si>
  <si>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</si>
  <si>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</si>
  <si>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>D)        KÖVETELÉSEK</t>
  </si>
  <si>
    <t xml:space="preserve">F)        AKTÍV IDŐBELI ELHATÁROLÁSOK </t>
  </si>
  <si>
    <t xml:space="preserve">ESZKÖZÖK ÖSSZESEN </t>
  </si>
  <si>
    <t>G)        SAJÁT TŐKE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</si>
  <si>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</si>
  <si>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</si>
  <si>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</si>
  <si>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K)        PASSZÍV IDŐBELI ELHATÁROLÁSOK </t>
  </si>
  <si>
    <t>FORRÁSOK ÖSSZESEN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</si>
  <si>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</si>
  <si>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</si>
  <si>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</si>
  <si>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</si>
  <si>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értékcsökkenés/értékvesztés</t>
  </si>
  <si>
    <t>nettó-mérleg szerinti érték</t>
  </si>
  <si>
    <t>bruttó érték</t>
  </si>
  <si>
    <t>„0”-ra leírt eszközök</t>
  </si>
  <si>
    <t>használatban lévő kisértékű immateriális javak</t>
  </si>
  <si>
    <t>01-02. számlacsoportban nyilvántartott eszközök</t>
  </si>
  <si>
    <t xml:space="preserve">kulturális javak </t>
  </si>
  <si>
    <t xml:space="preserve">régészeti leletek </t>
  </si>
  <si>
    <t>függő követelések</t>
  </si>
  <si>
    <t>függő kötelezettségek</t>
  </si>
  <si>
    <t>biztos (jövőbeni) követelések</t>
  </si>
  <si>
    <t>használatban lévő kisértékű tárgyi eszközök</t>
  </si>
  <si>
    <t>használatban lévő kisértékű készletek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</si>
  <si>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</si>
  <si>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</si>
  <si>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</si>
  <si>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</si>
  <si>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</si>
  <si>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</si>
  <si>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</si>
  <si>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</si>
  <si>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</si>
  <si>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</si>
  <si>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</si>
  <si>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</si>
  <si>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</si>
  <si>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</si>
  <si>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</si>
  <si>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</si>
  <si>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</si>
  <si>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</si>
  <si>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</si>
  <si>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helyi önkormányzat tulajdonában álló gazdálkodó szervezetek működéséből származó kötelezettségeket</t>
  </si>
  <si>
    <t xml:space="preserve">           Tartós részesedés: ………………. Kft.</t>
  </si>
  <si>
    <t xml:space="preserve">           Stb.</t>
  </si>
  <si>
    <t>A zárszámadási rendelettervezet előterjesztésekor a képviselő-testület részére tájékoztatásul az előterjesztlésben kell bemutatni-nem a rendelet része</t>
  </si>
  <si>
    <t>módosított ei. Működési célú</t>
  </si>
  <si>
    <t>módosított ei. Felhalmozási célú</t>
  </si>
  <si>
    <t>Teljesítés Működési célú</t>
  </si>
  <si>
    <t>Teljesítés Felhalmozási célú</t>
  </si>
  <si>
    <t>ebből adóelengedés</t>
  </si>
  <si>
    <t>ebből adókedvezmény</t>
  </si>
  <si>
    <t>teljesített bevétel</t>
  </si>
  <si>
    <t>elvárt bevétel</t>
  </si>
  <si>
    <t>ESZKÖZÖK</t>
  </si>
  <si>
    <t>Módosítások</t>
  </si>
  <si>
    <t xml:space="preserve">ESZKÖZÖK  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</si>
  <si>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</si>
  <si>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</si>
  <si>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</si>
  <si>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</si>
  <si>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</si>
  <si>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</si>
  <si>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</si>
  <si>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</si>
  <si>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</si>
  <si>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</si>
  <si>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</si>
  <si>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</si>
  <si>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</si>
  <si>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</si>
  <si>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</si>
  <si>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</si>
  <si>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</si>
  <si>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</si>
  <si>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</si>
  <si>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</si>
  <si>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</si>
  <si>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</si>
  <si>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</si>
  <si>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</si>
  <si>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</si>
  <si>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</si>
  <si>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</si>
  <si>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</si>
  <si>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</si>
  <si>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</si>
  <si>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</si>
  <si>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</si>
  <si>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</si>
  <si>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</si>
  <si>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</si>
  <si>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</si>
  <si>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</si>
  <si>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</si>
  <si>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</si>
  <si>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</si>
  <si>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</si>
  <si>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</si>
  <si>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</si>
  <si>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</si>
  <si>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</si>
  <si>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</si>
  <si>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</si>
  <si>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</si>
  <si>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</si>
  <si>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</si>
  <si>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</si>
  <si>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</si>
  <si>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</si>
  <si>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</si>
  <si>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</si>
  <si>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</si>
  <si>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</si>
  <si>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</si>
  <si>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</si>
  <si>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</si>
  <si>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</si>
  <si>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</si>
  <si>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</si>
  <si>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</si>
  <si>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</si>
  <si>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</si>
  <si>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</si>
  <si>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</si>
  <si>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</si>
  <si>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</si>
  <si>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</si>
  <si>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</si>
  <si>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</si>
  <si>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</si>
  <si>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</si>
  <si>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</si>
  <si>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</si>
  <si>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</si>
  <si>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</si>
  <si>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</si>
  <si>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</si>
  <si>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</si>
  <si>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</si>
  <si>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</si>
  <si>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</si>
  <si>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</si>
  <si>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</si>
  <si>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</si>
  <si>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</si>
  <si>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</si>
  <si>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</si>
  <si>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</si>
  <si>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</si>
  <si>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</si>
  <si>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</si>
  <si>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</si>
  <si>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</si>
  <si>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</si>
  <si>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</si>
  <si>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</si>
  <si>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</si>
  <si>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</si>
  <si>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</si>
  <si>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</si>
  <si>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</si>
  <si>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</si>
  <si>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</si>
  <si>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</si>
  <si>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</si>
  <si>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</si>
  <si>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</si>
  <si>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</si>
  <si>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</si>
  <si>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</si>
  <si>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</si>
  <si>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</si>
  <si>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</si>
  <si>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</si>
  <si>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</si>
  <si>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</si>
  <si>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</si>
  <si>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</si>
  <si>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</si>
  <si>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</si>
  <si>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</si>
  <si>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</si>
  <si>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</si>
  <si>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</si>
  <si>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</si>
  <si>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</si>
  <si>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</si>
  <si>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</si>
  <si>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</si>
  <si>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</si>
  <si>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</si>
  <si>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</si>
  <si>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</si>
  <si>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</si>
  <si>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</si>
  <si>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</si>
  <si>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</si>
  <si>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</si>
  <si>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</si>
  <si>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</si>
  <si>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</si>
  <si>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</si>
  <si>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</si>
  <si>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</si>
  <si>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</si>
  <si>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</si>
  <si>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</si>
  <si>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</si>
  <si>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</si>
  <si>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</si>
  <si>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</si>
  <si>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</si>
  <si>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</si>
  <si>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</si>
  <si>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</si>
  <si>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</si>
  <si>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</si>
  <si>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</si>
  <si>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</si>
  <si>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</si>
  <si>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</si>
  <si>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</si>
  <si>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</si>
  <si>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</si>
  <si>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</si>
  <si>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</si>
  <si>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</si>
  <si>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</si>
  <si>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</si>
  <si>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</si>
  <si>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</si>
  <si>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</si>
  <si>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</si>
  <si>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</si>
  <si>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</si>
  <si>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</si>
  <si>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</si>
  <si>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</si>
  <si>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</si>
  <si>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</si>
  <si>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</si>
  <si>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</si>
  <si>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</si>
  <si>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</si>
  <si>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</si>
  <si>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</si>
  <si>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</si>
  <si>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</si>
  <si>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</si>
  <si>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</si>
  <si>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</si>
  <si>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</si>
  <si>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</si>
  <si>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</si>
  <si>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</si>
  <si>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</si>
  <si>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</si>
  <si>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</si>
  <si>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</si>
  <si>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</si>
  <si>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</si>
  <si>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</si>
  <si>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</si>
  <si>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</si>
  <si>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</si>
  <si>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</si>
  <si>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</si>
  <si>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</si>
  <si>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</si>
  <si>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</si>
  <si>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</si>
  <si>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</si>
  <si>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</si>
  <si>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</si>
  <si>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</si>
  <si>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</si>
  <si>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</si>
  <si>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</si>
  <si>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</si>
  <si>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</si>
  <si>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</si>
  <si>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</si>
  <si>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</si>
  <si>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</si>
  <si>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</si>
  <si>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</si>
  <si>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</si>
  <si>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</si>
  <si>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</si>
  <si>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</si>
  <si>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</si>
  <si>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</si>
  <si>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</si>
  <si>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</si>
  <si>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</si>
  <si>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</si>
  <si>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</si>
  <si>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</si>
  <si>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</si>
  <si>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</si>
  <si>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</si>
  <si>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</si>
  <si>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</si>
  <si>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</si>
  <si>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</si>
  <si>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</si>
  <si>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</si>
  <si>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</si>
  <si>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</si>
  <si>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</si>
  <si>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</si>
  <si>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</si>
  <si>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</si>
  <si>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</si>
  <si>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</si>
  <si>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</si>
  <si>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</si>
  <si>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</si>
  <si>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</si>
  <si>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</si>
  <si>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</si>
  <si>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</si>
  <si>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</si>
  <si>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</si>
  <si>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</si>
  <si>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</si>
  <si>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</si>
  <si>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</si>
  <si>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</si>
  <si>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</si>
  <si>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</si>
  <si>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</si>
  <si>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</si>
  <si>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</si>
  <si>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</si>
  <si>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</si>
  <si>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</si>
  <si>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</si>
  <si>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</si>
  <si>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</si>
  <si>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</si>
  <si>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</si>
  <si>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</si>
  <si>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</si>
  <si>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</si>
  <si>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</si>
  <si>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</si>
  <si>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</si>
  <si>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</si>
  <si>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</si>
  <si>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</si>
  <si>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</si>
  <si>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</si>
  <si>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</si>
  <si>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</si>
  <si>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</si>
  <si>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</si>
  <si>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</si>
  <si>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</si>
  <si>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</si>
  <si>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</si>
  <si>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</si>
  <si>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</si>
  <si>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</si>
  <si>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</si>
  <si>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</si>
  <si>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</si>
  <si>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</si>
  <si>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</si>
  <si>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</si>
  <si>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</si>
  <si>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</si>
  <si>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</si>
  <si>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</si>
  <si>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</si>
  <si>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</si>
  <si>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</si>
  <si>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</si>
  <si>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</si>
  <si>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</si>
  <si>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</si>
  <si>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</si>
  <si>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</si>
  <si>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</si>
  <si>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</si>
  <si>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</si>
  <si>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</si>
  <si>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</si>
  <si>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</si>
  <si>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</si>
  <si>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</si>
  <si>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</si>
  <si>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</si>
  <si>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</si>
  <si>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</si>
  <si>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</si>
  <si>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</si>
  <si>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</si>
  <si>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</si>
  <si>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</si>
  <si>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</si>
  <si>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</si>
  <si>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</si>
  <si>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</si>
  <si>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</si>
  <si>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</si>
  <si>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</si>
  <si>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</si>
  <si>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</si>
  <si>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</si>
  <si>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</si>
  <si>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</si>
  <si>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</si>
  <si>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</si>
  <si>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</si>
  <si>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</si>
  <si>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</si>
  <si>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</si>
  <si>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</si>
  <si>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</si>
  <si>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</si>
  <si>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</si>
  <si>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</si>
  <si>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</si>
  <si>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</si>
  <si>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</si>
  <si>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</si>
  <si>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</si>
  <si>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</si>
  <si>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</si>
  <si>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</si>
  <si>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</si>
  <si>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</si>
  <si>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</si>
  <si>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</si>
  <si>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</si>
  <si>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</si>
  <si>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</si>
  <si>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</si>
  <si>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</si>
  <si>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</si>
  <si>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</si>
  <si>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</si>
  <si>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</si>
  <si>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</si>
  <si>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</si>
  <si>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</si>
  <si>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</si>
  <si>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</si>
  <si>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</si>
  <si>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</si>
  <si>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</si>
  <si>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</si>
  <si>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</si>
  <si>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</si>
  <si>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</si>
  <si>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</si>
  <si>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</si>
  <si>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</si>
  <si>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</si>
  <si>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</si>
  <si>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</si>
  <si>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</si>
  <si>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</si>
  <si>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</si>
  <si>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</si>
  <si>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</si>
  <si>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</si>
  <si>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</si>
  <si>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</si>
  <si>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foglalkoztatást helyettesítő támogatás [Szoctv. 35. § (1) bek.]</t>
  </si>
  <si>
    <t>hozzájárulás a lakossági energiaköltségekhez</t>
  </si>
  <si>
    <t>lakbértámogatás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</si>
  <si>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</si>
  <si>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</si>
  <si>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</si>
  <si>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</si>
  <si>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</si>
  <si>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</si>
  <si>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Eredei</t>
  </si>
  <si>
    <t>Mód. Ei</t>
  </si>
  <si>
    <t>Teljesítés</t>
  </si>
  <si>
    <t>nonprofit gazdasági társaságok</t>
  </si>
  <si>
    <t>Nemesbődi Óvodafenntartó Társulás</t>
  </si>
  <si>
    <t>09        Különféle egyéb eredményszemléletű bevételek</t>
  </si>
  <si>
    <t>A helyi önkormányzat vagyonkimutatása ( Ft)</t>
  </si>
  <si>
    <t>A helyi önkormányzat költségvetési mérlege közgazdasági tagolásban ( Ft)</t>
  </si>
  <si>
    <t>A helyi önkormányzat mérlege ( Ft)</t>
  </si>
  <si>
    <t>A helyi önkormányzat eredménykimutatása ( Ft)</t>
  </si>
  <si>
    <t>A helyi önkormányzat pénzmaradvány kimutatása ( Ft)</t>
  </si>
  <si>
    <t>Bevételek ( Ft)</t>
  </si>
  <si>
    <t>Kiadások ( Ft)</t>
  </si>
  <si>
    <t>Kiadások (Ft)</t>
  </si>
  <si>
    <t>Beruházások és felújítások ( Ft)</t>
  </si>
  <si>
    <t>Általános- és céltartalékok ( Ft)</t>
  </si>
  <si>
    <t>Az európai uniós forrásból finanszírozott támogatással megvalósuló programok, projektek kiadásai, bevételei, valamint a helyi önkormányzat ilyen projektekhez történő hozzájárulásai ( Ft)</t>
  </si>
  <si>
    <t>A költségvetési év azon fejlesztései, amelyek megvalósításához a Gst. 3. § (1) bekezdése szerinti adósságot keletkeztető ügylet megkötése vált szükségessé (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</si>
  <si>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 Ft)</t>
  </si>
  <si>
    <t>Irányító szervi támogatások folyósítása ( Ft)</t>
  </si>
  <si>
    <t>Támogatások, kölcsönök nyújtása és törlesztése (Ft)</t>
  </si>
  <si>
    <t>Lakosságnak juttatott támogatások, szociális, rászorultsági jellegű ellátások ( Ft)</t>
  </si>
  <si>
    <t>Támogatások, kölcsönök bevételei ( Ft)</t>
  </si>
  <si>
    <t>Helyi adó és egyéb közhatalmi bevételek ( Ft)</t>
  </si>
  <si>
    <t>A többéves kihatással járó döntések számszerűsítése évenkénti bontásban és összesítve ( Ft)</t>
  </si>
  <si>
    <t>A pénzeszközök változása ( Ft)</t>
  </si>
  <si>
    <t>( Ft)</t>
  </si>
  <si>
    <t>A közvetett támogatások ( Ft)</t>
  </si>
  <si>
    <t>ÖNKORMÁNYZATI ELŐIRÁNYZATOK                NEMLEGES</t>
  </si>
  <si>
    <t>pedagógus I.</t>
  </si>
  <si>
    <t>pedagógus (magasabb) vezetői megbízással</t>
  </si>
  <si>
    <t>Eredeti</t>
  </si>
  <si>
    <t xml:space="preserve">Módosított </t>
  </si>
  <si>
    <t>Kiadások (E Ft)</t>
  </si>
  <si>
    <t>NEMESBŐDI KÖZÖS ÖNKORMÁNYZATI HIVATAL ELŐIRÁNYZATAI</t>
  </si>
  <si>
    <t xml:space="preserve">államigazgatási feladatok </t>
  </si>
  <si>
    <t>Eredeti előirányzat</t>
  </si>
  <si>
    <t>Módosított előirányzat</t>
  </si>
  <si>
    <t>Működési kiadások összesen</t>
  </si>
  <si>
    <t>Felhalmozási kiadások összesen</t>
  </si>
  <si>
    <t>ÖNKORMÁNYZAT ÉS KÖLTSÉGVETÉSI SZERVEI ELŐIRÁNYZATA MINDÖSSZESEN</t>
  </si>
  <si>
    <t xml:space="preserve">Költségvetési engedélyezett létszámkeret (álláshely) (fő) </t>
  </si>
  <si>
    <t>Költségvetési engedélyezett létszámkeret (álláshely) (fő) Nemesbődi Közös Önkormányzati Hivatal</t>
  </si>
  <si>
    <t>Rendezési terv</t>
  </si>
  <si>
    <t>Informatikai eszközbeszerzés</t>
  </si>
  <si>
    <t>nettó</t>
  </si>
  <si>
    <t>áfa</t>
  </si>
  <si>
    <t>bruttó</t>
  </si>
  <si>
    <t>fűkasza, egyéb t.e. beszerzés</t>
  </si>
  <si>
    <t>Útfelújítás</t>
  </si>
  <si>
    <t>saját bevételek 2018.</t>
  </si>
  <si>
    <t>saját bevételek 2020.</t>
  </si>
  <si>
    <t>családi támogatások</t>
  </si>
  <si>
    <t>lakhatással kapcsolatos támogatás</t>
  </si>
  <si>
    <t>települési támogatás</t>
  </si>
  <si>
    <t>Nemesbődi Közös Önkormányzati Hivatal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</si>
  <si>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</si>
  <si>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</si>
  <si>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</si>
  <si>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</si>
  <si>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ÖNKORMÁNYZAT</t>
  </si>
  <si>
    <t xml:space="preserve">           Tartós részesedés: VasiVíz Zrt</t>
  </si>
  <si>
    <t>Bevételek (E Ft)</t>
  </si>
  <si>
    <t>Nemesbődi Közös Önkormányzati Hivatal Előirányzatai</t>
  </si>
  <si>
    <t>102. Hrsz út felújítása</t>
  </si>
  <si>
    <t>Hivatal felújítása</t>
  </si>
  <si>
    <t>C) MÉRLEG SZERINTI EREDMÉNY (=±A±B) (35=±23±34)</t>
  </si>
  <si>
    <t>C)        MÉRLEG SZERINTI EREDMÉNY (=±A±B) (35=±23±34)</t>
  </si>
  <si>
    <t>A helyi önkormányzatok előző évi elszámolásából származó kiadások</t>
  </si>
  <si>
    <t>Számítógép</t>
  </si>
  <si>
    <t>késedelmi pótlék</t>
  </si>
  <si>
    <t>talajterhelési díj</t>
  </si>
  <si>
    <t>Egyéb adó -települési adó</t>
  </si>
  <si>
    <t>2020. évi kifizetés</t>
  </si>
  <si>
    <t>2021. évi kifizetés</t>
  </si>
  <si>
    <t>2022. évi kifizetés</t>
  </si>
  <si>
    <t>2023. év utáni kifizetések</t>
  </si>
  <si>
    <t>Nemesbőd Község Önkormányzat 2020. évi zárszámadása</t>
  </si>
  <si>
    <t xml:space="preserve">Nemesbőd Község Önkormányzat 2020. évi zárszámadása			</t>
  </si>
  <si>
    <t>Tárgyi időszak (2020. év)</t>
  </si>
  <si>
    <t>2020. évi várható (teljesítés)</t>
  </si>
  <si>
    <t>Tárgyévi kifizetés (2020. évi ei.)</t>
  </si>
  <si>
    <t>Tárgyévi kifizetés (2020. évi mód. ei.)</t>
  </si>
  <si>
    <t>Tárgyévi kifizetés (2020. évi teljesítés)</t>
  </si>
  <si>
    <t>B1131</t>
  </si>
  <si>
    <t xml:space="preserve">Települési önkormányzatok gyermekétkeztetési feladatainak támogatása </t>
  </si>
  <si>
    <t>B1132</t>
  </si>
  <si>
    <t>Egyéb tárgyi eszközök beszerzése, létesítése (fűnyírótraktor, fűkasza)</t>
  </si>
  <si>
    <t>Ingatlanok felújítása - könytár</t>
  </si>
  <si>
    <t>Előző évi pm. Korrekció</t>
  </si>
  <si>
    <t>Előző időszak (2019. év)</t>
  </si>
  <si>
    <t>Előző időszak (2019 év)</t>
  </si>
  <si>
    <t>2019. évi tény  (teljesítés)</t>
  </si>
  <si>
    <t>1. melléklet a 6/2021. (V.19.) önkormányzati rendelethez</t>
  </si>
  <si>
    <t>2. melléklet a 6/2021. (V.19.) önkormányzati rendelethez</t>
  </si>
  <si>
    <t>3. melléklet a 6/2021. (V.19.) önkormányzati rendelethez</t>
  </si>
  <si>
    <t>4. melléklet a 6/2021. (V.19.) önkormányzati rendelethez</t>
  </si>
  <si>
    <t>5. melléklet a 6/2021. (V.19.) önkormányzati rendelethez</t>
  </si>
  <si>
    <t xml:space="preserve">6. melléklet a 6/2021. (V.19.) önkormányzati rendelethez			</t>
  </si>
  <si>
    <t>7. melléklet a 6/2021. (V.19.) önkormányzati rendelethez</t>
  </si>
  <si>
    <t>8. melléklet a 6/2021. (V.19.) önkormányzati rendelethez</t>
  </si>
  <si>
    <t>9. melléklet a 6/2021. (V.19.) önkormányzati rendelethez</t>
  </si>
  <si>
    <t>10. melléklet a 6/2021. (V.19.) önkormányzati rendelethez</t>
  </si>
  <si>
    <t>11. melléklet a 6/2021. (V.19.) önkormányzati rendelethez</t>
  </si>
  <si>
    <t>12. melléklet a 6/2021. (V.19.) önkormányzati rendelethez</t>
  </si>
  <si>
    <t>13. melléklet a 6/2021. (V.19.) önkormányzati rendelethez</t>
  </si>
  <si>
    <t>14. melléklet a 6/2021. (V.19.) önkormányzati rendelethez</t>
  </si>
  <si>
    <t>15. melléklet a 6/2021. (V.19.) önkormányzati rendelethez</t>
  </si>
  <si>
    <t>16. melléklet a 6/2021. (V.19.) önkormányzati rendelethez</t>
  </si>
  <si>
    <t>ÖNKORMÁNYZATI ELŐIRÁNYZATOK             17. melléklet a 6/2021. (V.19.) önkormányzati rendelethez</t>
  </si>
  <si>
    <t>18. melléklet a 6/2021. (V.19.) önkormányzati rendelethez</t>
  </si>
  <si>
    <t>19. melléklet a 6/2021. (V.19.) önkormányzati rendelethez</t>
  </si>
  <si>
    <t>ÖNKORMÁNYZATI ELŐIRÁNYZATOK                 20. melléklet a 6/2021. (V.19.) önkormányzati rendelethez</t>
  </si>
  <si>
    <t>ÖNKORMÁNYZATI ELŐIRÁNYZATOK          21. melléklet a 6/2021. (V.19.) önkormányzati rendelethez</t>
  </si>
  <si>
    <t>ÖNKORMÁNYZATI ELŐIRÁNYZATOK         22. melléklet a 6/2021. (V.19.) önkormányzati rendelethez</t>
  </si>
  <si>
    <t>23. melléklet a 6/2021. (V.19.) önkormányzati rendelethez</t>
  </si>
  <si>
    <t>24. melléklet a 6/2021. (V.19.) önkormányzati rendelethez</t>
  </si>
  <si>
    <t>ÖNKORMÁNYZAT                 25 . melléklet a 6/2021. (V.19.) önkormányzati rendelethez</t>
  </si>
  <si>
    <t>Nemesbődi Közös Önkormányzati Hivatal                         26. melléklet a 6/2021. (V.19.) önkormányzati rendelethez</t>
  </si>
  <si>
    <t>Önkormányzat                                                                                                             27. melléklet a 6/2021. (V.19.) önkormányzati rendelethez</t>
  </si>
  <si>
    <t>Nemesbődi Közös Önkormányzati Hivatal                                                                         28. melléklet a 6/2021. (V.19.) önkormányzati rendelethez</t>
  </si>
  <si>
    <t>Önkormányzat                                                                     29. melléklet a 6/2021. (V.19.) önkormányzati rendelethez</t>
  </si>
  <si>
    <t>Nemesbődi Közös Önkormányzati Hivatal                   30. melléklet a 6/2021. (V.19.) önkormányzati rendelethez</t>
  </si>
  <si>
    <t>31. melléklet a 6/2021. (V.19.) önkormányzati rendelethez</t>
  </si>
  <si>
    <t>32.melléklet a 6/2021. (V.19.) önkormányzati rendelethez</t>
  </si>
  <si>
    <t>Önkormányzat                                                                                                                                                                                          33. melléklet a 6/2021. (V.19.) önkormányzati rendelethez</t>
  </si>
  <si>
    <t>34. melléklet a 6/2021. (V.19.) önkormányzati rendelethez</t>
  </si>
  <si>
    <t>35. melléklet a 6/2021. (V.19.) önkormányzati rendelethez</t>
  </si>
  <si>
    <t>Önkormányzat                                                                                                                                  36. melléklet a 6/2021. (V.19.) önkormányzati rendelethez</t>
  </si>
  <si>
    <t>Nemesbődi Közös Önkormányzati Hivatal                                                                                37. melléklet a 6/2021. (V.19.)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</si>
</sst>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F_t_-;\-* #,##0\ _F_t_-;_-* &quot;-&quot;\ _F_t_-;_-@_-"/>
    <numFmt numFmtId="166" formatCode="0__"/>
    <numFmt numFmtId="167" formatCode="\ ##########"/>
    <numFmt numFmtId="176" formatCode="#,##0\ _F_t"/>
    <numFmt numFmtId="187" formatCode="_-* #,##0\ _F_t_-;\-* #,##0\ _F_t_-;_-* &quot;-&quot;?\ _F_t_-;_-@_-"/>
  </numFmts>
  <fonts count="7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sz val="11"/>
      <color indexed="63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u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"/>
      <name val="Bookman Old Styl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13" fillId="0" borderId="0"/>
    <xf numFmtId="9" fontId="23" fillId="0" borderId="0" applyFont="0" applyFill="0" applyBorder="0" applyAlignment="0" applyProtection="0"/>
  </cellStyleXfs>
  <cellXfs count="513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7" fillId="0" borderId="1" xfId="0" applyFont="1" applyBorder="1"/>
    <xf numFmtId="0" fontId="28" fillId="0" borderId="1" xfId="0" applyFont="1" applyBorder="1"/>
    <xf numFmtId="0" fontId="3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9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34" fillId="0" borderId="1" xfId="0" applyFont="1" applyBorder="1" applyAlignment="1">
      <alignment wrapText="1"/>
    </xf>
    <xf numFmtId="0" fontId="35" fillId="0" borderId="1" xfId="0" applyFont="1" applyBorder="1"/>
    <xf numFmtId="0" fontId="35" fillId="0" borderId="1" xfId="0" applyFont="1" applyBorder="1" applyAlignment="1">
      <alignment wrapText="1"/>
    </xf>
    <xf numFmtId="0" fontId="36" fillId="0" borderId="0" xfId="1" applyFont="1" applyAlignment="1" applyProtection="1"/>
    <xf numFmtId="0" fontId="37" fillId="0" borderId="0" xfId="0" applyFont="1"/>
    <xf numFmtId="0" fontId="3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9" fillId="0" borderId="1" xfId="0" applyFont="1" applyBorder="1" applyAlignment="1">
      <alignment wrapText="1"/>
    </xf>
    <xf numFmtId="0" fontId="31" fillId="0" borderId="0" xfId="0" applyFont="1" applyAlignment="1">
      <alignment horizontal="center"/>
    </xf>
    <xf numFmtId="0" fontId="25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1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5" fillId="0" borderId="1" xfId="0" applyFont="1" applyFill="1" applyBorder="1" applyAlignment="1">
      <alignment horizontal="left" vertical="center"/>
    </xf>
    <xf numFmtId="0" fontId="39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0" fillId="0" borderId="0" xfId="0" applyFill="1"/>
    <xf numFmtId="0" fontId="44" fillId="0" borderId="0" xfId="0" applyFont="1"/>
    <xf numFmtId="0" fontId="45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27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41" fillId="0" borderId="1" xfId="0" applyFont="1" applyBorder="1"/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/>
    <xf numFmtId="0" fontId="40" fillId="0" borderId="1" xfId="0" applyFont="1" applyBorder="1"/>
    <xf numFmtId="0" fontId="40" fillId="0" borderId="1" xfId="0" applyFont="1" applyBorder="1" applyAlignment="1">
      <alignment horizontal="right"/>
    </xf>
    <xf numFmtId="0" fontId="25" fillId="3" borderId="1" xfId="0" applyFont="1" applyFill="1" applyBorder="1"/>
    <xf numFmtId="0" fontId="47" fillId="0" borderId="0" xfId="0" applyFont="1" applyAlignment="1">
      <alignment wrapText="1"/>
    </xf>
    <xf numFmtId="0" fontId="48" fillId="0" borderId="1" xfId="0" applyFont="1" applyBorder="1" applyAlignment="1">
      <alignment wrapText="1"/>
    </xf>
    <xf numFmtId="0" fontId="49" fillId="0" borderId="0" xfId="0" applyFont="1"/>
    <xf numFmtId="0" fontId="49" fillId="0" borderId="0" xfId="0" applyFont="1" applyFill="1"/>
    <xf numFmtId="0" fontId="50" fillId="4" borderId="1" xfId="0" applyFont="1" applyFill="1" applyBorder="1"/>
    <xf numFmtId="167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67" fontId="5" fillId="5" borderId="1" xfId="0" applyNumberFormat="1" applyFont="1" applyFill="1" applyBorder="1" applyAlignment="1">
      <alignment vertical="center"/>
    </xf>
    <xf numFmtId="0" fontId="25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29" fillId="6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29" fillId="7" borderId="1" xfId="0" applyFont="1" applyFill="1" applyBorder="1"/>
    <xf numFmtId="0" fontId="0" fillId="7" borderId="1" xfId="0" applyFill="1" applyBorder="1"/>
    <xf numFmtId="0" fontId="50" fillId="3" borderId="1" xfId="0" applyFont="1" applyFill="1" applyBorder="1"/>
    <xf numFmtId="167" fontId="10" fillId="3" borderId="1" xfId="0" applyNumberFormat="1" applyFont="1" applyFill="1" applyBorder="1" applyAlignment="1">
      <alignment vertical="center"/>
    </xf>
    <xf numFmtId="0" fontId="29" fillId="5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30" fillId="7" borderId="1" xfId="0" applyFont="1" applyFill="1" applyBorder="1"/>
    <xf numFmtId="0" fontId="50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7" fillId="5" borderId="1" xfId="0" applyFont="1" applyFill="1" applyBorder="1"/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7" fillId="3" borderId="1" xfId="0" applyFont="1" applyFill="1" applyBorder="1"/>
    <xf numFmtId="0" fontId="6" fillId="3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center" wrapText="1"/>
    </xf>
    <xf numFmtId="0" fontId="29" fillId="0" borderId="1" xfId="0" applyFont="1" applyBorder="1" applyAlignment="1">
      <alignment wrapText="1"/>
    </xf>
    <xf numFmtId="0" fontId="6" fillId="5" borderId="1" xfId="0" applyFont="1" applyFill="1" applyBorder="1" applyAlignment="1">
      <alignment horizontal="lef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/>
    <xf numFmtId="0" fontId="15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76" fontId="31" fillId="0" borderId="0" xfId="0" applyNumberFormat="1" applyFont="1" applyAlignment="1">
      <alignment horizontal="center"/>
    </xf>
    <xf numFmtId="176" fontId="0" fillId="0" borderId="0" xfId="0" applyNumberFormat="1"/>
    <xf numFmtId="176" fontId="10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Border="1" applyAlignment="1">
      <alignment horizontal="center" wrapText="1"/>
    </xf>
    <xf numFmtId="176" fontId="25" fillId="0" borderId="1" xfId="0" applyNumberFormat="1" applyFont="1" applyBorder="1"/>
    <xf numFmtId="176" fontId="0" fillId="0" borderId="1" xfId="0" applyNumberFormat="1" applyBorder="1"/>
    <xf numFmtId="176" fontId="25" fillId="5" borderId="1" xfId="0" applyNumberFormat="1" applyFont="1" applyFill="1" applyBorder="1"/>
    <xf numFmtId="176" fontId="0" fillId="5" borderId="1" xfId="0" applyNumberFormat="1" applyFill="1" applyBorder="1"/>
    <xf numFmtId="176" fontId="5" fillId="0" borderId="1" xfId="0" applyNumberFormat="1" applyFont="1" applyFill="1" applyBorder="1" applyAlignment="1">
      <alignment horizontal="left" vertical="center" wrapText="1"/>
    </xf>
    <xf numFmtId="176" fontId="30" fillId="5" borderId="1" xfId="0" applyNumberFormat="1" applyFont="1" applyFill="1" applyBorder="1"/>
    <xf numFmtId="0" fontId="10" fillId="0" borderId="0" xfId="0" applyFont="1"/>
    <xf numFmtId="0" fontId="3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2" fillId="0" borderId="0" xfId="0" applyFont="1"/>
    <xf numFmtId="0" fontId="15" fillId="0" borderId="0" xfId="0" applyFont="1"/>
    <xf numFmtId="0" fontId="3" fillId="0" borderId="1" xfId="0" applyFont="1" applyBorder="1" applyAlignment="1">
      <alignment wrapText="1"/>
    </xf>
    <xf numFmtId="0" fontId="15" fillId="5" borderId="1" xfId="0" applyFont="1" applyFill="1" applyBorder="1"/>
    <xf numFmtId="0" fontId="15" fillId="3" borderId="1" xfId="0" applyFont="1" applyFill="1" applyBorder="1"/>
    <xf numFmtId="3" fontId="25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right" vertical="center"/>
    </xf>
    <xf numFmtId="0" fontId="0" fillId="0" borderId="0" xfId="0" applyAlignment="1">
      <alignment horizontal="center"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8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25" fillId="0" borderId="1" xfId="0" applyFont="1" applyBorder="1" applyAlignment="1">
      <alignment horizontal="right"/>
    </xf>
    <xf numFmtId="0" fontId="25" fillId="9" borderId="1" xfId="0" applyFont="1" applyFill="1" applyBorder="1" applyAlignment="1">
      <alignment horizontal="right"/>
    </xf>
    <xf numFmtId="176" fontId="38" fillId="0" borderId="0" xfId="0" applyNumberFormat="1" applyFont="1" applyAlignment="1">
      <alignment horizontal="center" wrapText="1"/>
    </xf>
    <xf numFmtId="0" fontId="10" fillId="7" borderId="1" xfId="0" applyFont="1" applyFill="1" applyBorder="1" applyAlignment="1">
      <alignment horizontal="right" vertical="center" wrapText="1"/>
    </xf>
    <xf numFmtId="0" fontId="60" fillId="0" borderId="1" xfId="0" applyFont="1" applyBorder="1"/>
    <xf numFmtId="0" fontId="60" fillId="0" borderId="0" xfId="0" applyFont="1"/>
    <xf numFmtId="0" fontId="61" fillId="0" borderId="0" xfId="0" applyFont="1"/>
    <xf numFmtId="0" fontId="4" fillId="0" borderId="0" xfId="0" applyFont="1"/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ont="1" applyAlignment="1">
      <alignment horizontal="center" wrapText="1"/>
    </xf>
    <xf numFmtId="0" fontId="6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/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wrapText="1"/>
    </xf>
    <xf numFmtId="164" fontId="0" fillId="8" borderId="1" xfId="0" applyNumberFormat="1" applyFill="1" applyBorder="1" applyAlignment="1">
      <alignment horizontal="right" wrapText="1"/>
    </xf>
    <xf numFmtId="0" fontId="0" fillId="8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164" fontId="0" fillId="6" borderId="1" xfId="0" applyNumberFormat="1" applyFill="1" applyBorder="1" applyAlignment="1">
      <alignment horizontal="right" wrapText="1"/>
    </xf>
    <xf numFmtId="164" fontId="15" fillId="0" borderId="1" xfId="0" applyNumberFormat="1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wrapText="1"/>
    </xf>
    <xf numFmtId="164" fontId="10" fillId="4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right" vertical="center" wrapText="1"/>
    </xf>
    <xf numFmtId="164" fontId="10" fillId="4" borderId="1" xfId="0" applyNumberFormat="1" applyFont="1" applyFill="1" applyBorder="1" applyAlignment="1">
      <alignment horizontal="right" wrapText="1"/>
    </xf>
    <xf numFmtId="164" fontId="51" fillId="0" borderId="1" xfId="0" applyNumberFormat="1" applyFont="1" applyBorder="1" applyAlignment="1">
      <alignment horizontal="right" vertical="top" wrapText="1"/>
    </xf>
    <xf numFmtId="164" fontId="0" fillId="0" borderId="2" xfId="0" applyNumberFormat="1" applyBorder="1" applyAlignment="1">
      <alignment horizontal="right" wrapText="1"/>
    </xf>
    <xf numFmtId="164" fontId="60" fillId="8" borderId="1" xfId="0" applyNumberFormat="1" applyFont="1" applyFill="1" applyBorder="1" applyAlignment="1">
      <alignment horizontal="right" wrapText="1"/>
    </xf>
    <xf numFmtId="0" fontId="63" fillId="0" borderId="1" xfId="0" applyFont="1" applyBorder="1"/>
    <xf numFmtId="164" fontId="62" fillId="6" borderId="1" xfId="0" applyNumberFormat="1" applyFont="1" applyFill="1" applyBorder="1" applyAlignment="1">
      <alignment horizontal="right" wrapText="1"/>
    </xf>
    <xf numFmtId="164" fontId="10" fillId="5" borderId="1" xfId="0" applyNumberFormat="1" applyFont="1" applyFill="1" applyBorder="1" applyAlignment="1">
      <alignment horizontal="right" vertical="center" wrapText="1"/>
    </xf>
    <xf numFmtId="0" fontId="6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64" fontId="0" fillId="3" borderId="1" xfId="0" applyNumberFormat="1" applyFill="1" applyBorder="1" applyAlignment="1">
      <alignment horizontal="right" wrapText="1"/>
    </xf>
    <xf numFmtId="0" fontId="5" fillId="0" borderId="1" xfId="0" applyFont="1" applyBorder="1"/>
    <xf numFmtId="164" fontId="3" fillId="0" borderId="1" xfId="0" applyNumberFormat="1" applyFont="1" applyBorder="1" applyAlignment="1">
      <alignment horizontal="right" wrapText="1"/>
    </xf>
    <xf numFmtId="164" fontId="63" fillId="0" borderId="1" xfId="0" applyNumberFormat="1" applyFont="1" applyBorder="1" applyAlignment="1">
      <alignment horizontal="right" wrapText="1"/>
    </xf>
    <xf numFmtId="0" fontId="8" fillId="10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/>
    </xf>
    <xf numFmtId="167" fontId="5" fillId="10" borderId="1" xfId="0" applyNumberFormat="1" applyFont="1" applyFill="1" applyBorder="1" applyAlignment="1">
      <alignment vertical="center"/>
    </xf>
    <xf numFmtId="0" fontId="29" fillId="11" borderId="1" xfId="0" applyFont="1" applyFill="1" applyBorder="1"/>
    <xf numFmtId="0" fontId="5" fillId="11" borderId="1" xfId="0" applyFont="1" applyFill="1" applyBorder="1" applyAlignment="1">
      <alignment horizontal="left" vertical="center"/>
    </xf>
    <xf numFmtId="0" fontId="29" fillId="12" borderId="1" xfId="0" applyFont="1" applyFill="1" applyBorder="1"/>
    <xf numFmtId="0" fontId="30" fillId="12" borderId="1" xfId="0" applyFont="1" applyFill="1" applyBorder="1"/>
    <xf numFmtId="164" fontId="29" fillId="0" borderId="1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0" fontId="30" fillId="13" borderId="1" xfId="0" applyFont="1" applyFill="1" applyBorder="1"/>
    <xf numFmtId="0" fontId="29" fillId="13" borderId="1" xfId="0" applyFont="1" applyFill="1" applyBorder="1"/>
    <xf numFmtId="0" fontId="11" fillId="13" borderId="1" xfId="0" applyFont="1" applyFill="1" applyBorder="1"/>
    <xf numFmtId="0" fontId="5" fillId="13" borderId="1" xfId="0" applyFont="1" applyFill="1" applyBorder="1"/>
    <xf numFmtId="164" fontId="2" fillId="13" borderId="1" xfId="0" applyNumberFormat="1" applyFont="1" applyFill="1" applyBorder="1" applyAlignment="1">
      <alignment horizontal="right" vertical="top" wrapText="1"/>
    </xf>
    <xf numFmtId="164" fontId="51" fillId="10" borderId="1" xfId="0" applyNumberFormat="1" applyFont="1" applyFill="1" applyBorder="1" applyAlignment="1">
      <alignment horizontal="right" vertical="top" wrapText="1"/>
    </xf>
    <xf numFmtId="164" fontId="2" fillId="10" borderId="1" xfId="0" applyNumberFormat="1" applyFont="1" applyFill="1" applyBorder="1" applyAlignment="1">
      <alignment horizontal="right" vertical="top" wrapText="1"/>
    </xf>
    <xf numFmtId="0" fontId="50" fillId="10" borderId="1" xfId="0" applyFont="1" applyFill="1" applyBorder="1"/>
    <xf numFmtId="167" fontId="10" fillId="10" borderId="1" xfId="0" applyNumberFormat="1" applyFont="1" applyFill="1" applyBorder="1" applyAlignment="1">
      <alignment vertical="center"/>
    </xf>
    <xf numFmtId="0" fontId="50" fillId="14" borderId="1" xfId="0" applyFont="1" applyFill="1" applyBorder="1"/>
    <xf numFmtId="167" fontId="10" fillId="14" borderId="1" xfId="0" applyNumberFormat="1" applyFont="1" applyFill="1" applyBorder="1" applyAlignment="1">
      <alignment vertical="center"/>
    </xf>
    <xf numFmtId="164" fontId="51" fillId="14" borderId="1" xfId="0" applyNumberFormat="1" applyFont="1" applyFill="1" applyBorder="1" applyAlignment="1">
      <alignment horizontal="right" vertical="top" wrapText="1"/>
    </xf>
    <xf numFmtId="0" fontId="29" fillId="10" borderId="1" xfId="0" applyFont="1" applyFill="1" applyBorder="1"/>
    <xf numFmtId="0" fontId="30" fillId="10" borderId="1" xfId="0" applyFont="1" applyFill="1" applyBorder="1"/>
    <xf numFmtId="164" fontId="29" fillId="10" borderId="1" xfId="0" applyNumberFormat="1" applyFont="1" applyFill="1" applyBorder="1" applyAlignment="1">
      <alignment horizontal="right" wrapText="1"/>
    </xf>
    <xf numFmtId="0" fontId="8" fillId="15" borderId="1" xfId="0" applyFont="1" applyFill="1" applyBorder="1" applyAlignment="1">
      <alignment horizontal="left" vertical="center"/>
    </xf>
    <xf numFmtId="0" fontId="5" fillId="15" borderId="1" xfId="0" applyFont="1" applyFill="1" applyBorder="1" applyAlignment="1">
      <alignment horizontal="left" vertical="center" wrapText="1"/>
    </xf>
    <xf numFmtId="0" fontId="0" fillId="15" borderId="2" xfId="0" applyFill="1" applyBorder="1"/>
    <xf numFmtId="0" fontId="0" fillId="15" borderId="1" xfId="0" applyFill="1" applyBorder="1"/>
    <xf numFmtId="164" fontId="0" fillId="15" borderId="2" xfId="0" applyNumberFormat="1" applyFill="1" applyBorder="1" applyAlignment="1">
      <alignment horizontal="right" wrapText="1"/>
    </xf>
    <xf numFmtId="164" fontId="0" fillId="15" borderId="1" xfId="0" applyNumberFormat="1" applyFill="1" applyBorder="1" applyAlignment="1">
      <alignment horizontal="right" wrapText="1"/>
    </xf>
    <xf numFmtId="0" fontId="5" fillId="15" borderId="1" xfId="0" applyFont="1" applyFill="1" applyBorder="1" applyAlignment="1">
      <alignment horizontal="left" vertical="center"/>
    </xf>
    <xf numFmtId="167" fontId="5" fillId="15" borderId="1" xfId="0" applyNumberFormat="1" applyFont="1" applyFill="1" applyBorder="1" applyAlignment="1">
      <alignment vertical="center"/>
    </xf>
    <xf numFmtId="0" fontId="50" fillId="15" borderId="1" xfId="0" applyFont="1" applyFill="1" applyBorder="1"/>
    <xf numFmtId="167" fontId="10" fillId="15" borderId="1" xfId="0" applyNumberFormat="1" applyFont="1" applyFill="1" applyBorder="1" applyAlignment="1">
      <alignment vertical="center"/>
    </xf>
    <xf numFmtId="0" fontId="0" fillId="13" borderId="2" xfId="0" applyFill="1" applyBorder="1"/>
    <xf numFmtId="0" fontId="0" fillId="13" borderId="1" xfId="0" applyFill="1" applyBorder="1"/>
    <xf numFmtId="164" fontId="60" fillId="13" borderId="2" xfId="0" applyNumberFormat="1" applyFont="1" applyFill="1" applyBorder="1" applyAlignment="1">
      <alignment horizontal="right" wrapText="1"/>
    </xf>
    <xf numFmtId="164" fontId="5" fillId="13" borderId="1" xfId="0" applyNumberFormat="1" applyFont="1" applyFill="1" applyBorder="1" applyAlignment="1">
      <alignment horizontal="right" vertical="center" wrapText="1"/>
    </xf>
    <xf numFmtId="0" fontId="0" fillId="13" borderId="1" xfId="0" applyFill="1" applyBorder="1" applyAlignment="1">
      <alignment wrapText="1"/>
    </xf>
    <xf numFmtId="164" fontId="29" fillId="13" borderId="1" xfId="0" applyNumberFormat="1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0" fillId="15" borderId="1" xfId="0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8" fillId="15" borderId="1" xfId="0" applyFont="1" applyFill="1" applyBorder="1" applyAlignment="1">
      <alignment horizontal="left" vertical="center" wrapText="1"/>
    </xf>
    <xf numFmtId="0" fontId="3" fillId="15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right" vertical="center"/>
    </xf>
    <xf numFmtId="0" fontId="10" fillId="15" borderId="1" xfId="0" applyFont="1" applyFill="1" applyBorder="1"/>
    <xf numFmtId="164" fontId="60" fillId="15" borderId="1" xfId="0" applyNumberFormat="1" applyFont="1" applyFill="1" applyBorder="1" applyAlignment="1">
      <alignment horizontal="right" wrapText="1"/>
    </xf>
    <xf numFmtId="0" fontId="6" fillId="15" borderId="1" xfId="0" applyFont="1" applyFill="1" applyBorder="1" applyAlignment="1">
      <alignment horizontal="left" vertical="center" wrapText="1"/>
    </xf>
    <xf numFmtId="0" fontId="60" fillId="15" borderId="1" xfId="0" applyFont="1" applyFill="1" applyBorder="1"/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164" fontId="25" fillId="3" borderId="1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3" fontId="25" fillId="0" borderId="1" xfId="0" applyNumberFormat="1" applyFont="1" applyBorder="1" applyAlignment="1">
      <alignment horizontal="right" wrapText="1"/>
    </xf>
    <xf numFmtId="0" fontId="5" fillId="11" borderId="1" xfId="0" applyFont="1" applyFill="1" applyBorder="1"/>
    <xf numFmtId="164" fontId="64" fillId="0" borderId="1" xfId="0" applyNumberFormat="1" applyFont="1" applyBorder="1" applyAlignment="1">
      <alignment horizontal="right" wrapText="1"/>
    </xf>
    <xf numFmtId="164" fontId="65" fillId="0" borderId="1" xfId="0" applyNumberFormat="1" applyFont="1" applyBorder="1" applyAlignment="1">
      <alignment horizontal="right" wrapText="1"/>
    </xf>
    <xf numFmtId="164" fontId="60" fillId="13" borderId="1" xfId="0" applyNumberFormat="1" applyFont="1" applyFill="1" applyBorder="1" applyAlignment="1">
      <alignment wrapText="1"/>
    </xf>
    <xf numFmtId="164" fontId="60" fillId="5" borderId="1" xfId="0" applyNumberFormat="1" applyFont="1" applyFill="1" applyBorder="1" applyAlignment="1">
      <alignment horizontal="right"/>
    </xf>
    <xf numFmtId="164" fontId="60" fillId="13" borderId="1" xfId="0" applyNumberFormat="1" applyFont="1" applyFill="1" applyBorder="1" applyAlignment="1">
      <alignment horizontal="right"/>
    </xf>
    <xf numFmtId="0" fontId="50" fillId="16" borderId="1" xfId="0" applyFont="1" applyFill="1" applyBorder="1"/>
    <xf numFmtId="0" fontId="10" fillId="16" borderId="1" xfId="0" applyFont="1" applyFill="1" applyBorder="1" applyAlignment="1">
      <alignment horizontal="left" vertical="center"/>
    </xf>
    <xf numFmtId="0" fontId="5" fillId="17" borderId="1" xfId="0" applyFont="1" applyFill="1" applyBorder="1"/>
    <xf numFmtId="0" fontId="5" fillId="17" borderId="1" xfId="0" applyFont="1" applyFill="1" applyBorder="1" applyAlignment="1">
      <alignment horizontal="left" vertical="center"/>
    </xf>
    <xf numFmtId="0" fontId="0" fillId="17" borderId="1" xfId="0" applyFill="1" applyBorder="1" applyAlignment="1">
      <alignment horizontal="right"/>
    </xf>
    <xf numFmtId="0" fontId="8" fillId="18" borderId="1" xfId="0" applyFont="1" applyFill="1" applyBorder="1" applyAlignment="1">
      <alignment horizontal="left" vertical="center" wrapText="1"/>
    </xf>
    <xf numFmtId="0" fontId="5" fillId="18" borderId="1" xfId="0" applyFont="1" applyFill="1" applyBorder="1" applyAlignment="1">
      <alignment horizontal="left" vertical="center"/>
    </xf>
    <xf numFmtId="0" fontId="0" fillId="18" borderId="1" xfId="0" applyFill="1" applyBorder="1" applyAlignment="1">
      <alignment horizontal="right"/>
    </xf>
    <xf numFmtId="0" fontId="50" fillId="19" borderId="1" xfId="0" applyFont="1" applyFill="1" applyBorder="1"/>
    <xf numFmtId="0" fontId="10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horizontal="right"/>
    </xf>
    <xf numFmtId="167" fontId="10" fillId="16" borderId="1" xfId="0" applyNumberFormat="1" applyFont="1" applyFill="1" applyBorder="1" applyAlignment="1">
      <alignment vertical="center"/>
    </xf>
    <xf numFmtId="0" fontId="25" fillId="16" borderId="0" xfId="0" applyFont="1" applyFill="1"/>
    <xf numFmtId="164" fontId="7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66" fillId="0" borderId="1" xfId="0" applyNumberFormat="1" applyFont="1" applyFill="1" applyBorder="1" applyAlignment="1">
      <alignment horizontal="right" vertical="center" wrapText="1"/>
    </xf>
    <xf numFmtId="164" fontId="25" fillId="0" borderId="0" xfId="3" applyNumberFormat="1" applyFont="1" applyAlignment="1">
      <alignment horizontal="right" vertical="center"/>
    </xf>
    <xf numFmtId="164" fontId="10" fillId="0" borderId="1" xfId="0" applyNumberFormat="1" applyFont="1" applyBorder="1" applyAlignment="1">
      <alignment horizontal="right" wrapText="1"/>
    </xf>
    <xf numFmtId="187" fontId="51" fillId="0" borderId="1" xfId="0" applyNumberFormat="1" applyFont="1" applyBorder="1" applyAlignment="1">
      <alignment horizontal="right" vertical="top"/>
    </xf>
    <xf numFmtId="187" fontId="25" fillId="0" borderId="1" xfId="0" applyNumberFormat="1" applyFont="1" applyBorder="1" applyAlignment="1">
      <alignment horizontal="right"/>
    </xf>
    <xf numFmtId="187" fontId="4" fillId="0" borderId="1" xfId="0" applyNumberFormat="1" applyFont="1" applyFill="1" applyBorder="1" applyAlignment="1">
      <alignment horizontal="right" vertical="center"/>
    </xf>
    <xf numFmtId="187" fontId="3" fillId="0" borderId="1" xfId="0" applyNumberFormat="1" applyFont="1" applyFill="1" applyBorder="1" applyAlignment="1">
      <alignment horizontal="right" vertical="center"/>
    </xf>
    <xf numFmtId="187" fontId="10" fillId="0" borderId="1" xfId="0" applyNumberFormat="1" applyFont="1" applyBorder="1" applyAlignment="1">
      <alignment horizontal="right"/>
    </xf>
    <xf numFmtId="187" fontId="7" fillId="0" borderId="1" xfId="0" applyNumberFormat="1" applyFont="1" applyFill="1" applyBorder="1" applyAlignment="1">
      <alignment horizontal="right" vertical="center"/>
    </xf>
    <xf numFmtId="187" fontId="6" fillId="0" borderId="1" xfId="0" applyNumberFormat="1" applyFont="1" applyFill="1" applyBorder="1" applyAlignment="1">
      <alignment horizontal="right" vertical="center"/>
    </xf>
    <xf numFmtId="187" fontId="3" fillId="15" borderId="1" xfId="0" applyNumberFormat="1" applyFont="1" applyFill="1" applyBorder="1" applyAlignment="1">
      <alignment horizontal="right" vertical="center"/>
    </xf>
    <xf numFmtId="187" fontId="35" fillId="0" borderId="1" xfId="0" applyNumberFormat="1" applyFont="1" applyBorder="1" applyAlignment="1">
      <alignment horizontal="right"/>
    </xf>
    <xf numFmtId="187" fontId="54" fillId="0" borderId="1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 wrapText="1"/>
    </xf>
    <xf numFmtId="187" fontId="10" fillId="15" borderId="1" xfId="0" applyNumberFormat="1" applyFont="1" applyFill="1" applyBorder="1" applyAlignment="1">
      <alignment horizontal="right" wrapText="1"/>
    </xf>
    <xf numFmtId="187" fontId="6" fillId="15" borderId="1" xfId="0" applyNumberFormat="1" applyFont="1" applyFill="1" applyBorder="1" applyAlignment="1">
      <alignment horizontal="right" vertical="center" wrapText="1"/>
    </xf>
    <xf numFmtId="176" fontId="15" fillId="0" borderId="1" xfId="0" applyNumberFormat="1" applyFont="1" applyBorder="1"/>
    <xf numFmtId="176" fontId="15" fillId="18" borderId="1" xfId="0" applyNumberFormat="1" applyFont="1" applyFill="1" applyBorder="1"/>
    <xf numFmtId="176" fontId="15" fillId="15" borderId="1" xfId="0" applyNumberFormat="1" applyFont="1" applyFill="1" applyBorder="1"/>
    <xf numFmtId="176" fontId="67" fillId="0" borderId="1" xfId="0" applyNumberFormat="1" applyFont="1" applyBorder="1" applyAlignment="1">
      <alignment horizontal="right"/>
    </xf>
    <xf numFmtId="176" fontId="15" fillId="0" borderId="1" xfId="0" applyNumberFormat="1" applyFont="1" applyBorder="1" applyAlignment="1">
      <alignment horizontal="right"/>
    </xf>
    <xf numFmtId="176" fontId="7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29" fillId="20" borderId="1" xfId="0" applyFont="1" applyFill="1" applyBorder="1"/>
    <xf numFmtId="0" fontId="30" fillId="20" borderId="1" xfId="0" applyFont="1" applyFill="1" applyBorder="1"/>
    <xf numFmtId="176" fontId="6" fillId="15" borderId="1" xfId="0" applyNumberFormat="1" applyFont="1" applyFill="1" applyBorder="1" applyAlignment="1">
      <alignment horizontal="right" vertical="center"/>
    </xf>
    <xf numFmtId="0" fontId="5" fillId="20" borderId="1" xfId="0" applyFont="1" applyFill="1" applyBorder="1"/>
    <xf numFmtId="176" fontId="10" fillId="20" borderId="1" xfId="0" applyNumberFormat="1" applyFont="1" applyFill="1" applyBorder="1" applyAlignment="1">
      <alignment horizontal="right"/>
    </xf>
    <xf numFmtId="176" fontId="10" fillId="18" borderId="1" xfId="0" applyNumberFormat="1" applyFont="1" applyFill="1" applyBorder="1" applyAlignment="1">
      <alignment horizontal="right"/>
    </xf>
    <xf numFmtId="176" fontId="10" fillId="15" borderId="1" xfId="0" applyNumberFormat="1" applyFont="1" applyFill="1" applyBorder="1" applyAlignment="1">
      <alignment horizontal="right"/>
    </xf>
    <xf numFmtId="176" fontId="62" fillId="0" borderId="1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164" fontId="35" fillId="0" borderId="1" xfId="0" applyNumberFormat="1" applyFont="1" applyBorder="1" applyAlignment="1">
      <alignment horizontal="right" wrapText="1"/>
    </xf>
    <xf numFmtId="164" fontId="55" fillId="0" borderId="1" xfId="0" applyNumberFormat="1" applyFont="1" applyBorder="1" applyAlignment="1">
      <alignment horizontal="right" vertical="top" wrapText="1"/>
    </xf>
    <xf numFmtId="164" fontId="35" fillId="0" borderId="1" xfId="0" applyNumberFormat="1" applyFont="1" applyBorder="1" applyAlignment="1">
      <alignment horizontal="right" vertical="center" wrapText="1"/>
    </xf>
    <xf numFmtId="164" fontId="54" fillId="0" borderId="1" xfId="0" applyNumberFormat="1" applyFont="1" applyBorder="1" applyAlignment="1">
      <alignment horizontal="right" vertical="center" wrapText="1"/>
    </xf>
    <xf numFmtId="164" fontId="56" fillId="0" borderId="1" xfId="0" applyNumberFormat="1" applyFont="1" applyBorder="1" applyAlignment="1">
      <alignment horizontal="right" vertical="top" wrapText="1"/>
    </xf>
    <xf numFmtId="164" fontId="55" fillId="0" borderId="0" xfId="0" applyNumberFormat="1" applyFont="1" applyAlignment="1">
      <alignment horizontal="right" vertical="top" wrapText="1"/>
    </xf>
    <xf numFmtId="164" fontId="35" fillId="4" borderId="1" xfId="0" applyNumberFormat="1" applyFont="1" applyFill="1" applyBorder="1" applyAlignment="1">
      <alignment horizontal="right" wrapText="1"/>
    </xf>
    <xf numFmtId="164" fontId="54" fillId="4" borderId="1" xfId="0" applyNumberFormat="1" applyFont="1" applyFill="1" applyBorder="1" applyAlignment="1">
      <alignment horizontal="right" vertical="center" wrapText="1"/>
    </xf>
    <xf numFmtId="164" fontId="54" fillId="5" borderId="1" xfId="0" applyNumberFormat="1" applyFont="1" applyFill="1" applyBorder="1" applyAlignment="1">
      <alignment horizontal="right" vertical="center" wrapText="1"/>
    </xf>
    <xf numFmtId="164" fontId="57" fillId="0" borderId="1" xfId="0" applyNumberFormat="1" applyFont="1" applyBorder="1" applyAlignment="1">
      <alignment horizontal="right" vertical="center" wrapText="1"/>
    </xf>
    <xf numFmtId="164" fontId="58" fillId="0" borderId="1" xfId="0" applyNumberFormat="1" applyFont="1" applyBorder="1" applyAlignment="1">
      <alignment horizontal="right" vertical="center" wrapText="1"/>
    </xf>
    <xf numFmtId="164" fontId="58" fillId="5" borderId="1" xfId="0" applyNumberFormat="1" applyFont="1" applyFill="1" applyBorder="1" applyAlignment="1">
      <alignment horizontal="right" vertical="center" wrapText="1"/>
    </xf>
    <xf numFmtId="164" fontId="54" fillId="0" borderId="1" xfId="0" applyNumberFormat="1" applyFont="1" applyBorder="1" applyAlignment="1">
      <alignment horizontal="right" wrapText="1"/>
    </xf>
    <xf numFmtId="164" fontId="54" fillId="4" borderId="1" xfId="0" applyNumberFormat="1" applyFont="1" applyFill="1" applyBorder="1" applyAlignment="1">
      <alignment horizontal="right" wrapText="1"/>
    </xf>
    <xf numFmtId="164" fontId="54" fillId="5" borderId="1" xfId="0" applyNumberFormat="1" applyFont="1" applyFill="1" applyBorder="1" applyAlignment="1">
      <alignment horizontal="right" wrapText="1"/>
    </xf>
    <xf numFmtId="164" fontId="3" fillId="20" borderId="1" xfId="0" applyNumberFormat="1" applyFont="1" applyFill="1" applyBorder="1" applyAlignment="1">
      <alignment horizontal="right" vertical="center"/>
    </xf>
    <xf numFmtId="164" fontId="4" fillId="20" borderId="1" xfId="0" applyNumberFormat="1" applyFont="1" applyFill="1" applyBorder="1" applyAlignment="1">
      <alignment horizontal="right" vertical="center"/>
    </xf>
    <xf numFmtId="164" fontId="54" fillId="20" borderId="1" xfId="0" applyNumberFormat="1" applyFont="1" applyFill="1" applyBorder="1" applyAlignment="1">
      <alignment horizontal="right" wrapText="1"/>
    </xf>
    <xf numFmtId="164" fontId="3" fillId="16" borderId="1" xfId="0" applyNumberFormat="1" applyFont="1" applyFill="1" applyBorder="1" applyAlignment="1">
      <alignment horizontal="right" vertical="center"/>
    </xf>
    <xf numFmtId="164" fontId="4" fillId="16" borderId="1" xfId="0" applyNumberFormat="1" applyFont="1" applyFill="1" applyBorder="1" applyAlignment="1">
      <alignment horizontal="right" vertical="center"/>
    </xf>
    <xf numFmtId="164" fontId="54" fillId="16" borderId="1" xfId="0" applyNumberFormat="1" applyFont="1" applyFill="1" applyBorder="1" applyAlignment="1">
      <alignment horizontal="right" wrapText="1"/>
    </xf>
    <xf numFmtId="164" fontId="54" fillId="16" borderId="1" xfId="0" applyNumberFormat="1" applyFont="1" applyFill="1" applyBorder="1" applyAlignment="1">
      <alignment horizontal="right" vertical="center" wrapText="1"/>
    </xf>
    <xf numFmtId="164" fontId="60" fillId="0" borderId="2" xfId="0" applyNumberFormat="1" applyFont="1" applyBorder="1" applyAlignment="1">
      <alignment horizontal="right" wrapText="1"/>
    </xf>
    <xf numFmtId="164" fontId="60" fillId="0" borderId="1" xfId="0" applyNumberFormat="1" applyFont="1" applyBorder="1" applyAlignment="1">
      <alignment horizontal="right" wrapText="1"/>
    </xf>
    <xf numFmtId="164" fontId="60" fillId="15" borderId="2" xfId="0" applyNumberFormat="1" applyFont="1" applyFill="1" applyBorder="1" applyAlignment="1">
      <alignment horizontal="right" wrapText="1"/>
    </xf>
    <xf numFmtId="164" fontId="60" fillId="13" borderId="1" xfId="0" applyNumberFormat="1" applyFont="1" applyFill="1" applyBorder="1" applyAlignment="1">
      <alignment horizontal="right" wrapText="1"/>
    </xf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0" fillId="8" borderId="1" xfId="0" applyNumberFormat="1" applyFont="1" applyFill="1" applyBorder="1" applyAlignment="1">
      <alignment horizontal="right"/>
    </xf>
    <xf numFmtId="164" fontId="0" fillId="8" borderId="1" xfId="0" applyNumberFormat="1" applyFont="1" applyFill="1" applyBorder="1" applyAlignment="1">
      <alignment horizontal="right" wrapText="1"/>
    </xf>
    <xf numFmtId="164" fontId="0" fillId="6" borderId="1" xfId="0" applyNumberFormat="1" applyFont="1" applyFill="1" applyBorder="1" applyAlignment="1">
      <alignment horizontal="right" wrapText="1"/>
    </xf>
    <xf numFmtId="164" fontId="68" fillId="5" borderId="1" xfId="0" applyNumberFormat="1" applyFont="1" applyFill="1" applyBorder="1" applyAlignment="1">
      <alignment horizontal="right" vertical="center" wrapText="1"/>
    </xf>
    <xf numFmtId="164" fontId="68" fillId="13" borderId="1" xfId="0" applyNumberFormat="1" applyFont="1" applyFill="1" applyBorder="1" applyAlignment="1">
      <alignment horizontal="right" wrapText="1"/>
    </xf>
    <xf numFmtId="164" fontId="0" fillId="16" borderId="1" xfId="0" applyNumberFormat="1" applyFont="1" applyFill="1" applyBorder="1" applyAlignment="1">
      <alignment horizontal="right" wrapText="1"/>
    </xf>
    <xf numFmtId="164" fontId="60" fillId="6" borderId="1" xfId="0" applyNumberFormat="1" applyFont="1" applyFill="1" applyBorder="1" applyAlignment="1">
      <alignment horizontal="right" wrapText="1"/>
    </xf>
    <xf numFmtId="164" fontId="69" fillId="0" borderId="1" xfId="0" applyNumberFormat="1" applyFont="1" applyBorder="1" applyAlignment="1">
      <alignment horizontal="right" vertical="top" wrapText="1"/>
    </xf>
    <xf numFmtId="164" fontId="66" fillId="0" borderId="1" xfId="0" applyNumberFormat="1" applyFont="1" applyBorder="1" applyAlignment="1">
      <alignment horizontal="right" vertical="top" wrapText="1"/>
    </xf>
    <xf numFmtId="164" fontId="60" fillId="16" borderId="1" xfId="0" applyNumberFormat="1" applyFont="1" applyFill="1" applyBorder="1" applyAlignment="1">
      <alignment horizontal="right" wrapText="1"/>
    </xf>
    <xf numFmtId="0" fontId="60" fillId="0" borderId="1" xfId="0" applyFont="1" applyBorder="1" applyAlignment="1">
      <alignment horizontal="right"/>
    </xf>
    <xf numFmtId="0" fontId="60" fillId="19" borderId="1" xfId="0" applyFont="1" applyFill="1" applyBorder="1" applyAlignment="1">
      <alignment horizontal="right"/>
    </xf>
    <xf numFmtId="0" fontId="60" fillId="18" borderId="1" xfId="0" applyFont="1" applyFill="1" applyBorder="1" applyAlignment="1">
      <alignment horizontal="right"/>
    </xf>
    <xf numFmtId="0" fontId="60" fillId="15" borderId="1" xfId="0" applyFont="1" applyFill="1" applyBorder="1" applyAlignment="1">
      <alignment horizontal="right"/>
    </xf>
    <xf numFmtId="0" fontId="60" fillId="13" borderId="1" xfId="0" applyFont="1" applyFill="1" applyBorder="1" applyAlignment="1">
      <alignment horizontal="right"/>
    </xf>
    <xf numFmtId="176" fontId="4" fillId="0" borderId="1" xfId="0" applyNumberFormat="1" applyFont="1" applyBorder="1" applyAlignment="1">
      <alignment horizontal="center" wrapText="1"/>
    </xf>
    <xf numFmtId="176" fontId="70" fillId="0" borderId="1" xfId="0" applyNumberFormat="1" applyFont="1" applyBorder="1"/>
    <xf numFmtId="176" fontId="70" fillId="18" borderId="1" xfId="0" applyNumberFormat="1" applyFont="1" applyFill="1" applyBorder="1"/>
    <xf numFmtId="176" fontId="66" fillId="0" borderId="1" xfId="0" applyNumberFormat="1" applyFont="1" applyBorder="1" applyAlignment="1">
      <alignment horizontal="left" vertical="center" wrapText="1"/>
    </xf>
    <xf numFmtId="176" fontId="66" fillId="0" borderId="1" xfId="0" applyNumberFormat="1" applyFont="1" applyBorder="1" applyAlignment="1">
      <alignment horizontal="left" vertical="center"/>
    </xf>
    <xf numFmtId="176" fontId="69" fillId="0" borderId="1" xfId="0" applyNumberFormat="1" applyFont="1" applyBorder="1" applyAlignment="1">
      <alignment horizontal="left" vertical="center"/>
    </xf>
    <xf numFmtId="176" fontId="69" fillId="0" borderId="1" xfId="0" applyNumberFormat="1" applyFont="1" applyBorder="1" applyAlignment="1">
      <alignment vertical="center"/>
    </xf>
    <xf numFmtId="176" fontId="66" fillId="0" borderId="1" xfId="0" applyNumberFormat="1" applyFont="1" applyBorder="1" applyAlignment="1">
      <alignment horizontal="right" vertical="center"/>
    </xf>
    <xf numFmtId="176" fontId="69" fillId="0" borderId="1" xfId="0" applyNumberFormat="1" applyFont="1" applyBorder="1" applyAlignment="1">
      <alignment vertical="center" wrapText="1"/>
    </xf>
    <xf numFmtId="176" fontId="69" fillId="0" borderId="1" xfId="0" applyNumberFormat="1" applyFont="1" applyBorder="1" applyAlignment="1">
      <alignment horizontal="left" vertical="center" wrapText="1"/>
    </xf>
    <xf numFmtId="176" fontId="70" fillId="21" borderId="1" xfId="0" applyNumberFormat="1" applyFont="1" applyFill="1" applyBorder="1"/>
    <xf numFmtId="176" fontId="0" fillId="18" borderId="1" xfId="0" applyNumberFormat="1" applyFill="1" applyBorder="1"/>
    <xf numFmtId="176" fontId="0" fillId="11" borderId="1" xfId="0" applyNumberFormat="1" applyFill="1" applyBorder="1"/>
    <xf numFmtId="176" fontId="70" fillId="16" borderId="1" xfId="0" applyNumberFormat="1" applyFont="1" applyFill="1" applyBorder="1"/>
    <xf numFmtId="0" fontId="5" fillId="21" borderId="1" xfId="0" applyFont="1" applyFill="1" applyBorder="1" applyAlignment="1">
      <alignment horizontal="left" vertical="center"/>
    </xf>
    <xf numFmtId="167" fontId="5" fillId="21" borderId="1" xfId="0" applyNumberFormat="1" applyFont="1" applyFill="1" applyBorder="1" applyAlignment="1">
      <alignment vertical="center"/>
    </xf>
    <xf numFmtId="176" fontId="66" fillId="15" borderId="1" xfId="0" applyNumberFormat="1" applyFont="1" applyFill="1" applyBorder="1" applyAlignment="1">
      <alignment horizontal="right" vertical="center"/>
    </xf>
    <xf numFmtId="176" fontId="0" fillId="15" borderId="1" xfId="0" applyNumberFormat="1" applyFill="1" applyBorder="1"/>
    <xf numFmtId="0" fontId="29" fillId="15" borderId="1" xfId="0" applyFont="1" applyFill="1" applyBorder="1"/>
    <xf numFmtId="0" fontId="30" fillId="15" borderId="1" xfId="0" applyFont="1" applyFill="1" applyBorder="1"/>
    <xf numFmtId="176" fontId="15" fillId="20" borderId="1" xfId="0" applyNumberFormat="1" applyFont="1" applyFill="1" applyBorder="1"/>
    <xf numFmtId="176" fontId="6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 wrapText="1"/>
    </xf>
    <xf numFmtId="176" fontId="0" fillId="20" borderId="1" xfId="0" applyNumberFormat="1" applyFill="1" applyBorder="1"/>
    <xf numFmtId="167" fontId="5" fillId="18" borderId="1" xfId="0" applyNumberFormat="1" applyFont="1" applyFill="1" applyBorder="1" applyAlignment="1">
      <alignment vertical="center"/>
    </xf>
    <xf numFmtId="0" fontId="8" fillId="18" borderId="1" xfId="0" applyFont="1" applyFill="1" applyBorder="1" applyAlignment="1">
      <alignment horizontal="left" vertical="center"/>
    </xf>
    <xf numFmtId="0" fontId="5" fillId="18" borderId="1" xfId="0" applyFont="1" applyFill="1" applyBorder="1" applyAlignment="1">
      <alignment horizontal="left" vertical="center" wrapText="1"/>
    </xf>
    <xf numFmtId="176" fontId="6" fillId="18" borderId="1" xfId="0" applyNumberFormat="1" applyFont="1" applyFill="1" applyBorder="1" applyAlignment="1">
      <alignment horizontal="left" vertical="center"/>
    </xf>
    <xf numFmtId="0" fontId="10" fillId="15" borderId="1" xfId="0" applyFont="1" applyFill="1" applyBorder="1" applyAlignment="1">
      <alignment horizontal="left" vertical="center"/>
    </xf>
    <xf numFmtId="0" fontId="5" fillId="15" borderId="1" xfId="0" applyFont="1" applyFill="1" applyBorder="1"/>
    <xf numFmtId="176" fontId="15" fillId="11" borderId="1" xfId="0" applyNumberFormat="1" applyFont="1" applyFill="1" applyBorder="1"/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39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24" fillId="0" borderId="1" xfId="0" applyFont="1" applyBorder="1" applyAlignment="1"/>
    <xf numFmtId="0" fontId="3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0" fillId="0" borderId="7" xfId="0" applyFont="1" applyBorder="1" applyAlignment="1">
      <alignment horizontal="right"/>
    </xf>
    <xf numFmtId="0" fontId="39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center" wrapText="1"/>
    </xf>
    <xf numFmtId="0" fontId="60" fillId="0" borderId="0" xfId="0" applyFont="1" applyAlignment="1">
      <alignment horizontal="right"/>
    </xf>
    <xf numFmtId="0" fontId="0" fillId="0" borderId="6" xfId="0" applyBorder="1" applyAlignment="1"/>
    <xf numFmtId="0" fontId="39" fillId="0" borderId="2" xfId="0" applyFont="1" applyBorder="1" applyAlignment="1">
      <alignment wrapText="1"/>
    </xf>
    <xf numFmtId="0" fontId="24" fillId="0" borderId="4" xfId="0" applyFont="1" applyBorder="1" applyAlignment="1">
      <alignment wrapText="1"/>
    </xf>
    <xf numFmtId="0" fontId="0" fillId="0" borderId="4" xfId="0" applyBorder="1" applyAlignment="1">
      <alignment horizontal="center"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5" fillId="0" borderId="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0" borderId="5" xfId="0" applyFont="1" applyBorder="1" applyAlignment="1"/>
    <xf numFmtId="0" fontId="16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5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60" fillId="0" borderId="7" xfId="0" applyFont="1" applyBorder="1" applyAlignment="1">
      <alignment horizontal="left"/>
    </xf>
    <xf numFmtId="0" fontId="0" fillId="0" borderId="0" xfId="0" applyFont="1" applyFill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0" fillId="0" borderId="0" xfId="0" applyAlignment="1">
      <alignment horizontal="right"/>
    </xf>
  </cellXfs>
  <cellStyles count="4">
    <cellStyle name="Hivatkozás" xfId="1" builtinId="8"/>
    <cellStyle name="Normál" xfId="0" builtinId="0"/>
    <cellStyle name="Normal_KTRSZJ" xfId="2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14;LTS&#201;GVET&#201;SI%20rendelet%20Nemesb&#337;d%202017.%2012.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46;lts&#233;gvet&#233;s%202020%20k&#246;z&#246;s\Nemesb&#337;d\IV.%20m&#243;dos&#237;t&#225;s\2020.%20&#233;vi%20k&#246;lts&#233;gvet&#233;s%20IV.%20m&#243;dos&#237;t&#225;s%20mell&#233;klet%202020.12.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Bevételek Önkormányzat módosíto"/>
      <sheetName val="Bevétel Hivatal "/>
      <sheetName val="bevételek önkormányzat"/>
      <sheetName val="bevételek kv szerv"/>
      <sheetName val="bevételek összetolt"/>
      <sheetName val="Módosított bevételek összetolt"/>
      <sheetName val="átvett"/>
      <sheetName val="helyi adók"/>
      <sheetName val="Kiadás - önkormányzat, módosíto"/>
      <sheetName val="kiadások önkorm"/>
      <sheetName val="Kiadás -Hivatal módosított"/>
      <sheetName val="kiadások kv szerv"/>
      <sheetName val="kiadások összetolt"/>
      <sheetName val="Kiadás - összevont"/>
      <sheetName val="tartalékok"/>
      <sheetName val="hitelek"/>
      <sheetName val="finanszírozás"/>
      <sheetName val="átadott"/>
      <sheetName val="beruházások felújítások"/>
      <sheetName val="szociális kiadások"/>
      <sheetName val="MÉRLEG"/>
      <sheetName val="MÉRLEG (2)"/>
      <sheetName val="MÉRLEG (3)"/>
      <sheetName val="."/>
    </sheetNames>
    <sheetDataSet>
      <sheetData sheetId="0"/>
      <sheetData sheetId="1">
        <row r="7">
          <cell r="C7">
            <v>49611821</v>
          </cell>
        </row>
        <row r="8">
          <cell r="C8">
            <v>19533037</v>
          </cell>
        </row>
        <row r="9">
          <cell r="C9">
            <v>6925194</v>
          </cell>
        </row>
        <row r="10">
          <cell r="C10">
            <v>1200000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77270052</v>
          </cell>
          <cell r="D13">
            <v>0</v>
          </cell>
          <cell r="E13">
            <v>0</v>
          </cell>
        </row>
        <row r="18">
          <cell r="C18">
            <v>4493964</v>
          </cell>
        </row>
        <row r="19">
          <cell r="C19">
            <v>81764016</v>
          </cell>
          <cell r="D19">
            <v>0</v>
          </cell>
          <cell r="E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5">
          <cell r="C25">
            <v>2000000</v>
          </cell>
        </row>
        <row r="26">
          <cell r="C26">
            <v>0</v>
          </cell>
        </row>
        <row r="29">
          <cell r="C29">
            <v>1800000</v>
          </cell>
        </row>
        <row r="30">
          <cell r="C30">
            <v>200000</v>
          </cell>
        </row>
        <row r="31">
          <cell r="C31">
            <v>2000000</v>
          </cell>
          <cell r="D31">
            <v>0</v>
          </cell>
          <cell r="E31">
            <v>0</v>
          </cell>
        </row>
        <row r="32">
          <cell r="C32">
            <v>1250000</v>
          </cell>
        </row>
        <row r="33">
          <cell r="C33">
            <v>5250000</v>
          </cell>
          <cell r="D33">
            <v>0</v>
          </cell>
          <cell r="E3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9">
          <cell r="C49">
            <v>87014016</v>
          </cell>
          <cell r="D49">
            <v>0</v>
          </cell>
          <cell r="E49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87014016</v>
          </cell>
          <cell r="D67">
            <v>0</v>
          </cell>
          <cell r="E67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</row>
        <row r="80">
          <cell r="C80">
            <v>17521998</v>
          </cell>
        </row>
        <row r="83">
          <cell r="C83">
            <v>17521998</v>
          </cell>
          <cell r="D83">
            <v>0</v>
          </cell>
          <cell r="E83">
            <v>0</v>
          </cell>
        </row>
        <row r="89">
          <cell r="C89">
            <v>17521998</v>
          </cell>
          <cell r="D89">
            <v>0</v>
          </cell>
          <cell r="E89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6">
          <cell r="C96">
            <v>17521998</v>
          </cell>
          <cell r="D96">
            <v>0</v>
          </cell>
          <cell r="E96">
            <v>0</v>
          </cell>
        </row>
        <row r="97">
          <cell r="C97">
            <v>104536014</v>
          </cell>
          <cell r="D97">
            <v>0</v>
          </cell>
          <cell r="E97">
            <v>0</v>
          </cell>
        </row>
      </sheetData>
      <sheetData sheetId="2">
        <row r="79">
          <cell r="C79">
            <v>2534052</v>
          </cell>
        </row>
        <row r="80">
          <cell r="C80">
            <v>0</v>
          </cell>
        </row>
        <row r="83">
          <cell r="C83">
            <v>2534052</v>
          </cell>
        </row>
        <row r="86">
          <cell r="C86">
            <v>0</v>
          </cell>
          <cell r="E86">
            <v>33159200</v>
          </cell>
        </row>
        <row r="96">
          <cell r="E96">
            <v>33159200</v>
          </cell>
        </row>
        <row r="97">
          <cell r="E97">
            <v>33159200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7">
          <cell r="C7">
            <v>6527772</v>
          </cell>
        </row>
        <row r="19">
          <cell r="C19">
            <v>280500</v>
          </cell>
        </row>
        <row r="20">
          <cell r="C20">
            <v>6808272</v>
          </cell>
          <cell r="D20">
            <v>0</v>
          </cell>
          <cell r="E20">
            <v>0</v>
          </cell>
        </row>
        <row r="21">
          <cell r="D21">
            <v>2495276</v>
          </cell>
          <cell r="E21">
            <v>199000</v>
          </cell>
        </row>
        <row r="22">
          <cell r="C22">
            <v>553333</v>
          </cell>
        </row>
        <row r="23">
          <cell r="C23">
            <v>0</v>
          </cell>
          <cell r="D23">
            <v>0</v>
          </cell>
        </row>
        <row r="24">
          <cell r="C24">
            <v>553333</v>
          </cell>
          <cell r="D24">
            <v>2495276</v>
          </cell>
          <cell r="E24">
            <v>199000</v>
          </cell>
        </row>
        <row r="25">
          <cell r="C25">
            <v>7361605</v>
          </cell>
          <cell r="D25">
            <v>2495276</v>
          </cell>
          <cell r="E25">
            <v>199000</v>
          </cell>
        </row>
        <row r="26">
          <cell r="C26">
            <v>1603999</v>
          </cell>
          <cell r="D26">
            <v>578540</v>
          </cell>
          <cell r="E26">
            <v>43780</v>
          </cell>
        </row>
        <row r="27">
          <cell r="C27">
            <v>50000</v>
          </cell>
        </row>
        <row r="28">
          <cell r="C28">
            <v>2325000</v>
          </cell>
          <cell r="E28">
            <v>75000</v>
          </cell>
        </row>
        <row r="30">
          <cell r="C30">
            <v>2375000</v>
          </cell>
          <cell r="D30">
            <v>0</v>
          </cell>
          <cell r="E30">
            <v>75000</v>
          </cell>
        </row>
        <row r="31">
          <cell r="C31">
            <v>200000</v>
          </cell>
        </row>
        <row r="32">
          <cell r="C32">
            <v>200000</v>
          </cell>
        </row>
        <row r="33">
          <cell r="C33">
            <v>400000</v>
          </cell>
          <cell r="E33">
            <v>0</v>
          </cell>
        </row>
        <row r="34">
          <cell r="C34">
            <v>3000000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250000</v>
          </cell>
        </row>
        <row r="39">
          <cell r="C39">
            <v>2000</v>
          </cell>
        </row>
        <row r="40">
          <cell r="C40">
            <v>1800000</v>
          </cell>
          <cell r="D40">
            <v>600000</v>
          </cell>
          <cell r="E40">
            <v>100000</v>
          </cell>
        </row>
        <row r="41">
          <cell r="C41">
            <v>5052000</v>
          </cell>
          <cell r="D41">
            <v>600000</v>
          </cell>
          <cell r="E41">
            <v>100000</v>
          </cell>
        </row>
        <row r="42">
          <cell r="C42">
            <v>200000</v>
          </cell>
        </row>
        <row r="44">
          <cell r="C44">
            <v>200000</v>
          </cell>
          <cell r="D44">
            <v>0</v>
          </cell>
          <cell r="E44">
            <v>0</v>
          </cell>
        </row>
        <row r="45">
          <cell r="C45">
            <v>2153500</v>
          </cell>
          <cell r="D45">
            <v>162000</v>
          </cell>
          <cell r="E45">
            <v>47000</v>
          </cell>
        </row>
        <row r="46">
          <cell r="C46">
            <v>0</v>
          </cell>
        </row>
        <row r="47">
          <cell r="C47">
            <v>700000</v>
          </cell>
        </row>
        <row r="49">
          <cell r="C49">
            <v>0</v>
          </cell>
        </row>
        <row r="50">
          <cell r="C50">
            <v>2853500</v>
          </cell>
          <cell r="D50">
            <v>162000</v>
          </cell>
          <cell r="E50">
            <v>47000</v>
          </cell>
        </row>
        <row r="51">
          <cell r="C51">
            <v>10880500</v>
          </cell>
          <cell r="D51">
            <v>762000</v>
          </cell>
          <cell r="E51">
            <v>222000</v>
          </cell>
        </row>
        <row r="55">
          <cell r="C55">
            <v>0</v>
          </cell>
        </row>
        <row r="57">
          <cell r="C57">
            <v>0</v>
          </cell>
        </row>
        <row r="59">
          <cell r="C59">
            <v>2000000</v>
          </cell>
        </row>
        <row r="60">
          <cell r="C60">
            <v>2000000</v>
          </cell>
          <cell r="D60">
            <v>0</v>
          </cell>
          <cell r="E60">
            <v>0</v>
          </cell>
        </row>
        <row r="62">
          <cell r="C62">
            <v>0</v>
          </cell>
        </row>
        <row r="66">
          <cell r="C66">
            <v>0</v>
          </cell>
        </row>
        <row r="71">
          <cell r="C71">
            <v>8000000</v>
          </cell>
        </row>
        <row r="72">
          <cell r="C72">
            <v>8932114</v>
          </cell>
        </row>
        <row r="74">
          <cell r="C74">
            <v>16932114</v>
          </cell>
          <cell r="D74">
            <v>0</v>
          </cell>
          <cell r="E74">
            <v>0</v>
          </cell>
        </row>
        <row r="75">
          <cell r="C75">
            <v>38778218</v>
          </cell>
          <cell r="D75">
            <v>3835816</v>
          </cell>
          <cell r="E75">
            <v>464780</v>
          </cell>
        </row>
        <row r="76">
          <cell r="C76">
            <v>0</v>
          </cell>
        </row>
        <row r="78">
          <cell r="C78">
            <v>0</v>
          </cell>
        </row>
        <row r="79">
          <cell r="C79">
            <v>2409000</v>
          </cell>
        </row>
        <row r="82">
          <cell r="C82">
            <v>891000</v>
          </cell>
        </row>
        <row r="83">
          <cell r="C83">
            <v>3300000</v>
          </cell>
          <cell r="D83">
            <v>0</v>
          </cell>
          <cell r="E83">
            <v>0</v>
          </cell>
        </row>
        <row r="84">
          <cell r="C84">
            <v>20000000</v>
          </cell>
        </row>
        <row r="87">
          <cell r="C87">
            <v>0</v>
          </cell>
        </row>
        <row r="88">
          <cell r="C88">
            <v>20000000</v>
          </cell>
          <cell r="D88">
            <v>0</v>
          </cell>
          <cell r="E88">
            <v>0</v>
          </cell>
        </row>
        <row r="96">
          <cell r="C96">
            <v>2000000</v>
          </cell>
        </row>
        <row r="97">
          <cell r="C97">
            <v>2000000</v>
          </cell>
          <cell r="E97">
            <v>0</v>
          </cell>
        </row>
        <row r="98">
          <cell r="C98">
            <v>25300000</v>
          </cell>
          <cell r="D98">
            <v>0</v>
          </cell>
          <cell r="E98">
            <v>0</v>
          </cell>
        </row>
        <row r="99">
          <cell r="C99">
            <v>64078218</v>
          </cell>
          <cell r="D99">
            <v>3835816</v>
          </cell>
          <cell r="E99">
            <v>464780</v>
          </cell>
        </row>
        <row r="103">
          <cell r="E103">
            <v>0</v>
          </cell>
        </row>
        <row r="108">
          <cell r="E108">
            <v>0</v>
          </cell>
        </row>
        <row r="110">
          <cell r="C110">
            <v>0</v>
          </cell>
        </row>
        <row r="111">
          <cell r="C111">
            <v>33159200</v>
          </cell>
        </row>
        <row r="115">
          <cell r="C115">
            <v>33159200</v>
          </cell>
          <cell r="D115">
            <v>0</v>
          </cell>
          <cell r="E115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2">
          <cell r="C122">
            <v>33159200</v>
          </cell>
          <cell r="D122">
            <v>0</v>
          </cell>
          <cell r="E122">
            <v>0</v>
          </cell>
        </row>
        <row r="123">
          <cell r="C123">
            <v>97237418</v>
          </cell>
          <cell r="D123">
            <v>3835816</v>
          </cell>
          <cell r="E123">
            <v>464780</v>
          </cell>
        </row>
      </sheetData>
      <sheetData sheetId="10"/>
      <sheetData sheetId="11">
        <row r="7">
          <cell r="C7">
            <v>22743228</v>
          </cell>
          <cell r="D7">
            <v>0</v>
          </cell>
          <cell r="E7">
            <v>1158300</v>
          </cell>
        </row>
        <row r="8">
          <cell r="C8">
            <v>250000</v>
          </cell>
        </row>
        <row r="13">
          <cell r="C13">
            <v>1043063</v>
          </cell>
        </row>
        <row r="15">
          <cell r="C15">
            <v>605880</v>
          </cell>
          <cell r="E15">
            <v>104400</v>
          </cell>
        </row>
        <row r="16">
          <cell r="C16">
            <v>0</v>
          </cell>
        </row>
        <row r="19">
          <cell r="C19">
            <v>0</v>
          </cell>
        </row>
        <row r="20">
          <cell r="C20">
            <v>24642171</v>
          </cell>
          <cell r="D20">
            <v>0</v>
          </cell>
          <cell r="E20">
            <v>1262700</v>
          </cell>
        </row>
        <row r="23">
          <cell r="C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24642171</v>
          </cell>
          <cell r="D25">
            <v>0</v>
          </cell>
          <cell r="E25">
            <v>1262700</v>
          </cell>
        </row>
        <row r="26">
          <cell r="C26">
            <v>5045563</v>
          </cell>
          <cell r="D26">
            <v>0</v>
          </cell>
          <cell r="E26">
            <v>225869</v>
          </cell>
        </row>
        <row r="27">
          <cell r="C27">
            <v>220000</v>
          </cell>
          <cell r="E27">
            <v>0</v>
          </cell>
        </row>
        <row r="28">
          <cell r="C28">
            <v>924277</v>
          </cell>
          <cell r="E28">
            <v>0</v>
          </cell>
        </row>
        <row r="30">
          <cell r="C30">
            <v>1144277</v>
          </cell>
          <cell r="D30">
            <v>0</v>
          </cell>
          <cell r="E30">
            <v>0</v>
          </cell>
        </row>
        <row r="31">
          <cell r="C31">
            <v>950000</v>
          </cell>
          <cell r="D31">
            <v>0</v>
          </cell>
        </row>
        <row r="32">
          <cell r="C32">
            <v>170000</v>
          </cell>
        </row>
        <row r="33">
          <cell r="C33">
            <v>1120000</v>
          </cell>
          <cell r="D33">
            <v>0</v>
          </cell>
          <cell r="E33">
            <v>0</v>
          </cell>
        </row>
        <row r="34">
          <cell r="C34">
            <v>800000</v>
          </cell>
        </row>
        <row r="35">
          <cell r="C35">
            <v>0</v>
          </cell>
        </row>
        <row r="37">
          <cell r="C37">
            <v>160000</v>
          </cell>
        </row>
        <row r="39">
          <cell r="C39">
            <v>800000</v>
          </cell>
        </row>
        <row r="40">
          <cell r="C40">
            <v>640000</v>
          </cell>
        </row>
        <row r="41">
          <cell r="C41">
            <v>2400000</v>
          </cell>
        </row>
        <row r="42">
          <cell r="C42">
            <v>912000</v>
          </cell>
          <cell r="E42">
            <v>0</v>
          </cell>
        </row>
        <row r="43">
          <cell r="C43">
            <v>0</v>
          </cell>
        </row>
        <row r="44">
          <cell r="C44">
            <v>912000</v>
          </cell>
          <cell r="D44">
            <v>0</v>
          </cell>
          <cell r="E44">
            <v>0</v>
          </cell>
        </row>
        <row r="45">
          <cell r="C45">
            <v>1259350</v>
          </cell>
          <cell r="D45">
            <v>0</v>
          </cell>
          <cell r="E45">
            <v>0</v>
          </cell>
        </row>
        <row r="50">
          <cell r="C50">
            <v>1259350</v>
          </cell>
          <cell r="D50">
            <v>0</v>
          </cell>
          <cell r="E50">
            <v>0</v>
          </cell>
        </row>
        <row r="51">
          <cell r="C51">
            <v>6835627</v>
          </cell>
          <cell r="D51">
            <v>0</v>
          </cell>
          <cell r="E51">
            <v>0</v>
          </cell>
        </row>
        <row r="66">
          <cell r="C66">
            <v>0</v>
          </cell>
        </row>
        <row r="74">
          <cell r="C74">
            <v>0</v>
          </cell>
        </row>
        <row r="75">
          <cell r="C75">
            <v>36523361</v>
          </cell>
          <cell r="D75">
            <v>0</v>
          </cell>
          <cell r="E75">
            <v>1488569</v>
          </cell>
        </row>
        <row r="79">
          <cell r="C79">
            <v>0</v>
          </cell>
        </row>
        <row r="82">
          <cell r="C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36523361</v>
          </cell>
          <cell r="D99">
            <v>0</v>
          </cell>
          <cell r="E99">
            <v>1488569</v>
          </cell>
        </row>
        <row r="123">
          <cell r="C123">
            <v>36523361</v>
          </cell>
          <cell r="D123">
            <v>0</v>
          </cell>
          <cell r="E123">
            <v>1488569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Bevételek Önkormányzat módosíto"/>
      <sheetName val="Bevétel Hivatal "/>
      <sheetName val="bevételek önkormányzat"/>
      <sheetName val="bevételek kv szerv"/>
      <sheetName val="bevételek összetolt"/>
      <sheetName val="Módosított bevételek összetolt"/>
      <sheetName val="átvett"/>
      <sheetName val="helyi adók"/>
      <sheetName val="Kiadás - önkormányzat, módosíto"/>
      <sheetName val="kiadások önkorm"/>
      <sheetName val="Kiadás -Hivatal módosított"/>
      <sheetName val="kiadások kv szerv"/>
      <sheetName val="kiadások összetolt"/>
      <sheetName val="Kiadás - összevont"/>
      <sheetName val="tartalékok"/>
      <sheetName val="hitelek"/>
      <sheetName val="finanszírozás"/>
      <sheetName val="stabilitási 1"/>
      <sheetName val="stabilitási 2"/>
      <sheetName val="átadott"/>
      <sheetName val="beruházások felújítások"/>
      <sheetName val="szociális kiadások"/>
      <sheetName val="EU projektek"/>
      <sheetName val="létszám"/>
      <sheetName val="MÉRLEG"/>
      <sheetName val="MÉRLEG (2)"/>
      <sheetName val="MÉRLE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7">
          <cell r="C7">
            <v>9407629</v>
          </cell>
          <cell r="D7">
            <v>13286638</v>
          </cell>
        </row>
        <row r="8">
          <cell r="C8">
            <v>3931441</v>
          </cell>
          <cell r="D8">
            <v>972553</v>
          </cell>
        </row>
        <row r="9">
          <cell r="C9">
            <v>13339070</v>
          </cell>
          <cell r="D9">
            <v>14259191</v>
          </cell>
        </row>
        <row r="10">
          <cell r="C10">
            <v>2534048</v>
          </cell>
          <cell r="D10">
            <v>2288133</v>
          </cell>
        </row>
        <row r="11">
          <cell r="C11">
            <v>804656</v>
          </cell>
          <cell r="D11">
            <v>1143508</v>
          </cell>
        </row>
        <row r="12">
          <cell r="C12">
            <v>166793</v>
          </cell>
          <cell r="D12">
            <v>193923</v>
          </cell>
        </row>
        <row r="13">
          <cell r="C13">
            <v>3481865</v>
          </cell>
          <cell r="D13">
            <v>4900686</v>
          </cell>
        </row>
        <row r="14">
          <cell r="C14">
            <v>155805</v>
          </cell>
          <cell r="D14">
            <v>211129</v>
          </cell>
        </row>
        <row r="15">
          <cell r="C15">
            <v>921353</v>
          </cell>
          <cell r="D15">
            <v>1309297</v>
          </cell>
        </row>
        <row r="16">
          <cell r="C16">
            <v>5530472</v>
          </cell>
          <cell r="D16">
            <v>7758543</v>
          </cell>
        </row>
        <row r="24">
          <cell r="C24">
            <v>2628639</v>
          </cell>
          <cell r="D24">
            <v>3342953</v>
          </cell>
        </row>
        <row r="25">
          <cell r="C25">
            <v>2628639</v>
          </cell>
          <cell r="D25">
            <v>3342953</v>
          </cell>
        </row>
        <row r="26">
          <cell r="C26">
            <v>561012</v>
          </cell>
          <cell r="D26">
            <v>370039</v>
          </cell>
        </row>
        <row r="31">
          <cell r="C31">
            <v>36651730</v>
          </cell>
          <cell r="D31">
            <v>33892546</v>
          </cell>
        </row>
        <row r="36">
          <cell r="C36">
            <v>123560</v>
          </cell>
          <cell r="D36">
            <v>0</v>
          </cell>
        </row>
        <row r="39">
          <cell r="C39">
            <v>37336302</v>
          </cell>
          <cell r="D39">
            <v>34262585</v>
          </cell>
        </row>
        <row r="40">
          <cell r="C40">
            <v>61368531</v>
          </cell>
          <cell r="D40">
            <v>61911405</v>
          </cell>
        </row>
        <row r="43">
          <cell r="C43">
            <v>703400</v>
          </cell>
          <cell r="D43">
            <v>0</v>
          </cell>
        </row>
        <row r="44">
          <cell r="C44">
            <v>1838748</v>
          </cell>
          <cell r="D44">
            <v>976763</v>
          </cell>
        </row>
        <row r="47">
          <cell r="C47">
            <v>686380</v>
          </cell>
          <cell r="D47">
            <v>263727</v>
          </cell>
        </row>
        <row r="48">
          <cell r="C48">
            <v>3228528</v>
          </cell>
          <cell r="D48">
            <v>1240490</v>
          </cell>
        </row>
        <row r="49">
          <cell r="C49">
            <v>595000</v>
          </cell>
          <cell r="D49">
            <v>4916332</v>
          </cell>
        </row>
        <row r="52">
          <cell r="C52">
            <v>120150</v>
          </cell>
          <cell r="D52">
            <v>1279555</v>
          </cell>
        </row>
        <row r="53">
          <cell r="C53">
            <v>715150</v>
          </cell>
          <cell r="D53">
            <v>6195887</v>
          </cell>
        </row>
        <row r="61">
          <cell r="C61">
            <v>1000000</v>
          </cell>
          <cell r="D61">
            <v>0</v>
          </cell>
        </row>
        <row r="62">
          <cell r="C62">
            <v>1000000</v>
          </cell>
          <cell r="D62">
            <v>0</v>
          </cell>
        </row>
        <row r="63">
          <cell r="C63">
            <v>4943678</v>
          </cell>
          <cell r="D63">
            <v>7436377</v>
          </cell>
        </row>
        <row r="64">
          <cell r="C64">
            <v>66312209</v>
          </cell>
          <cell r="D64">
            <v>69347782</v>
          </cell>
        </row>
        <row r="68">
          <cell r="C68">
            <v>2668376</v>
          </cell>
          <cell r="D68">
            <v>3060499</v>
          </cell>
        </row>
        <row r="69">
          <cell r="C69">
            <v>42452350</v>
          </cell>
          <cell r="D69">
            <v>44955806</v>
          </cell>
        </row>
        <row r="73">
          <cell r="C73">
            <v>45120726</v>
          </cell>
          <cell r="D73">
            <v>48016305</v>
          </cell>
        </row>
        <row r="80">
          <cell r="C80">
            <v>45120726</v>
          </cell>
          <cell r="D80">
            <v>48016305</v>
          </cell>
        </row>
        <row r="81">
          <cell r="C81">
            <v>111432935</v>
          </cell>
          <cell r="D81">
            <v>117364087</v>
          </cell>
        </row>
        <row r="83">
          <cell r="C83">
            <v>83414887</v>
          </cell>
          <cell r="D83">
            <v>87025846</v>
          </cell>
        </row>
        <row r="84">
          <cell r="D84">
            <v>10189</v>
          </cell>
        </row>
        <row r="88">
          <cell r="C88">
            <v>15710275</v>
          </cell>
          <cell r="D88">
            <v>13229515</v>
          </cell>
        </row>
        <row r="89">
          <cell r="C89">
            <v>99125162</v>
          </cell>
          <cell r="D89">
            <v>100265550</v>
          </cell>
        </row>
        <row r="93">
          <cell r="C93">
            <v>1994561</v>
          </cell>
          <cell r="D93">
            <v>2150461</v>
          </cell>
        </row>
        <row r="94">
          <cell r="C94">
            <v>2454300</v>
          </cell>
          <cell r="D94">
            <v>2282885</v>
          </cell>
        </row>
        <row r="95">
          <cell r="C95">
            <v>1324783</v>
          </cell>
          <cell r="D95">
            <v>6501938</v>
          </cell>
        </row>
        <row r="96">
          <cell r="C96">
            <v>5773644</v>
          </cell>
          <cell r="D96">
            <v>10935284</v>
          </cell>
        </row>
        <row r="98">
          <cell r="C98">
            <v>523720</v>
          </cell>
          <cell r="D98">
            <v>544040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566700</v>
          </cell>
        </row>
        <row r="104">
          <cell r="C104">
            <v>8</v>
          </cell>
          <cell r="D104">
            <v>15</v>
          </cell>
        </row>
        <row r="105">
          <cell r="C105">
            <v>19530</v>
          </cell>
          <cell r="D105">
            <v>0</v>
          </cell>
        </row>
        <row r="106">
          <cell r="C106">
            <v>0</v>
          </cell>
          <cell r="D106">
            <v>60000</v>
          </cell>
        </row>
        <row r="107">
          <cell r="C107">
            <v>543258</v>
          </cell>
          <cell r="D107">
            <v>1170755</v>
          </cell>
        </row>
        <row r="110">
          <cell r="C110">
            <v>200000</v>
          </cell>
          <cell r="D110">
            <v>0</v>
          </cell>
        </row>
        <row r="111">
          <cell r="C111">
            <v>200000</v>
          </cell>
          <cell r="D111">
            <v>0</v>
          </cell>
        </row>
        <row r="112">
          <cell r="C112">
            <v>105642064</v>
          </cell>
          <cell r="D112">
            <v>112371589</v>
          </cell>
        </row>
        <row r="113">
          <cell r="C113">
            <v>1240482</v>
          </cell>
          <cell r="D113">
            <v>0</v>
          </cell>
        </row>
        <row r="117">
          <cell r="D117">
            <v>6979909</v>
          </cell>
        </row>
        <row r="118">
          <cell r="C118">
            <v>1240482</v>
          </cell>
          <cell r="D118">
            <v>6979909</v>
          </cell>
        </row>
        <row r="127">
          <cell r="C127">
            <v>271577</v>
          </cell>
          <cell r="D127">
            <v>0</v>
          </cell>
        </row>
        <row r="128">
          <cell r="C128">
            <v>271577</v>
          </cell>
          <cell r="D128">
            <v>0</v>
          </cell>
        </row>
        <row r="129">
          <cell r="C129">
            <v>1512059</v>
          </cell>
          <cell r="D129">
            <v>6979909</v>
          </cell>
        </row>
        <row r="130">
          <cell r="C130">
            <v>107154123</v>
          </cell>
          <cell r="D130">
            <v>119351498</v>
          </cell>
        </row>
        <row r="131">
          <cell r="C131">
            <v>44273533</v>
          </cell>
          <cell r="D131">
            <v>50460184</v>
          </cell>
        </row>
        <row r="132">
          <cell r="C132">
            <v>-3431619</v>
          </cell>
          <cell r="D132">
            <v>-456468</v>
          </cell>
        </row>
        <row r="136">
          <cell r="C136">
            <v>6546034</v>
          </cell>
          <cell r="D136">
            <v>5082444</v>
          </cell>
        </row>
        <row r="139">
          <cell r="C139">
            <v>6546034</v>
          </cell>
          <cell r="D139">
            <v>5082444</v>
          </cell>
        </row>
        <row r="140">
          <cell r="C140">
            <v>3060499</v>
          </cell>
          <cell r="D140">
            <v>3604420</v>
          </cell>
        </row>
        <row r="145">
          <cell r="C145">
            <v>9606533</v>
          </cell>
          <cell r="D145">
            <v>8686864</v>
          </cell>
        </row>
        <row r="152">
          <cell r="C152">
            <v>9606533</v>
          </cell>
          <cell r="D152">
            <v>8686864</v>
          </cell>
        </row>
        <row r="153">
          <cell r="C153">
            <v>116760656</v>
          </cell>
          <cell r="D153">
            <v>128038362</v>
          </cell>
        </row>
      </sheetData>
      <sheetData sheetId="27">
        <row r="7">
          <cell r="C7">
            <v>32936619</v>
          </cell>
          <cell r="D7">
            <v>32981719</v>
          </cell>
        </row>
        <row r="8">
          <cell r="C8">
            <v>3676604</v>
          </cell>
          <cell r="D8">
            <v>1862</v>
          </cell>
        </row>
        <row r="9">
          <cell r="C9">
            <v>36613223</v>
          </cell>
          <cell r="D9">
            <v>32983581</v>
          </cell>
        </row>
        <row r="10">
          <cell r="C10">
            <v>6862342</v>
          </cell>
          <cell r="D10">
            <v>5444584</v>
          </cell>
        </row>
        <row r="11">
          <cell r="C11">
            <v>874165</v>
          </cell>
          <cell r="D11">
            <v>735546</v>
          </cell>
        </row>
        <row r="12">
          <cell r="C12">
            <v>1393903</v>
          </cell>
          <cell r="D12">
            <v>1658923</v>
          </cell>
        </row>
        <row r="13">
          <cell r="C13">
            <v>3878271</v>
          </cell>
          <cell r="D13">
            <v>1578962</v>
          </cell>
        </row>
        <row r="14">
          <cell r="C14">
            <v>701753</v>
          </cell>
          <cell r="D14">
            <v>1500</v>
          </cell>
        </row>
        <row r="15">
          <cell r="C15">
            <v>1032970</v>
          </cell>
          <cell r="D15">
            <v>837920</v>
          </cell>
        </row>
        <row r="16">
          <cell r="C16">
            <v>7881062</v>
          </cell>
          <cell r="D16">
            <v>4812851</v>
          </cell>
        </row>
        <row r="25">
          <cell r="C25">
            <v>0</v>
          </cell>
          <cell r="D25">
            <v>0</v>
          </cell>
        </row>
        <row r="31">
          <cell r="C31">
            <v>401471</v>
          </cell>
          <cell r="D31">
            <v>478800</v>
          </cell>
        </row>
        <row r="39">
          <cell r="C39">
            <v>401471</v>
          </cell>
          <cell r="D39">
            <v>478800</v>
          </cell>
        </row>
        <row r="40">
          <cell r="C40">
            <v>51758098</v>
          </cell>
          <cell r="D40">
            <v>43719816</v>
          </cell>
        </row>
        <row r="43">
          <cell r="D43">
            <v>1009370</v>
          </cell>
        </row>
        <row r="44">
          <cell r="C44">
            <v>46291</v>
          </cell>
          <cell r="D44">
            <v>69874</v>
          </cell>
        </row>
        <row r="47">
          <cell r="C47">
            <v>12499</v>
          </cell>
          <cell r="D47">
            <v>291396</v>
          </cell>
        </row>
        <row r="48">
          <cell r="C48">
            <v>58790</v>
          </cell>
          <cell r="D48">
            <v>1370640</v>
          </cell>
        </row>
        <row r="63">
          <cell r="C63">
            <v>58790</v>
          </cell>
          <cell r="D63">
            <v>1370640</v>
          </cell>
        </row>
        <row r="64">
          <cell r="C64">
            <v>51816888</v>
          </cell>
          <cell r="D64">
            <v>45090456</v>
          </cell>
        </row>
        <row r="81">
          <cell r="C81">
            <v>51816888</v>
          </cell>
          <cell r="D81">
            <v>45090456</v>
          </cell>
        </row>
        <row r="88">
          <cell r="C88">
            <v>10751015</v>
          </cell>
          <cell r="D88">
            <v>0</v>
          </cell>
        </row>
        <row r="89">
          <cell r="C89">
            <v>10751015</v>
          </cell>
          <cell r="D89">
            <v>0</v>
          </cell>
        </row>
        <row r="99">
          <cell r="C99">
            <v>43971</v>
          </cell>
          <cell r="D99">
            <v>6600</v>
          </cell>
        </row>
        <row r="104">
          <cell r="C104">
            <v>4</v>
          </cell>
          <cell r="D104">
            <v>5</v>
          </cell>
        </row>
        <row r="106">
          <cell r="C106">
            <v>645200</v>
          </cell>
          <cell r="D106">
            <v>33743</v>
          </cell>
        </row>
        <row r="107">
          <cell r="C107">
            <v>689175</v>
          </cell>
          <cell r="D107">
            <v>40348</v>
          </cell>
        </row>
        <row r="112">
          <cell r="C112">
            <v>11440190</v>
          </cell>
          <cell r="D112">
            <v>40348</v>
          </cell>
        </row>
        <row r="130">
          <cell r="C130">
            <v>11440190</v>
          </cell>
          <cell r="D130">
            <v>40348</v>
          </cell>
        </row>
        <row r="131">
          <cell r="C131">
            <v>-40317908</v>
          </cell>
          <cell r="D131">
            <v>-43679468</v>
          </cell>
        </row>
        <row r="132">
          <cell r="C132">
            <v>-58790</v>
          </cell>
          <cell r="D132">
            <v>-1370640</v>
          </cell>
        </row>
        <row r="135">
          <cell r="C135">
            <v>582236</v>
          </cell>
          <cell r="D135">
            <v>2835002</v>
          </cell>
        </row>
        <row r="139">
          <cell r="C139">
            <v>582236</v>
          </cell>
          <cell r="D139">
            <v>2835002</v>
          </cell>
        </row>
        <row r="142">
          <cell r="C142">
            <v>42452350</v>
          </cell>
          <cell r="D142">
            <v>44955806</v>
          </cell>
        </row>
        <row r="145">
          <cell r="C145">
            <v>42452350</v>
          </cell>
          <cell r="D145">
            <v>44955806</v>
          </cell>
        </row>
        <row r="152">
          <cell r="C152">
            <v>43034586</v>
          </cell>
          <cell r="D152">
            <v>47790808</v>
          </cell>
        </row>
        <row r="153">
          <cell r="C153">
            <v>54474776</v>
          </cell>
          <cell r="D153">
            <v>47831156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njt.hu/cgi_bin/njt_doc.cgi?docid=139876.243471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A4" sqref="A4"/>
    </sheetView>
  </sheetViews>
  <sheetFormatPr defaultRowHeight="15" x14ac:dyDescent="0.25"/>
  <cols>
    <col min="1" max="1" width="85.5703125" customWidth="1"/>
    <col min="2" max="2" width="18.42578125" customWidth="1"/>
    <col min="3" max="3" width="18.7109375" customWidth="1"/>
    <col min="4" max="4" width="19.7109375" customWidth="1"/>
  </cols>
  <sheetData>
    <row r="1" spans="1:9" ht="18" x14ac:dyDescent="0.25">
      <c r="A1" s="463" t="s">
        <v>976</v>
      </c>
      <c r="B1" s="463"/>
      <c r="C1" s="463"/>
      <c r="D1" s="463"/>
    </row>
    <row r="2" spans="1:9" ht="50.25" customHeight="1" x14ac:dyDescent="0.25">
      <c r="A2" s="464" t="s">
        <v>108</v>
      </c>
      <c r="B2" s="464"/>
      <c r="C2" s="464"/>
      <c r="D2" s="464"/>
    </row>
    <row r="4" spans="1:9" x14ac:dyDescent="0.25">
      <c r="A4" s="194" t="s">
        <v>992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94"/>
      <c r="B5" s="4"/>
      <c r="C5" s="4"/>
      <c r="D5" s="4"/>
      <c r="E5" s="4"/>
      <c r="F5" s="4"/>
      <c r="G5" s="4"/>
      <c r="H5" s="4"/>
      <c r="I5" s="4"/>
    </row>
    <row r="6" spans="1:9" x14ac:dyDescent="0.25">
      <c r="A6" s="207" t="s">
        <v>236</v>
      </c>
      <c r="B6" s="207" t="s">
        <v>930</v>
      </c>
      <c r="C6" s="208" t="s">
        <v>931</v>
      </c>
      <c r="D6" s="208" t="s">
        <v>901</v>
      </c>
      <c r="E6" s="4"/>
      <c r="F6" s="4"/>
      <c r="G6" s="4"/>
      <c r="H6" s="4"/>
      <c r="I6" s="4"/>
    </row>
    <row r="7" spans="1:9" x14ac:dyDescent="0.25">
      <c r="A7" s="157" t="s">
        <v>558</v>
      </c>
      <c r="B7" s="365">
        <v>47822981</v>
      </c>
      <c r="C7" s="365">
        <v>47427303</v>
      </c>
      <c r="D7" s="365">
        <v>47242772</v>
      </c>
      <c r="E7" s="4"/>
      <c r="F7" s="4"/>
      <c r="G7" s="4"/>
      <c r="H7" s="4"/>
      <c r="I7" s="4"/>
    </row>
    <row r="8" spans="1:9" x14ac:dyDescent="0.25">
      <c r="A8" s="157" t="s">
        <v>559</v>
      </c>
      <c r="B8" s="365">
        <v>8450836</v>
      </c>
      <c r="C8" s="365">
        <v>7875298</v>
      </c>
      <c r="D8" s="365">
        <v>7732717</v>
      </c>
      <c r="E8" s="4"/>
      <c r="F8" s="4"/>
      <c r="G8" s="4"/>
      <c r="H8" s="4"/>
      <c r="I8" s="4"/>
    </row>
    <row r="9" spans="1:9" x14ac:dyDescent="0.25">
      <c r="A9" s="157" t="s">
        <v>560</v>
      </c>
      <c r="B9" s="365">
        <v>12955736</v>
      </c>
      <c r="C9" s="365">
        <v>15254481</v>
      </c>
      <c r="D9" s="365">
        <v>12571394</v>
      </c>
      <c r="E9" s="4"/>
      <c r="F9" s="4"/>
      <c r="G9" s="4"/>
      <c r="H9" s="4"/>
      <c r="I9" s="4"/>
    </row>
    <row r="10" spans="1:9" x14ac:dyDescent="0.25">
      <c r="A10" s="157" t="s">
        <v>561</v>
      </c>
      <c r="B10" s="365">
        <v>3328000</v>
      </c>
      <c r="C10" s="365">
        <v>3342953</v>
      </c>
      <c r="D10" s="365">
        <v>3342953</v>
      </c>
      <c r="E10" s="4"/>
      <c r="F10" s="4"/>
      <c r="G10" s="4"/>
      <c r="H10" s="4"/>
      <c r="I10" s="4"/>
    </row>
    <row r="11" spans="1:9" x14ac:dyDescent="0.25">
      <c r="A11" s="157" t="s">
        <v>562</v>
      </c>
      <c r="B11" s="365">
        <v>34551587</v>
      </c>
      <c r="C11" s="365">
        <v>39911314</v>
      </c>
      <c r="D11" s="365">
        <v>34262585</v>
      </c>
      <c r="E11" s="4"/>
      <c r="F11" s="4"/>
      <c r="G11" s="4"/>
      <c r="H11" s="4"/>
      <c r="I11" s="4"/>
    </row>
    <row r="12" spans="1:9" x14ac:dyDescent="0.25">
      <c r="A12" s="157" t="s">
        <v>563</v>
      </c>
      <c r="B12" s="365">
        <v>1691340</v>
      </c>
      <c r="C12" s="365">
        <v>2616257</v>
      </c>
      <c r="D12" s="365">
        <v>2611130</v>
      </c>
      <c r="E12" s="4"/>
      <c r="F12" s="4"/>
      <c r="G12" s="4"/>
      <c r="H12" s="4"/>
      <c r="I12" s="4"/>
    </row>
    <row r="13" spans="1:9" x14ac:dyDescent="0.25">
      <c r="A13" s="157" t="s">
        <v>564</v>
      </c>
      <c r="B13" s="365">
        <v>254000</v>
      </c>
      <c r="C13" s="365">
        <v>7332197</v>
      </c>
      <c r="D13" s="365">
        <v>6195887</v>
      </c>
      <c r="E13" s="4"/>
      <c r="F13" s="4"/>
      <c r="G13" s="4"/>
      <c r="H13" s="4"/>
      <c r="I13" s="4"/>
    </row>
    <row r="14" spans="1:9" x14ac:dyDescent="0.25">
      <c r="A14" s="157" t="s">
        <v>565</v>
      </c>
      <c r="B14" s="365"/>
      <c r="C14" s="365"/>
      <c r="D14" s="365"/>
      <c r="E14" s="4"/>
      <c r="F14" s="4"/>
      <c r="G14" s="4"/>
      <c r="H14" s="4"/>
      <c r="I14" s="4"/>
    </row>
    <row r="15" spans="1:9" x14ac:dyDescent="0.25">
      <c r="A15" s="156" t="s">
        <v>557</v>
      </c>
      <c r="B15" s="365">
        <f>SUM(B7:B14)</f>
        <v>109054480</v>
      </c>
      <c r="C15" s="365">
        <f>SUM(C7:C14)</f>
        <v>123759803</v>
      </c>
      <c r="D15" s="365">
        <f>SUM(D7:D14)</f>
        <v>113959438</v>
      </c>
      <c r="E15" s="4"/>
      <c r="F15" s="4"/>
      <c r="G15" s="4"/>
      <c r="H15" s="4"/>
      <c r="I15" s="4"/>
    </row>
    <row r="16" spans="1:9" x14ac:dyDescent="0.25">
      <c r="A16" s="156" t="s">
        <v>566</v>
      </c>
      <c r="B16" s="365">
        <v>3060499</v>
      </c>
      <c r="C16" s="365">
        <v>3060499</v>
      </c>
      <c r="D16" s="365">
        <v>3060499</v>
      </c>
      <c r="E16" s="4"/>
      <c r="F16" s="4"/>
      <c r="G16" s="4"/>
      <c r="H16" s="4"/>
      <c r="I16" s="4"/>
    </row>
    <row r="17" spans="1:9" x14ac:dyDescent="0.25">
      <c r="A17" s="296" t="s">
        <v>106</v>
      </c>
      <c r="B17" s="367">
        <f>SUM(B15:B16)</f>
        <v>112114979</v>
      </c>
      <c r="C17" s="367">
        <f>SUM(C15:C16)</f>
        <v>126820302</v>
      </c>
      <c r="D17" s="367">
        <f>SUM(D15:D16)</f>
        <v>117019937</v>
      </c>
      <c r="E17" s="4"/>
      <c r="F17" s="4"/>
      <c r="G17" s="4"/>
      <c r="H17" s="4"/>
      <c r="I17" s="4"/>
    </row>
    <row r="18" spans="1:9" x14ac:dyDescent="0.25">
      <c r="A18" s="157" t="s">
        <v>568</v>
      </c>
      <c r="B18" s="365">
        <v>96979370</v>
      </c>
      <c r="C18" s="365">
        <v>99776561</v>
      </c>
      <c r="D18" s="365">
        <v>99776561</v>
      </c>
      <c r="E18" s="4"/>
      <c r="F18" s="4"/>
      <c r="G18" s="4"/>
      <c r="H18" s="4"/>
      <c r="I18" s="4"/>
    </row>
    <row r="19" spans="1:9" x14ac:dyDescent="0.25">
      <c r="A19" s="157" t="s">
        <v>569</v>
      </c>
      <c r="B19" s="365"/>
      <c r="C19" s="365"/>
      <c r="D19" s="365"/>
      <c r="E19" s="4"/>
      <c r="F19" s="4"/>
      <c r="G19" s="4"/>
      <c r="H19" s="4"/>
      <c r="I19" s="4"/>
    </row>
    <row r="20" spans="1:9" x14ac:dyDescent="0.25">
      <c r="A20" s="157" t="s">
        <v>570</v>
      </c>
      <c r="B20" s="365">
        <v>6650000</v>
      </c>
      <c r="C20" s="365">
        <v>10935284</v>
      </c>
      <c r="D20" s="365">
        <v>10935284</v>
      </c>
      <c r="E20" s="4"/>
      <c r="F20" s="4"/>
      <c r="G20" s="4"/>
      <c r="H20" s="4"/>
      <c r="I20" s="4"/>
    </row>
    <row r="21" spans="1:9" x14ac:dyDescent="0.25">
      <c r="A21" s="157" t="s">
        <v>571</v>
      </c>
      <c r="B21" s="365">
        <v>500000</v>
      </c>
      <c r="C21" s="365">
        <v>1211102</v>
      </c>
      <c r="D21" s="365">
        <v>1211103</v>
      </c>
      <c r="E21" s="4"/>
      <c r="F21" s="4"/>
      <c r="G21" s="4"/>
      <c r="H21" s="4"/>
      <c r="I21" s="4"/>
    </row>
    <row r="22" spans="1:9" x14ac:dyDescent="0.25">
      <c r="A22" s="157" t="s">
        <v>572</v>
      </c>
      <c r="B22" s="365"/>
      <c r="C22" s="365"/>
      <c r="D22" s="365"/>
      <c r="E22" s="4"/>
      <c r="F22" s="4"/>
      <c r="G22" s="4"/>
      <c r="H22" s="4"/>
      <c r="I22" s="4"/>
    </row>
    <row r="23" spans="1:9" x14ac:dyDescent="0.25">
      <c r="A23" s="157" t="s">
        <v>573</v>
      </c>
      <c r="B23" s="365"/>
      <c r="C23" s="365"/>
      <c r="D23" s="365"/>
      <c r="E23" s="4"/>
      <c r="F23" s="4"/>
      <c r="G23" s="4"/>
      <c r="H23" s="4"/>
      <c r="I23" s="4"/>
    </row>
    <row r="24" spans="1:9" x14ac:dyDescent="0.25">
      <c r="A24" s="157" t="s">
        <v>574</v>
      </c>
      <c r="B24" s="365"/>
      <c r="C24" s="365">
        <v>6979909</v>
      </c>
      <c r="D24" s="365">
        <v>6979909</v>
      </c>
      <c r="E24" s="4"/>
      <c r="F24" s="4"/>
      <c r="G24" s="4"/>
      <c r="H24" s="4"/>
      <c r="I24" s="4"/>
    </row>
    <row r="25" spans="1:9" x14ac:dyDescent="0.25">
      <c r="A25" s="156" t="s">
        <v>567</v>
      </c>
      <c r="B25" s="365">
        <f>SUM(B18:B24)</f>
        <v>104129370</v>
      </c>
      <c r="C25" s="365">
        <f>SUM(C18:C24)</f>
        <v>118902856</v>
      </c>
      <c r="D25" s="365">
        <f>SUM(D18:D24)</f>
        <v>118902857</v>
      </c>
      <c r="E25" s="4"/>
      <c r="F25" s="4"/>
      <c r="G25" s="4"/>
      <c r="H25" s="4"/>
      <c r="I25" s="4"/>
    </row>
    <row r="26" spans="1:9" x14ac:dyDescent="0.25">
      <c r="A26" s="156" t="s">
        <v>575</v>
      </c>
      <c r="B26" s="365">
        <v>7985609</v>
      </c>
      <c r="C26" s="365">
        <v>7917446</v>
      </c>
      <c r="D26" s="365">
        <v>11521866</v>
      </c>
      <c r="E26" s="4"/>
      <c r="F26" s="4"/>
      <c r="G26" s="4"/>
      <c r="H26" s="4"/>
      <c r="I26" s="4"/>
    </row>
    <row r="27" spans="1:9" x14ac:dyDescent="0.25">
      <c r="A27" s="296" t="s">
        <v>107</v>
      </c>
      <c r="B27" s="367">
        <f>SUM(B25,B26)</f>
        <v>112114979</v>
      </c>
      <c r="C27" s="367">
        <f>SUM(C25,C26)</f>
        <v>126820302</v>
      </c>
      <c r="D27" s="367">
        <f>SUM(D25,D26)</f>
        <v>130424723</v>
      </c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</sheetData>
  <mergeCells count="2">
    <mergeCell ref="A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workbookViewId="0">
      <selection activeCell="B4" sqref="B4"/>
    </sheetView>
  </sheetViews>
  <sheetFormatPr defaultRowHeight="15" x14ac:dyDescent="0.25"/>
  <cols>
    <col min="1" max="1" width="92.5703125" customWidth="1"/>
    <col min="3" max="3" width="18.42578125" customWidth="1"/>
    <col min="4" max="4" width="18.28515625" customWidth="1"/>
    <col min="5" max="5" width="19.42578125" customWidth="1"/>
  </cols>
  <sheetData>
    <row r="1" spans="1:7" ht="24" customHeight="1" x14ac:dyDescent="0.25">
      <c r="A1" s="465" t="s">
        <v>976</v>
      </c>
      <c r="B1" s="481"/>
      <c r="C1" s="481"/>
      <c r="D1" s="481"/>
      <c r="E1" s="481"/>
    </row>
    <row r="2" spans="1:7" ht="24" customHeight="1" x14ac:dyDescent="0.25">
      <c r="A2" s="469" t="s">
        <v>910</v>
      </c>
      <c r="B2" s="466"/>
      <c r="C2" s="466"/>
      <c r="D2" s="466"/>
      <c r="E2" s="466"/>
      <c r="G2" s="77"/>
    </row>
    <row r="3" spans="1:7" ht="18" x14ac:dyDescent="0.25">
      <c r="A3" s="40"/>
    </row>
    <row r="4" spans="1:7" x14ac:dyDescent="0.25">
      <c r="A4" s="170" t="s">
        <v>962</v>
      </c>
      <c r="B4" s="194" t="s">
        <v>1001</v>
      </c>
    </row>
    <row r="5" spans="1:7" ht="25.5" x14ac:dyDescent="0.25">
      <c r="A5" s="2" t="s">
        <v>576</v>
      </c>
      <c r="B5" s="3" t="s">
        <v>293</v>
      </c>
      <c r="C5" s="3" t="s">
        <v>285</v>
      </c>
      <c r="D5" s="3" t="s">
        <v>313</v>
      </c>
      <c r="E5" s="97" t="s">
        <v>314</v>
      </c>
    </row>
    <row r="6" spans="1:7" ht="15" customHeight="1" x14ac:dyDescent="0.25">
      <c r="A6" s="30" t="s">
        <v>756</v>
      </c>
      <c r="B6" s="6" t="s">
        <v>757</v>
      </c>
      <c r="C6" s="411"/>
      <c r="D6" s="411"/>
      <c r="E6" s="411"/>
    </row>
    <row r="7" spans="1:7" ht="15" customHeight="1" x14ac:dyDescent="0.25">
      <c r="A7" s="5" t="s">
        <v>758</v>
      </c>
      <c r="B7" s="6" t="s">
        <v>759</v>
      </c>
      <c r="C7" s="411"/>
      <c r="D7" s="411"/>
      <c r="E7" s="411"/>
    </row>
    <row r="8" spans="1:7" ht="15" customHeight="1" x14ac:dyDescent="0.25">
      <c r="A8" s="5" t="s">
        <v>760</v>
      </c>
      <c r="B8" s="6" t="s">
        <v>761</v>
      </c>
      <c r="C8" s="411"/>
      <c r="D8" s="411"/>
      <c r="E8" s="411"/>
    </row>
    <row r="9" spans="1:7" ht="15" customHeight="1" x14ac:dyDescent="0.25">
      <c r="A9" s="5" t="s">
        <v>762</v>
      </c>
      <c r="B9" s="6" t="s">
        <v>763</v>
      </c>
      <c r="C9" s="411"/>
      <c r="D9" s="411"/>
      <c r="E9" s="411"/>
    </row>
    <row r="10" spans="1:7" ht="15" customHeight="1" x14ac:dyDescent="0.25">
      <c r="A10" s="5" t="s">
        <v>764</v>
      </c>
      <c r="B10" s="6" t="s">
        <v>765</v>
      </c>
      <c r="C10" s="411"/>
      <c r="D10" s="411"/>
      <c r="E10" s="411"/>
    </row>
    <row r="11" spans="1:7" ht="15" customHeight="1" x14ac:dyDescent="0.25">
      <c r="A11" s="5" t="s">
        <v>766</v>
      </c>
      <c r="B11" s="6" t="s">
        <v>767</v>
      </c>
      <c r="C11" s="411"/>
      <c r="D11" s="411"/>
      <c r="E11" s="411"/>
    </row>
    <row r="12" spans="1:7" ht="15" customHeight="1" x14ac:dyDescent="0.25">
      <c r="A12" s="7" t="s">
        <v>109</v>
      </c>
      <c r="B12" s="8" t="s">
        <v>768</v>
      </c>
      <c r="C12" s="411"/>
      <c r="D12" s="411"/>
      <c r="E12" s="411"/>
    </row>
    <row r="13" spans="1:7" ht="15" customHeight="1" x14ac:dyDescent="0.25">
      <c r="A13" s="5" t="s">
        <v>769</v>
      </c>
      <c r="B13" s="6" t="s">
        <v>770</v>
      </c>
      <c r="C13" s="411"/>
      <c r="D13" s="411"/>
      <c r="E13" s="411"/>
    </row>
    <row r="14" spans="1:7" ht="15" customHeight="1" x14ac:dyDescent="0.25">
      <c r="A14" s="5" t="s">
        <v>771</v>
      </c>
      <c r="B14" s="6" t="s">
        <v>772</v>
      </c>
      <c r="C14" s="411"/>
      <c r="D14" s="411"/>
      <c r="E14" s="411"/>
    </row>
    <row r="15" spans="1:7" ht="15" customHeight="1" x14ac:dyDescent="0.25">
      <c r="A15" s="5" t="s">
        <v>71</v>
      </c>
      <c r="B15" s="6" t="s">
        <v>773</v>
      </c>
      <c r="C15" s="411"/>
      <c r="D15" s="411"/>
      <c r="E15" s="411"/>
    </row>
    <row r="16" spans="1:7" ht="15" customHeight="1" x14ac:dyDescent="0.25">
      <c r="A16" s="5" t="s">
        <v>72</v>
      </c>
      <c r="B16" s="6" t="s">
        <v>774</v>
      </c>
      <c r="C16" s="411"/>
      <c r="D16" s="411"/>
      <c r="E16" s="411"/>
    </row>
    <row r="17" spans="1:5" ht="15" customHeight="1" x14ac:dyDescent="0.25">
      <c r="A17" s="5" t="s">
        <v>73</v>
      </c>
      <c r="B17" s="6" t="s">
        <v>775</v>
      </c>
      <c r="C17" s="411"/>
      <c r="D17" s="411"/>
      <c r="E17" s="411"/>
    </row>
    <row r="18" spans="1:5" ht="15" customHeight="1" x14ac:dyDescent="0.25">
      <c r="A18" s="36" t="s">
        <v>110</v>
      </c>
      <c r="B18" s="42" t="s">
        <v>776</v>
      </c>
      <c r="C18" s="411"/>
      <c r="D18" s="411"/>
      <c r="E18" s="411"/>
    </row>
    <row r="19" spans="1:5" ht="15" customHeight="1" x14ac:dyDescent="0.25">
      <c r="A19" s="5" t="s">
        <v>77</v>
      </c>
      <c r="B19" s="6" t="s">
        <v>785</v>
      </c>
      <c r="C19" s="411"/>
      <c r="D19" s="411"/>
      <c r="E19" s="411"/>
    </row>
    <row r="20" spans="1:5" ht="15" customHeight="1" x14ac:dyDescent="0.25">
      <c r="A20" s="5" t="s">
        <v>78</v>
      </c>
      <c r="B20" s="6" t="s">
        <v>786</v>
      </c>
      <c r="C20" s="411"/>
      <c r="D20" s="411"/>
      <c r="E20" s="411"/>
    </row>
    <row r="21" spans="1:5" ht="15" customHeight="1" x14ac:dyDescent="0.25">
      <c r="A21" s="7" t="s">
        <v>112</v>
      </c>
      <c r="B21" s="8" t="s">
        <v>787</v>
      </c>
      <c r="C21" s="411"/>
      <c r="D21" s="411"/>
      <c r="E21" s="411"/>
    </row>
    <row r="22" spans="1:5" ht="15" customHeight="1" x14ac:dyDescent="0.25">
      <c r="A22" s="5" t="s">
        <v>79</v>
      </c>
      <c r="B22" s="6" t="s">
        <v>788</v>
      </c>
      <c r="C22" s="411"/>
      <c r="D22" s="411"/>
      <c r="E22" s="411"/>
    </row>
    <row r="23" spans="1:5" ht="15" customHeight="1" x14ac:dyDescent="0.25">
      <c r="A23" s="5" t="s">
        <v>80</v>
      </c>
      <c r="B23" s="6" t="s">
        <v>789</v>
      </c>
      <c r="C23" s="411"/>
      <c r="D23" s="411"/>
      <c r="E23" s="411"/>
    </row>
    <row r="24" spans="1:5" ht="15" customHeight="1" x14ac:dyDescent="0.25">
      <c r="A24" s="5" t="s">
        <v>81</v>
      </c>
      <c r="B24" s="6" t="s">
        <v>790</v>
      </c>
      <c r="C24" s="411"/>
      <c r="D24" s="411"/>
      <c r="E24" s="411"/>
    </row>
    <row r="25" spans="1:5" ht="15" customHeight="1" x14ac:dyDescent="0.25">
      <c r="A25" s="5" t="s">
        <v>82</v>
      </c>
      <c r="B25" s="6" t="s">
        <v>791</v>
      </c>
      <c r="C25" s="411"/>
      <c r="D25" s="411"/>
      <c r="E25" s="411"/>
    </row>
    <row r="26" spans="1:5" ht="15" customHeight="1" x14ac:dyDescent="0.25">
      <c r="A26" s="5" t="s">
        <v>83</v>
      </c>
      <c r="B26" s="6" t="s">
        <v>794</v>
      </c>
      <c r="C26" s="411"/>
      <c r="D26" s="411"/>
      <c r="E26" s="411"/>
    </row>
    <row r="27" spans="1:5" ht="15" customHeight="1" x14ac:dyDescent="0.25">
      <c r="A27" s="5" t="s">
        <v>795</v>
      </c>
      <c r="B27" s="6" t="s">
        <v>796</v>
      </c>
      <c r="C27" s="411"/>
      <c r="D27" s="411"/>
      <c r="E27" s="411"/>
    </row>
    <row r="28" spans="1:5" ht="15" customHeight="1" x14ac:dyDescent="0.25">
      <c r="A28" s="5" t="s">
        <v>84</v>
      </c>
      <c r="B28" s="6" t="s">
        <v>797</v>
      </c>
      <c r="C28" s="411"/>
      <c r="D28" s="411"/>
      <c r="E28" s="411"/>
    </row>
    <row r="29" spans="1:5" ht="15" customHeight="1" x14ac:dyDescent="0.25">
      <c r="A29" s="5" t="s">
        <v>85</v>
      </c>
      <c r="B29" s="6" t="s">
        <v>802</v>
      </c>
      <c r="C29" s="411"/>
      <c r="D29" s="411"/>
      <c r="E29" s="411"/>
    </row>
    <row r="30" spans="1:5" ht="15" customHeight="1" x14ac:dyDescent="0.25">
      <c r="A30" s="7" t="s">
        <v>113</v>
      </c>
      <c r="B30" s="8" t="s">
        <v>805</v>
      </c>
      <c r="C30" s="411"/>
      <c r="D30" s="411"/>
      <c r="E30" s="411"/>
    </row>
    <row r="31" spans="1:5" ht="15" customHeight="1" x14ac:dyDescent="0.25">
      <c r="A31" s="5" t="s">
        <v>86</v>
      </c>
      <c r="B31" s="6" t="s">
        <v>806</v>
      </c>
      <c r="C31" s="411"/>
      <c r="D31" s="411"/>
      <c r="E31" s="411"/>
    </row>
    <row r="32" spans="1:5" ht="15" customHeight="1" x14ac:dyDescent="0.25">
      <c r="A32" s="36" t="s">
        <v>114</v>
      </c>
      <c r="B32" s="42" t="s">
        <v>807</v>
      </c>
      <c r="C32" s="411"/>
      <c r="D32" s="411"/>
      <c r="E32" s="411"/>
    </row>
    <row r="33" spans="1:5" ht="15" customHeight="1" x14ac:dyDescent="0.25">
      <c r="A33" s="12" t="s">
        <v>808</v>
      </c>
      <c r="B33" s="6" t="s">
        <v>809</v>
      </c>
      <c r="C33" s="411"/>
      <c r="D33" s="411"/>
      <c r="E33" s="411"/>
    </row>
    <row r="34" spans="1:5" ht="15" customHeight="1" x14ac:dyDescent="0.25">
      <c r="A34" s="12" t="s">
        <v>87</v>
      </c>
      <c r="B34" s="6" t="s">
        <v>810</v>
      </c>
      <c r="C34" s="411"/>
      <c r="D34" s="411"/>
      <c r="E34" s="411"/>
    </row>
    <row r="35" spans="1:5" ht="15" customHeight="1" x14ac:dyDescent="0.25">
      <c r="A35" s="12" t="s">
        <v>88</v>
      </c>
      <c r="B35" s="6" t="s">
        <v>811</v>
      </c>
      <c r="C35" s="411"/>
      <c r="D35" s="411">
        <v>6600</v>
      </c>
      <c r="E35" s="411">
        <v>6600</v>
      </c>
    </row>
    <row r="36" spans="1:5" ht="15" customHeight="1" x14ac:dyDescent="0.25">
      <c r="A36" s="12" t="s">
        <v>89</v>
      </c>
      <c r="B36" s="6" t="s">
        <v>812</v>
      </c>
      <c r="C36" s="411"/>
      <c r="D36" s="411"/>
      <c r="E36" s="411"/>
    </row>
    <row r="37" spans="1:5" ht="15" customHeight="1" x14ac:dyDescent="0.25">
      <c r="A37" s="12" t="s">
        <v>813</v>
      </c>
      <c r="B37" s="6" t="s">
        <v>814</v>
      </c>
      <c r="C37" s="411"/>
      <c r="D37" s="411"/>
      <c r="E37" s="411"/>
    </row>
    <row r="38" spans="1:5" ht="15" customHeight="1" x14ac:dyDescent="0.25">
      <c r="A38" s="12" t="s">
        <v>815</v>
      </c>
      <c r="B38" s="6" t="s">
        <v>816</v>
      </c>
      <c r="C38" s="411"/>
      <c r="D38" s="411"/>
      <c r="E38" s="411"/>
    </row>
    <row r="39" spans="1:5" ht="15" customHeight="1" x14ac:dyDescent="0.25">
      <c r="A39" s="12" t="s">
        <v>817</v>
      </c>
      <c r="B39" s="6" t="s">
        <v>818</v>
      </c>
      <c r="C39" s="411"/>
      <c r="D39" s="411"/>
      <c r="E39" s="411"/>
    </row>
    <row r="40" spans="1:5" ht="15" customHeight="1" x14ac:dyDescent="0.25">
      <c r="A40" s="12" t="s">
        <v>90</v>
      </c>
      <c r="B40" s="6" t="s">
        <v>819</v>
      </c>
      <c r="C40" s="411"/>
      <c r="D40" s="411">
        <v>4</v>
      </c>
      <c r="E40" s="411">
        <v>5</v>
      </c>
    </row>
    <row r="41" spans="1:5" ht="15" customHeight="1" x14ac:dyDescent="0.25">
      <c r="A41" s="12" t="s">
        <v>91</v>
      </c>
      <c r="B41" s="6" t="s">
        <v>820</v>
      </c>
      <c r="C41" s="411"/>
      <c r="D41" s="411"/>
      <c r="E41" s="411"/>
    </row>
    <row r="42" spans="1:5" ht="15" customHeight="1" x14ac:dyDescent="0.25">
      <c r="A42" s="12" t="s">
        <v>92</v>
      </c>
      <c r="B42" s="6" t="s">
        <v>821</v>
      </c>
      <c r="C42" s="411"/>
      <c r="D42" s="411">
        <v>33743</v>
      </c>
      <c r="E42" s="411">
        <v>33743</v>
      </c>
    </row>
    <row r="43" spans="1:5" ht="15" customHeight="1" x14ac:dyDescent="0.25">
      <c r="A43" s="41" t="s">
        <v>115</v>
      </c>
      <c r="B43" s="42" t="s">
        <v>822</v>
      </c>
      <c r="C43" s="412"/>
      <c r="D43" s="412">
        <v>40347</v>
      </c>
      <c r="E43" s="412">
        <v>40348</v>
      </c>
    </row>
    <row r="44" spans="1:5" ht="15" customHeight="1" x14ac:dyDescent="0.25">
      <c r="A44" s="12" t="s">
        <v>831</v>
      </c>
      <c r="B44" s="6" t="s">
        <v>832</v>
      </c>
      <c r="C44" s="412"/>
      <c r="D44" s="412"/>
      <c r="E44" s="412"/>
    </row>
    <row r="45" spans="1:5" ht="15" customHeight="1" x14ac:dyDescent="0.25">
      <c r="A45" s="5" t="s">
        <v>96</v>
      </c>
      <c r="B45" s="6" t="s">
        <v>833</v>
      </c>
      <c r="C45" s="411"/>
      <c r="D45" s="411"/>
      <c r="E45" s="411"/>
    </row>
    <row r="46" spans="1:5" ht="15" customHeight="1" x14ac:dyDescent="0.25">
      <c r="A46" s="12" t="s">
        <v>97</v>
      </c>
      <c r="B46" s="6" t="s">
        <v>834</v>
      </c>
      <c r="C46" s="411"/>
      <c r="D46" s="411"/>
      <c r="E46" s="411"/>
    </row>
    <row r="47" spans="1:5" ht="15" customHeight="1" x14ac:dyDescent="0.25">
      <c r="A47" s="36" t="s">
        <v>117</v>
      </c>
      <c r="B47" s="42" t="s">
        <v>835</v>
      </c>
      <c r="C47" s="412"/>
      <c r="D47" s="412"/>
      <c r="E47" s="412"/>
    </row>
    <row r="48" spans="1:5" ht="15" customHeight="1" x14ac:dyDescent="0.25">
      <c r="A48" s="118" t="s">
        <v>178</v>
      </c>
      <c r="B48" s="120"/>
      <c r="C48" s="414"/>
      <c r="D48" s="414">
        <v>40347</v>
      </c>
      <c r="E48" s="414">
        <v>40348</v>
      </c>
    </row>
    <row r="49" spans="1:5" ht="15" customHeight="1" x14ac:dyDescent="0.25">
      <c r="A49" s="5" t="s">
        <v>777</v>
      </c>
      <c r="B49" s="6" t="s">
        <v>778</v>
      </c>
      <c r="C49" s="411"/>
      <c r="D49" s="411"/>
      <c r="E49" s="411"/>
    </row>
    <row r="50" spans="1:5" ht="15" customHeight="1" x14ac:dyDescent="0.25">
      <c r="A50" s="5" t="s">
        <v>779</v>
      </c>
      <c r="B50" s="6" t="s">
        <v>780</v>
      </c>
      <c r="C50" s="411"/>
      <c r="D50" s="411"/>
      <c r="E50" s="411"/>
    </row>
    <row r="51" spans="1:5" ht="15" customHeight="1" x14ac:dyDescent="0.25">
      <c r="A51" s="5" t="s">
        <v>74</v>
      </c>
      <c r="B51" s="6" t="s">
        <v>781</v>
      </c>
      <c r="C51" s="411"/>
      <c r="D51" s="411"/>
      <c r="E51" s="411"/>
    </row>
    <row r="52" spans="1:5" ht="15" customHeight="1" x14ac:dyDescent="0.25">
      <c r="A52" s="5" t="s">
        <v>75</v>
      </c>
      <c r="B52" s="6" t="s">
        <v>782</v>
      </c>
      <c r="C52" s="411"/>
      <c r="D52" s="411"/>
      <c r="E52" s="411"/>
    </row>
    <row r="53" spans="1:5" ht="15" customHeight="1" x14ac:dyDescent="0.25">
      <c r="A53" s="5" t="s">
        <v>76</v>
      </c>
      <c r="B53" s="6" t="s">
        <v>783</v>
      </c>
      <c r="C53" s="411"/>
      <c r="D53" s="411"/>
      <c r="E53" s="411"/>
    </row>
    <row r="54" spans="1:5" ht="15" customHeight="1" x14ac:dyDescent="0.25">
      <c r="A54" s="36" t="s">
        <v>111</v>
      </c>
      <c r="B54" s="42" t="s">
        <v>784</v>
      </c>
      <c r="C54" s="411"/>
      <c r="D54" s="411"/>
      <c r="E54" s="411"/>
    </row>
    <row r="55" spans="1:5" ht="15" customHeight="1" x14ac:dyDescent="0.25">
      <c r="A55" s="12" t="s">
        <v>93</v>
      </c>
      <c r="B55" s="6" t="s">
        <v>823</v>
      </c>
      <c r="C55" s="411"/>
      <c r="D55" s="411"/>
      <c r="E55" s="411"/>
    </row>
    <row r="56" spans="1:5" ht="15" customHeight="1" x14ac:dyDescent="0.25">
      <c r="A56" s="12" t="s">
        <v>94</v>
      </c>
      <c r="B56" s="6" t="s">
        <v>824</v>
      </c>
      <c r="C56" s="411"/>
      <c r="D56" s="411"/>
      <c r="E56" s="411"/>
    </row>
    <row r="57" spans="1:5" ht="15" customHeight="1" x14ac:dyDescent="0.25">
      <c r="A57" s="12" t="s">
        <v>825</v>
      </c>
      <c r="B57" s="6" t="s">
        <v>826</v>
      </c>
      <c r="C57" s="411"/>
      <c r="D57" s="411"/>
      <c r="E57" s="411"/>
    </row>
    <row r="58" spans="1:5" ht="15" customHeight="1" x14ac:dyDescent="0.25">
      <c r="A58" s="12" t="s">
        <v>95</v>
      </c>
      <c r="B58" s="6" t="s">
        <v>827</v>
      </c>
      <c r="C58" s="411"/>
      <c r="D58" s="411"/>
      <c r="E58" s="411"/>
    </row>
    <row r="59" spans="1:5" ht="15" customHeight="1" x14ac:dyDescent="0.25">
      <c r="A59" s="12" t="s">
        <v>828</v>
      </c>
      <c r="B59" s="6" t="s">
        <v>829</v>
      </c>
      <c r="C59" s="411"/>
      <c r="D59" s="411"/>
      <c r="E59" s="411"/>
    </row>
    <row r="60" spans="1:5" ht="15" customHeight="1" x14ac:dyDescent="0.25">
      <c r="A60" s="36" t="s">
        <v>116</v>
      </c>
      <c r="B60" s="42" t="s">
        <v>830</v>
      </c>
      <c r="C60" s="411"/>
      <c r="D60" s="411"/>
      <c r="E60" s="411"/>
    </row>
    <row r="61" spans="1:5" ht="15" customHeight="1" x14ac:dyDescent="0.25">
      <c r="A61" s="12" t="s">
        <v>836</v>
      </c>
      <c r="B61" s="6" t="s">
        <v>837</v>
      </c>
      <c r="C61" s="411"/>
      <c r="D61" s="411"/>
      <c r="E61" s="411"/>
    </row>
    <row r="62" spans="1:5" ht="15" customHeight="1" x14ac:dyDescent="0.25">
      <c r="A62" s="5" t="s">
        <v>98</v>
      </c>
      <c r="B62" s="6" t="s">
        <v>838</v>
      </c>
      <c r="C62" s="411"/>
      <c r="D62" s="411"/>
      <c r="E62" s="411"/>
    </row>
    <row r="63" spans="1:5" ht="15" customHeight="1" x14ac:dyDescent="0.25">
      <c r="A63" s="12" t="s">
        <v>99</v>
      </c>
      <c r="B63" s="6" t="s">
        <v>839</v>
      </c>
      <c r="C63" s="411"/>
      <c r="D63" s="411"/>
      <c r="E63" s="411"/>
    </row>
    <row r="64" spans="1:5" ht="15" customHeight="1" x14ac:dyDescent="0.25">
      <c r="A64" s="36" t="s">
        <v>119</v>
      </c>
      <c r="B64" s="42" t="s">
        <v>840</v>
      </c>
      <c r="C64" s="411"/>
      <c r="D64" s="411"/>
      <c r="E64" s="411"/>
    </row>
    <row r="65" spans="1:5" ht="15" customHeight="1" x14ac:dyDescent="0.25">
      <c r="A65" s="118" t="s">
        <v>177</v>
      </c>
      <c r="B65" s="120"/>
      <c r="C65" s="414"/>
      <c r="D65" s="414"/>
      <c r="E65" s="414"/>
    </row>
    <row r="66" spans="1:5" ht="15.75" x14ac:dyDescent="0.25">
      <c r="A66" s="126" t="s">
        <v>118</v>
      </c>
      <c r="B66" s="121" t="s">
        <v>841</v>
      </c>
      <c r="C66" s="416"/>
      <c r="D66" s="416">
        <v>40347</v>
      </c>
      <c r="E66" s="416">
        <v>40348</v>
      </c>
    </row>
    <row r="67" spans="1:5" ht="15.75" x14ac:dyDescent="0.25">
      <c r="A67" s="128" t="s">
        <v>230</v>
      </c>
      <c r="B67" s="129"/>
      <c r="C67" s="415"/>
      <c r="D67" s="415"/>
      <c r="E67" s="415"/>
    </row>
    <row r="68" spans="1:5" ht="15.75" x14ac:dyDescent="0.25">
      <c r="A68" s="128" t="s">
        <v>231</v>
      </c>
      <c r="B68" s="129"/>
      <c r="C68" s="415"/>
      <c r="D68" s="415"/>
      <c r="E68" s="415"/>
    </row>
    <row r="69" spans="1:5" x14ac:dyDescent="0.25">
      <c r="A69" s="34" t="s">
        <v>100</v>
      </c>
      <c r="B69" s="5" t="s">
        <v>842</v>
      </c>
      <c r="C69" s="411"/>
      <c r="D69" s="411"/>
      <c r="E69" s="411"/>
    </row>
    <row r="70" spans="1:5" x14ac:dyDescent="0.25">
      <c r="A70" s="12" t="s">
        <v>843</v>
      </c>
      <c r="B70" s="5" t="s">
        <v>844</v>
      </c>
      <c r="C70" s="411"/>
      <c r="D70" s="411"/>
      <c r="E70" s="411"/>
    </row>
    <row r="71" spans="1:5" x14ac:dyDescent="0.25">
      <c r="A71" s="34" t="s">
        <v>101</v>
      </c>
      <c r="B71" s="5" t="s">
        <v>845</v>
      </c>
      <c r="C71" s="411"/>
      <c r="D71" s="411"/>
      <c r="E71" s="411"/>
    </row>
    <row r="72" spans="1:5" x14ac:dyDescent="0.25">
      <c r="A72" s="14" t="s">
        <v>120</v>
      </c>
      <c r="B72" s="7" t="s">
        <v>846</v>
      </c>
      <c r="C72" s="411"/>
      <c r="D72" s="411"/>
      <c r="E72" s="411"/>
    </row>
    <row r="73" spans="1:5" x14ac:dyDescent="0.25">
      <c r="A73" s="12" t="s">
        <v>102</v>
      </c>
      <c r="B73" s="5" t="s">
        <v>847</v>
      </c>
      <c r="C73" s="411"/>
      <c r="D73" s="411"/>
      <c r="E73" s="411"/>
    </row>
    <row r="74" spans="1:5" x14ac:dyDescent="0.25">
      <c r="A74" s="34" t="s">
        <v>848</v>
      </c>
      <c r="B74" s="5" t="s">
        <v>849</v>
      </c>
      <c r="C74" s="411"/>
      <c r="D74" s="411"/>
      <c r="E74" s="411"/>
    </row>
    <row r="75" spans="1:5" x14ac:dyDescent="0.25">
      <c r="A75" s="12" t="s">
        <v>103</v>
      </c>
      <c r="B75" s="5" t="s">
        <v>850</v>
      </c>
      <c r="C75" s="411"/>
      <c r="D75" s="411"/>
      <c r="E75" s="411"/>
    </row>
    <row r="76" spans="1:5" x14ac:dyDescent="0.25">
      <c r="A76" s="34" t="s">
        <v>851</v>
      </c>
      <c r="B76" s="5" t="s">
        <v>852</v>
      </c>
      <c r="C76" s="411"/>
      <c r="D76" s="411"/>
      <c r="E76" s="411"/>
    </row>
    <row r="77" spans="1:5" x14ac:dyDescent="0.25">
      <c r="A77" s="13" t="s">
        <v>121</v>
      </c>
      <c r="B77" s="7" t="s">
        <v>853</v>
      </c>
      <c r="C77" s="411"/>
      <c r="D77" s="411"/>
      <c r="E77" s="411"/>
    </row>
    <row r="78" spans="1:5" x14ac:dyDescent="0.25">
      <c r="A78" s="5" t="s">
        <v>228</v>
      </c>
      <c r="B78" s="5" t="s">
        <v>854</v>
      </c>
      <c r="C78" s="411">
        <v>2657888</v>
      </c>
      <c r="D78" s="411">
        <v>2835002</v>
      </c>
      <c r="E78" s="411">
        <v>2835002</v>
      </c>
    </row>
    <row r="79" spans="1:5" x14ac:dyDescent="0.25">
      <c r="A79" s="5" t="s">
        <v>229</v>
      </c>
      <c r="B79" s="5" t="s">
        <v>854</v>
      </c>
      <c r="C79" s="411"/>
      <c r="D79" s="411"/>
      <c r="E79" s="411"/>
    </row>
    <row r="80" spans="1:5" x14ac:dyDescent="0.25">
      <c r="A80" s="5" t="s">
        <v>226</v>
      </c>
      <c r="B80" s="5" t="s">
        <v>855</v>
      </c>
      <c r="C80" s="411"/>
      <c r="D80" s="411"/>
      <c r="E80" s="411"/>
    </row>
    <row r="81" spans="1:5" x14ac:dyDescent="0.25">
      <c r="A81" s="5" t="s">
        <v>227</v>
      </c>
      <c r="B81" s="5" t="s">
        <v>855</v>
      </c>
      <c r="C81" s="411"/>
      <c r="D81" s="411"/>
      <c r="E81" s="411"/>
    </row>
    <row r="82" spans="1:5" x14ac:dyDescent="0.25">
      <c r="A82" s="7" t="s">
        <v>122</v>
      </c>
      <c r="B82" s="7" t="s">
        <v>856</v>
      </c>
      <c r="C82" s="412">
        <v>2657888</v>
      </c>
      <c r="D82" s="412">
        <v>2835002</v>
      </c>
      <c r="E82" s="412">
        <v>2835002</v>
      </c>
    </row>
    <row r="83" spans="1:5" x14ac:dyDescent="0.25">
      <c r="A83" s="34" t="s">
        <v>857</v>
      </c>
      <c r="B83" s="5" t="s">
        <v>858</v>
      </c>
      <c r="C83" s="411"/>
      <c r="D83" s="411"/>
      <c r="E83" s="411"/>
    </row>
    <row r="84" spans="1:5" x14ac:dyDescent="0.25">
      <c r="A84" s="34" t="s">
        <v>859</v>
      </c>
      <c r="B84" s="5" t="s">
        <v>860</v>
      </c>
      <c r="C84" s="411"/>
      <c r="D84" s="411"/>
      <c r="E84" s="411"/>
    </row>
    <row r="85" spans="1:5" x14ac:dyDescent="0.25">
      <c r="A85" s="34" t="s">
        <v>861</v>
      </c>
      <c r="B85" s="5" t="s">
        <v>862</v>
      </c>
      <c r="C85" s="411">
        <v>47342206</v>
      </c>
      <c r="D85" s="411">
        <v>44955806</v>
      </c>
      <c r="E85" s="411">
        <v>44955806</v>
      </c>
    </row>
    <row r="86" spans="1:5" x14ac:dyDescent="0.25">
      <c r="A86" s="34" t="s">
        <v>863</v>
      </c>
      <c r="B86" s="5" t="s">
        <v>864</v>
      </c>
      <c r="C86" s="411"/>
      <c r="D86" s="411"/>
      <c r="E86" s="411"/>
    </row>
    <row r="87" spans="1:5" x14ac:dyDescent="0.25">
      <c r="A87" s="12" t="s">
        <v>104</v>
      </c>
      <c r="B87" s="5" t="s">
        <v>865</v>
      </c>
      <c r="C87" s="411"/>
      <c r="D87" s="411"/>
      <c r="E87" s="411"/>
    </row>
    <row r="88" spans="1:5" x14ac:dyDescent="0.25">
      <c r="A88" s="14" t="s">
        <v>123</v>
      </c>
      <c r="B88" s="7" t="s">
        <v>867</v>
      </c>
      <c r="C88" s="412">
        <v>47342206</v>
      </c>
      <c r="D88" s="412">
        <v>44955806</v>
      </c>
      <c r="E88" s="412">
        <v>44955806</v>
      </c>
    </row>
    <row r="89" spans="1:5" x14ac:dyDescent="0.25">
      <c r="A89" s="12" t="s">
        <v>868</v>
      </c>
      <c r="B89" s="5" t="s">
        <v>869</v>
      </c>
      <c r="C89" s="411"/>
      <c r="D89" s="411"/>
      <c r="E89" s="411"/>
    </row>
    <row r="90" spans="1:5" x14ac:dyDescent="0.25">
      <c r="A90" s="12" t="s">
        <v>870</v>
      </c>
      <c r="B90" s="5" t="s">
        <v>871</v>
      </c>
      <c r="C90" s="411"/>
      <c r="D90" s="411"/>
      <c r="E90" s="411"/>
    </row>
    <row r="91" spans="1:5" x14ac:dyDescent="0.25">
      <c r="A91" s="34" t="s">
        <v>872</v>
      </c>
      <c r="B91" s="5" t="s">
        <v>873</v>
      </c>
      <c r="C91" s="411"/>
      <c r="D91" s="411"/>
      <c r="E91" s="411"/>
    </row>
    <row r="92" spans="1:5" x14ac:dyDescent="0.25">
      <c r="A92" s="34" t="s">
        <v>105</v>
      </c>
      <c r="B92" s="5" t="s">
        <v>874</v>
      </c>
      <c r="C92" s="411"/>
      <c r="D92" s="411"/>
      <c r="E92" s="411"/>
    </row>
    <row r="93" spans="1:5" x14ac:dyDescent="0.25">
      <c r="A93" s="13" t="s">
        <v>124</v>
      </c>
      <c r="B93" s="7" t="s">
        <v>875</v>
      </c>
      <c r="C93" s="411"/>
      <c r="D93" s="411"/>
      <c r="E93" s="411"/>
    </row>
    <row r="94" spans="1:5" x14ac:dyDescent="0.25">
      <c r="A94" s="14" t="s">
        <v>876</v>
      </c>
      <c r="B94" s="7" t="s">
        <v>877</v>
      </c>
      <c r="C94" s="411"/>
      <c r="D94" s="411"/>
      <c r="E94" s="411"/>
    </row>
    <row r="95" spans="1:5" ht="15.75" x14ac:dyDescent="0.25">
      <c r="A95" s="124" t="s">
        <v>125</v>
      </c>
      <c r="B95" s="125" t="s">
        <v>878</v>
      </c>
      <c r="C95" s="416">
        <v>50000094</v>
      </c>
      <c r="D95" s="416">
        <v>47790808</v>
      </c>
      <c r="E95" s="416">
        <v>47790808</v>
      </c>
    </row>
    <row r="96" spans="1:5" ht="15.75" x14ac:dyDescent="0.25">
      <c r="A96" s="130" t="s">
        <v>107</v>
      </c>
      <c r="B96" s="136"/>
      <c r="C96" s="417">
        <v>50000094</v>
      </c>
      <c r="D96" s="417">
        <v>47831155</v>
      </c>
      <c r="E96" s="417">
        <v>47831156</v>
      </c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sqref="A1:F1"/>
    </sheetView>
  </sheetViews>
  <sheetFormatPr defaultRowHeight="15" x14ac:dyDescent="0.25"/>
  <cols>
    <col min="1" max="1" width="92.5703125" customWidth="1"/>
    <col min="2" max="2" width="8.42578125" customWidth="1"/>
    <col min="3" max="3" width="9.7109375" hidden="1" customWidth="1"/>
    <col min="4" max="4" width="7.85546875" hidden="1" customWidth="1"/>
    <col min="5" max="5" width="8.28515625" hidden="1" customWidth="1"/>
    <col min="6" max="6" width="11.7109375" customWidth="1"/>
    <col min="7" max="7" width="12.28515625" customWidth="1"/>
    <col min="8" max="8" width="13.140625" customWidth="1"/>
    <col min="9" max="9" width="11.28515625" customWidth="1"/>
  </cols>
  <sheetData>
    <row r="1" spans="1:9" x14ac:dyDescent="0.25">
      <c r="A1" s="485" t="s">
        <v>1002</v>
      </c>
      <c r="B1" s="485"/>
      <c r="C1" s="485"/>
      <c r="D1" s="485"/>
      <c r="E1" s="485"/>
      <c r="F1" s="485"/>
      <c r="G1" s="209"/>
    </row>
    <row r="2" spans="1:9" ht="24" customHeight="1" x14ac:dyDescent="0.25">
      <c r="A2" s="465" t="s">
        <v>977</v>
      </c>
      <c r="B2" s="465"/>
      <c r="C2" s="465"/>
      <c r="D2" s="465"/>
      <c r="E2" s="465"/>
      <c r="F2" s="465"/>
      <c r="G2" s="465"/>
      <c r="H2" s="465"/>
    </row>
    <row r="3" spans="1:9" ht="24" customHeight="1" x14ac:dyDescent="0.25">
      <c r="A3" s="469" t="s">
        <v>961</v>
      </c>
      <c r="B3" s="466"/>
      <c r="C3" s="466"/>
      <c r="D3" s="466"/>
      <c r="E3" s="466"/>
      <c r="F3" s="467"/>
      <c r="G3" s="204"/>
      <c r="I3" s="77"/>
    </row>
    <row r="4" spans="1:9" ht="18" x14ac:dyDescent="0.25">
      <c r="A4" s="173"/>
    </row>
    <row r="5" spans="1:9" x14ac:dyDescent="0.25">
      <c r="A5" s="174" t="s">
        <v>939</v>
      </c>
    </row>
    <row r="6" spans="1:9" ht="54" customHeight="1" x14ac:dyDescent="0.3">
      <c r="A6" s="2" t="s">
        <v>576</v>
      </c>
      <c r="B6" s="3" t="s">
        <v>293</v>
      </c>
      <c r="C6" s="179" t="s">
        <v>179</v>
      </c>
      <c r="D6" s="179" t="s">
        <v>180</v>
      </c>
      <c r="E6" s="179" t="s">
        <v>934</v>
      </c>
      <c r="F6" s="252" t="s">
        <v>935</v>
      </c>
      <c r="G6" s="252" t="s">
        <v>936</v>
      </c>
      <c r="H6" s="252" t="s">
        <v>901</v>
      </c>
    </row>
    <row r="7" spans="1:9" ht="15" customHeight="1" x14ac:dyDescent="0.25">
      <c r="A7" s="30" t="s">
        <v>756</v>
      </c>
      <c r="B7" s="6" t="s">
        <v>757</v>
      </c>
      <c r="C7" s="172">
        <f>'[1]Bevételek Önkormányzat módosíto'!C7+'[1]Bevétel Hivatal '!C7</f>
        <v>49611821</v>
      </c>
      <c r="D7" s="172">
        <f>'[1]Bevételek Önkormányzat módosíto'!D7+'[1]Bevétel Hivatal '!D7</f>
        <v>0</v>
      </c>
      <c r="E7" s="172">
        <f>'[1]Bevételek Önkormányzat módosíto'!E7+'[1]Bevétel Hivatal '!E7</f>
        <v>0</v>
      </c>
      <c r="F7" s="172">
        <v>42465337</v>
      </c>
      <c r="G7" s="172">
        <v>48945141</v>
      </c>
      <c r="H7" s="172">
        <v>48945141</v>
      </c>
    </row>
    <row r="8" spans="1:9" ht="15" customHeight="1" x14ac:dyDescent="0.25">
      <c r="A8" s="5" t="s">
        <v>758</v>
      </c>
      <c r="B8" s="6" t="s">
        <v>759</v>
      </c>
      <c r="C8" s="172">
        <f>'[1]Bevételek Önkormányzat módosíto'!C8+'[1]Bevétel Hivatal '!C8</f>
        <v>19533037</v>
      </c>
      <c r="D8" s="172">
        <f>'[1]Bevételek Önkormányzat módosíto'!D8+'[1]Bevétel Hivatal '!D8</f>
        <v>0</v>
      </c>
      <c r="E8" s="172">
        <f>'[1]Bevételek Önkormányzat módosíto'!E8+'[1]Bevétel Hivatal '!E8</f>
        <v>0</v>
      </c>
      <c r="F8" s="172">
        <v>23940630</v>
      </c>
      <c r="G8" s="172">
        <v>27410780</v>
      </c>
      <c r="H8" s="172">
        <v>27410780</v>
      </c>
    </row>
    <row r="9" spans="1:9" ht="15" customHeight="1" x14ac:dyDescent="0.25">
      <c r="A9" s="5" t="s">
        <v>760</v>
      </c>
      <c r="B9" s="6" t="s">
        <v>761</v>
      </c>
      <c r="C9" s="172">
        <f>'[1]Bevételek Önkormányzat módosíto'!C9+'[1]Bevétel Hivatal '!C9</f>
        <v>6925194</v>
      </c>
      <c r="D9" s="172">
        <f>'[1]Bevételek Önkormányzat módosíto'!D9+'[1]Bevétel Hivatal '!D9</f>
        <v>0</v>
      </c>
      <c r="E9" s="172">
        <f>'[1]Bevételek Önkormányzat módosíto'!E9+'[1]Bevétel Hivatal '!E9</f>
        <v>0</v>
      </c>
      <c r="F9" s="172">
        <v>3328000</v>
      </c>
      <c r="G9" s="172">
        <v>3328000</v>
      </c>
      <c r="H9" s="172">
        <v>3328000</v>
      </c>
    </row>
    <row r="10" spans="1:9" ht="15" customHeight="1" x14ac:dyDescent="0.25">
      <c r="A10" s="5" t="s">
        <v>762</v>
      </c>
      <c r="B10" s="6" t="s">
        <v>763</v>
      </c>
      <c r="C10" s="172">
        <f>'[1]Bevételek Önkormányzat módosíto'!C10+'[1]Bevétel Hivatal '!C10</f>
        <v>1200000</v>
      </c>
      <c r="D10" s="172">
        <f>'[1]Bevételek Önkormányzat módosíto'!D10+'[1]Bevétel Hivatal '!D10</f>
        <v>0</v>
      </c>
      <c r="E10" s="172">
        <f>'[1]Bevételek Önkormányzat módosíto'!E10+'[1]Bevétel Hivatal '!E10</f>
        <v>0</v>
      </c>
      <c r="F10" s="172">
        <v>1800000</v>
      </c>
      <c r="G10" s="172">
        <v>2073910</v>
      </c>
      <c r="H10" s="172">
        <v>2073910</v>
      </c>
    </row>
    <row r="11" spans="1:9" ht="15" customHeight="1" x14ac:dyDescent="0.25">
      <c r="A11" s="5" t="s">
        <v>764</v>
      </c>
      <c r="B11" s="6" t="s">
        <v>765</v>
      </c>
      <c r="C11" s="172">
        <f>'[1]Bevételek Önkormányzat módosíto'!C11+'[1]Bevétel Hivatal '!C11</f>
        <v>0</v>
      </c>
      <c r="D11" s="172">
        <f>'[1]Bevételek Önkormányzat módosíto'!D11+'[1]Bevétel Hivatal '!D11</f>
        <v>0</v>
      </c>
      <c r="E11" s="172">
        <f>'[1]Bevételek Önkormányzat módosíto'!E11+'[1]Bevétel Hivatal '!E11</f>
        <v>0</v>
      </c>
      <c r="F11" s="172">
        <v>0</v>
      </c>
      <c r="G11" s="172">
        <v>880252</v>
      </c>
      <c r="H11" s="172">
        <v>880252</v>
      </c>
    </row>
    <row r="12" spans="1:9" ht="15" customHeight="1" x14ac:dyDescent="0.25">
      <c r="A12" s="5" t="s">
        <v>766</v>
      </c>
      <c r="B12" s="6" t="s">
        <v>767</v>
      </c>
      <c r="C12" s="172">
        <f>'[1]Bevételek Önkormányzat módosíto'!C12+'[1]Bevétel Hivatal '!C12</f>
        <v>0</v>
      </c>
      <c r="D12" s="172">
        <f>'[1]Bevételek Önkormányzat módosíto'!D12+'[1]Bevétel Hivatal '!D12</f>
        <v>0</v>
      </c>
      <c r="E12" s="172">
        <f>'[1]Bevételek Önkormányzat módosíto'!E12+'[1]Bevétel Hivatal '!E12</f>
        <v>0</v>
      </c>
      <c r="F12" s="172">
        <v>0</v>
      </c>
      <c r="G12" s="172">
        <v>102183</v>
      </c>
      <c r="H12" s="172">
        <v>102183</v>
      </c>
    </row>
    <row r="13" spans="1:9" ht="15" customHeight="1" x14ac:dyDescent="0.25">
      <c r="A13" s="7" t="s">
        <v>109</v>
      </c>
      <c r="B13" s="8" t="s">
        <v>768</v>
      </c>
      <c r="C13" s="172">
        <f>'[1]Bevételek Önkormányzat módosíto'!C13+'[1]Bevétel Hivatal '!C13</f>
        <v>77270052</v>
      </c>
      <c r="D13" s="172">
        <f>'[1]Bevételek Önkormányzat módosíto'!D13+'[1]Bevétel Hivatal '!D13</f>
        <v>0</v>
      </c>
      <c r="E13" s="172">
        <f>'[1]Bevételek Önkormányzat módosíto'!E13+'[1]Bevétel Hivatal '!E13</f>
        <v>0</v>
      </c>
      <c r="F13" s="172">
        <v>76512498</v>
      </c>
      <c r="G13" s="172">
        <v>87025846</v>
      </c>
      <c r="H13" s="172">
        <v>87025846</v>
      </c>
    </row>
    <row r="14" spans="1:9" ht="15" customHeight="1" x14ac:dyDescent="0.25">
      <c r="A14" s="5" t="s">
        <v>769</v>
      </c>
      <c r="B14" s="6" t="s">
        <v>770</v>
      </c>
      <c r="C14" s="172">
        <f>'[1]Bevételek Önkormányzat módosíto'!C14+'[1]Bevétel Hivatal '!C14</f>
        <v>0</v>
      </c>
      <c r="D14" s="172">
        <f>'[1]Bevételek Önkormányzat módosíto'!D14+'[1]Bevétel Hivatal '!D14</f>
        <v>0</v>
      </c>
      <c r="E14" s="172">
        <f>'[1]Bevételek Önkormányzat módosíto'!E14+'[1]Bevétel Hivatal '!E14</f>
        <v>0</v>
      </c>
      <c r="F14" s="172">
        <v>0</v>
      </c>
      <c r="G14" s="172">
        <v>10189</v>
      </c>
      <c r="H14" s="172">
        <v>10189</v>
      </c>
    </row>
    <row r="15" spans="1:9" ht="15" customHeight="1" x14ac:dyDescent="0.25">
      <c r="A15" s="5" t="s">
        <v>771</v>
      </c>
      <c r="B15" s="6" t="s">
        <v>772</v>
      </c>
      <c r="C15" s="172">
        <f>'[1]Bevételek Önkormányzat módosíto'!C15+'[1]Bevétel Hivatal '!C15</f>
        <v>0</v>
      </c>
      <c r="D15" s="172">
        <f>'[1]Bevételek Önkormányzat módosíto'!D15+'[1]Bevétel Hivatal '!D15</f>
        <v>0</v>
      </c>
      <c r="E15" s="172">
        <f>'[1]Bevételek Önkormányzat módosíto'!E15+'[1]Bevétel Hivatal '!E15</f>
        <v>0</v>
      </c>
      <c r="F15" s="172">
        <v>0</v>
      </c>
      <c r="G15" s="172">
        <v>0</v>
      </c>
      <c r="H15" s="172">
        <v>0</v>
      </c>
    </row>
    <row r="16" spans="1:9" ht="15" customHeight="1" x14ac:dyDescent="0.25">
      <c r="A16" s="5" t="s">
        <v>71</v>
      </c>
      <c r="B16" s="6" t="s">
        <v>773</v>
      </c>
      <c r="C16" s="172">
        <f>'[1]Bevételek Önkormányzat módosíto'!C16+'[1]Bevétel Hivatal '!C16</f>
        <v>0</v>
      </c>
      <c r="D16" s="172">
        <f>'[1]Bevételek Önkormányzat módosíto'!D16+'[1]Bevétel Hivatal '!D16</f>
        <v>0</v>
      </c>
      <c r="E16" s="172">
        <f>'[1]Bevételek Önkormányzat módosíto'!E16+'[1]Bevétel Hivatal '!E16</f>
        <v>0</v>
      </c>
      <c r="F16" s="172">
        <v>0</v>
      </c>
      <c r="G16" s="172">
        <v>0</v>
      </c>
      <c r="H16" s="172">
        <v>0</v>
      </c>
    </row>
    <row r="17" spans="1:8" ht="15" customHeight="1" x14ac:dyDescent="0.25">
      <c r="A17" s="5" t="s">
        <v>72</v>
      </c>
      <c r="B17" s="6" t="s">
        <v>774</v>
      </c>
      <c r="C17" s="172">
        <f>'[1]Bevételek Önkormányzat módosíto'!C17+'[1]Bevétel Hivatal '!C17</f>
        <v>0</v>
      </c>
      <c r="D17" s="172">
        <f>'[1]Bevételek Önkormányzat módosíto'!D17+'[1]Bevétel Hivatal '!D17</f>
        <v>0</v>
      </c>
      <c r="E17" s="172">
        <f>'[1]Bevételek Önkormányzat módosíto'!E17+'[1]Bevétel Hivatal '!E17</f>
        <v>0</v>
      </c>
      <c r="F17" s="172">
        <v>0</v>
      </c>
      <c r="G17" s="172">
        <v>0</v>
      </c>
      <c r="H17" s="172">
        <v>0</v>
      </c>
    </row>
    <row r="18" spans="1:8" ht="15" customHeight="1" x14ac:dyDescent="0.25">
      <c r="A18" s="5" t="s">
        <v>73</v>
      </c>
      <c r="B18" s="6" t="s">
        <v>775</v>
      </c>
      <c r="C18" s="172">
        <f>'[1]Bevételek Önkormányzat módosíto'!C18+'[1]Bevétel Hivatal '!C18</f>
        <v>4493964</v>
      </c>
      <c r="D18" s="172">
        <f>'[1]Bevételek Önkormányzat módosíto'!D18+'[1]Bevétel Hivatal '!D18</f>
        <v>0</v>
      </c>
      <c r="E18" s="172">
        <f>'[1]Bevételek Önkormányzat módosíto'!E18+'[1]Bevétel Hivatal '!E18</f>
        <v>0</v>
      </c>
      <c r="F18" s="172">
        <v>20466872</v>
      </c>
      <c r="G18" s="172">
        <v>12750715</v>
      </c>
      <c r="H18" s="172">
        <v>12750715</v>
      </c>
    </row>
    <row r="19" spans="1:8" ht="15" customHeight="1" x14ac:dyDescent="0.25">
      <c r="A19" s="36" t="s">
        <v>110</v>
      </c>
      <c r="B19" s="42" t="s">
        <v>776</v>
      </c>
      <c r="C19" s="172">
        <f>'[1]Bevételek Önkormányzat módosíto'!C19+'[1]Bevétel Hivatal '!C19</f>
        <v>81764016</v>
      </c>
      <c r="D19" s="172">
        <f>'[1]Bevételek Önkormányzat módosíto'!D19+'[1]Bevétel Hivatal '!D19</f>
        <v>0</v>
      </c>
      <c r="E19" s="172">
        <f>'[1]Bevételek Önkormányzat módosíto'!E19+'[1]Bevétel Hivatal '!E19</f>
        <v>0</v>
      </c>
      <c r="F19" s="423">
        <v>96979370</v>
      </c>
      <c r="G19" s="423">
        <v>99776561</v>
      </c>
      <c r="H19" s="423">
        <v>99776561</v>
      </c>
    </row>
    <row r="20" spans="1:8" ht="15" customHeight="1" x14ac:dyDescent="0.25">
      <c r="A20" s="5" t="s">
        <v>77</v>
      </c>
      <c r="B20" s="6" t="s">
        <v>785</v>
      </c>
      <c r="C20" s="172">
        <f>'[1]Bevételek Önkormányzat módosíto'!C20+'[1]Bevétel Hivatal '!C20</f>
        <v>0</v>
      </c>
      <c r="D20" s="172">
        <f>'[1]Bevételek Önkormányzat módosíto'!D20+'[1]Bevétel Hivatal '!D20</f>
        <v>0</v>
      </c>
      <c r="E20" s="172">
        <f>'[1]Bevételek Önkormányzat módosíto'!E20+'[1]Bevétel Hivatal '!E20</f>
        <v>0</v>
      </c>
      <c r="F20" s="172">
        <v>0</v>
      </c>
      <c r="G20" s="172">
        <v>0</v>
      </c>
      <c r="H20" s="172">
        <v>0</v>
      </c>
    </row>
    <row r="21" spans="1:8" ht="15" customHeight="1" x14ac:dyDescent="0.25">
      <c r="A21" s="5" t="s">
        <v>78</v>
      </c>
      <c r="B21" s="6" t="s">
        <v>786</v>
      </c>
      <c r="C21" s="172">
        <f>'[1]Bevételek Önkormányzat módosíto'!C21+'[1]Bevétel Hivatal '!C21</f>
        <v>0</v>
      </c>
      <c r="D21" s="172">
        <f>'[1]Bevételek Önkormányzat módosíto'!D21+'[1]Bevétel Hivatal '!D21</f>
        <v>0</v>
      </c>
      <c r="E21" s="172">
        <f>'[1]Bevételek Önkormányzat módosíto'!E21+'[1]Bevétel Hivatal '!E21</f>
        <v>0</v>
      </c>
      <c r="F21" s="172">
        <v>0</v>
      </c>
      <c r="G21" s="172">
        <v>0</v>
      </c>
      <c r="H21" s="172">
        <v>0</v>
      </c>
    </row>
    <row r="22" spans="1:8" ht="15" customHeight="1" x14ac:dyDescent="0.25">
      <c r="A22" s="7" t="s">
        <v>112</v>
      </c>
      <c r="B22" s="8" t="s">
        <v>787</v>
      </c>
      <c r="C22" s="172">
        <f>'[1]Bevételek Önkormányzat módosíto'!C22+'[1]Bevétel Hivatal '!C22</f>
        <v>0</v>
      </c>
      <c r="D22" s="172">
        <f>'[1]Bevételek Önkormányzat módosíto'!D22+'[1]Bevétel Hivatal '!D22</f>
        <v>0</v>
      </c>
      <c r="E22" s="172">
        <f>'[1]Bevételek Önkormányzat módosíto'!E22+'[1]Bevétel Hivatal '!E22</f>
        <v>0</v>
      </c>
      <c r="F22" s="172">
        <v>0</v>
      </c>
      <c r="G22" s="172">
        <v>0</v>
      </c>
      <c r="H22" s="172">
        <v>0</v>
      </c>
    </row>
    <row r="23" spans="1:8" ht="15" customHeight="1" x14ac:dyDescent="0.25">
      <c r="A23" s="5" t="s">
        <v>79</v>
      </c>
      <c r="B23" s="6" t="s">
        <v>788</v>
      </c>
      <c r="C23" s="172">
        <f>'[1]Bevételek Önkormányzat módosíto'!C23+'[1]Bevétel Hivatal '!C23</f>
        <v>0</v>
      </c>
      <c r="D23" s="172">
        <f>'[1]Bevételek Önkormányzat módosíto'!D23+'[1]Bevétel Hivatal '!D23</f>
        <v>0</v>
      </c>
      <c r="E23" s="172">
        <f>'[1]Bevételek Önkormányzat módosíto'!E23+'[1]Bevétel Hivatal '!E23</f>
        <v>0</v>
      </c>
      <c r="F23" s="172">
        <v>0</v>
      </c>
      <c r="G23" s="172">
        <v>0</v>
      </c>
      <c r="H23" s="172">
        <v>0</v>
      </c>
    </row>
    <row r="24" spans="1:8" ht="15" customHeight="1" x14ac:dyDescent="0.25">
      <c r="A24" s="5" t="s">
        <v>80</v>
      </c>
      <c r="B24" s="6" t="s">
        <v>789</v>
      </c>
      <c r="C24" s="172">
        <f>'[1]Bevételek Önkormányzat módosíto'!C24+'[1]Bevétel Hivatal '!C24</f>
        <v>0</v>
      </c>
      <c r="D24" s="172">
        <f>'[1]Bevételek Önkormányzat módosíto'!D24+'[1]Bevétel Hivatal '!D24</f>
        <v>0</v>
      </c>
      <c r="E24" s="172">
        <f>'[1]Bevételek Önkormányzat módosíto'!E24+'[1]Bevétel Hivatal '!E24</f>
        <v>0</v>
      </c>
      <c r="F24" s="172">
        <v>0</v>
      </c>
      <c r="G24" s="172">
        <v>0</v>
      </c>
      <c r="H24" s="172">
        <v>0</v>
      </c>
    </row>
    <row r="25" spans="1:8" ht="15" customHeight="1" x14ac:dyDescent="0.25">
      <c r="A25" s="5" t="s">
        <v>81</v>
      </c>
      <c r="B25" s="6" t="s">
        <v>790</v>
      </c>
      <c r="C25" s="172">
        <f>'[1]Bevételek Önkormányzat módosíto'!C25+'[1]Bevétel Hivatal '!C25</f>
        <v>2000000</v>
      </c>
      <c r="D25" s="172">
        <f>'[1]Bevételek Önkormányzat módosíto'!D25+'[1]Bevétel Hivatal '!D25</f>
        <v>0</v>
      </c>
      <c r="E25" s="172">
        <f>'[1]Bevételek Önkormányzat módosíto'!E25+'[1]Bevétel Hivatal '!E25</f>
        <v>0</v>
      </c>
      <c r="F25" s="172">
        <v>2000000</v>
      </c>
      <c r="G25" s="172">
        <v>2150461</v>
      </c>
      <c r="H25" s="172">
        <v>2150461</v>
      </c>
    </row>
    <row r="26" spans="1:8" ht="15" customHeight="1" x14ac:dyDescent="0.25">
      <c r="A26" s="5" t="s">
        <v>82</v>
      </c>
      <c r="B26" s="6" t="s">
        <v>791</v>
      </c>
      <c r="C26" s="172">
        <f>'[1]Bevételek Önkormányzat módosíto'!C26+'[1]Bevétel Hivatal '!C26</f>
        <v>0</v>
      </c>
      <c r="D26" s="172">
        <f>'[1]Bevételek Önkormányzat módosíto'!D26+'[1]Bevétel Hivatal '!D26</f>
        <v>0</v>
      </c>
      <c r="E26" s="172">
        <f>'[1]Bevételek Önkormányzat módosíto'!E26+'[1]Bevétel Hivatal '!E26</f>
        <v>0</v>
      </c>
      <c r="F26" s="172">
        <v>1000000</v>
      </c>
      <c r="G26" s="172">
        <v>2201263</v>
      </c>
      <c r="H26" s="172">
        <v>2201263</v>
      </c>
    </row>
    <row r="27" spans="1:8" ht="15" customHeight="1" x14ac:dyDescent="0.25">
      <c r="A27" s="5" t="s">
        <v>83</v>
      </c>
      <c r="B27" s="6" t="s">
        <v>794</v>
      </c>
      <c r="C27" s="172">
        <f>'[1]Bevételek Önkormányzat módosíto'!C27+'[1]Bevétel Hivatal '!C27</f>
        <v>0</v>
      </c>
      <c r="D27" s="172">
        <f>'[1]Bevételek Önkormányzat módosíto'!D27+'[1]Bevétel Hivatal '!D27</f>
        <v>0</v>
      </c>
      <c r="E27" s="172">
        <f>'[1]Bevételek Önkormányzat módosíto'!E27+'[1]Bevétel Hivatal '!E27</f>
        <v>0</v>
      </c>
      <c r="F27" s="172">
        <v>0</v>
      </c>
      <c r="G27" s="172">
        <v>0</v>
      </c>
      <c r="H27" s="172">
        <v>0</v>
      </c>
    </row>
    <row r="28" spans="1:8" ht="15" customHeight="1" x14ac:dyDescent="0.25">
      <c r="A28" s="5" t="s">
        <v>795</v>
      </c>
      <c r="B28" s="6" t="s">
        <v>796</v>
      </c>
      <c r="C28" s="172">
        <f>'[1]Bevételek Önkormányzat módosíto'!C28+'[1]Bevétel Hivatal '!C28</f>
        <v>0</v>
      </c>
      <c r="D28" s="172">
        <f>'[1]Bevételek Önkormányzat módosíto'!D28+'[1]Bevétel Hivatal '!D28</f>
        <v>0</v>
      </c>
      <c r="E28" s="172">
        <f>'[1]Bevételek Önkormányzat módosíto'!E28+'[1]Bevétel Hivatal '!E28</f>
        <v>0</v>
      </c>
      <c r="F28" s="172">
        <v>0</v>
      </c>
      <c r="G28" s="172">
        <v>0</v>
      </c>
      <c r="H28" s="172">
        <v>0</v>
      </c>
    </row>
    <row r="29" spans="1:8" ht="15" customHeight="1" x14ac:dyDescent="0.25">
      <c r="A29" s="5" t="s">
        <v>84</v>
      </c>
      <c r="B29" s="6" t="s">
        <v>797</v>
      </c>
      <c r="C29" s="172">
        <f>'[1]Bevételek Önkormányzat módosíto'!C29+'[1]Bevétel Hivatal '!C29</f>
        <v>1800000</v>
      </c>
      <c r="D29" s="172">
        <f>'[1]Bevételek Önkormányzat módosíto'!D29+'[1]Bevétel Hivatal '!D29</f>
        <v>0</v>
      </c>
      <c r="E29" s="172">
        <f>'[1]Bevételek Önkormányzat módosíto'!E29+'[1]Bevétel Hivatal '!E29</f>
        <v>0</v>
      </c>
      <c r="F29" s="172">
        <v>2400000</v>
      </c>
      <c r="G29" s="172">
        <v>81622</v>
      </c>
      <c r="H29" s="172">
        <v>81622</v>
      </c>
    </row>
    <row r="30" spans="1:8" ht="15" customHeight="1" x14ac:dyDescent="0.25">
      <c r="A30" s="5" t="s">
        <v>85</v>
      </c>
      <c r="B30" s="6" t="s">
        <v>802</v>
      </c>
      <c r="C30" s="172">
        <f>'[1]Bevételek Önkormányzat módosíto'!C30+'[1]Bevétel Hivatal '!C30</f>
        <v>200000</v>
      </c>
      <c r="D30" s="172">
        <f>'[1]Bevételek Önkormányzat módosíto'!D30+'[1]Bevétel Hivatal '!D30</f>
        <v>0</v>
      </c>
      <c r="E30" s="172">
        <f>'[1]Bevételek Önkormányzat módosíto'!E30+'[1]Bevétel Hivatal '!E30</f>
        <v>0</v>
      </c>
      <c r="F30" s="172">
        <v>0</v>
      </c>
      <c r="G30" s="172">
        <v>0</v>
      </c>
      <c r="H30" s="172">
        <v>0</v>
      </c>
    </row>
    <row r="31" spans="1:8" ht="15" customHeight="1" x14ac:dyDescent="0.25">
      <c r="A31" s="7" t="s">
        <v>113</v>
      </c>
      <c r="B31" s="8" t="s">
        <v>805</v>
      </c>
      <c r="C31" s="172">
        <f>'[1]Bevételek Önkormányzat módosíto'!C31+'[1]Bevétel Hivatal '!C31</f>
        <v>2000000</v>
      </c>
      <c r="D31" s="172">
        <f>'[1]Bevételek Önkormányzat módosíto'!D31+'[1]Bevétel Hivatal '!D31</f>
        <v>0</v>
      </c>
      <c r="E31" s="172">
        <f>'[1]Bevételek Önkormányzat módosíto'!E31+'[1]Bevétel Hivatal '!E31</f>
        <v>0</v>
      </c>
      <c r="F31" s="172">
        <v>3400000</v>
      </c>
      <c r="G31" s="172">
        <v>2282885</v>
      </c>
      <c r="H31" s="172">
        <v>2282885</v>
      </c>
    </row>
    <row r="32" spans="1:8" ht="15" customHeight="1" x14ac:dyDescent="0.25">
      <c r="A32" s="5" t="s">
        <v>86</v>
      </c>
      <c r="B32" s="6" t="s">
        <v>806</v>
      </c>
      <c r="C32" s="172">
        <f>'[1]Bevételek Önkormányzat módosíto'!C32+'[1]Bevétel Hivatal '!C32</f>
        <v>1250000</v>
      </c>
      <c r="D32" s="172">
        <f>'[1]Bevételek Önkormányzat módosíto'!D32+'[1]Bevétel Hivatal '!D32</f>
        <v>0</v>
      </c>
      <c r="E32" s="172">
        <f>'[1]Bevételek Önkormányzat módosíto'!E32+'[1]Bevétel Hivatal '!E32</f>
        <v>0</v>
      </c>
      <c r="F32" s="172">
        <v>1250000</v>
      </c>
      <c r="G32" s="172">
        <v>6501938</v>
      </c>
      <c r="H32" s="172">
        <v>6501938</v>
      </c>
    </row>
    <row r="33" spans="1:8" ht="15" customHeight="1" x14ac:dyDescent="0.25">
      <c r="A33" s="36" t="s">
        <v>114</v>
      </c>
      <c r="B33" s="42" t="s">
        <v>807</v>
      </c>
      <c r="C33" s="172">
        <f>'[1]Bevételek Önkormányzat módosíto'!C33+'[1]Bevétel Hivatal '!C33</f>
        <v>5250000</v>
      </c>
      <c r="D33" s="172">
        <f>'[1]Bevételek Önkormányzat módosíto'!D33+'[1]Bevétel Hivatal '!D33</f>
        <v>0</v>
      </c>
      <c r="E33" s="172">
        <f>'[1]Bevételek Önkormányzat módosíto'!E33+'[1]Bevétel Hivatal '!E33</f>
        <v>0</v>
      </c>
      <c r="F33" s="423">
        <v>6650000</v>
      </c>
      <c r="G33" s="423">
        <v>10935284</v>
      </c>
      <c r="H33" s="423">
        <v>10935284</v>
      </c>
    </row>
    <row r="34" spans="1:8" ht="15" customHeight="1" x14ac:dyDescent="0.25">
      <c r="A34" s="12" t="s">
        <v>808</v>
      </c>
      <c r="B34" s="6" t="s">
        <v>809</v>
      </c>
      <c r="C34" s="172">
        <f>'[1]Bevételek Önkormányzat módosíto'!C34+'[1]Bevétel Hivatal '!C34</f>
        <v>0</v>
      </c>
      <c r="D34" s="172">
        <f>'[1]Bevételek Önkormányzat módosíto'!D34+'[1]Bevétel Hivatal '!D34</f>
        <v>0</v>
      </c>
      <c r="E34" s="172">
        <f>'[1]Bevételek Önkormányzat módosíto'!E34+'[1]Bevétel Hivatal '!E34</f>
        <v>0</v>
      </c>
      <c r="F34" s="172">
        <v>0</v>
      </c>
      <c r="G34" s="172">
        <v>0</v>
      </c>
      <c r="H34" s="172">
        <v>0</v>
      </c>
    </row>
    <row r="35" spans="1:8" ht="15" customHeight="1" x14ac:dyDescent="0.25">
      <c r="A35" s="12" t="s">
        <v>87</v>
      </c>
      <c r="B35" s="6" t="s">
        <v>810</v>
      </c>
      <c r="C35" s="172">
        <f>'[1]Bevételek Önkormányzat módosíto'!C35+'[1]Bevétel Hivatal '!C35</f>
        <v>0</v>
      </c>
      <c r="D35" s="172">
        <f>'[1]Bevételek Önkormányzat módosíto'!D35+'[1]Bevétel Hivatal '!D35</f>
        <v>0</v>
      </c>
      <c r="E35" s="172">
        <f>'[1]Bevételek Önkormányzat módosíto'!E35+'[1]Bevétel Hivatal '!E35</f>
        <v>0</v>
      </c>
      <c r="F35" s="172">
        <v>500000</v>
      </c>
      <c r="G35" s="172">
        <v>544040</v>
      </c>
      <c r="H35" s="172">
        <v>544040</v>
      </c>
    </row>
    <row r="36" spans="1:8" ht="15" customHeight="1" x14ac:dyDescent="0.25">
      <c r="A36" s="12" t="s">
        <v>88</v>
      </c>
      <c r="B36" s="6" t="s">
        <v>811</v>
      </c>
      <c r="C36" s="172">
        <f>'[1]Bevételek Önkormányzat módosíto'!C36+'[1]Bevétel Hivatal '!C36</f>
        <v>0</v>
      </c>
      <c r="D36" s="172">
        <f>'[1]Bevételek Önkormányzat módosíto'!D36+'[1]Bevétel Hivatal '!D36</f>
        <v>0</v>
      </c>
      <c r="E36" s="172">
        <f>'[1]Bevételek Önkormányzat módosíto'!E36+'[1]Bevétel Hivatal '!E36</f>
        <v>0</v>
      </c>
      <c r="F36" s="172">
        <v>0</v>
      </c>
      <c r="G36" s="172">
        <v>0</v>
      </c>
      <c r="H36" s="172">
        <v>0</v>
      </c>
    </row>
    <row r="37" spans="1:8" ht="15" customHeight="1" x14ac:dyDescent="0.25">
      <c r="A37" s="12" t="s">
        <v>89</v>
      </c>
      <c r="B37" s="6" t="s">
        <v>812</v>
      </c>
      <c r="C37" s="172">
        <f>'[1]Bevételek Önkormányzat módosíto'!C37+'[1]Bevétel Hivatal '!C37</f>
        <v>0</v>
      </c>
      <c r="D37" s="172">
        <f>'[1]Bevételek Önkormányzat módosíto'!D37+'[1]Bevétel Hivatal '!D37</f>
        <v>0</v>
      </c>
      <c r="E37" s="172">
        <f>'[1]Bevételek Önkormányzat módosíto'!E37+'[1]Bevétel Hivatal '!E37</f>
        <v>0</v>
      </c>
      <c r="F37" s="172">
        <v>0</v>
      </c>
      <c r="G37" s="172">
        <v>566700</v>
      </c>
      <c r="H37" s="172">
        <v>566700</v>
      </c>
    </row>
    <row r="38" spans="1:8" ht="15" customHeight="1" x14ac:dyDescent="0.25">
      <c r="A38" s="12" t="s">
        <v>813</v>
      </c>
      <c r="B38" s="6" t="s">
        <v>814</v>
      </c>
      <c r="C38" s="172">
        <f>'[1]Bevételek Önkormányzat módosíto'!C38+'[1]Bevétel Hivatal '!C38</f>
        <v>0</v>
      </c>
      <c r="D38" s="172">
        <f>'[1]Bevételek Önkormányzat módosíto'!D38+'[1]Bevétel Hivatal '!D38</f>
        <v>0</v>
      </c>
      <c r="E38" s="172">
        <f>'[1]Bevételek Önkormányzat módosíto'!E38+'[1]Bevétel Hivatal '!E38</f>
        <v>0</v>
      </c>
      <c r="F38" s="172">
        <v>0</v>
      </c>
      <c r="G38" s="172">
        <v>0</v>
      </c>
      <c r="H38" s="172">
        <v>0</v>
      </c>
    </row>
    <row r="39" spans="1:8" ht="15" customHeight="1" x14ac:dyDescent="0.25">
      <c r="A39" s="12" t="s">
        <v>815</v>
      </c>
      <c r="B39" s="6" t="s">
        <v>816</v>
      </c>
      <c r="C39" s="172">
        <f>'[1]Bevételek Önkormányzat módosíto'!C39+'[1]Bevétel Hivatal '!C39</f>
        <v>0</v>
      </c>
      <c r="D39" s="172">
        <f>'[1]Bevételek Önkormányzat módosíto'!D39+'[1]Bevétel Hivatal '!D39</f>
        <v>0</v>
      </c>
      <c r="E39" s="172">
        <f>'[1]Bevételek Önkormányzat módosíto'!E39+'[1]Bevétel Hivatal '!E39</f>
        <v>0</v>
      </c>
      <c r="F39" s="172">
        <v>0</v>
      </c>
      <c r="G39" s="172">
        <v>0</v>
      </c>
      <c r="H39" s="172">
        <v>0</v>
      </c>
    </row>
    <row r="40" spans="1:8" ht="15" customHeight="1" x14ac:dyDescent="0.25">
      <c r="A40" s="12" t="s">
        <v>817</v>
      </c>
      <c r="B40" s="6" t="s">
        <v>818</v>
      </c>
      <c r="C40" s="172">
        <f>'[1]Bevételek Önkormányzat módosíto'!C40+'[1]Bevétel Hivatal '!C40</f>
        <v>0</v>
      </c>
      <c r="D40" s="172">
        <f>'[1]Bevételek Önkormányzat módosíto'!D40+'[1]Bevétel Hivatal '!D40</f>
        <v>0</v>
      </c>
      <c r="E40" s="172">
        <f>'[1]Bevételek Önkormányzat módosíto'!E40+'[1]Bevétel Hivatal '!E40</f>
        <v>0</v>
      </c>
      <c r="F40" s="172">
        <v>0</v>
      </c>
      <c r="G40" s="172">
        <v>0</v>
      </c>
      <c r="H40" s="172">
        <v>0</v>
      </c>
    </row>
    <row r="41" spans="1:8" ht="15" customHeight="1" x14ac:dyDescent="0.25">
      <c r="A41" s="12" t="s">
        <v>90</v>
      </c>
      <c r="B41" s="6" t="s">
        <v>819</v>
      </c>
      <c r="C41" s="172">
        <f>'[1]Bevételek Önkormányzat módosíto'!C41+'[1]Bevétel Hivatal '!C41</f>
        <v>0</v>
      </c>
      <c r="D41" s="172">
        <f>'[1]Bevételek Önkormányzat módosíto'!D41+'[1]Bevétel Hivatal '!D41</f>
        <v>0</v>
      </c>
      <c r="E41" s="172">
        <f>'[1]Bevételek Önkormányzat módosíto'!E41+'[1]Bevétel Hivatal '!E41</f>
        <v>0</v>
      </c>
      <c r="F41" s="172">
        <v>0</v>
      </c>
      <c r="G41" s="172">
        <v>19</v>
      </c>
      <c r="H41" s="172">
        <v>20</v>
      </c>
    </row>
    <row r="42" spans="1:8" ht="15" customHeight="1" x14ac:dyDescent="0.25">
      <c r="A42" s="12" t="s">
        <v>91</v>
      </c>
      <c r="B42" s="6" t="s">
        <v>820</v>
      </c>
      <c r="C42" s="172">
        <f>'[1]Bevételek Önkormányzat módosíto'!C42+'[1]Bevétel Hivatal '!C42</f>
        <v>0</v>
      </c>
      <c r="D42" s="172">
        <f>'[1]Bevételek Önkormányzat módosíto'!D42+'[1]Bevétel Hivatal '!D42</f>
        <v>0</v>
      </c>
      <c r="E42" s="172">
        <f>'[1]Bevételek Önkormányzat módosíto'!E42+'[1]Bevétel Hivatal '!E42</f>
        <v>0</v>
      </c>
      <c r="F42" s="172">
        <v>0</v>
      </c>
      <c r="G42" s="172">
        <v>0</v>
      </c>
      <c r="H42" s="172">
        <v>0</v>
      </c>
    </row>
    <row r="43" spans="1:8" ht="15" customHeight="1" x14ac:dyDescent="0.25">
      <c r="A43" s="12" t="s">
        <v>92</v>
      </c>
      <c r="B43" s="6" t="s">
        <v>821</v>
      </c>
      <c r="C43" s="172">
        <f>'[1]Bevételek Önkormányzat módosíto'!C43+'[1]Bevétel Hivatal '!C43</f>
        <v>0</v>
      </c>
      <c r="D43" s="172">
        <f>'[1]Bevételek Önkormányzat módosíto'!D43+'[1]Bevétel Hivatal '!D43</f>
        <v>0</v>
      </c>
      <c r="E43" s="172">
        <f>'[1]Bevételek Önkormányzat módosíto'!E43+'[1]Bevétel Hivatal '!E43</f>
        <v>0</v>
      </c>
      <c r="F43" s="172">
        <v>0</v>
      </c>
      <c r="G43" s="172">
        <v>93743</v>
      </c>
      <c r="H43" s="172">
        <v>93743</v>
      </c>
    </row>
    <row r="44" spans="1:8" ht="15" customHeight="1" x14ac:dyDescent="0.25">
      <c r="A44" s="41" t="s">
        <v>115</v>
      </c>
      <c r="B44" s="42" t="s">
        <v>822</v>
      </c>
      <c r="C44" s="172">
        <f>'[1]Bevételek Önkormányzat módosíto'!C44+'[1]Bevétel Hivatal '!C44</f>
        <v>0</v>
      </c>
      <c r="D44" s="172">
        <f>'[1]Bevételek Önkormányzat módosíto'!D44+'[1]Bevétel Hivatal '!D44</f>
        <v>0</v>
      </c>
      <c r="E44" s="172">
        <f>'[1]Bevételek Önkormányzat módosíto'!E44+'[1]Bevétel Hivatal '!E44</f>
        <v>0</v>
      </c>
      <c r="F44" s="423">
        <v>500000</v>
      </c>
      <c r="G44" s="423">
        <v>1211102</v>
      </c>
      <c r="H44" s="423">
        <v>1211103</v>
      </c>
    </row>
    <row r="45" spans="1:8" ht="15" customHeight="1" x14ac:dyDescent="0.25">
      <c r="A45" s="12" t="s">
        <v>831</v>
      </c>
      <c r="B45" s="6" t="s">
        <v>832</v>
      </c>
      <c r="C45" s="172">
        <f>'[1]Bevételek Önkormányzat módosíto'!C45+'[1]Bevétel Hivatal '!C45</f>
        <v>0</v>
      </c>
      <c r="D45" s="172">
        <f>'[1]Bevételek Önkormányzat módosíto'!D45+'[1]Bevétel Hivatal '!D45</f>
        <v>0</v>
      </c>
      <c r="E45" s="172">
        <f>'[1]Bevételek Önkormányzat módosíto'!E45+'[1]Bevétel Hivatal '!E45</f>
        <v>0</v>
      </c>
      <c r="F45" s="172">
        <v>0</v>
      </c>
      <c r="G45" s="172">
        <v>0</v>
      </c>
      <c r="H45" s="172">
        <v>0</v>
      </c>
    </row>
    <row r="46" spans="1:8" ht="15" customHeight="1" x14ac:dyDescent="0.25">
      <c r="A46" s="5" t="s">
        <v>96</v>
      </c>
      <c r="B46" s="6" t="s">
        <v>833</v>
      </c>
      <c r="C46" s="172">
        <f>'[1]Bevételek Önkormányzat módosíto'!C46+'[1]Bevétel Hivatal '!C46</f>
        <v>0</v>
      </c>
      <c r="D46" s="172">
        <f>'[1]Bevételek Önkormányzat módosíto'!D46+'[1]Bevétel Hivatal '!D46</f>
        <v>0</v>
      </c>
      <c r="E46" s="172">
        <f>'[1]Bevételek Önkormányzat módosíto'!E46+'[1]Bevétel Hivatal '!E46</f>
        <v>0</v>
      </c>
      <c r="F46" s="172">
        <v>0</v>
      </c>
      <c r="G46" s="172">
        <v>0</v>
      </c>
      <c r="H46" s="172">
        <v>0</v>
      </c>
    </row>
    <row r="47" spans="1:8" ht="15" customHeight="1" x14ac:dyDescent="0.25">
      <c r="A47" s="12" t="s">
        <v>97</v>
      </c>
      <c r="B47" s="6" t="s">
        <v>834</v>
      </c>
      <c r="C47" s="172">
        <f>'[1]Bevételek Önkormányzat módosíto'!C47+'[1]Bevétel Hivatal '!C47</f>
        <v>0</v>
      </c>
      <c r="D47" s="172">
        <f>'[1]Bevételek Önkormányzat módosíto'!D47+'[1]Bevétel Hivatal '!D47</f>
        <v>0</v>
      </c>
      <c r="E47" s="172">
        <f>'[1]Bevételek Önkormányzat módosíto'!E47+'[1]Bevétel Hivatal '!E47</f>
        <v>0</v>
      </c>
      <c r="F47" s="172">
        <v>0</v>
      </c>
      <c r="G47" s="172">
        <v>0</v>
      </c>
      <c r="H47" s="172">
        <v>0</v>
      </c>
    </row>
    <row r="48" spans="1:8" ht="15" customHeight="1" x14ac:dyDescent="0.25">
      <c r="A48" s="36" t="s">
        <v>117</v>
      </c>
      <c r="B48" s="42" t="s">
        <v>835</v>
      </c>
      <c r="C48" s="172">
        <f>'[1]Bevételek Önkormányzat módosíto'!C48+'[1]Bevétel Hivatal '!C48</f>
        <v>0</v>
      </c>
      <c r="D48" s="172">
        <f>'[1]Bevételek Önkormányzat módosíto'!D48+'[1]Bevétel Hivatal '!D48</f>
        <v>0</v>
      </c>
      <c r="E48" s="172">
        <f>'[1]Bevételek Önkormányzat módosíto'!E48+'[1]Bevétel Hivatal '!E48</f>
        <v>0</v>
      </c>
      <c r="F48" s="172">
        <v>0</v>
      </c>
      <c r="G48" s="172">
        <v>0</v>
      </c>
      <c r="H48" s="172">
        <v>0</v>
      </c>
    </row>
    <row r="49" spans="1:8" ht="15" customHeight="1" x14ac:dyDescent="0.25">
      <c r="A49" s="327" t="s">
        <v>178</v>
      </c>
      <c r="B49" s="328"/>
      <c r="C49" s="329">
        <f>'[1]Bevételek Önkormányzat módosíto'!C49+'[1]Bevétel Hivatal '!C49</f>
        <v>87014016</v>
      </c>
      <c r="D49" s="329">
        <f>'[1]Bevételek Önkormányzat módosíto'!D49+'[1]Bevétel Hivatal '!D49</f>
        <v>0</v>
      </c>
      <c r="E49" s="329">
        <f>'[1]Bevételek Önkormányzat módosíto'!E49+'[1]Bevétel Hivatal '!E49</f>
        <v>0</v>
      </c>
      <c r="F49" s="424">
        <v>104129370</v>
      </c>
      <c r="G49" s="424">
        <v>111922947</v>
      </c>
      <c r="H49" s="424">
        <v>111922948</v>
      </c>
    </row>
    <row r="50" spans="1:8" ht="15" customHeight="1" x14ac:dyDescent="0.25">
      <c r="A50" s="5" t="s">
        <v>777</v>
      </c>
      <c r="B50" s="6" t="s">
        <v>778</v>
      </c>
      <c r="C50" s="172">
        <f>'[1]Bevételek Önkormányzat módosíto'!C50+'[1]Bevétel Hivatal '!C50</f>
        <v>0</v>
      </c>
      <c r="D50" s="172">
        <f>'[1]Bevételek Önkormányzat módosíto'!D50+'[1]Bevétel Hivatal '!D50</f>
        <v>0</v>
      </c>
      <c r="E50" s="172">
        <f>'[1]Bevételek Önkormányzat módosíto'!E50+'[1]Bevétel Hivatal '!E50</f>
        <v>0</v>
      </c>
      <c r="F50" s="172">
        <v>0</v>
      </c>
      <c r="G50" s="172">
        <v>0</v>
      </c>
      <c r="H50" s="172">
        <v>0</v>
      </c>
    </row>
    <row r="51" spans="1:8" ht="15" customHeight="1" x14ac:dyDescent="0.25">
      <c r="A51" s="5" t="s">
        <v>779</v>
      </c>
      <c r="B51" s="6" t="s">
        <v>780</v>
      </c>
      <c r="C51" s="172">
        <f>'[1]Bevételek Önkormányzat módosíto'!C51+'[1]Bevétel Hivatal '!C51</f>
        <v>0</v>
      </c>
      <c r="D51" s="172">
        <f>'[1]Bevételek Önkormányzat módosíto'!D51+'[1]Bevétel Hivatal '!D51</f>
        <v>0</v>
      </c>
      <c r="E51" s="172">
        <f>'[1]Bevételek Önkormányzat módosíto'!E51+'[1]Bevétel Hivatal '!E51</f>
        <v>0</v>
      </c>
      <c r="F51" s="172">
        <v>0</v>
      </c>
      <c r="G51" s="172">
        <v>0</v>
      </c>
      <c r="H51" s="172">
        <v>0</v>
      </c>
    </row>
    <row r="52" spans="1:8" ht="15" customHeight="1" x14ac:dyDescent="0.25">
      <c r="A52" s="5" t="s">
        <v>74</v>
      </c>
      <c r="B52" s="6" t="s">
        <v>781</v>
      </c>
      <c r="C52" s="172">
        <f>'[1]Bevételek Önkormányzat módosíto'!C52+'[1]Bevétel Hivatal '!C52</f>
        <v>0</v>
      </c>
      <c r="D52" s="172">
        <f>'[1]Bevételek Önkormányzat módosíto'!D52+'[1]Bevétel Hivatal '!D52</f>
        <v>0</v>
      </c>
      <c r="E52" s="172">
        <f>'[1]Bevételek Önkormányzat módosíto'!E52+'[1]Bevétel Hivatal '!E52</f>
        <v>0</v>
      </c>
      <c r="F52" s="172">
        <v>0</v>
      </c>
      <c r="G52" s="172">
        <v>0</v>
      </c>
      <c r="H52" s="172">
        <v>0</v>
      </c>
    </row>
    <row r="53" spans="1:8" ht="15" customHeight="1" x14ac:dyDescent="0.25">
      <c r="A53" s="5" t="s">
        <v>75</v>
      </c>
      <c r="B53" s="6" t="s">
        <v>782</v>
      </c>
      <c r="C53" s="172">
        <f>'[1]Bevételek Önkormányzat módosíto'!C53+'[1]Bevétel Hivatal '!C53</f>
        <v>0</v>
      </c>
      <c r="D53" s="172">
        <f>'[1]Bevételek Önkormányzat módosíto'!D53+'[1]Bevétel Hivatal '!D53</f>
        <v>0</v>
      </c>
      <c r="E53" s="172">
        <f>'[1]Bevételek Önkormányzat módosíto'!E53+'[1]Bevétel Hivatal '!E53</f>
        <v>0</v>
      </c>
      <c r="F53" s="172">
        <v>0</v>
      </c>
      <c r="G53" s="172">
        <v>0</v>
      </c>
      <c r="H53" s="172">
        <v>0</v>
      </c>
    </row>
    <row r="54" spans="1:8" ht="15" customHeight="1" x14ac:dyDescent="0.25">
      <c r="A54" s="5" t="s">
        <v>76</v>
      </c>
      <c r="B54" s="6" t="s">
        <v>783</v>
      </c>
      <c r="C54" s="172">
        <f>'[1]Bevételek Önkormányzat módosíto'!C54+'[1]Bevétel Hivatal '!C54</f>
        <v>0</v>
      </c>
      <c r="D54" s="172">
        <f>'[1]Bevételek Önkormányzat módosíto'!D54+'[1]Bevétel Hivatal '!D54</f>
        <v>0</v>
      </c>
      <c r="E54" s="172">
        <f>'[1]Bevételek Önkormányzat módosíto'!E54+'[1]Bevétel Hivatal '!E54</f>
        <v>0</v>
      </c>
      <c r="F54" s="172">
        <v>0</v>
      </c>
      <c r="G54" s="172">
        <v>6979909</v>
      </c>
      <c r="H54" s="172">
        <v>6979909</v>
      </c>
    </row>
    <row r="55" spans="1:8" ht="15" customHeight="1" x14ac:dyDescent="0.25">
      <c r="A55" s="36" t="s">
        <v>111</v>
      </c>
      <c r="B55" s="42" t="s">
        <v>784</v>
      </c>
      <c r="C55" s="172">
        <f>'[1]Bevételek Önkormányzat módosíto'!C55+'[1]Bevétel Hivatal '!C55</f>
        <v>0</v>
      </c>
      <c r="D55" s="172">
        <f>'[1]Bevételek Önkormányzat módosíto'!D55+'[1]Bevétel Hivatal '!D55</f>
        <v>0</v>
      </c>
      <c r="E55" s="172">
        <f>'[1]Bevételek Önkormányzat módosíto'!E55+'[1]Bevétel Hivatal '!E55</f>
        <v>0</v>
      </c>
      <c r="F55" s="172">
        <v>0</v>
      </c>
      <c r="G55" s="172">
        <v>6979909</v>
      </c>
      <c r="H55" s="172">
        <v>6979909</v>
      </c>
    </row>
    <row r="56" spans="1:8" ht="15" customHeight="1" x14ac:dyDescent="0.25">
      <c r="A56" s="12" t="s">
        <v>93</v>
      </c>
      <c r="B56" s="6" t="s">
        <v>823</v>
      </c>
      <c r="C56" s="172">
        <f>'[1]Bevételek Önkormányzat módosíto'!C56+'[1]Bevétel Hivatal '!C56</f>
        <v>0</v>
      </c>
      <c r="D56" s="172">
        <f>'[1]Bevételek Önkormányzat módosíto'!D56+'[1]Bevétel Hivatal '!D56</f>
        <v>0</v>
      </c>
      <c r="E56" s="172">
        <f>'[1]Bevételek Önkormányzat módosíto'!E56+'[1]Bevétel Hivatal '!E56</f>
        <v>0</v>
      </c>
      <c r="F56" s="172">
        <v>0</v>
      </c>
      <c r="G56" s="172">
        <v>0</v>
      </c>
      <c r="H56" s="172">
        <v>0</v>
      </c>
    </row>
    <row r="57" spans="1:8" ht="15" customHeight="1" x14ac:dyDescent="0.25">
      <c r="A57" s="12" t="s">
        <v>94</v>
      </c>
      <c r="B57" s="6" t="s">
        <v>824</v>
      </c>
      <c r="C57" s="172">
        <f>'[1]Bevételek Önkormányzat módosíto'!C57+'[1]Bevétel Hivatal '!C57</f>
        <v>0</v>
      </c>
      <c r="D57" s="172">
        <f>'[1]Bevételek Önkormányzat módosíto'!D57+'[1]Bevétel Hivatal '!D57</f>
        <v>0</v>
      </c>
      <c r="E57" s="172">
        <f>'[1]Bevételek Önkormányzat módosíto'!E57+'[1]Bevétel Hivatal '!E57</f>
        <v>0</v>
      </c>
      <c r="F57" s="172">
        <v>0</v>
      </c>
      <c r="G57" s="172">
        <v>0</v>
      </c>
      <c r="H57" s="172">
        <v>0</v>
      </c>
    </row>
    <row r="58" spans="1:8" ht="15" customHeight="1" x14ac:dyDescent="0.25">
      <c r="A58" s="12" t="s">
        <v>825</v>
      </c>
      <c r="B58" s="6" t="s">
        <v>826</v>
      </c>
      <c r="C58" s="172">
        <f>'[1]Bevételek Önkormányzat módosíto'!C58+'[1]Bevétel Hivatal '!C58</f>
        <v>0</v>
      </c>
      <c r="D58" s="172">
        <f>'[1]Bevételek Önkormányzat módosíto'!D58+'[1]Bevétel Hivatal '!D58</f>
        <v>0</v>
      </c>
      <c r="E58" s="172">
        <f>'[1]Bevételek Önkormányzat módosíto'!E58+'[1]Bevétel Hivatal '!E58</f>
        <v>0</v>
      </c>
      <c r="F58" s="172">
        <v>0</v>
      </c>
      <c r="G58" s="172">
        <v>0</v>
      </c>
      <c r="H58" s="172">
        <v>0</v>
      </c>
    </row>
    <row r="59" spans="1:8" ht="15" customHeight="1" x14ac:dyDescent="0.25">
      <c r="A59" s="12" t="s">
        <v>95</v>
      </c>
      <c r="B59" s="6" t="s">
        <v>827</v>
      </c>
      <c r="C59" s="172">
        <f>'[1]Bevételek Önkormányzat módosíto'!C59+'[1]Bevétel Hivatal '!C59</f>
        <v>0</v>
      </c>
      <c r="D59" s="172">
        <f>'[1]Bevételek Önkormányzat módosíto'!D59+'[1]Bevétel Hivatal '!D59</f>
        <v>0</v>
      </c>
      <c r="E59" s="172">
        <f>'[1]Bevételek Önkormányzat módosíto'!E59+'[1]Bevétel Hivatal '!E59</f>
        <v>0</v>
      </c>
      <c r="F59" s="172">
        <v>0</v>
      </c>
      <c r="G59" s="172">
        <v>0</v>
      </c>
      <c r="H59" s="172">
        <v>0</v>
      </c>
    </row>
    <row r="60" spans="1:8" ht="15" customHeight="1" x14ac:dyDescent="0.25">
      <c r="A60" s="12" t="s">
        <v>828</v>
      </c>
      <c r="B60" s="6" t="s">
        <v>829</v>
      </c>
      <c r="C60" s="172">
        <f>'[1]Bevételek Önkormányzat módosíto'!C60+'[1]Bevétel Hivatal '!C60</f>
        <v>0</v>
      </c>
      <c r="D60" s="172">
        <f>'[1]Bevételek Önkormányzat módosíto'!D60+'[1]Bevétel Hivatal '!D60</f>
        <v>0</v>
      </c>
      <c r="E60" s="172">
        <f>'[1]Bevételek Önkormányzat módosíto'!E60+'[1]Bevétel Hivatal '!E60</f>
        <v>0</v>
      </c>
      <c r="F60" s="172">
        <v>0</v>
      </c>
      <c r="G60" s="172">
        <v>0</v>
      </c>
      <c r="H60" s="172">
        <v>0</v>
      </c>
    </row>
    <row r="61" spans="1:8" ht="15" customHeight="1" x14ac:dyDescent="0.25">
      <c r="A61" s="36" t="s">
        <v>116</v>
      </c>
      <c r="B61" s="42" t="s">
        <v>830</v>
      </c>
      <c r="C61" s="172">
        <f>'[1]Bevételek Önkormányzat módosíto'!C61+'[1]Bevétel Hivatal '!C61</f>
        <v>0</v>
      </c>
      <c r="D61" s="172">
        <f>'[1]Bevételek Önkormányzat módosíto'!D61+'[1]Bevétel Hivatal '!D61</f>
        <v>0</v>
      </c>
      <c r="E61" s="172">
        <f>'[1]Bevételek Önkormányzat módosíto'!E61+'[1]Bevétel Hivatal '!E61</f>
        <v>0</v>
      </c>
      <c r="F61" s="172">
        <v>0</v>
      </c>
      <c r="G61" s="172">
        <v>0</v>
      </c>
      <c r="H61" s="172">
        <v>0</v>
      </c>
    </row>
    <row r="62" spans="1:8" ht="15" customHeight="1" x14ac:dyDescent="0.25">
      <c r="A62" s="12" t="s">
        <v>836</v>
      </c>
      <c r="B62" s="6" t="s">
        <v>837</v>
      </c>
      <c r="C62" s="172">
        <f>'[1]Bevételek Önkormányzat módosíto'!C62+'[1]Bevétel Hivatal '!C62</f>
        <v>0</v>
      </c>
      <c r="D62" s="172">
        <f>'[1]Bevételek Önkormányzat módosíto'!D62+'[1]Bevétel Hivatal '!D62</f>
        <v>0</v>
      </c>
      <c r="E62" s="172">
        <f>'[1]Bevételek Önkormányzat módosíto'!E62+'[1]Bevétel Hivatal '!E62</f>
        <v>0</v>
      </c>
      <c r="F62" s="172">
        <v>0</v>
      </c>
      <c r="G62" s="172">
        <v>0</v>
      </c>
      <c r="H62" s="172">
        <v>0</v>
      </c>
    </row>
    <row r="63" spans="1:8" ht="15" customHeight="1" x14ac:dyDescent="0.25">
      <c r="A63" s="5" t="s">
        <v>98</v>
      </c>
      <c r="B63" s="6" t="s">
        <v>838</v>
      </c>
      <c r="C63" s="172">
        <f>'[1]Bevételek Önkormányzat módosíto'!C63+'[1]Bevétel Hivatal '!C63</f>
        <v>0</v>
      </c>
      <c r="D63" s="172">
        <f>'[1]Bevételek Önkormányzat módosíto'!D63+'[1]Bevétel Hivatal '!D63</f>
        <v>0</v>
      </c>
      <c r="E63" s="172">
        <f>'[1]Bevételek Önkormányzat módosíto'!E63+'[1]Bevétel Hivatal '!E63</f>
        <v>0</v>
      </c>
      <c r="F63" s="172">
        <v>0</v>
      </c>
      <c r="G63" s="172">
        <v>0</v>
      </c>
      <c r="H63" s="172">
        <v>0</v>
      </c>
    </row>
    <row r="64" spans="1:8" ht="15" customHeight="1" x14ac:dyDescent="0.25">
      <c r="A64" s="12" t="s">
        <v>99</v>
      </c>
      <c r="B64" s="6" t="s">
        <v>839</v>
      </c>
      <c r="C64" s="172">
        <f>'[1]Bevételek Önkormányzat módosíto'!C64+'[1]Bevétel Hivatal '!C64</f>
        <v>0</v>
      </c>
      <c r="D64" s="172">
        <f>'[1]Bevételek Önkormányzat módosíto'!D64+'[1]Bevétel Hivatal '!D64</f>
        <v>0</v>
      </c>
      <c r="E64" s="172">
        <f>'[1]Bevételek Önkormányzat módosíto'!E64+'[1]Bevétel Hivatal '!E64</f>
        <v>0</v>
      </c>
      <c r="F64" s="172">
        <v>0</v>
      </c>
      <c r="G64" s="172">
        <v>0</v>
      </c>
      <c r="H64" s="172">
        <v>0</v>
      </c>
    </row>
    <row r="65" spans="1:8" ht="15" customHeight="1" x14ac:dyDescent="0.25">
      <c r="A65" s="36" t="s">
        <v>119</v>
      </c>
      <c r="B65" s="42" t="s">
        <v>840</v>
      </c>
      <c r="C65" s="172">
        <f>'[1]Bevételek Önkormányzat módosíto'!C65+'[1]Bevétel Hivatal '!C65</f>
        <v>0</v>
      </c>
      <c r="D65" s="172">
        <f>'[1]Bevételek Önkormányzat módosíto'!D65+'[1]Bevétel Hivatal '!D65</f>
        <v>0</v>
      </c>
      <c r="E65" s="172">
        <f>'[1]Bevételek Önkormányzat módosíto'!E65+'[1]Bevétel Hivatal '!E65</f>
        <v>0</v>
      </c>
      <c r="F65" s="172">
        <v>0</v>
      </c>
      <c r="G65" s="172">
        <v>0</v>
      </c>
      <c r="H65" s="172">
        <v>0</v>
      </c>
    </row>
    <row r="66" spans="1:8" ht="15" customHeight="1" x14ac:dyDescent="0.25">
      <c r="A66" s="327" t="s">
        <v>177</v>
      </c>
      <c r="B66" s="328"/>
      <c r="C66" s="329">
        <f>'[1]Bevételek Önkormányzat módosíto'!C66+'[1]Bevétel Hivatal '!C66</f>
        <v>0</v>
      </c>
      <c r="D66" s="329">
        <f>'[1]Bevételek Önkormányzat módosíto'!D66+'[1]Bevétel Hivatal '!D66</f>
        <v>0</v>
      </c>
      <c r="E66" s="329">
        <f>'[1]Bevételek Önkormányzat módosíto'!E66+'[1]Bevétel Hivatal '!E66</f>
        <v>0</v>
      </c>
      <c r="F66" s="329">
        <v>0</v>
      </c>
      <c r="G66" s="329">
        <v>6979909</v>
      </c>
      <c r="H66" s="329">
        <v>6979909</v>
      </c>
    </row>
    <row r="67" spans="1:8" ht="15.75" x14ac:dyDescent="0.25">
      <c r="A67" s="324" t="s">
        <v>118</v>
      </c>
      <c r="B67" s="325" t="s">
        <v>841</v>
      </c>
      <c r="C67" s="326">
        <f>'[1]Bevételek Önkormányzat módosíto'!C67+'[1]Bevétel Hivatal '!C67</f>
        <v>87014016</v>
      </c>
      <c r="D67" s="326">
        <f>'[1]Bevételek Önkormányzat módosíto'!D67+'[1]Bevétel Hivatal '!D67</f>
        <v>0</v>
      </c>
      <c r="E67" s="326">
        <f>'[1]Bevételek Önkormányzat módosíto'!E67+'[1]Bevétel Hivatal '!E67</f>
        <v>0</v>
      </c>
      <c r="F67" s="425">
        <v>104129370</v>
      </c>
      <c r="G67" s="425">
        <v>118902856</v>
      </c>
      <c r="H67" s="425">
        <v>118902857</v>
      </c>
    </row>
    <row r="68" spans="1:8" ht="15.75" x14ac:dyDescent="0.25">
      <c r="A68" s="321" t="s">
        <v>957</v>
      </c>
      <c r="B68" s="322"/>
      <c r="C68" s="323">
        <f>'[1]Bevételek Önkormányzat módosíto'!C68+'[1]Bevétel Hivatal '!C68</f>
        <v>0</v>
      </c>
      <c r="D68" s="323">
        <f>'[1]Bevételek Önkormányzat módosíto'!D68+'[1]Bevétel Hivatal '!D68</f>
        <v>0</v>
      </c>
      <c r="E68" s="323">
        <f>'[1]Bevételek Önkormányzat módosíto'!E68+'[1]Bevétel Hivatal '!E68</f>
        <v>0</v>
      </c>
      <c r="F68" s="323">
        <v>0</v>
      </c>
      <c r="G68" s="323">
        <v>0</v>
      </c>
      <c r="H68" s="323">
        <v>0</v>
      </c>
    </row>
    <row r="69" spans="1:8" ht="15.75" x14ac:dyDescent="0.25">
      <c r="A69" s="321" t="s">
        <v>958</v>
      </c>
      <c r="B69" s="322"/>
      <c r="C69" s="323">
        <f>'[1]Bevételek Önkormányzat módosíto'!C69+'[1]Bevétel Hivatal '!C69</f>
        <v>0</v>
      </c>
      <c r="D69" s="323">
        <f>'[1]Bevételek Önkormányzat módosíto'!D69+'[1]Bevétel Hivatal '!D69</f>
        <v>0</v>
      </c>
      <c r="E69" s="323">
        <f>'[1]Bevételek Önkormányzat módosíto'!E69+'[1]Bevétel Hivatal '!E69</f>
        <v>0</v>
      </c>
      <c r="F69" s="323">
        <v>0</v>
      </c>
      <c r="G69" s="323">
        <v>0</v>
      </c>
      <c r="H69" s="323">
        <v>0</v>
      </c>
    </row>
    <row r="70" spans="1:8" x14ac:dyDescent="0.25">
      <c r="A70" s="34" t="s">
        <v>100</v>
      </c>
      <c r="B70" s="5" t="s">
        <v>842</v>
      </c>
      <c r="C70" s="172">
        <f>'[1]Bevételek Önkormányzat módosíto'!C70+'[1]Bevétel Hivatal '!C70</f>
        <v>0</v>
      </c>
      <c r="D70" s="172">
        <f>'[1]Bevételek Önkormányzat módosíto'!D70+'[1]Bevétel Hivatal '!D70</f>
        <v>0</v>
      </c>
      <c r="E70" s="172">
        <f>'[1]Bevételek Önkormányzat módosíto'!E70+'[1]Bevétel Hivatal '!E70</f>
        <v>0</v>
      </c>
      <c r="F70" s="172">
        <v>0</v>
      </c>
      <c r="G70" s="172">
        <v>0</v>
      </c>
      <c r="H70" s="172">
        <v>0</v>
      </c>
    </row>
    <row r="71" spans="1:8" x14ac:dyDescent="0.25">
      <c r="A71" s="12" t="s">
        <v>843</v>
      </c>
      <c r="B71" s="5" t="s">
        <v>844</v>
      </c>
      <c r="C71" s="172">
        <f>'[1]Bevételek Önkormányzat módosíto'!C71+'[1]Bevétel Hivatal '!C71</f>
        <v>0</v>
      </c>
      <c r="D71" s="172">
        <f>'[1]Bevételek Önkormányzat módosíto'!D71+'[1]Bevétel Hivatal '!D71</f>
        <v>0</v>
      </c>
      <c r="E71" s="172">
        <f>'[1]Bevételek Önkormányzat módosíto'!E71+'[1]Bevétel Hivatal '!E71</f>
        <v>0</v>
      </c>
      <c r="F71" s="172">
        <v>0</v>
      </c>
      <c r="G71" s="172">
        <v>0</v>
      </c>
      <c r="H71" s="172">
        <v>0</v>
      </c>
    </row>
    <row r="72" spans="1:8" x14ac:dyDescent="0.25">
      <c r="A72" s="34" t="s">
        <v>101</v>
      </c>
      <c r="B72" s="5" t="s">
        <v>845</v>
      </c>
      <c r="C72" s="172">
        <f>'[1]Bevételek Önkormányzat módosíto'!C72+'[1]Bevétel Hivatal '!C72</f>
        <v>0</v>
      </c>
      <c r="D72" s="172">
        <f>'[1]Bevételek Önkormányzat módosíto'!D72+'[1]Bevétel Hivatal '!D72</f>
        <v>0</v>
      </c>
      <c r="E72" s="172">
        <f>'[1]Bevételek Önkormányzat módosíto'!E72+'[1]Bevétel Hivatal '!E72</f>
        <v>0</v>
      </c>
      <c r="F72" s="172">
        <v>0</v>
      </c>
      <c r="G72" s="172">
        <v>0</v>
      </c>
      <c r="H72" s="172">
        <v>0</v>
      </c>
    </row>
    <row r="73" spans="1:8" x14ac:dyDescent="0.25">
      <c r="A73" s="14" t="s">
        <v>120</v>
      </c>
      <c r="B73" s="7" t="s">
        <v>846</v>
      </c>
      <c r="C73" s="172">
        <f>'[1]Bevételek Önkormányzat módosíto'!C73+'[1]Bevétel Hivatal '!C73</f>
        <v>0</v>
      </c>
      <c r="D73" s="172">
        <f>'[1]Bevételek Önkormányzat módosíto'!D73+'[1]Bevétel Hivatal '!D73</f>
        <v>0</v>
      </c>
      <c r="E73" s="172">
        <f>'[1]Bevételek Önkormányzat módosíto'!E73+'[1]Bevétel Hivatal '!E73</f>
        <v>0</v>
      </c>
      <c r="F73" s="172">
        <v>0</v>
      </c>
      <c r="G73" s="172">
        <v>0</v>
      </c>
      <c r="H73" s="172">
        <v>0</v>
      </c>
    </row>
    <row r="74" spans="1:8" x14ac:dyDescent="0.25">
      <c r="A74" s="12" t="s">
        <v>102</v>
      </c>
      <c r="B74" s="5" t="s">
        <v>847</v>
      </c>
      <c r="C74" s="172">
        <f>'[1]Bevételek Önkormányzat módosíto'!C74+'[1]Bevétel Hivatal '!C74</f>
        <v>0</v>
      </c>
      <c r="D74" s="172">
        <f>'[1]Bevételek Önkormányzat módosíto'!D74+'[1]Bevétel Hivatal '!D74</f>
        <v>0</v>
      </c>
      <c r="E74" s="172">
        <f>'[1]Bevételek Önkormányzat módosíto'!E74+'[1]Bevétel Hivatal '!E74</f>
        <v>0</v>
      </c>
      <c r="F74" s="172">
        <v>0</v>
      </c>
      <c r="G74" s="172">
        <v>0</v>
      </c>
      <c r="H74" s="172">
        <v>0</v>
      </c>
    </row>
    <row r="75" spans="1:8" x14ac:dyDescent="0.25">
      <c r="A75" s="34" t="s">
        <v>848</v>
      </c>
      <c r="B75" s="5" t="s">
        <v>849</v>
      </c>
      <c r="C75" s="172">
        <f>'[1]Bevételek Önkormányzat módosíto'!C75+'[1]Bevétel Hivatal '!C75</f>
        <v>0</v>
      </c>
      <c r="D75" s="172">
        <f>'[1]Bevételek Önkormányzat módosíto'!D75+'[1]Bevétel Hivatal '!D75</f>
        <v>0</v>
      </c>
      <c r="E75" s="172">
        <f>'[1]Bevételek Önkormányzat módosíto'!E75+'[1]Bevétel Hivatal '!E75</f>
        <v>0</v>
      </c>
      <c r="F75" s="172">
        <v>0</v>
      </c>
      <c r="G75" s="172">
        <v>0</v>
      </c>
      <c r="H75" s="172">
        <v>0</v>
      </c>
    </row>
    <row r="76" spans="1:8" x14ac:dyDescent="0.25">
      <c r="A76" s="12" t="s">
        <v>103</v>
      </c>
      <c r="B76" s="5" t="s">
        <v>850</v>
      </c>
      <c r="C76" s="172">
        <f>'[1]Bevételek Önkormányzat módosíto'!C76+'[1]Bevétel Hivatal '!C76</f>
        <v>0</v>
      </c>
      <c r="D76" s="172">
        <f>'[1]Bevételek Önkormányzat módosíto'!D76+'[1]Bevétel Hivatal '!D76</f>
        <v>0</v>
      </c>
      <c r="E76" s="172">
        <f>'[1]Bevételek Önkormányzat módosíto'!E76+'[1]Bevétel Hivatal '!E76</f>
        <v>0</v>
      </c>
      <c r="F76" s="172">
        <v>0</v>
      </c>
      <c r="G76" s="172">
        <v>0</v>
      </c>
      <c r="H76" s="172">
        <v>0</v>
      </c>
    </row>
    <row r="77" spans="1:8" x14ac:dyDescent="0.25">
      <c r="A77" s="34" t="s">
        <v>851</v>
      </c>
      <c r="B77" s="5" t="s">
        <v>852</v>
      </c>
      <c r="C77" s="172">
        <f>'[1]Bevételek Önkormányzat módosíto'!C77+'[1]Bevétel Hivatal '!C77</f>
        <v>0</v>
      </c>
      <c r="D77" s="172">
        <f>'[1]Bevételek Önkormányzat módosíto'!D77+'[1]Bevétel Hivatal '!D77</f>
        <v>0</v>
      </c>
      <c r="E77" s="172">
        <f>'[1]Bevételek Önkormányzat módosíto'!E77+'[1]Bevétel Hivatal '!E77</f>
        <v>0</v>
      </c>
      <c r="F77" s="172">
        <v>0</v>
      </c>
      <c r="G77" s="172">
        <v>0</v>
      </c>
      <c r="H77" s="172">
        <v>0</v>
      </c>
    </row>
    <row r="78" spans="1:8" x14ac:dyDescent="0.25">
      <c r="A78" s="13" t="s">
        <v>121</v>
      </c>
      <c r="B78" s="7" t="s">
        <v>853</v>
      </c>
      <c r="C78" s="172">
        <f>'[1]Bevételek Önkormányzat módosíto'!C78+'[1]Bevétel Hivatal '!C78</f>
        <v>0</v>
      </c>
      <c r="D78" s="172">
        <f>'[1]Bevételek Önkormányzat módosíto'!D78+'[1]Bevétel Hivatal '!D78</f>
        <v>0</v>
      </c>
      <c r="E78" s="172">
        <f>'[1]Bevételek Önkormányzat módosíto'!E78+'[1]Bevétel Hivatal '!E78</f>
        <v>0</v>
      </c>
      <c r="F78" s="172">
        <v>0</v>
      </c>
      <c r="G78" s="172">
        <v>0</v>
      </c>
      <c r="H78" s="172">
        <v>0</v>
      </c>
    </row>
    <row r="79" spans="1:8" x14ac:dyDescent="0.25">
      <c r="A79" s="5" t="s">
        <v>228</v>
      </c>
      <c r="B79" s="5" t="s">
        <v>854</v>
      </c>
      <c r="C79" s="172">
        <f>'[1]Bevételek Önkormányzat módosíto'!C79+'[1]Bevétel Hivatal '!C79</f>
        <v>2534052</v>
      </c>
      <c r="D79" s="172">
        <f>'[1]Bevételek Önkormányzat módosíto'!D79+'[1]Bevétel Hivatal '!D79</f>
        <v>0</v>
      </c>
      <c r="E79" s="172">
        <f>'[1]Bevételek Önkormányzat módosíto'!E79+'[1]Bevétel Hivatal '!E79</f>
        <v>0</v>
      </c>
      <c r="F79" s="172">
        <v>6495119</v>
      </c>
      <c r="G79" s="172">
        <v>6426956</v>
      </c>
      <c r="H79" s="172">
        <v>6426956</v>
      </c>
    </row>
    <row r="80" spans="1:8" x14ac:dyDescent="0.25">
      <c r="A80" s="5" t="s">
        <v>229</v>
      </c>
      <c r="B80" s="5" t="s">
        <v>854</v>
      </c>
      <c r="C80" s="172">
        <f>'[1]Bevételek Önkormányzat módosíto'!C80+'[1]Bevétel Hivatal '!C80</f>
        <v>17521998</v>
      </c>
      <c r="D80" s="172">
        <f>'[1]Bevételek Önkormányzat módosíto'!D80+'[1]Bevétel Hivatal '!D80</f>
        <v>0</v>
      </c>
      <c r="E80" s="172">
        <f>'[1]Bevételek Önkormányzat módosíto'!E80+'[1]Bevétel Hivatal '!E80</f>
        <v>0</v>
      </c>
      <c r="F80" s="172">
        <v>1490490</v>
      </c>
      <c r="G80" s="172">
        <v>1490490</v>
      </c>
      <c r="H80" s="172">
        <v>1490490</v>
      </c>
    </row>
    <row r="81" spans="1:8" x14ac:dyDescent="0.25">
      <c r="A81" s="5" t="s">
        <v>226</v>
      </c>
      <c r="B81" s="5" t="s">
        <v>855</v>
      </c>
      <c r="C81" s="172">
        <f>'[1]Bevételek Önkormányzat módosíto'!C81+'[1]Bevétel Hivatal '!C81</f>
        <v>0</v>
      </c>
      <c r="D81" s="172">
        <f>'[1]Bevételek Önkormányzat módosíto'!D81+'[1]Bevétel Hivatal '!D81</f>
        <v>0</v>
      </c>
      <c r="E81" s="172">
        <f>'[1]Bevételek Önkormányzat módosíto'!E81+'[1]Bevétel Hivatal '!E81</f>
        <v>0</v>
      </c>
      <c r="F81" s="172">
        <v>0</v>
      </c>
      <c r="G81" s="172">
        <v>0</v>
      </c>
      <c r="H81" s="172">
        <v>0</v>
      </c>
    </row>
    <row r="82" spans="1:8" x14ac:dyDescent="0.25">
      <c r="A82" s="5" t="s">
        <v>227</v>
      </c>
      <c r="B82" s="5" t="s">
        <v>855</v>
      </c>
      <c r="C82" s="172">
        <f>'[1]Bevételek Önkormányzat módosíto'!C82+'[1]Bevétel Hivatal '!C82</f>
        <v>0</v>
      </c>
      <c r="D82" s="172">
        <f>'[1]Bevételek Önkormányzat módosíto'!D82+'[1]Bevétel Hivatal '!D82</f>
        <v>0</v>
      </c>
      <c r="E82" s="172">
        <f>'[1]Bevételek Önkormányzat módosíto'!E82+'[1]Bevétel Hivatal '!E82</f>
        <v>0</v>
      </c>
      <c r="F82" s="172">
        <v>0</v>
      </c>
      <c r="G82" s="172">
        <v>0</v>
      </c>
      <c r="H82" s="172">
        <v>0</v>
      </c>
    </row>
    <row r="83" spans="1:8" x14ac:dyDescent="0.25">
      <c r="A83" s="7" t="s">
        <v>122</v>
      </c>
      <c r="B83" s="7" t="s">
        <v>856</v>
      </c>
      <c r="C83" s="172">
        <f>'[1]Bevételek Önkormányzat módosíto'!C83+'[1]Bevétel Hivatal '!C83</f>
        <v>20056050</v>
      </c>
      <c r="D83" s="172">
        <f>'[1]Bevételek Önkormányzat módosíto'!D83+'[1]Bevétel Hivatal '!D83</f>
        <v>0</v>
      </c>
      <c r="E83" s="172">
        <f>'[1]Bevételek Önkormányzat módosíto'!E83+'[1]Bevétel Hivatal '!E83</f>
        <v>0</v>
      </c>
      <c r="F83" s="172">
        <v>7985609</v>
      </c>
      <c r="G83" s="172">
        <v>7917446</v>
      </c>
      <c r="H83" s="172">
        <v>7917446</v>
      </c>
    </row>
    <row r="84" spans="1:8" x14ac:dyDescent="0.25">
      <c r="A84" s="34" t="s">
        <v>857</v>
      </c>
      <c r="B84" s="5" t="s">
        <v>858</v>
      </c>
      <c r="C84" s="172">
        <f>'[1]Bevételek Önkormányzat módosíto'!C84+'[1]Bevétel Hivatal '!C84</f>
        <v>0</v>
      </c>
      <c r="D84" s="172">
        <f>'[1]Bevételek Önkormányzat módosíto'!D84+'[1]Bevétel Hivatal '!D84</f>
        <v>0</v>
      </c>
      <c r="E84" s="172">
        <f>'[1]Bevételek Önkormányzat módosíto'!E84+'[1]Bevétel Hivatal '!E84</f>
        <v>0</v>
      </c>
      <c r="F84" s="172">
        <v>0</v>
      </c>
      <c r="G84" s="172">
        <v>0</v>
      </c>
      <c r="H84" s="172">
        <v>3604420</v>
      </c>
    </row>
    <row r="85" spans="1:8" x14ac:dyDescent="0.25">
      <c r="A85" s="34" t="s">
        <v>859</v>
      </c>
      <c r="B85" s="5" t="s">
        <v>860</v>
      </c>
      <c r="C85" s="172">
        <f>'[1]Bevételek Önkormányzat módosíto'!C85+'[1]Bevétel Hivatal '!C85</f>
        <v>0</v>
      </c>
      <c r="D85" s="172">
        <f>'[1]Bevételek Önkormányzat módosíto'!D85+'[1]Bevétel Hivatal '!D85</f>
        <v>0</v>
      </c>
      <c r="E85" s="172">
        <f>'[1]Bevételek Önkormányzat módosíto'!E85+'[1]Bevétel Hivatal '!E85</f>
        <v>0</v>
      </c>
      <c r="F85" s="172">
        <v>0</v>
      </c>
      <c r="G85" s="172">
        <v>0</v>
      </c>
      <c r="H85" s="172">
        <v>0</v>
      </c>
    </row>
    <row r="86" spans="1:8" x14ac:dyDescent="0.25">
      <c r="A86" s="34" t="s">
        <v>861</v>
      </c>
      <c r="B86" s="5" t="s">
        <v>862</v>
      </c>
      <c r="C86" s="172">
        <f>'[1]Bevételek Önkormányzat módosíto'!C86+'[1]Bevétel Hivatal '!C86</f>
        <v>0</v>
      </c>
      <c r="D86" s="172">
        <f>'[1]Bevételek Önkormányzat módosíto'!D86+'[1]Bevétel Hivatal '!D86</f>
        <v>0</v>
      </c>
      <c r="E86" s="172">
        <f>'[1]Bevételek Önkormányzat módosíto'!E86+'[1]Bevétel Hivatal '!E86</f>
        <v>33159200</v>
      </c>
      <c r="F86" s="172">
        <v>0</v>
      </c>
      <c r="G86" s="172">
        <v>0</v>
      </c>
      <c r="H86" s="172">
        <v>0</v>
      </c>
    </row>
    <row r="87" spans="1:8" x14ac:dyDescent="0.25">
      <c r="A87" s="34" t="s">
        <v>863</v>
      </c>
      <c r="B87" s="5" t="s">
        <v>864</v>
      </c>
      <c r="C87" s="172">
        <f>'[1]Bevételek Önkormányzat módosíto'!C87+'[1]Bevétel Hivatal '!C87</f>
        <v>0</v>
      </c>
      <c r="D87" s="172">
        <f>'[1]Bevételek Önkormányzat módosíto'!D87+'[1]Bevétel Hivatal '!D87</f>
        <v>0</v>
      </c>
      <c r="E87" s="172">
        <f>'[1]Bevételek Önkormányzat módosíto'!E87+'[1]Bevétel Hivatal '!E87</f>
        <v>0</v>
      </c>
      <c r="F87" s="172">
        <v>0</v>
      </c>
      <c r="G87" s="172">
        <v>0</v>
      </c>
      <c r="H87" s="172">
        <v>0</v>
      </c>
    </row>
    <row r="88" spans="1:8" x14ac:dyDescent="0.25">
      <c r="A88" s="12" t="s">
        <v>104</v>
      </c>
      <c r="B88" s="5" t="s">
        <v>865</v>
      </c>
      <c r="C88" s="172">
        <f>'[1]Bevételek Önkormányzat módosíto'!C88+'[1]Bevétel Hivatal '!C88</f>
        <v>0</v>
      </c>
      <c r="D88" s="172">
        <f>'[1]Bevételek Önkormányzat módosíto'!D88+'[1]Bevétel Hivatal '!D88</f>
        <v>0</v>
      </c>
      <c r="E88" s="172">
        <f>'[1]Bevételek Önkormányzat módosíto'!E88+'[1]Bevétel Hivatal '!E88</f>
        <v>0</v>
      </c>
      <c r="F88" s="172">
        <v>0</v>
      </c>
      <c r="G88" s="172">
        <v>0</v>
      </c>
      <c r="H88" s="172">
        <v>0</v>
      </c>
    </row>
    <row r="89" spans="1:8" x14ac:dyDescent="0.25">
      <c r="A89" s="14" t="s">
        <v>123</v>
      </c>
      <c r="B89" s="7" t="s">
        <v>867</v>
      </c>
      <c r="C89" s="172">
        <f>'[1]Bevételek Önkormányzat módosíto'!C89+'[1]Bevétel Hivatal '!C89</f>
        <v>17521998</v>
      </c>
      <c r="D89" s="172">
        <f>'[1]Bevételek Önkormányzat módosíto'!D89+'[1]Bevétel Hivatal '!D89</f>
        <v>0</v>
      </c>
      <c r="E89" s="172">
        <f>'[1]Bevételek Önkormányzat módosíto'!E89+'[1]Bevétel Hivatal '!E89</f>
        <v>0</v>
      </c>
      <c r="F89" s="172">
        <v>7985609</v>
      </c>
      <c r="G89" s="172">
        <v>7917446</v>
      </c>
      <c r="H89" s="172">
        <v>11521866</v>
      </c>
    </row>
    <row r="90" spans="1:8" x14ac:dyDescent="0.25">
      <c r="A90" s="12" t="s">
        <v>868</v>
      </c>
      <c r="B90" s="5" t="s">
        <v>869</v>
      </c>
      <c r="C90" s="172">
        <f>'[1]Bevételek Önkormányzat módosíto'!C90+'[1]Bevétel Hivatal '!C90</f>
        <v>0</v>
      </c>
      <c r="D90" s="172">
        <f>'[1]Bevételek Önkormányzat módosíto'!D90+'[1]Bevétel Hivatal '!D90</f>
        <v>0</v>
      </c>
      <c r="E90" s="172">
        <f>'[1]Bevételek Önkormányzat módosíto'!E90+'[1]Bevétel Hivatal '!E90</f>
        <v>0</v>
      </c>
      <c r="F90" s="172">
        <v>0</v>
      </c>
      <c r="G90" s="172">
        <v>0</v>
      </c>
      <c r="H90" s="172">
        <v>0</v>
      </c>
    </row>
    <row r="91" spans="1:8" x14ac:dyDescent="0.25">
      <c r="A91" s="12" t="s">
        <v>870</v>
      </c>
      <c r="B91" s="5" t="s">
        <v>871</v>
      </c>
      <c r="C91" s="172">
        <f>'[1]Bevételek Önkormányzat módosíto'!C91+'[1]Bevétel Hivatal '!C91</f>
        <v>0</v>
      </c>
      <c r="D91" s="172">
        <f>'[1]Bevételek Önkormányzat módosíto'!D91+'[1]Bevétel Hivatal '!D91</f>
        <v>0</v>
      </c>
      <c r="E91" s="172">
        <f>'[1]Bevételek Önkormányzat módosíto'!E91+'[1]Bevétel Hivatal '!E91</f>
        <v>0</v>
      </c>
      <c r="F91" s="172">
        <v>0</v>
      </c>
      <c r="G91" s="172">
        <v>0</v>
      </c>
      <c r="H91" s="172">
        <v>0</v>
      </c>
    </row>
    <row r="92" spans="1:8" x14ac:dyDescent="0.25">
      <c r="A92" s="34" t="s">
        <v>872</v>
      </c>
      <c r="B92" s="5" t="s">
        <v>873</v>
      </c>
      <c r="C92" s="172">
        <f>'[1]Bevételek Önkormányzat módosíto'!C92+'[1]Bevétel Hivatal '!C92</f>
        <v>0</v>
      </c>
      <c r="D92" s="172">
        <f>'[1]Bevételek Önkormányzat módosíto'!D92+'[1]Bevétel Hivatal '!D92</f>
        <v>0</v>
      </c>
      <c r="E92" s="172">
        <f>'[1]Bevételek Önkormányzat módosíto'!E92+'[1]Bevétel Hivatal '!E92</f>
        <v>0</v>
      </c>
      <c r="F92" s="172">
        <v>0</v>
      </c>
      <c r="G92" s="172">
        <v>0</v>
      </c>
      <c r="H92" s="172">
        <v>0</v>
      </c>
    </row>
    <row r="93" spans="1:8" x14ac:dyDescent="0.25">
      <c r="A93" s="34" t="s">
        <v>105</v>
      </c>
      <c r="B93" s="5" t="s">
        <v>874</v>
      </c>
      <c r="C93" s="172">
        <f>'[1]Bevételek Önkormányzat módosíto'!C93+'[1]Bevétel Hivatal '!C93</f>
        <v>0</v>
      </c>
      <c r="D93" s="172">
        <f>'[1]Bevételek Önkormányzat módosíto'!D93+'[1]Bevétel Hivatal '!D93</f>
        <v>0</v>
      </c>
      <c r="E93" s="172">
        <f>'[1]Bevételek Önkormányzat módosíto'!E93+'[1]Bevétel Hivatal '!E93</f>
        <v>0</v>
      </c>
      <c r="F93" s="172">
        <v>0</v>
      </c>
      <c r="G93" s="172">
        <v>0</v>
      </c>
      <c r="H93" s="172">
        <v>0</v>
      </c>
    </row>
    <row r="94" spans="1:8" x14ac:dyDescent="0.25">
      <c r="A94" s="13" t="s">
        <v>124</v>
      </c>
      <c r="B94" s="7" t="s">
        <v>875</v>
      </c>
      <c r="C94" s="172">
        <f>'[1]Bevételek Önkormányzat módosíto'!C94+'[1]Bevétel Hivatal '!C94</f>
        <v>0</v>
      </c>
      <c r="D94" s="172">
        <f>'[1]Bevételek Önkormányzat módosíto'!D94+'[1]Bevétel Hivatal '!D94</f>
        <v>0</v>
      </c>
      <c r="E94" s="172">
        <f>'[1]Bevételek Önkormányzat módosíto'!E94+'[1]Bevétel Hivatal '!E94</f>
        <v>0</v>
      </c>
      <c r="F94" s="172">
        <v>0</v>
      </c>
      <c r="G94" s="172">
        <v>0</v>
      </c>
      <c r="H94" s="172">
        <v>0</v>
      </c>
    </row>
    <row r="95" spans="1:8" x14ac:dyDescent="0.25">
      <c r="A95" s="14" t="s">
        <v>876</v>
      </c>
      <c r="B95" s="7" t="s">
        <v>877</v>
      </c>
      <c r="C95" s="172">
        <f>'[1]Bevételek Önkormányzat módosíto'!C95+'[1]Bevétel Hivatal '!C95</f>
        <v>0</v>
      </c>
      <c r="D95" s="172">
        <f>'[1]Bevételek Önkormányzat módosíto'!D95+'[1]Bevétel Hivatal '!D95</f>
        <v>0</v>
      </c>
      <c r="E95" s="172">
        <f>'[1]Bevételek Önkormányzat módosíto'!E95+'[1]Bevétel Hivatal '!E95</f>
        <v>0</v>
      </c>
      <c r="F95" s="172">
        <v>0</v>
      </c>
      <c r="G95" s="172">
        <v>0</v>
      </c>
      <c r="H95" s="172">
        <v>0</v>
      </c>
    </row>
    <row r="96" spans="1:8" ht="15.75" x14ac:dyDescent="0.25">
      <c r="A96" s="268" t="s">
        <v>125</v>
      </c>
      <c r="B96" s="269" t="s">
        <v>878</v>
      </c>
      <c r="C96" s="285">
        <f>'[1]Bevételek Önkormányzat módosíto'!C96+'[1]Bevétel Hivatal '!C96</f>
        <v>17521998</v>
      </c>
      <c r="D96" s="285">
        <f>'[1]Bevételek Önkormányzat módosíto'!D96+'[1]Bevétel Hivatal '!D96</f>
        <v>0</v>
      </c>
      <c r="E96" s="285">
        <f>'[1]Bevételek Önkormányzat módosíto'!E96+'[1]Bevétel Hivatal '!E96</f>
        <v>33159200</v>
      </c>
      <c r="F96" s="426">
        <v>7985609</v>
      </c>
      <c r="G96" s="426">
        <v>7917446</v>
      </c>
      <c r="H96" s="426">
        <v>11521866</v>
      </c>
    </row>
    <row r="97" spans="1:8" ht="15.75" x14ac:dyDescent="0.25">
      <c r="A97" s="256" t="s">
        <v>107</v>
      </c>
      <c r="B97" s="255"/>
      <c r="C97" s="284">
        <f>'[1]Bevételek Önkormányzat módosíto'!C97+'[1]Bevétel Hivatal '!C97</f>
        <v>104536014</v>
      </c>
      <c r="D97" s="284">
        <f>'[1]Bevételek Önkormányzat módosíto'!D97+'[1]Bevétel Hivatal '!D97</f>
        <v>0</v>
      </c>
      <c r="E97" s="284">
        <f>'[1]Bevételek Önkormányzat módosíto'!E97+'[1]Bevétel Hivatal '!E97</f>
        <v>33159200</v>
      </c>
      <c r="F97" s="427">
        <v>112114979</v>
      </c>
      <c r="G97" s="427">
        <v>126820302</v>
      </c>
      <c r="H97" s="427">
        <v>130424723</v>
      </c>
    </row>
  </sheetData>
  <mergeCells count="3">
    <mergeCell ref="A1:F1"/>
    <mergeCell ref="A3:F3"/>
    <mergeCell ref="A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A4" sqref="A4:E4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ht="25.5" customHeight="1" x14ac:dyDescent="0.25">
      <c r="A1" s="465" t="s">
        <v>976</v>
      </c>
      <c r="B1" s="481"/>
      <c r="C1" s="481"/>
      <c r="D1" s="481"/>
      <c r="E1" s="481"/>
    </row>
    <row r="2" spans="1:5" ht="23.25" customHeight="1" x14ac:dyDescent="0.25">
      <c r="A2" s="464" t="s">
        <v>176</v>
      </c>
      <c r="B2" s="489"/>
      <c r="C2" s="489"/>
      <c r="D2" s="489"/>
      <c r="E2" s="489"/>
    </row>
    <row r="3" spans="1:5" x14ac:dyDescent="0.25">
      <c r="A3" s="1"/>
    </row>
    <row r="4" spans="1:5" x14ac:dyDescent="0.25">
      <c r="A4" s="479" t="s">
        <v>1003</v>
      </c>
      <c r="B4" s="479"/>
      <c r="C4" s="479"/>
      <c r="D4" s="479"/>
      <c r="E4" s="479"/>
    </row>
    <row r="5" spans="1:5" ht="60" customHeight="1" x14ac:dyDescent="0.25">
      <c r="A5" s="49" t="s">
        <v>175</v>
      </c>
      <c r="B5" s="50" t="s">
        <v>225</v>
      </c>
      <c r="C5" s="50" t="s">
        <v>940</v>
      </c>
      <c r="D5" s="197" t="s">
        <v>941</v>
      </c>
      <c r="E5" s="62" t="s">
        <v>262</v>
      </c>
    </row>
    <row r="6" spans="1:5" ht="15" customHeight="1" x14ac:dyDescent="0.25">
      <c r="A6" s="50" t="s">
        <v>149</v>
      </c>
      <c r="B6" s="51"/>
      <c r="C6" s="51"/>
      <c r="D6" s="51">
        <v>2</v>
      </c>
      <c r="E6" s="202">
        <v>2</v>
      </c>
    </row>
    <row r="7" spans="1:5" ht="15" customHeight="1" x14ac:dyDescent="0.25">
      <c r="A7" s="50" t="s">
        <v>150</v>
      </c>
      <c r="B7" s="51"/>
      <c r="C7" s="51"/>
      <c r="D7" s="51">
        <v>2</v>
      </c>
      <c r="E7" s="202">
        <v>2</v>
      </c>
    </row>
    <row r="8" spans="1:5" ht="15" customHeight="1" x14ac:dyDescent="0.25">
      <c r="A8" s="50" t="s">
        <v>151</v>
      </c>
      <c r="B8" s="51"/>
      <c r="C8" s="51"/>
      <c r="D8" s="51">
        <v>3</v>
      </c>
      <c r="E8" s="202">
        <v>3</v>
      </c>
    </row>
    <row r="9" spans="1:5" ht="15" customHeight="1" x14ac:dyDescent="0.25">
      <c r="A9" s="50" t="s">
        <v>152</v>
      </c>
      <c r="B9" s="51"/>
      <c r="C9" s="51"/>
      <c r="D9" s="51"/>
      <c r="E9" s="202"/>
    </row>
    <row r="10" spans="1:5" ht="15" customHeight="1" x14ac:dyDescent="0.25">
      <c r="A10" s="49" t="s">
        <v>170</v>
      </c>
      <c r="B10" s="51"/>
      <c r="C10" s="51"/>
      <c r="D10" s="199">
        <v>7</v>
      </c>
      <c r="E10" s="202">
        <v>7</v>
      </c>
    </row>
    <row r="11" spans="1:5" ht="15" customHeight="1" x14ac:dyDescent="0.25">
      <c r="A11" s="50" t="s">
        <v>153</v>
      </c>
      <c r="B11" s="51"/>
      <c r="C11" s="51"/>
      <c r="D11" s="51"/>
      <c r="E11" s="202"/>
    </row>
    <row r="12" spans="1:5" ht="15" customHeight="1" x14ac:dyDescent="0.25">
      <c r="A12" s="50" t="s">
        <v>154</v>
      </c>
      <c r="B12" s="51"/>
      <c r="C12" s="51"/>
      <c r="D12" s="51"/>
      <c r="E12" s="202"/>
    </row>
    <row r="13" spans="1:5" ht="15" customHeight="1" x14ac:dyDescent="0.25">
      <c r="A13" s="50" t="s">
        <v>155</v>
      </c>
      <c r="B13" s="51"/>
      <c r="C13" s="51"/>
      <c r="D13" s="51"/>
      <c r="E13" s="202"/>
    </row>
    <row r="14" spans="1:5" ht="15" customHeight="1" x14ac:dyDescent="0.25">
      <c r="A14" s="50" t="s">
        <v>156</v>
      </c>
      <c r="B14" s="51">
        <v>1</v>
      </c>
      <c r="C14" s="51"/>
      <c r="D14" s="51"/>
      <c r="E14" s="51">
        <v>1</v>
      </c>
    </row>
    <row r="15" spans="1:5" ht="15" customHeight="1" x14ac:dyDescent="0.25">
      <c r="A15" s="50" t="s">
        <v>157</v>
      </c>
      <c r="B15" s="51">
        <v>1</v>
      </c>
      <c r="C15" s="51"/>
      <c r="D15" s="51"/>
      <c r="E15" s="51">
        <v>1</v>
      </c>
    </row>
    <row r="16" spans="1:5" ht="15" customHeight="1" x14ac:dyDescent="0.25">
      <c r="A16" s="50" t="s">
        <v>158</v>
      </c>
      <c r="B16" s="51">
        <v>1</v>
      </c>
      <c r="C16" s="51"/>
      <c r="D16" s="51"/>
      <c r="E16" s="51">
        <v>1</v>
      </c>
    </row>
    <row r="17" spans="1:5" ht="15" customHeight="1" x14ac:dyDescent="0.25">
      <c r="A17" s="50" t="s">
        <v>928</v>
      </c>
      <c r="B17" s="51"/>
      <c r="C17" s="51"/>
      <c r="D17" s="51"/>
      <c r="E17" s="51"/>
    </row>
    <row r="18" spans="1:5" ht="15" customHeight="1" x14ac:dyDescent="0.25">
      <c r="A18" s="50" t="s">
        <v>929</v>
      </c>
      <c r="B18" s="51"/>
      <c r="C18" s="51"/>
      <c r="D18" s="51"/>
      <c r="E18" s="51"/>
    </row>
    <row r="19" spans="1:5" ht="15" customHeight="1" x14ac:dyDescent="0.25">
      <c r="A19" s="50" t="s">
        <v>159</v>
      </c>
      <c r="B19" s="51"/>
      <c r="C19" s="51"/>
      <c r="D19" s="51"/>
      <c r="E19" s="51"/>
    </row>
    <row r="20" spans="1:5" ht="15" customHeight="1" x14ac:dyDescent="0.25">
      <c r="A20" s="49" t="s">
        <v>171</v>
      </c>
      <c r="B20" s="199">
        <v>3</v>
      </c>
      <c r="C20" s="199"/>
      <c r="D20" s="51"/>
      <c r="E20" s="199">
        <v>3</v>
      </c>
    </row>
    <row r="21" spans="1:5" ht="15" customHeight="1" x14ac:dyDescent="0.25">
      <c r="A21" s="50" t="s">
        <v>160</v>
      </c>
      <c r="B21" s="51"/>
      <c r="C21" s="51"/>
      <c r="D21" s="51"/>
      <c r="E21" s="51"/>
    </row>
    <row r="22" spans="1:5" ht="15" customHeight="1" x14ac:dyDescent="0.25">
      <c r="A22" s="50" t="s">
        <v>161</v>
      </c>
      <c r="B22" s="51"/>
      <c r="C22" s="51"/>
      <c r="D22" s="51"/>
      <c r="E22" s="51"/>
    </row>
    <row r="23" spans="1:5" ht="15" customHeight="1" x14ac:dyDescent="0.25">
      <c r="A23" s="50" t="s">
        <v>162</v>
      </c>
      <c r="B23" s="51"/>
      <c r="C23" s="51"/>
      <c r="D23" s="51"/>
      <c r="E23" s="51"/>
    </row>
    <row r="24" spans="1:5" ht="15" customHeight="1" x14ac:dyDescent="0.25">
      <c r="A24" s="49" t="s">
        <v>172</v>
      </c>
      <c r="B24" s="198"/>
      <c r="C24" s="51"/>
      <c r="D24" s="51"/>
      <c r="E24" s="198"/>
    </row>
    <row r="25" spans="1:5" ht="15" customHeight="1" x14ac:dyDescent="0.25">
      <c r="A25" s="50" t="s">
        <v>163</v>
      </c>
      <c r="B25" s="51">
        <v>1</v>
      </c>
      <c r="C25" s="51"/>
      <c r="D25" s="51"/>
      <c r="E25" s="51">
        <v>1</v>
      </c>
    </row>
    <row r="26" spans="1:5" ht="15" customHeight="1" x14ac:dyDescent="0.25">
      <c r="A26" s="50" t="s">
        <v>164</v>
      </c>
      <c r="B26" s="51">
        <v>4</v>
      </c>
      <c r="C26" s="51"/>
      <c r="D26" s="51"/>
      <c r="E26" s="51">
        <v>4</v>
      </c>
    </row>
    <row r="27" spans="1:5" ht="15" customHeight="1" x14ac:dyDescent="0.25">
      <c r="A27" s="50" t="s">
        <v>165</v>
      </c>
      <c r="B27" s="51"/>
      <c r="C27" s="51"/>
      <c r="D27" s="51"/>
      <c r="E27" s="51"/>
    </row>
    <row r="28" spans="1:5" ht="15" customHeight="1" x14ac:dyDescent="0.25">
      <c r="A28" s="49" t="s">
        <v>173</v>
      </c>
      <c r="B28" s="199">
        <v>5</v>
      </c>
      <c r="C28" s="51"/>
      <c r="D28" s="51"/>
      <c r="E28" s="199">
        <v>5</v>
      </c>
    </row>
    <row r="29" spans="1:5" ht="37.5" customHeight="1" x14ac:dyDescent="0.25">
      <c r="A29" s="49" t="s">
        <v>174</v>
      </c>
      <c r="B29" s="201">
        <v>8</v>
      </c>
      <c r="C29" s="200"/>
      <c r="D29" s="200">
        <v>7</v>
      </c>
      <c r="E29" s="237">
        <v>15</v>
      </c>
    </row>
    <row r="30" spans="1:5" ht="15" customHeight="1" x14ac:dyDescent="0.25">
      <c r="A30" s="50" t="s">
        <v>166</v>
      </c>
      <c r="B30" s="51"/>
      <c r="C30" s="51"/>
      <c r="D30" s="51"/>
      <c r="E30" s="26"/>
    </row>
    <row r="31" spans="1:5" ht="15" customHeight="1" x14ac:dyDescent="0.25">
      <c r="A31" s="50" t="s">
        <v>167</v>
      </c>
      <c r="B31" s="51"/>
      <c r="C31" s="51"/>
      <c r="D31" s="51"/>
      <c r="E31" s="26"/>
    </row>
    <row r="32" spans="1:5" ht="15" customHeight="1" x14ac:dyDescent="0.25">
      <c r="A32" s="50" t="s">
        <v>168</v>
      </c>
      <c r="B32" s="51"/>
      <c r="C32" s="51"/>
      <c r="D32" s="51"/>
      <c r="E32" s="26"/>
    </row>
    <row r="33" spans="1:5" ht="15" customHeight="1" x14ac:dyDescent="0.25">
      <c r="A33" s="50" t="s">
        <v>169</v>
      </c>
      <c r="B33" s="51"/>
      <c r="C33" s="51"/>
      <c r="D33" s="51"/>
      <c r="E33" s="26"/>
    </row>
    <row r="34" spans="1:5" ht="36" customHeight="1" x14ac:dyDescent="0.25">
      <c r="A34" s="49" t="s">
        <v>315</v>
      </c>
      <c r="B34" s="51"/>
      <c r="C34" s="51"/>
      <c r="D34" s="51"/>
      <c r="E34" s="26"/>
    </row>
    <row r="35" spans="1:5" x14ac:dyDescent="0.25">
      <c r="A35" s="486"/>
      <c r="B35" s="487"/>
      <c r="C35" s="487"/>
      <c r="D35" s="487"/>
    </row>
    <row r="36" spans="1:5" x14ac:dyDescent="0.25">
      <c r="A36" s="488"/>
      <c r="B36" s="487"/>
      <c r="C36" s="487"/>
      <c r="D36" s="487"/>
    </row>
  </sheetData>
  <mergeCells count="5">
    <mergeCell ref="A35:D35"/>
    <mergeCell ref="A36:D36"/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workbookViewId="0">
      <selection activeCell="A4" sqref="A4:H4"/>
    </sheetView>
  </sheetViews>
  <sheetFormatPr defaultRowHeight="15" x14ac:dyDescent="0.25"/>
  <cols>
    <col min="1" max="1" width="64.7109375" customWidth="1"/>
    <col min="2" max="2" width="14.28515625" customWidth="1"/>
    <col min="3" max="3" width="18.5703125" customWidth="1"/>
    <col min="4" max="4" width="16.42578125" customWidth="1"/>
    <col min="5" max="5" width="11.28515625" customWidth="1"/>
    <col min="6" max="6" width="11.42578125" customWidth="1"/>
    <col min="7" max="7" width="12.85546875" customWidth="1"/>
    <col min="8" max="8" width="13.28515625" customWidth="1"/>
    <col min="9" max="9" width="13.7109375" customWidth="1"/>
    <col min="10" max="10" width="15" customWidth="1"/>
    <col min="11" max="11" width="13.28515625" customWidth="1"/>
  </cols>
  <sheetData>
    <row r="1" spans="1:11" ht="21.75" customHeight="1" x14ac:dyDescent="0.25">
      <c r="A1" s="465" t="s">
        <v>976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</row>
    <row r="2" spans="1:11" ht="26.25" customHeight="1" x14ac:dyDescent="0.25">
      <c r="A2" s="469" t="s">
        <v>913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</row>
    <row r="3" spans="1:11" ht="26.25" customHeight="1" x14ac:dyDescent="0.25">
      <c r="A3" s="183"/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x14ac:dyDescent="0.25">
      <c r="A4" s="490" t="s">
        <v>1004</v>
      </c>
      <c r="B4" s="490"/>
      <c r="C4" s="490"/>
      <c r="D4" s="490"/>
      <c r="E4" s="490"/>
      <c r="F4" s="490"/>
      <c r="G4" s="490"/>
      <c r="H4" s="490"/>
    </row>
    <row r="5" spans="1:11" ht="43.5" customHeight="1" x14ac:dyDescent="0.3">
      <c r="A5" s="2" t="s">
        <v>576</v>
      </c>
      <c r="B5" s="3" t="s">
        <v>577</v>
      </c>
      <c r="C5" s="238" t="s">
        <v>260</v>
      </c>
      <c r="D5" s="238" t="s">
        <v>261</v>
      </c>
      <c r="E5" s="238" t="s">
        <v>261</v>
      </c>
      <c r="F5" s="238" t="s">
        <v>261</v>
      </c>
      <c r="G5" s="238" t="s">
        <v>261</v>
      </c>
      <c r="H5" s="175" t="s">
        <v>262</v>
      </c>
    </row>
    <row r="6" spans="1:11" ht="16.5" customHeight="1" x14ac:dyDescent="0.25">
      <c r="A6" s="26" t="s">
        <v>942</v>
      </c>
      <c r="B6" s="26"/>
      <c r="C6" s="217"/>
      <c r="D6" s="217"/>
      <c r="E6" s="217"/>
      <c r="F6" s="217"/>
      <c r="G6" s="217"/>
      <c r="H6" s="217"/>
    </row>
    <row r="7" spans="1:11" x14ac:dyDescent="0.25">
      <c r="A7" s="26"/>
      <c r="B7" s="26"/>
      <c r="C7" s="217"/>
      <c r="D7" s="217"/>
      <c r="E7" s="217"/>
      <c r="F7" s="217"/>
      <c r="G7" s="217"/>
      <c r="H7" s="217"/>
    </row>
    <row r="8" spans="1:11" x14ac:dyDescent="0.25">
      <c r="A8" s="26"/>
      <c r="B8" s="26"/>
      <c r="C8" s="217"/>
      <c r="D8" s="217"/>
      <c r="E8" s="217"/>
      <c r="F8" s="217"/>
      <c r="G8" s="217"/>
      <c r="H8" s="217"/>
    </row>
    <row r="9" spans="1:11" x14ac:dyDescent="0.25">
      <c r="A9" s="26"/>
      <c r="B9" s="26"/>
      <c r="C9" s="217"/>
      <c r="D9" s="217"/>
      <c r="E9" s="217"/>
      <c r="F9" s="217"/>
      <c r="G9" s="217"/>
      <c r="H9" s="217"/>
    </row>
    <row r="10" spans="1:11" x14ac:dyDescent="0.25">
      <c r="A10" s="12" t="s">
        <v>679</v>
      </c>
      <c r="B10" s="6" t="s">
        <v>680</v>
      </c>
      <c r="C10" s="217"/>
      <c r="D10" s="217"/>
      <c r="E10" s="217"/>
      <c r="F10" s="217"/>
      <c r="G10" s="217"/>
      <c r="H10" s="217"/>
    </row>
    <row r="11" spans="1:11" x14ac:dyDescent="0.25">
      <c r="A11" s="12"/>
      <c r="B11" s="6"/>
      <c r="C11" s="217"/>
      <c r="D11" s="217"/>
      <c r="E11" s="217"/>
      <c r="F11" s="217"/>
      <c r="G11" s="217"/>
      <c r="H11" s="217"/>
    </row>
    <row r="12" spans="1:11" x14ac:dyDescent="0.25">
      <c r="A12" s="12"/>
      <c r="B12" s="6"/>
      <c r="C12" s="217"/>
      <c r="D12" s="217"/>
      <c r="E12" s="217"/>
      <c r="F12" s="217"/>
      <c r="G12" s="217"/>
      <c r="H12" s="217"/>
    </row>
    <row r="13" spans="1:11" x14ac:dyDescent="0.25">
      <c r="A13" s="12"/>
      <c r="B13" s="6"/>
      <c r="C13" s="217"/>
      <c r="D13" s="217"/>
      <c r="E13" s="217"/>
      <c r="F13" s="217"/>
      <c r="G13" s="217"/>
      <c r="H13" s="217"/>
    </row>
    <row r="14" spans="1:11" x14ac:dyDescent="0.25">
      <c r="A14" s="12"/>
      <c r="B14" s="6"/>
      <c r="C14" s="217"/>
      <c r="D14" s="217"/>
      <c r="E14" s="217"/>
      <c r="F14" s="217"/>
      <c r="G14" s="217"/>
      <c r="H14" s="217"/>
    </row>
    <row r="15" spans="1:11" x14ac:dyDescent="0.25">
      <c r="A15" s="12" t="s">
        <v>18</v>
      </c>
      <c r="B15" s="6" t="s">
        <v>681</v>
      </c>
      <c r="C15" s="217"/>
      <c r="D15" s="217"/>
      <c r="E15" s="217"/>
      <c r="F15" s="217"/>
      <c r="G15" s="217"/>
      <c r="H15" s="217"/>
    </row>
    <row r="16" spans="1:11" x14ac:dyDescent="0.25">
      <c r="A16" s="12" t="s">
        <v>943</v>
      </c>
      <c r="B16" s="6"/>
      <c r="C16" s="217"/>
      <c r="D16" s="217"/>
      <c r="E16" s="217"/>
      <c r="F16" s="217"/>
      <c r="G16" s="217"/>
      <c r="H16" s="217"/>
    </row>
    <row r="17" spans="1:8" x14ac:dyDescent="0.25">
      <c r="A17" s="12"/>
      <c r="B17" s="6"/>
      <c r="C17" s="217"/>
      <c r="D17" s="217"/>
      <c r="E17" s="217"/>
      <c r="F17" s="217"/>
      <c r="G17" s="217"/>
      <c r="H17" s="217"/>
    </row>
    <row r="18" spans="1:8" x14ac:dyDescent="0.25">
      <c r="A18" s="12"/>
      <c r="B18" s="6"/>
      <c r="C18" s="217"/>
      <c r="D18" s="217"/>
      <c r="E18" s="217"/>
      <c r="F18" s="217"/>
      <c r="G18" s="217"/>
      <c r="H18" s="217"/>
    </row>
    <row r="19" spans="1:8" x14ac:dyDescent="0.25">
      <c r="A19" s="12"/>
      <c r="B19" s="6"/>
      <c r="C19" s="217"/>
      <c r="D19" s="217"/>
      <c r="E19" s="217"/>
      <c r="F19" s="217"/>
      <c r="G19" s="217"/>
      <c r="H19" s="217"/>
    </row>
    <row r="20" spans="1:8" x14ac:dyDescent="0.25">
      <c r="A20" s="5" t="s">
        <v>682</v>
      </c>
      <c r="B20" s="6" t="s">
        <v>683</v>
      </c>
      <c r="C20" s="217"/>
      <c r="D20" s="217">
        <v>1009370</v>
      </c>
      <c r="E20" s="217"/>
      <c r="F20" s="217"/>
      <c r="G20" s="217"/>
      <c r="H20" s="217">
        <v>1009370</v>
      </c>
    </row>
    <row r="21" spans="1:8" x14ac:dyDescent="0.25">
      <c r="A21" s="5"/>
      <c r="B21" s="6"/>
      <c r="C21" s="217"/>
      <c r="D21" s="217"/>
      <c r="E21" s="217"/>
      <c r="F21" s="217"/>
      <c r="G21" s="217"/>
      <c r="H21" s="217"/>
    </row>
    <row r="22" spans="1:8" x14ac:dyDescent="0.25">
      <c r="A22" s="5"/>
      <c r="B22" s="6"/>
      <c r="C22" s="217"/>
      <c r="D22" s="217"/>
      <c r="E22" s="217"/>
      <c r="F22" s="217"/>
      <c r="G22" s="217"/>
      <c r="H22" s="217"/>
    </row>
    <row r="23" spans="1:8" x14ac:dyDescent="0.25">
      <c r="A23" s="12" t="s">
        <v>684</v>
      </c>
      <c r="B23" s="6" t="s">
        <v>685</v>
      </c>
      <c r="C23" s="217">
        <v>976764</v>
      </c>
      <c r="D23" s="217">
        <v>75000</v>
      </c>
      <c r="E23" s="217"/>
      <c r="F23" s="217"/>
      <c r="G23" s="217"/>
      <c r="H23" s="217">
        <v>1051764</v>
      </c>
    </row>
    <row r="24" spans="1:8" x14ac:dyDescent="0.25">
      <c r="A24" s="12"/>
      <c r="B24" s="6"/>
      <c r="C24" s="217"/>
      <c r="D24" s="217"/>
      <c r="E24" s="217"/>
      <c r="F24" s="217"/>
      <c r="G24" s="217"/>
      <c r="H24" s="217">
        <v>0</v>
      </c>
    </row>
    <row r="25" spans="1:8" x14ac:dyDescent="0.25">
      <c r="A25" s="12"/>
      <c r="B25" s="6"/>
      <c r="C25" s="217"/>
      <c r="D25" s="217"/>
      <c r="E25" s="217"/>
      <c r="F25" s="217"/>
      <c r="G25" s="217"/>
      <c r="H25" s="217">
        <v>0</v>
      </c>
    </row>
    <row r="26" spans="1:8" x14ac:dyDescent="0.25">
      <c r="A26" s="12" t="s">
        <v>686</v>
      </c>
      <c r="B26" s="6" t="s">
        <v>687</v>
      </c>
      <c r="C26" s="217"/>
      <c r="D26" s="217"/>
      <c r="E26" s="217"/>
      <c r="F26" s="217"/>
      <c r="G26" s="217"/>
      <c r="H26" s="217">
        <v>0</v>
      </c>
    </row>
    <row r="27" spans="1:8" x14ac:dyDescent="0.25">
      <c r="A27" s="12"/>
      <c r="B27" s="6"/>
      <c r="C27" s="217"/>
      <c r="D27" s="217"/>
      <c r="E27" s="217"/>
      <c r="F27" s="217"/>
      <c r="G27" s="217"/>
      <c r="H27" s="217">
        <v>0</v>
      </c>
    </row>
    <row r="28" spans="1:8" x14ac:dyDescent="0.25">
      <c r="A28" s="12"/>
      <c r="B28" s="6"/>
      <c r="C28" s="217"/>
      <c r="D28" s="217"/>
      <c r="E28" s="217"/>
      <c r="F28" s="217"/>
      <c r="G28" s="217"/>
      <c r="H28" s="217">
        <v>0</v>
      </c>
    </row>
    <row r="29" spans="1:8" x14ac:dyDescent="0.25">
      <c r="A29" s="5" t="s">
        <v>688</v>
      </c>
      <c r="B29" s="6" t="s">
        <v>689</v>
      </c>
      <c r="C29" s="217"/>
      <c r="D29" s="217"/>
      <c r="E29" s="217"/>
      <c r="F29" s="217"/>
      <c r="G29" s="217"/>
      <c r="H29" s="217">
        <v>0</v>
      </c>
    </row>
    <row r="30" spans="1:8" x14ac:dyDescent="0.25">
      <c r="A30" s="5" t="s">
        <v>690</v>
      </c>
      <c r="B30" s="6" t="s">
        <v>691</v>
      </c>
      <c r="C30" s="217">
        <v>263727</v>
      </c>
      <c r="D30" s="217">
        <v>291396</v>
      </c>
      <c r="E30" s="217"/>
      <c r="F30" s="217"/>
      <c r="G30" s="217"/>
      <c r="H30" s="217">
        <v>555123</v>
      </c>
    </row>
    <row r="31" spans="1:8" ht="15.75" x14ac:dyDescent="0.25">
      <c r="A31" s="293" t="s">
        <v>19</v>
      </c>
      <c r="B31" s="294" t="s">
        <v>692</v>
      </c>
      <c r="C31" s="297">
        <v>1240490</v>
      </c>
      <c r="D31" s="297">
        <v>1375766</v>
      </c>
      <c r="E31" s="297"/>
      <c r="F31" s="297"/>
      <c r="G31" s="297"/>
      <c r="H31" s="297">
        <v>2616256</v>
      </c>
    </row>
    <row r="32" spans="1:8" ht="15.75" x14ac:dyDescent="0.25">
      <c r="A32" s="286" t="s">
        <v>963</v>
      </c>
      <c r="B32" s="287"/>
      <c r="C32" s="217"/>
      <c r="D32" s="217"/>
      <c r="E32" s="217"/>
      <c r="F32" s="217"/>
      <c r="G32" s="217"/>
      <c r="H32" s="217">
        <v>0</v>
      </c>
    </row>
    <row r="33" spans="1:8" ht="15.75" x14ac:dyDescent="0.25">
      <c r="A33" s="286" t="s">
        <v>964</v>
      </c>
      <c r="B33" s="287"/>
      <c r="C33" s="217"/>
      <c r="D33" s="217"/>
      <c r="E33" s="217"/>
      <c r="F33" s="217"/>
      <c r="G33" s="217"/>
      <c r="H33" s="217">
        <v>0</v>
      </c>
    </row>
    <row r="34" spans="1:8" ht="15.75" x14ac:dyDescent="0.25">
      <c r="A34" s="20"/>
      <c r="B34" s="8"/>
      <c r="C34" s="217"/>
      <c r="D34" s="217"/>
      <c r="E34" s="217"/>
      <c r="F34" s="217"/>
      <c r="G34" s="217"/>
      <c r="H34" s="217">
        <v>0</v>
      </c>
    </row>
    <row r="35" spans="1:8" ht="15.75" x14ac:dyDescent="0.25">
      <c r="A35" s="20"/>
      <c r="B35" s="8"/>
      <c r="C35" s="217"/>
      <c r="D35" s="217"/>
      <c r="E35" s="217"/>
      <c r="F35" s="217"/>
      <c r="G35" s="217"/>
      <c r="H35" s="217">
        <v>0</v>
      </c>
    </row>
    <row r="36" spans="1:8" x14ac:dyDescent="0.25">
      <c r="A36" s="12" t="s">
        <v>948</v>
      </c>
      <c r="B36" s="6" t="s">
        <v>694</v>
      </c>
      <c r="C36" s="217">
        <v>5811064</v>
      </c>
      <c r="D36" s="217"/>
      <c r="E36" s="217"/>
      <c r="F36" s="217"/>
      <c r="G36" s="217"/>
      <c r="H36" s="217">
        <v>5811064</v>
      </c>
    </row>
    <row r="37" spans="1:8" x14ac:dyDescent="0.25">
      <c r="A37" s="12"/>
      <c r="B37" s="6"/>
      <c r="C37" s="217"/>
      <c r="D37" s="217"/>
      <c r="E37" s="217"/>
      <c r="F37" s="217"/>
      <c r="G37" s="217"/>
      <c r="H37" s="217">
        <v>0</v>
      </c>
    </row>
    <row r="38" spans="1:8" x14ac:dyDescent="0.25">
      <c r="A38" s="12"/>
      <c r="B38" s="6"/>
      <c r="C38" s="217"/>
      <c r="D38" s="217"/>
      <c r="E38" s="217"/>
      <c r="F38" s="217"/>
      <c r="G38" s="217"/>
      <c r="H38" s="217">
        <v>0</v>
      </c>
    </row>
    <row r="39" spans="1:8" x14ac:dyDescent="0.25">
      <c r="A39" s="12"/>
      <c r="B39" s="6"/>
      <c r="C39" s="217"/>
      <c r="D39" s="217"/>
      <c r="E39" s="217"/>
      <c r="F39" s="217"/>
      <c r="G39" s="217"/>
      <c r="H39" s="217">
        <v>0</v>
      </c>
    </row>
    <row r="40" spans="1:8" x14ac:dyDescent="0.25">
      <c r="A40" s="12"/>
      <c r="B40" s="6"/>
      <c r="C40" s="217"/>
      <c r="D40" s="217"/>
      <c r="E40" s="217"/>
      <c r="F40" s="217"/>
      <c r="G40" s="217"/>
      <c r="H40" s="217">
        <v>0</v>
      </c>
    </row>
    <row r="41" spans="1:8" x14ac:dyDescent="0.25">
      <c r="A41" s="12" t="s">
        <v>695</v>
      </c>
      <c r="B41" s="6" t="s">
        <v>696</v>
      </c>
      <c r="C41" s="217"/>
      <c r="D41" s="217"/>
      <c r="E41" s="217"/>
      <c r="F41" s="217"/>
      <c r="G41" s="217"/>
      <c r="H41" s="217">
        <v>0</v>
      </c>
    </row>
    <row r="42" spans="1:8" x14ac:dyDescent="0.25">
      <c r="A42" s="12"/>
      <c r="B42" s="6"/>
      <c r="C42" s="217"/>
      <c r="D42" s="217"/>
      <c r="E42" s="217"/>
      <c r="F42" s="217"/>
      <c r="G42" s="217"/>
      <c r="H42" s="217">
        <v>0</v>
      </c>
    </row>
    <row r="43" spans="1:8" x14ac:dyDescent="0.25">
      <c r="A43" s="12"/>
      <c r="B43" s="6"/>
      <c r="C43" s="217"/>
      <c r="D43" s="217"/>
      <c r="E43" s="217"/>
      <c r="F43" s="217"/>
      <c r="G43" s="217"/>
      <c r="H43" s="217">
        <v>0</v>
      </c>
    </row>
    <row r="44" spans="1:8" x14ac:dyDescent="0.25">
      <c r="A44" s="12"/>
      <c r="B44" s="6"/>
      <c r="C44" s="217"/>
      <c r="D44" s="217"/>
      <c r="E44" s="217"/>
      <c r="F44" s="217"/>
      <c r="G44" s="217"/>
      <c r="H44" s="217">
        <v>0</v>
      </c>
    </row>
    <row r="45" spans="1:8" x14ac:dyDescent="0.25">
      <c r="A45" s="12"/>
      <c r="B45" s="6"/>
      <c r="C45" s="217"/>
      <c r="D45" s="217"/>
      <c r="E45" s="217"/>
      <c r="F45" s="217"/>
      <c r="G45" s="217"/>
      <c r="H45" s="217">
        <v>0</v>
      </c>
    </row>
    <row r="46" spans="1:8" x14ac:dyDescent="0.25">
      <c r="A46" s="12" t="s">
        <v>697</v>
      </c>
      <c r="B46" s="6" t="s">
        <v>698</v>
      </c>
      <c r="C46" s="217"/>
      <c r="D46" s="217"/>
      <c r="E46" s="217"/>
      <c r="F46" s="217"/>
      <c r="G46" s="217"/>
      <c r="H46" s="217">
        <v>0</v>
      </c>
    </row>
    <row r="47" spans="1:8" x14ac:dyDescent="0.25">
      <c r="A47" s="12" t="s">
        <v>699</v>
      </c>
      <c r="B47" s="6" t="s">
        <v>700</v>
      </c>
      <c r="C47" s="217">
        <v>1521133</v>
      </c>
      <c r="D47" s="217"/>
      <c r="E47" s="217"/>
      <c r="F47" s="217"/>
      <c r="G47" s="217"/>
      <c r="H47" s="217">
        <v>1521133</v>
      </c>
    </row>
    <row r="48" spans="1:8" ht="15.75" x14ac:dyDescent="0.25">
      <c r="A48" s="293" t="s">
        <v>20</v>
      </c>
      <c r="B48" s="294" t="s">
        <v>701</v>
      </c>
      <c r="C48" s="297">
        <v>7332197</v>
      </c>
      <c r="D48" s="297"/>
      <c r="E48" s="297"/>
      <c r="F48" s="297"/>
      <c r="G48" s="297"/>
      <c r="H48" s="297">
        <v>7332197</v>
      </c>
    </row>
    <row r="51" spans="1:7" x14ac:dyDescent="0.25">
      <c r="A51" s="156" t="s">
        <v>236</v>
      </c>
      <c r="B51" s="156" t="s">
        <v>944</v>
      </c>
      <c r="C51" s="156" t="s">
        <v>945</v>
      </c>
      <c r="D51" s="156" t="s">
        <v>946</v>
      </c>
      <c r="E51" s="174"/>
      <c r="F51" s="174"/>
      <c r="G51" s="174"/>
    </row>
    <row r="52" spans="1:7" x14ac:dyDescent="0.25">
      <c r="A52" s="157" t="s">
        <v>942</v>
      </c>
      <c r="B52" s="157"/>
      <c r="C52" s="157"/>
      <c r="D52" s="157"/>
      <c r="E52" s="174"/>
      <c r="F52" s="174"/>
      <c r="G52" s="174"/>
    </row>
    <row r="53" spans="1:7" x14ac:dyDescent="0.25">
      <c r="A53" s="157"/>
      <c r="B53" s="157"/>
      <c r="C53" s="157"/>
      <c r="D53" s="157"/>
      <c r="E53" s="174"/>
      <c r="F53" s="174"/>
      <c r="G53" s="174"/>
    </row>
    <row r="54" spans="1:7" x14ac:dyDescent="0.25">
      <c r="A54" s="157"/>
      <c r="B54" s="157"/>
      <c r="C54" s="157"/>
      <c r="D54" s="157"/>
      <c r="E54" s="174"/>
      <c r="F54" s="174"/>
      <c r="G54" s="174"/>
    </row>
    <row r="55" spans="1:7" x14ac:dyDescent="0.25">
      <c r="A55" s="157"/>
      <c r="B55" s="157"/>
      <c r="C55" s="157"/>
      <c r="D55" s="157"/>
      <c r="E55" s="174"/>
      <c r="F55" s="174"/>
      <c r="G55" s="174"/>
    </row>
    <row r="56" spans="1:7" x14ac:dyDescent="0.25">
      <c r="A56" s="288" t="s">
        <v>679</v>
      </c>
      <c r="B56" s="289"/>
      <c r="C56" s="157"/>
      <c r="D56" s="157"/>
      <c r="E56" s="174"/>
      <c r="F56" s="174"/>
      <c r="G56" s="174"/>
    </row>
    <row r="57" spans="1:7" x14ac:dyDescent="0.25">
      <c r="A57" s="288"/>
      <c r="B57" s="290"/>
      <c r="C57" s="157"/>
      <c r="D57" s="157"/>
      <c r="E57" s="174"/>
      <c r="F57" s="174"/>
      <c r="G57" s="174"/>
    </row>
    <row r="58" spans="1:7" x14ac:dyDescent="0.25">
      <c r="A58" s="288"/>
      <c r="B58" s="289"/>
      <c r="C58" s="157"/>
      <c r="D58" s="157"/>
      <c r="E58" s="174"/>
      <c r="F58" s="174"/>
      <c r="G58" s="174"/>
    </row>
    <row r="59" spans="1:7" x14ac:dyDescent="0.25">
      <c r="A59" s="288"/>
      <c r="B59" s="289"/>
      <c r="C59" s="157"/>
      <c r="D59" s="157"/>
      <c r="E59" s="174"/>
      <c r="F59" s="174"/>
      <c r="G59" s="174"/>
    </row>
    <row r="60" spans="1:7" x14ac:dyDescent="0.25">
      <c r="A60" s="288"/>
      <c r="B60" s="289"/>
      <c r="C60" s="157"/>
      <c r="D60" s="157"/>
      <c r="E60" s="174"/>
      <c r="F60" s="174"/>
      <c r="G60" s="174"/>
    </row>
    <row r="61" spans="1:7" x14ac:dyDescent="0.25">
      <c r="A61" s="288" t="s">
        <v>18</v>
      </c>
      <c r="B61" s="289"/>
      <c r="C61" s="157"/>
      <c r="D61" s="157"/>
      <c r="E61" s="174"/>
      <c r="F61" s="174"/>
      <c r="G61" s="174"/>
    </row>
    <row r="62" spans="1:7" x14ac:dyDescent="0.25">
      <c r="A62" s="288" t="s">
        <v>947</v>
      </c>
      <c r="B62" s="289"/>
      <c r="C62" s="157"/>
      <c r="D62" s="157"/>
      <c r="E62" s="174"/>
      <c r="F62" s="174"/>
      <c r="G62" s="174"/>
    </row>
    <row r="63" spans="1:7" x14ac:dyDescent="0.25">
      <c r="A63" s="288"/>
      <c r="B63" s="289"/>
      <c r="C63" s="157"/>
      <c r="D63" s="157"/>
      <c r="E63" s="174"/>
      <c r="F63" s="174"/>
      <c r="G63" s="174"/>
    </row>
    <row r="64" spans="1:7" x14ac:dyDescent="0.25">
      <c r="A64" s="288"/>
      <c r="B64" s="289"/>
      <c r="C64" s="157"/>
      <c r="D64" s="157"/>
      <c r="E64" s="174"/>
      <c r="F64" s="174"/>
      <c r="G64" s="174"/>
    </row>
    <row r="65" spans="1:7" x14ac:dyDescent="0.25">
      <c r="A65" s="288"/>
      <c r="B65" s="289"/>
      <c r="C65" s="157"/>
      <c r="D65" s="157"/>
      <c r="E65" s="174"/>
      <c r="F65" s="174"/>
      <c r="G65" s="174"/>
    </row>
    <row r="66" spans="1:7" x14ac:dyDescent="0.25">
      <c r="A66" s="291" t="s">
        <v>682</v>
      </c>
      <c r="B66" s="289"/>
      <c r="C66" s="157"/>
      <c r="D66" s="157"/>
      <c r="E66" s="174"/>
      <c r="F66" s="174"/>
      <c r="G66" s="174"/>
    </row>
    <row r="67" spans="1:7" x14ac:dyDescent="0.25">
      <c r="A67" s="291" t="s">
        <v>968</v>
      </c>
      <c r="B67" s="289"/>
      <c r="C67" s="157"/>
      <c r="D67" s="157"/>
      <c r="E67" s="174"/>
      <c r="F67" s="174"/>
      <c r="G67" s="174"/>
    </row>
    <row r="68" spans="1:7" x14ac:dyDescent="0.25">
      <c r="A68" s="291"/>
      <c r="B68" s="289"/>
      <c r="C68" s="157"/>
      <c r="D68" s="157"/>
      <c r="E68" s="174"/>
      <c r="F68" s="174"/>
      <c r="G68" s="174"/>
    </row>
    <row r="69" spans="1:7" ht="30" x14ac:dyDescent="0.25">
      <c r="A69" s="288" t="s">
        <v>986</v>
      </c>
      <c r="B69" s="289">
        <v>976763</v>
      </c>
      <c r="C69" s="157">
        <v>263727</v>
      </c>
      <c r="D69" s="157">
        <v>1240490</v>
      </c>
      <c r="E69" s="174"/>
      <c r="F69" s="174"/>
      <c r="G69" s="174"/>
    </row>
    <row r="70" spans="1:7" ht="15.75" x14ac:dyDescent="0.25">
      <c r="A70" s="293" t="s">
        <v>19</v>
      </c>
      <c r="B70" s="295">
        <v>976764</v>
      </c>
      <c r="C70" s="296">
        <v>263726</v>
      </c>
      <c r="D70" s="296">
        <v>1240490</v>
      </c>
      <c r="E70" s="174"/>
      <c r="F70" s="174"/>
      <c r="G70" s="174"/>
    </row>
    <row r="71" spans="1:7" ht="15.75" x14ac:dyDescent="0.25">
      <c r="A71" s="286"/>
      <c r="B71" s="292"/>
      <c r="C71" s="157"/>
      <c r="D71" s="157"/>
      <c r="E71" s="174"/>
      <c r="F71" s="174"/>
      <c r="G71" s="174"/>
    </row>
    <row r="72" spans="1:7" ht="15.75" x14ac:dyDescent="0.25">
      <c r="A72" s="286"/>
      <c r="B72" s="292"/>
      <c r="C72" s="157"/>
      <c r="D72" s="157"/>
      <c r="E72" s="174"/>
      <c r="F72" s="174"/>
      <c r="G72" s="174"/>
    </row>
    <row r="73" spans="1:7" ht="15.75" x14ac:dyDescent="0.25">
      <c r="A73" s="286"/>
      <c r="B73" s="292"/>
      <c r="C73" s="157"/>
      <c r="D73" s="157"/>
      <c r="E73" s="174"/>
      <c r="F73" s="174"/>
      <c r="G73" s="174"/>
    </row>
    <row r="74" spans="1:7" ht="15.75" x14ac:dyDescent="0.25">
      <c r="A74" s="286"/>
      <c r="B74" s="292"/>
      <c r="C74" s="157"/>
      <c r="D74" s="157"/>
      <c r="E74" s="174"/>
      <c r="F74" s="174"/>
      <c r="G74" s="174"/>
    </row>
    <row r="75" spans="1:7" x14ac:dyDescent="0.25">
      <c r="A75" s="288" t="s">
        <v>987</v>
      </c>
      <c r="B75" s="289">
        <v>4916332</v>
      </c>
      <c r="C75" s="157">
        <v>1279555</v>
      </c>
      <c r="D75" s="157">
        <v>6195887</v>
      </c>
      <c r="E75" s="174"/>
      <c r="F75" s="174"/>
      <c r="G75" s="174"/>
    </row>
    <row r="76" spans="1:7" x14ac:dyDescent="0.25">
      <c r="A76" s="288"/>
      <c r="B76" s="289"/>
      <c r="C76" s="157"/>
      <c r="D76" s="157"/>
      <c r="E76" s="174"/>
      <c r="F76" s="174"/>
      <c r="G76" s="174"/>
    </row>
    <row r="77" spans="1:7" x14ac:dyDescent="0.25">
      <c r="A77" s="288"/>
      <c r="B77" s="289"/>
      <c r="C77" s="157"/>
      <c r="D77" s="157"/>
      <c r="E77" s="174"/>
      <c r="F77" s="174"/>
      <c r="G77" s="174"/>
    </row>
    <row r="78" spans="1:7" x14ac:dyDescent="0.25">
      <c r="A78" s="288"/>
      <c r="B78" s="289"/>
      <c r="C78" s="157"/>
      <c r="D78" s="157"/>
      <c r="E78" s="174"/>
      <c r="F78" s="174"/>
      <c r="G78" s="174"/>
    </row>
    <row r="79" spans="1:7" x14ac:dyDescent="0.25">
      <c r="A79" s="288"/>
      <c r="B79" s="289"/>
      <c r="C79" s="157"/>
      <c r="D79" s="157"/>
      <c r="E79" s="174"/>
      <c r="F79" s="174"/>
      <c r="G79" s="174"/>
    </row>
    <row r="80" spans="1:7" x14ac:dyDescent="0.25">
      <c r="A80" s="288" t="s">
        <v>695</v>
      </c>
      <c r="B80" s="289"/>
      <c r="C80" s="157"/>
      <c r="D80" s="157"/>
      <c r="E80" s="174"/>
      <c r="F80" s="174"/>
      <c r="G80" s="174"/>
    </row>
    <row r="81" spans="1:7" x14ac:dyDescent="0.25">
      <c r="A81" s="288"/>
      <c r="B81" s="289"/>
      <c r="C81" s="157"/>
      <c r="D81" s="157"/>
      <c r="E81" s="174"/>
      <c r="F81" s="174"/>
      <c r="G81" s="174"/>
    </row>
    <row r="82" spans="1:7" x14ac:dyDescent="0.25">
      <c r="A82" s="288"/>
      <c r="B82" s="289"/>
      <c r="C82" s="157"/>
      <c r="D82" s="157"/>
      <c r="E82" s="174"/>
      <c r="F82" s="174"/>
      <c r="G82" s="174"/>
    </row>
    <row r="83" spans="1:7" x14ac:dyDescent="0.25">
      <c r="A83" s="288"/>
      <c r="B83" s="289"/>
      <c r="C83" s="157"/>
      <c r="D83" s="157"/>
      <c r="E83" s="174"/>
      <c r="F83" s="174"/>
      <c r="G83" s="174"/>
    </row>
    <row r="84" spans="1:7" x14ac:dyDescent="0.25">
      <c r="A84" s="288"/>
      <c r="B84" s="290"/>
      <c r="C84" s="157"/>
      <c r="D84" s="157"/>
      <c r="E84" s="174"/>
      <c r="F84" s="174"/>
      <c r="G84" s="174"/>
    </row>
    <row r="85" spans="1:7" x14ac:dyDescent="0.25">
      <c r="A85" s="288" t="s">
        <v>697</v>
      </c>
      <c r="B85" s="290"/>
      <c r="C85" s="157"/>
      <c r="D85" s="157"/>
      <c r="E85" s="174"/>
      <c r="F85" s="174"/>
      <c r="G85" s="174"/>
    </row>
    <row r="86" spans="1:7" ht="15.75" x14ac:dyDescent="0.25">
      <c r="A86" s="293" t="s">
        <v>20</v>
      </c>
      <c r="B86" s="295">
        <v>4916332</v>
      </c>
      <c r="C86" s="296">
        <v>1279555</v>
      </c>
      <c r="D86" s="296">
        <v>6195887</v>
      </c>
      <c r="E86" s="174"/>
      <c r="F86" s="174"/>
      <c r="G86" s="174"/>
    </row>
  </sheetData>
  <mergeCells count="3">
    <mergeCell ref="A1:K1"/>
    <mergeCell ref="A2:K2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A4" sqref="A4:J4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ht="24" customHeight="1" x14ac:dyDescent="0.25">
      <c r="A1" s="465" t="s">
        <v>976</v>
      </c>
      <c r="B1" s="481"/>
      <c r="C1" s="481"/>
      <c r="D1" s="481"/>
      <c r="E1" s="481"/>
      <c r="F1" s="481"/>
      <c r="G1" s="481"/>
      <c r="H1" s="481"/>
      <c r="I1" s="481"/>
      <c r="J1" s="481"/>
    </row>
    <row r="2" spans="1:10" ht="23.25" customHeight="1" x14ac:dyDescent="0.25">
      <c r="A2" s="469" t="s">
        <v>914</v>
      </c>
      <c r="B2" s="466"/>
      <c r="C2" s="466"/>
      <c r="D2" s="466"/>
      <c r="E2" s="466"/>
      <c r="F2" s="466"/>
      <c r="G2" s="466"/>
      <c r="H2" s="466"/>
      <c r="I2" s="466"/>
      <c r="J2" s="466"/>
    </row>
    <row r="3" spans="1:10" ht="18" x14ac:dyDescent="0.25">
      <c r="A3" s="40"/>
    </row>
    <row r="4" spans="1:10" x14ac:dyDescent="0.25">
      <c r="A4" s="479" t="s">
        <v>1005</v>
      </c>
      <c r="B4" s="479"/>
      <c r="C4" s="479"/>
      <c r="D4" s="479"/>
      <c r="E4" s="479"/>
      <c r="F4" s="479"/>
      <c r="G4" s="479"/>
      <c r="H4" s="479"/>
      <c r="I4" s="479"/>
      <c r="J4" s="479"/>
    </row>
    <row r="5" spans="1:10" x14ac:dyDescent="0.25">
      <c r="A5" s="475" t="s">
        <v>576</v>
      </c>
      <c r="B5" s="477" t="s">
        <v>577</v>
      </c>
      <c r="C5" s="492" t="s">
        <v>260</v>
      </c>
      <c r="D5" s="493"/>
      <c r="E5" s="470" t="s">
        <v>261</v>
      </c>
      <c r="F5" s="472"/>
      <c r="G5" s="470" t="s">
        <v>261</v>
      </c>
      <c r="H5" s="472"/>
      <c r="I5" s="470" t="s">
        <v>262</v>
      </c>
      <c r="J5" s="494"/>
    </row>
    <row r="6" spans="1:10" x14ac:dyDescent="0.25">
      <c r="A6" s="491"/>
      <c r="B6" s="491"/>
      <c r="C6" s="3" t="s">
        <v>285</v>
      </c>
      <c r="D6" s="3" t="s">
        <v>313</v>
      </c>
      <c r="E6" s="3" t="s">
        <v>285</v>
      </c>
      <c r="F6" s="3" t="s">
        <v>313</v>
      </c>
      <c r="G6" s="3" t="s">
        <v>285</v>
      </c>
      <c r="H6" s="3" t="s">
        <v>313</v>
      </c>
      <c r="I6" s="3" t="s">
        <v>285</v>
      </c>
      <c r="J6" s="3" t="s">
        <v>313</v>
      </c>
    </row>
    <row r="7" spans="1:10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1:10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 x14ac:dyDescent="0.25">
      <c r="A11" s="99" t="s">
        <v>235</v>
      </c>
      <c r="B11" s="100" t="s">
        <v>677</v>
      </c>
      <c r="C11" s="239">
        <v>667000</v>
      </c>
      <c r="D11" s="239">
        <v>5629859</v>
      </c>
      <c r="E11" s="101">
        <v>2878393</v>
      </c>
      <c r="F11" s="101">
        <v>29059</v>
      </c>
      <c r="G11" s="101">
        <v>0</v>
      </c>
      <c r="H11" s="101">
        <v>0</v>
      </c>
      <c r="I11" s="239">
        <f>C11+E11</f>
        <v>3545393</v>
      </c>
      <c r="J11" s="239">
        <f>D11+F11</f>
        <v>5658918</v>
      </c>
    </row>
    <row r="12" spans="1:10" x14ac:dyDescent="0.25">
      <c r="A12" s="14"/>
      <c r="B12" s="8"/>
      <c r="C12" s="26"/>
      <c r="D12" s="26"/>
      <c r="E12" s="26"/>
      <c r="F12" s="26"/>
      <c r="G12" s="26"/>
      <c r="H12" s="26"/>
      <c r="I12" s="26"/>
      <c r="J12" s="26"/>
    </row>
    <row r="13" spans="1:10" x14ac:dyDescent="0.25">
      <c r="A13" s="14"/>
      <c r="B13" s="8"/>
      <c r="C13" s="26"/>
      <c r="D13" s="26"/>
      <c r="E13" s="26"/>
      <c r="F13" s="26"/>
      <c r="G13" s="26"/>
      <c r="H13" s="26"/>
      <c r="I13" s="26"/>
      <c r="J13" s="26"/>
    </row>
    <row r="14" spans="1:10" x14ac:dyDescent="0.25">
      <c r="A14" s="14"/>
      <c r="B14" s="8"/>
      <c r="C14" s="26"/>
      <c r="D14" s="26"/>
      <c r="E14" s="26"/>
      <c r="F14" s="26"/>
      <c r="G14" s="26"/>
      <c r="H14" s="26"/>
      <c r="I14" s="26"/>
      <c r="J14" s="26"/>
    </row>
    <row r="15" spans="1:10" x14ac:dyDescent="0.25">
      <c r="A15" s="14"/>
      <c r="B15" s="8"/>
      <c r="C15" s="26"/>
      <c r="D15" s="26"/>
      <c r="E15" s="26"/>
      <c r="F15" s="26"/>
      <c r="G15" s="26"/>
      <c r="H15" s="26"/>
      <c r="I15" s="26"/>
      <c r="J15" s="26"/>
    </row>
    <row r="16" spans="1:10" x14ac:dyDescent="0.25">
      <c r="A16" s="99" t="s">
        <v>234</v>
      </c>
      <c r="B16" s="100" t="s">
        <v>677</v>
      </c>
      <c r="C16" s="101"/>
      <c r="D16" s="101"/>
      <c r="E16" s="101"/>
      <c r="F16" s="101"/>
      <c r="G16" s="101"/>
      <c r="H16" s="101"/>
      <c r="I16" s="101"/>
      <c r="J16" s="101"/>
    </row>
  </sheetData>
  <mergeCells count="9">
    <mergeCell ref="A1:J1"/>
    <mergeCell ref="A2:J2"/>
    <mergeCell ref="A5:A6"/>
    <mergeCell ref="B5:B6"/>
    <mergeCell ref="C5:D5"/>
    <mergeCell ref="E5:F5"/>
    <mergeCell ref="G5:H5"/>
    <mergeCell ref="I5:J5"/>
    <mergeCell ref="A4:J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B1" workbookViewId="0">
      <selection activeCell="B4" sqref="B4:M4"/>
    </sheetView>
  </sheetViews>
  <sheetFormatPr defaultRowHeight="15" x14ac:dyDescent="0.25"/>
  <cols>
    <col min="1" max="1" width="64.28515625" customWidth="1"/>
    <col min="3" max="3" width="14.85546875" customWidth="1"/>
    <col min="4" max="4" width="14.285156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465" t="s">
        <v>976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</row>
    <row r="2" spans="1:13" ht="27" customHeight="1" x14ac:dyDescent="0.25">
      <c r="A2" s="469" t="s">
        <v>916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</row>
    <row r="3" spans="1:13" ht="16.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x14ac:dyDescent="0.25">
      <c r="A4" s="4" t="s">
        <v>260</v>
      </c>
      <c r="B4" s="479" t="s">
        <v>1006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</row>
    <row r="5" spans="1:13" ht="61.5" customHeight="1" x14ac:dyDescent="0.3">
      <c r="A5" s="2" t="s">
        <v>576</v>
      </c>
      <c r="B5" s="3" t="s">
        <v>577</v>
      </c>
      <c r="C5" s="53" t="s">
        <v>237</v>
      </c>
      <c r="D5" s="53" t="s">
        <v>456</v>
      </c>
      <c r="E5" s="53" t="s">
        <v>457</v>
      </c>
      <c r="F5" s="53" t="s">
        <v>458</v>
      </c>
      <c r="G5" s="53" t="s">
        <v>459</v>
      </c>
      <c r="H5" s="53" t="s">
        <v>240</v>
      </c>
      <c r="I5" s="53" t="s">
        <v>240</v>
      </c>
      <c r="J5" s="53" t="s">
        <v>245</v>
      </c>
      <c r="K5" s="53" t="s">
        <v>238</v>
      </c>
      <c r="L5" s="53" t="s">
        <v>239</v>
      </c>
      <c r="M5" s="53" t="s">
        <v>241</v>
      </c>
    </row>
    <row r="6" spans="1:13" ht="25.5" x14ac:dyDescent="0.25">
      <c r="A6" s="37"/>
      <c r="B6" s="37"/>
      <c r="C6" s="37"/>
      <c r="D6" s="37"/>
      <c r="E6" s="37"/>
      <c r="F6" s="37"/>
      <c r="G6" s="37"/>
      <c r="H6" s="55" t="s">
        <v>246</v>
      </c>
      <c r="I6" s="114" t="s">
        <v>460</v>
      </c>
      <c r="J6" s="54"/>
      <c r="K6" s="37"/>
      <c r="L6" s="37"/>
      <c r="M6" s="37"/>
    </row>
    <row r="7" spans="1:13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x14ac:dyDescent="0.25">
      <c r="A10" s="12" t="s">
        <v>679</v>
      </c>
      <c r="B10" s="6" t="s">
        <v>680</v>
      </c>
      <c r="C10" s="6"/>
      <c r="D10" s="6"/>
      <c r="E10" s="37"/>
      <c r="F10" s="37"/>
      <c r="G10" s="37"/>
      <c r="H10" s="37"/>
      <c r="I10" s="37"/>
      <c r="J10" s="37"/>
      <c r="K10" s="37"/>
      <c r="L10" s="37"/>
      <c r="M10" s="37"/>
    </row>
    <row r="11" spans="1:13" x14ac:dyDescent="0.25">
      <c r="A11" s="12"/>
      <c r="B11" s="6"/>
      <c r="C11" s="6"/>
      <c r="D11" s="6"/>
      <c r="E11" s="37"/>
      <c r="F11" s="37"/>
      <c r="G11" s="37"/>
      <c r="H11" s="37"/>
      <c r="I11" s="37"/>
      <c r="J11" s="37"/>
      <c r="K11" s="37"/>
      <c r="L11" s="37"/>
      <c r="M11" s="37"/>
    </row>
    <row r="12" spans="1:13" x14ac:dyDescent="0.25">
      <c r="A12" s="12"/>
      <c r="B12" s="6"/>
      <c r="C12" s="6"/>
      <c r="D12" s="6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12"/>
      <c r="B13" s="6"/>
      <c r="C13" s="6"/>
      <c r="D13" s="6"/>
      <c r="E13" s="37"/>
      <c r="F13" s="37"/>
      <c r="G13" s="37"/>
      <c r="H13" s="37"/>
      <c r="I13" s="37"/>
      <c r="J13" s="37"/>
      <c r="K13" s="37"/>
      <c r="L13" s="37"/>
      <c r="M13" s="37"/>
    </row>
    <row r="14" spans="1:13" x14ac:dyDescent="0.25">
      <c r="A14" s="12"/>
      <c r="B14" s="6"/>
      <c r="C14" s="6"/>
      <c r="D14" s="6"/>
      <c r="E14" s="37"/>
      <c r="F14" s="37"/>
      <c r="G14" s="37"/>
      <c r="H14" s="37"/>
      <c r="I14" s="37"/>
      <c r="J14" s="37"/>
      <c r="K14" s="37"/>
      <c r="L14" s="37"/>
      <c r="M14" s="37"/>
    </row>
    <row r="15" spans="1:13" x14ac:dyDescent="0.25">
      <c r="A15" s="12" t="s">
        <v>18</v>
      </c>
      <c r="B15" s="6" t="s">
        <v>681</v>
      </c>
      <c r="C15" s="6"/>
      <c r="D15" s="6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25">
      <c r="A16" s="12"/>
      <c r="B16" s="6"/>
      <c r="C16" s="6"/>
      <c r="D16" s="6"/>
      <c r="E16" s="37"/>
      <c r="F16" s="37"/>
      <c r="G16" s="37"/>
      <c r="H16" s="37"/>
      <c r="I16" s="37"/>
      <c r="J16" s="37"/>
      <c r="K16" s="37"/>
      <c r="L16" s="37"/>
      <c r="M16" s="37"/>
    </row>
    <row r="17" spans="1:13" x14ac:dyDescent="0.25">
      <c r="A17" s="12"/>
      <c r="B17" s="6"/>
      <c r="C17" s="6"/>
      <c r="D17" s="6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12"/>
      <c r="B18" s="6"/>
      <c r="C18" s="6"/>
      <c r="D18" s="6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5">
      <c r="A19" s="12"/>
      <c r="B19" s="6"/>
      <c r="C19" s="6"/>
      <c r="D19" s="6"/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25">
      <c r="A20" s="5" t="s">
        <v>682</v>
      </c>
      <c r="B20" s="6" t="s">
        <v>683</v>
      </c>
      <c r="C20" s="6"/>
      <c r="D20" s="6"/>
      <c r="E20" s="37"/>
      <c r="F20" s="37"/>
      <c r="G20" s="37"/>
      <c r="H20" s="37"/>
      <c r="I20" s="37"/>
      <c r="J20" s="37"/>
      <c r="K20" s="37"/>
      <c r="L20" s="37"/>
      <c r="M20" s="37"/>
    </row>
    <row r="21" spans="1:13" x14ac:dyDescent="0.25">
      <c r="A21" s="5"/>
      <c r="B21" s="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5"/>
      <c r="B22" s="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12" t="s">
        <v>684</v>
      </c>
      <c r="B23" s="6" t="s">
        <v>685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x14ac:dyDescent="0.25">
      <c r="A24" s="12"/>
      <c r="B24" s="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x14ac:dyDescent="0.25">
      <c r="A25" s="12"/>
      <c r="B25" s="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12" t="s">
        <v>686</v>
      </c>
      <c r="B26" s="6" t="s">
        <v>687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x14ac:dyDescent="0.25">
      <c r="A27" s="12"/>
      <c r="B27" s="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12"/>
      <c r="B28" s="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3" x14ac:dyDescent="0.25">
      <c r="A29" s="5" t="s">
        <v>688</v>
      </c>
      <c r="B29" s="6" t="s">
        <v>689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3" x14ac:dyDescent="0.25">
      <c r="A30" s="5" t="s">
        <v>690</v>
      </c>
      <c r="B30" s="6" t="s">
        <v>691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1:13" ht="15.75" x14ac:dyDescent="0.25">
      <c r="A31" s="185" t="s">
        <v>19</v>
      </c>
      <c r="B31" s="186" t="s">
        <v>692</v>
      </c>
      <c r="C31" s="186"/>
      <c r="D31" s="187"/>
      <c r="E31" s="187"/>
      <c r="F31" s="187"/>
      <c r="G31" s="113"/>
      <c r="H31" s="113"/>
      <c r="I31" s="113"/>
      <c r="J31" s="113"/>
      <c r="K31" s="113"/>
      <c r="L31" s="113"/>
      <c r="M31" s="113"/>
    </row>
    <row r="32" spans="1:13" ht="15.75" x14ac:dyDescent="0.25">
      <c r="A32" s="20"/>
      <c r="B32" s="8"/>
      <c r="C32" s="8"/>
      <c r="D32" s="180"/>
      <c r="E32" s="189"/>
      <c r="F32" s="189"/>
      <c r="G32" s="37"/>
      <c r="H32" s="37"/>
      <c r="I32" s="37"/>
      <c r="J32" s="37"/>
      <c r="K32" s="37"/>
      <c r="L32" s="37"/>
      <c r="M32" s="37"/>
    </row>
    <row r="33" spans="1:13" ht="15.75" x14ac:dyDescent="0.25">
      <c r="A33" s="20"/>
      <c r="B33" s="8"/>
      <c r="C33" s="8"/>
      <c r="D33" s="180"/>
      <c r="E33" s="189"/>
      <c r="F33" s="189"/>
      <c r="G33" s="37"/>
      <c r="H33" s="37"/>
      <c r="I33" s="37"/>
      <c r="J33" s="37"/>
      <c r="K33" s="37"/>
      <c r="L33" s="37"/>
      <c r="M33" s="37"/>
    </row>
    <row r="34" spans="1:13" ht="15.75" x14ac:dyDescent="0.25">
      <c r="A34" s="20"/>
      <c r="B34" s="8"/>
      <c r="C34" s="8"/>
      <c r="D34" s="180"/>
      <c r="E34" s="189"/>
      <c r="F34" s="189"/>
      <c r="G34" s="37"/>
      <c r="H34" s="37"/>
      <c r="I34" s="37"/>
      <c r="J34" s="37"/>
      <c r="K34" s="37"/>
      <c r="L34" s="37"/>
      <c r="M34" s="37"/>
    </row>
    <row r="35" spans="1:13" ht="15.75" x14ac:dyDescent="0.25">
      <c r="A35" s="20"/>
      <c r="B35" s="8"/>
      <c r="C35" s="8"/>
      <c r="D35" s="180"/>
      <c r="E35" s="189"/>
      <c r="F35" s="189"/>
      <c r="G35" s="37"/>
      <c r="H35" s="37"/>
      <c r="I35" s="37"/>
      <c r="J35" s="37"/>
      <c r="K35" s="37"/>
      <c r="L35" s="37"/>
      <c r="M35" s="37"/>
    </row>
    <row r="36" spans="1:13" x14ac:dyDescent="0.25">
      <c r="A36" s="12" t="s">
        <v>693</v>
      </c>
      <c r="B36" s="6" t="s">
        <v>694</v>
      </c>
      <c r="C36" s="224">
        <v>20000000</v>
      </c>
      <c r="D36" s="224">
        <v>7403006</v>
      </c>
      <c r="E36" s="217">
        <v>7403006</v>
      </c>
      <c r="F36" s="225">
        <v>7403006</v>
      </c>
      <c r="G36" s="37"/>
      <c r="H36" s="37"/>
      <c r="I36" s="37"/>
      <c r="J36" s="37"/>
      <c r="K36" s="37"/>
      <c r="L36" s="37"/>
      <c r="M36" s="37"/>
    </row>
    <row r="37" spans="1:13" x14ac:dyDescent="0.25">
      <c r="A37" s="12"/>
      <c r="B37" s="6"/>
      <c r="C37" s="6"/>
      <c r="D37" s="188"/>
      <c r="E37" s="189"/>
      <c r="F37" s="189"/>
      <c r="G37" s="37"/>
      <c r="H37" s="37"/>
      <c r="I37" s="37"/>
      <c r="J37" s="37"/>
      <c r="K37" s="37"/>
      <c r="L37" s="37"/>
      <c r="M37" s="37"/>
    </row>
    <row r="38" spans="1:13" x14ac:dyDescent="0.25">
      <c r="A38" s="12"/>
      <c r="B38" s="6"/>
      <c r="C38" s="6"/>
      <c r="D38" s="188"/>
      <c r="E38" s="189"/>
      <c r="F38" s="189"/>
      <c r="G38" s="37"/>
      <c r="H38" s="37"/>
      <c r="I38" s="37"/>
      <c r="J38" s="37"/>
      <c r="K38" s="37"/>
      <c r="L38" s="37"/>
      <c r="M38" s="37"/>
    </row>
    <row r="39" spans="1:13" x14ac:dyDescent="0.25">
      <c r="A39" s="12"/>
      <c r="B39" s="6"/>
      <c r="C39" s="6"/>
      <c r="D39" s="188"/>
      <c r="E39" s="189"/>
      <c r="F39" s="189"/>
      <c r="G39" s="37"/>
      <c r="H39" s="37"/>
      <c r="I39" s="37"/>
      <c r="J39" s="37"/>
      <c r="K39" s="37"/>
      <c r="L39" s="37"/>
      <c r="M39" s="37"/>
    </row>
    <row r="40" spans="1:13" x14ac:dyDescent="0.25">
      <c r="A40" s="12"/>
      <c r="B40" s="6"/>
      <c r="C40" s="6"/>
      <c r="D40" s="188"/>
      <c r="E40" s="189"/>
      <c r="F40" s="189"/>
      <c r="G40" s="37"/>
      <c r="H40" s="37"/>
      <c r="I40" s="37"/>
      <c r="J40" s="37"/>
      <c r="K40" s="37"/>
      <c r="L40" s="37"/>
      <c r="M40" s="37"/>
    </row>
    <row r="41" spans="1:13" x14ac:dyDescent="0.25">
      <c r="A41" s="12" t="s">
        <v>695</v>
      </c>
      <c r="B41" s="6" t="s">
        <v>696</v>
      </c>
      <c r="C41" s="6"/>
      <c r="D41" s="188"/>
      <c r="E41" s="189"/>
      <c r="F41" s="189"/>
      <c r="G41" s="37"/>
      <c r="H41" s="37"/>
      <c r="I41" s="37"/>
      <c r="J41" s="37"/>
      <c r="K41" s="37"/>
      <c r="L41" s="37"/>
      <c r="M41" s="37"/>
    </row>
    <row r="42" spans="1:13" x14ac:dyDescent="0.25">
      <c r="A42" s="12"/>
      <c r="B42" s="6"/>
      <c r="C42" s="6"/>
      <c r="D42" s="188"/>
      <c r="E42" s="189"/>
      <c r="F42" s="189"/>
      <c r="G42" s="37"/>
      <c r="H42" s="37"/>
      <c r="I42" s="37"/>
      <c r="J42" s="37"/>
      <c r="K42" s="37"/>
      <c r="L42" s="37"/>
      <c r="M42" s="37"/>
    </row>
    <row r="43" spans="1:13" x14ac:dyDescent="0.25">
      <c r="A43" s="12"/>
      <c r="B43" s="6"/>
      <c r="C43" s="6"/>
      <c r="D43" s="188"/>
      <c r="E43" s="189"/>
      <c r="F43" s="189"/>
      <c r="G43" s="37"/>
      <c r="H43" s="37"/>
      <c r="I43" s="37"/>
      <c r="J43" s="37"/>
      <c r="K43" s="37"/>
      <c r="L43" s="37"/>
      <c r="M43" s="37"/>
    </row>
    <row r="44" spans="1:13" x14ac:dyDescent="0.25">
      <c r="A44" s="12"/>
      <c r="B44" s="6"/>
      <c r="C44" s="6"/>
      <c r="D44" s="188"/>
      <c r="E44" s="189"/>
      <c r="F44" s="189"/>
      <c r="G44" s="37"/>
      <c r="H44" s="37"/>
      <c r="I44" s="37"/>
      <c r="J44" s="37"/>
      <c r="K44" s="37"/>
      <c r="L44" s="37"/>
      <c r="M44" s="37"/>
    </row>
    <row r="45" spans="1:13" x14ac:dyDescent="0.25">
      <c r="A45" s="12"/>
      <c r="B45" s="6"/>
      <c r="C45" s="6"/>
      <c r="D45" s="188"/>
      <c r="E45" s="189"/>
      <c r="F45" s="189"/>
      <c r="G45" s="37"/>
      <c r="H45" s="37"/>
      <c r="I45" s="37"/>
      <c r="J45" s="37"/>
      <c r="K45" s="37"/>
      <c r="L45" s="37"/>
      <c r="M45" s="37"/>
    </row>
    <row r="46" spans="1:13" x14ac:dyDescent="0.25">
      <c r="A46" s="12" t="s">
        <v>697</v>
      </c>
      <c r="B46" s="6" t="s">
        <v>698</v>
      </c>
      <c r="C46" s="6"/>
      <c r="D46" s="188"/>
      <c r="E46" s="189"/>
      <c r="F46" s="189"/>
      <c r="G46" s="37"/>
      <c r="H46" s="37"/>
      <c r="I46" s="37"/>
      <c r="J46" s="37"/>
      <c r="K46" s="37"/>
      <c r="L46" s="37"/>
      <c r="M46" s="37"/>
    </row>
    <row r="47" spans="1:13" x14ac:dyDescent="0.25">
      <c r="A47" s="12" t="s">
        <v>699</v>
      </c>
      <c r="B47" s="6" t="s">
        <v>700</v>
      </c>
      <c r="C47" s="6"/>
      <c r="D47" s="188"/>
      <c r="E47" s="189"/>
      <c r="F47" s="189"/>
      <c r="G47" s="37"/>
      <c r="H47" s="37"/>
      <c r="I47" s="37"/>
      <c r="J47" s="37"/>
      <c r="K47" s="37"/>
      <c r="L47" s="37"/>
      <c r="M47" s="37"/>
    </row>
    <row r="48" spans="1:13" ht="15.75" x14ac:dyDescent="0.25">
      <c r="A48" s="185" t="s">
        <v>20</v>
      </c>
      <c r="B48" s="186" t="s">
        <v>701</v>
      </c>
      <c r="C48" s="186"/>
      <c r="D48" s="187"/>
      <c r="E48" s="187"/>
      <c r="F48" s="190"/>
      <c r="G48" s="113"/>
      <c r="H48" s="113"/>
      <c r="I48" s="113"/>
      <c r="J48" s="113"/>
      <c r="K48" s="113"/>
      <c r="L48" s="113"/>
      <c r="M48" s="113"/>
    </row>
  </sheetData>
  <mergeCells count="3">
    <mergeCell ref="A2:M2"/>
    <mergeCell ref="A1:M1"/>
    <mergeCell ref="B4:M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B4" sqref="B4:I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465" t="s">
        <v>976</v>
      </c>
      <c r="B1" s="481"/>
      <c r="C1" s="481"/>
      <c r="D1" s="481"/>
      <c r="E1" s="481"/>
      <c r="F1" s="481"/>
      <c r="G1" s="481"/>
      <c r="H1" s="481"/>
    </row>
    <row r="2" spans="1:9" ht="82.5" customHeight="1" x14ac:dyDescent="0.25">
      <c r="A2" s="469" t="s">
        <v>917</v>
      </c>
      <c r="B2" s="464"/>
      <c r="C2" s="464"/>
      <c r="D2" s="464"/>
      <c r="E2" s="464"/>
      <c r="F2" s="464"/>
      <c r="G2" s="464"/>
      <c r="H2" s="464"/>
    </row>
    <row r="3" spans="1:9" ht="20.25" customHeight="1" x14ac:dyDescent="0.25">
      <c r="A3" s="58"/>
      <c r="B3" s="59"/>
      <c r="C3" s="59"/>
      <c r="D3" s="59"/>
      <c r="E3" s="59"/>
      <c r="F3" s="59"/>
      <c r="G3" s="59"/>
      <c r="H3" s="59"/>
    </row>
    <row r="4" spans="1:9" x14ac:dyDescent="0.25">
      <c r="A4" s="4" t="s">
        <v>260</v>
      </c>
      <c r="B4" s="479" t="s">
        <v>1007</v>
      </c>
      <c r="C4" s="479"/>
      <c r="D4" s="479"/>
      <c r="E4" s="479"/>
      <c r="F4" s="479"/>
      <c r="G4" s="479"/>
      <c r="H4" s="479"/>
      <c r="I4" s="479"/>
    </row>
    <row r="5" spans="1:9" ht="86.25" customHeight="1" x14ac:dyDescent="0.3">
      <c r="A5" s="2" t="s">
        <v>576</v>
      </c>
      <c r="B5" s="3" t="s">
        <v>577</v>
      </c>
      <c r="C5" s="53" t="s">
        <v>238</v>
      </c>
      <c r="D5" s="53" t="s">
        <v>239</v>
      </c>
      <c r="E5" s="53" t="s">
        <v>242</v>
      </c>
      <c r="F5" s="53" t="s">
        <v>312</v>
      </c>
      <c r="G5" s="238" t="s">
        <v>949</v>
      </c>
      <c r="H5" s="238" t="s">
        <v>950</v>
      </c>
      <c r="I5" s="238" t="s">
        <v>950</v>
      </c>
    </row>
    <row r="6" spans="1:9" x14ac:dyDescent="0.25">
      <c r="A6" s="18" t="s">
        <v>100</v>
      </c>
      <c r="B6" s="5" t="s">
        <v>842</v>
      </c>
      <c r="C6" s="37"/>
      <c r="D6" s="37"/>
      <c r="E6" s="54"/>
      <c r="F6" s="37"/>
      <c r="G6" s="37"/>
      <c r="H6" s="37"/>
      <c r="I6" s="37"/>
    </row>
    <row r="7" spans="1:9" x14ac:dyDescent="0.25">
      <c r="A7" s="45" t="s">
        <v>715</v>
      </c>
      <c r="B7" s="45" t="s">
        <v>842</v>
      </c>
      <c r="C7" s="37"/>
      <c r="D7" s="37"/>
      <c r="E7" s="37"/>
      <c r="F7" s="37"/>
      <c r="G7" s="37"/>
      <c r="H7" s="37"/>
      <c r="I7" s="37"/>
    </row>
    <row r="8" spans="1:9" ht="30" x14ac:dyDescent="0.25">
      <c r="A8" s="11" t="s">
        <v>843</v>
      </c>
      <c r="B8" s="5" t="s">
        <v>844</v>
      </c>
      <c r="C8" s="37"/>
      <c r="D8" s="37"/>
      <c r="E8" s="37"/>
      <c r="F8" s="37"/>
      <c r="G8" s="37"/>
      <c r="H8" s="37"/>
      <c r="I8" s="37"/>
    </row>
    <row r="9" spans="1:9" x14ac:dyDescent="0.25">
      <c r="A9" s="18" t="s">
        <v>145</v>
      </c>
      <c r="B9" s="5" t="s">
        <v>845</v>
      </c>
      <c r="C9" s="37"/>
      <c r="D9" s="37"/>
      <c r="E9" s="37"/>
      <c r="F9" s="37"/>
      <c r="G9" s="37"/>
      <c r="H9" s="37"/>
      <c r="I9" s="37"/>
    </row>
    <row r="10" spans="1:9" x14ac:dyDescent="0.25">
      <c r="A10" s="45" t="s">
        <v>715</v>
      </c>
      <c r="B10" s="45" t="s">
        <v>845</v>
      </c>
      <c r="C10" s="37"/>
      <c r="D10" s="37"/>
      <c r="E10" s="37"/>
      <c r="F10" s="37"/>
      <c r="G10" s="37"/>
      <c r="H10" s="37"/>
      <c r="I10" s="37"/>
    </row>
    <row r="11" spans="1:9" x14ac:dyDescent="0.25">
      <c r="A11" s="10" t="s">
        <v>120</v>
      </c>
      <c r="B11" s="7" t="s">
        <v>846</v>
      </c>
      <c r="C11" s="37"/>
      <c r="D11" s="37"/>
      <c r="E11" s="37"/>
      <c r="F11" s="37"/>
      <c r="G11" s="37"/>
      <c r="H11" s="37"/>
      <c r="I11" s="37"/>
    </row>
    <row r="12" spans="1:9" x14ac:dyDescent="0.25">
      <c r="A12" s="11" t="s">
        <v>146</v>
      </c>
      <c r="B12" s="5" t="s">
        <v>847</v>
      </c>
      <c r="C12" s="37"/>
      <c r="D12" s="37"/>
      <c r="E12" s="37"/>
      <c r="F12" s="37"/>
      <c r="G12" s="37"/>
      <c r="H12" s="37"/>
      <c r="I12" s="37"/>
    </row>
    <row r="13" spans="1:9" x14ac:dyDescent="0.25">
      <c r="A13" s="45" t="s">
        <v>723</v>
      </c>
      <c r="B13" s="45" t="s">
        <v>847</v>
      </c>
      <c r="C13" s="37"/>
      <c r="D13" s="37"/>
      <c r="E13" s="37"/>
      <c r="F13" s="37"/>
      <c r="G13" s="37"/>
      <c r="H13" s="37"/>
      <c r="I13" s="37"/>
    </row>
    <row r="14" spans="1:9" x14ac:dyDescent="0.25">
      <c r="A14" s="18" t="s">
        <v>848</v>
      </c>
      <c r="B14" s="5" t="s">
        <v>849</v>
      </c>
      <c r="C14" s="37"/>
      <c r="D14" s="37"/>
      <c r="E14" s="37"/>
      <c r="F14" s="37"/>
      <c r="G14" s="37"/>
      <c r="H14" s="37"/>
      <c r="I14" s="37"/>
    </row>
    <row r="15" spans="1:9" x14ac:dyDescent="0.25">
      <c r="A15" s="12" t="s">
        <v>147</v>
      </c>
      <c r="B15" s="5" t="s">
        <v>850</v>
      </c>
      <c r="C15" s="26"/>
      <c r="D15" s="26"/>
      <c r="E15" s="26"/>
      <c r="F15" s="26"/>
      <c r="G15" s="26"/>
      <c r="H15" s="26"/>
      <c r="I15" s="26"/>
    </row>
    <row r="16" spans="1:9" x14ac:dyDescent="0.25">
      <c r="A16" s="45" t="s">
        <v>724</v>
      </c>
      <c r="B16" s="45" t="s">
        <v>850</v>
      </c>
      <c r="C16" s="26"/>
      <c r="D16" s="26"/>
      <c r="E16" s="26"/>
      <c r="F16" s="26"/>
      <c r="G16" s="26"/>
      <c r="H16" s="26"/>
      <c r="I16" s="26"/>
    </row>
    <row r="17" spans="1:9" x14ac:dyDescent="0.25">
      <c r="A17" s="18" t="s">
        <v>851</v>
      </c>
      <c r="B17" s="5" t="s">
        <v>852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19" t="s">
        <v>121</v>
      </c>
      <c r="B18" s="7" t="s">
        <v>853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11" t="s">
        <v>868</v>
      </c>
      <c r="B19" s="5" t="s">
        <v>869</v>
      </c>
      <c r="C19" s="26"/>
      <c r="D19" s="26"/>
      <c r="E19" s="26"/>
      <c r="F19" s="26"/>
      <c r="G19" s="26"/>
      <c r="H19" s="26"/>
      <c r="I19" s="26"/>
    </row>
    <row r="20" spans="1:9" x14ac:dyDescent="0.25">
      <c r="A20" s="12" t="s">
        <v>870</v>
      </c>
      <c r="B20" s="5" t="s">
        <v>871</v>
      </c>
      <c r="C20" s="26"/>
      <c r="D20" s="26"/>
      <c r="E20" s="26"/>
      <c r="F20" s="26"/>
      <c r="G20" s="26"/>
      <c r="H20" s="26"/>
      <c r="I20" s="26"/>
    </row>
    <row r="21" spans="1:9" x14ac:dyDescent="0.25">
      <c r="A21" s="18" t="s">
        <v>872</v>
      </c>
      <c r="B21" s="5" t="s">
        <v>873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8" t="s">
        <v>105</v>
      </c>
      <c r="B22" s="5" t="s">
        <v>874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45" t="s">
        <v>749</v>
      </c>
      <c r="B23" s="45" t="s">
        <v>874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45" t="s">
        <v>750</v>
      </c>
      <c r="B24" s="45" t="s">
        <v>874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6" t="s">
        <v>751</v>
      </c>
      <c r="B25" s="46" t="s">
        <v>874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124</v>
      </c>
      <c r="B26" s="36" t="s">
        <v>875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91"/>
      <c r="B27" s="92"/>
    </row>
    <row r="28" spans="1:9" ht="24.75" customHeight="1" x14ac:dyDescent="0.25">
      <c r="A28" s="2" t="s">
        <v>576</v>
      </c>
      <c r="B28" s="3" t="s">
        <v>577</v>
      </c>
      <c r="C28" s="26" t="s">
        <v>899</v>
      </c>
      <c r="D28" s="26" t="s">
        <v>900</v>
      </c>
      <c r="E28" s="26" t="s">
        <v>901</v>
      </c>
    </row>
    <row r="29" spans="1:9" ht="31.5" x14ac:dyDescent="0.25">
      <c r="A29" s="93" t="s">
        <v>311</v>
      </c>
      <c r="B29" s="36"/>
      <c r="C29" s="26"/>
      <c r="D29" s="26"/>
      <c r="E29" s="26"/>
    </row>
    <row r="30" spans="1:9" ht="15.75" x14ac:dyDescent="0.25">
      <c r="A30" s="94" t="s">
        <v>305</v>
      </c>
      <c r="B30" s="36" t="s">
        <v>791</v>
      </c>
      <c r="C30" s="26">
        <v>0</v>
      </c>
      <c r="D30" s="26">
        <v>0</v>
      </c>
      <c r="E30" s="26">
        <v>0</v>
      </c>
    </row>
    <row r="31" spans="1:9" ht="31.5" x14ac:dyDescent="0.25">
      <c r="A31" s="94" t="s">
        <v>306</v>
      </c>
      <c r="B31" s="36"/>
      <c r="C31" s="26"/>
      <c r="D31" s="26"/>
      <c r="E31" s="26"/>
    </row>
    <row r="32" spans="1:9" ht="15.75" x14ac:dyDescent="0.25">
      <c r="A32" s="94" t="s">
        <v>307</v>
      </c>
      <c r="B32" s="36"/>
      <c r="C32" s="26"/>
      <c r="D32" s="26"/>
      <c r="E32" s="26"/>
    </row>
    <row r="33" spans="1:7" ht="31.5" x14ac:dyDescent="0.25">
      <c r="A33" s="94" t="s">
        <v>308</v>
      </c>
      <c r="B33" s="36"/>
      <c r="C33" s="26"/>
      <c r="D33" s="26"/>
      <c r="E33" s="26"/>
    </row>
    <row r="34" spans="1:7" ht="15.75" x14ac:dyDescent="0.25">
      <c r="A34" s="94" t="s">
        <v>309</v>
      </c>
      <c r="B34" s="36" t="s">
        <v>806</v>
      </c>
      <c r="C34" s="26"/>
      <c r="D34" s="26"/>
      <c r="E34" s="26"/>
    </row>
    <row r="35" spans="1:7" ht="15.75" x14ac:dyDescent="0.25">
      <c r="A35" s="94" t="s">
        <v>310</v>
      </c>
      <c r="B35" s="36"/>
      <c r="C35" s="26"/>
      <c r="D35" s="26"/>
      <c r="E35" s="26"/>
    </row>
    <row r="36" spans="1:7" x14ac:dyDescent="0.25">
      <c r="A36" s="47" t="s">
        <v>284</v>
      </c>
      <c r="B36" s="36"/>
      <c r="C36" s="47"/>
      <c r="D36" s="47"/>
      <c r="E36" s="47"/>
    </row>
    <row r="37" spans="1:7" x14ac:dyDescent="0.25">
      <c r="A37" s="91"/>
      <c r="B37" s="92"/>
    </row>
    <row r="38" spans="1:7" x14ac:dyDescent="0.25">
      <c r="A38" s="91"/>
      <c r="B38" s="92"/>
    </row>
    <row r="39" spans="1:7" x14ac:dyDescent="0.25">
      <c r="A39" s="91"/>
      <c r="B39" s="92"/>
    </row>
    <row r="40" spans="1:7" x14ac:dyDescent="0.25">
      <c r="A40" s="91"/>
      <c r="B40" s="92"/>
    </row>
    <row r="41" spans="1:7" x14ac:dyDescent="0.25">
      <c r="A41" s="91"/>
      <c r="B41" s="92"/>
    </row>
    <row r="42" spans="1:7" x14ac:dyDescent="0.25">
      <c r="A42" s="91"/>
      <c r="B42" s="92"/>
    </row>
    <row r="43" spans="1:7" x14ac:dyDescent="0.25">
      <c r="A43" s="91"/>
      <c r="B43" s="92"/>
    </row>
    <row r="44" spans="1:7" x14ac:dyDescent="0.25">
      <c r="A44" s="91"/>
      <c r="B44" s="92"/>
    </row>
    <row r="45" spans="1:7" x14ac:dyDescent="0.25">
      <c r="A45" s="91"/>
      <c r="B45" s="92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56" t="s">
        <v>243</v>
      </c>
      <c r="B48" s="4"/>
      <c r="C48" s="4"/>
      <c r="D48" s="4"/>
      <c r="E48" s="4"/>
      <c r="F48" s="4"/>
      <c r="G48" s="4"/>
    </row>
    <row r="49" spans="1:8" ht="15.75" x14ac:dyDescent="0.25">
      <c r="A49" s="57" t="s">
        <v>247</v>
      </c>
      <c r="B49" s="4"/>
      <c r="C49" s="4"/>
      <c r="D49" s="4"/>
      <c r="E49" s="4"/>
      <c r="F49" s="4"/>
      <c r="G49" s="4"/>
    </row>
    <row r="50" spans="1:8" ht="15.75" x14ac:dyDescent="0.25">
      <c r="A50" s="57" t="s">
        <v>248</v>
      </c>
      <c r="B50" s="4"/>
      <c r="C50" s="4"/>
      <c r="D50" s="4"/>
      <c r="E50" s="4"/>
      <c r="F50" s="4"/>
      <c r="G50" s="4"/>
    </row>
    <row r="51" spans="1:8" ht="15.75" x14ac:dyDescent="0.25">
      <c r="A51" s="57" t="s">
        <v>249</v>
      </c>
      <c r="B51" s="4"/>
      <c r="C51" s="4"/>
      <c r="D51" s="4"/>
      <c r="E51" s="4"/>
      <c r="F51" s="4"/>
      <c r="G51" s="4"/>
    </row>
    <row r="52" spans="1:8" ht="15.75" x14ac:dyDescent="0.25">
      <c r="A52" s="57" t="s">
        <v>250</v>
      </c>
      <c r="B52" s="4"/>
      <c r="C52" s="4"/>
      <c r="D52" s="4"/>
      <c r="E52" s="4"/>
      <c r="F52" s="4"/>
      <c r="G52" s="4"/>
    </row>
    <row r="53" spans="1:8" ht="15.75" x14ac:dyDescent="0.25">
      <c r="A53" s="57" t="s">
        <v>251</v>
      </c>
      <c r="B53" s="4"/>
      <c r="C53" s="4"/>
      <c r="D53" s="4"/>
      <c r="E53" s="4"/>
      <c r="F53" s="4"/>
      <c r="G53" s="4"/>
    </row>
    <row r="54" spans="1:8" x14ac:dyDescent="0.25">
      <c r="A54" s="56" t="s">
        <v>244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495" t="s">
        <v>252</v>
      </c>
      <c r="B56" s="496"/>
      <c r="C56" s="496"/>
      <c r="D56" s="496"/>
      <c r="E56" s="496"/>
      <c r="F56" s="496"/>
      <c r="G56" s="496"/>
      <c r="H56" s="496"/>
    </row>
    <row r="59" spans="1:8" ht="15.75" x14ac:dyDescent="0.25">
      <c r="A59" s="48" t="s">
        <v>254</v>
      </c>
    </row>
    <row r="60" spans="1:8" ht="15.75" x14ac:dyDescent="0.25">
      <c r="A60" s="57" t="s">
        <v>255</v>
      </c>
    </row>
    <row r="61" spans="1:8" ht="15.75" x14ac:dyDescent="0.25">
      <c r="A61" s="57" t="s">
        <v>256</v>
      </c>
    </row>
    <row r="62" spans="1:8" ht="15.75" x14ac:dyDescent="0.25">
      <c r="A62" s="57" t="s">
        <v>257</v>
      </c>
    </row>
    <row r="63" spans="1:8" x14ac:dyDescent="0.25">
      <c r="A63" s="56" t="s">
        <v>253</v>
      </c>
    </row>
    <row r="64" spans="1:8" ht="15.75" x14ac:dyDescent="0.25">
      <c r="A64" s="57" t="s">
        <v>258</v>
      </c>
    </row>
    <row r="66" spans="1:1" ht="15.75" x14ac:dyDescent="0.25">
      <c r="A66" s="89" t="s">
        <v>303</v>
      </c>
    </row>
    <row r="67" spans="1:1" ht="15.75" x14ac:dyDescent="0.25">
      <c r="A67" s="89" t="s">
        <v>304</v>
      </c>
    </row>
    <row r="68" spans="1:1" ht="15.75" x14ac:dyDescent="0.25">
      <c r="A68" s="90" t="s">
        <v>305</v>
      </c>
    </row>
    <row r="69" spans="1:1" ht="15.75" x14ac:dyDescent="0.25">
      <c r="A69" s="90" t="s">
        <v>306</v>
      </c>
    </row>
    <row r="70" spans="1:1" ht="15.75" x14ac:dyDescent="0.25">
      <c r="A70" s="90" t="s">
        <v>307</v>
      </c>
    </row>
    <row r="71" spans="1:1" ht="15.75" x14ac:dyDescent="0.25">
      <c r="A71" s="90" t="s">
        <v>308</v>
      </c>
    </row>
    <row r="72" spans="1:1" ht="15.75" x14ac:dyDescent="0.25">
      <c r="A72" s="90" t="s">
        <v>309</v>
      </c>
    </row>
    <row r="73" spans="1:1" ht="15.75" x14ac:dyDescent="0.25">
      <c r="A73" s="90" t="s">
        <v>310</v>
      </c>
    </row>
  </sheetData>
  <mergeCells count="4">
    <mergeCell ref="A2:H2"/>
    <mergeCell ref="A56:H56"/>
    <mergeCell ref="A1:H1"/>
    <mergeCell ref="B4:I4"/>
  </mergeCells>
  <phoneticPr fontId="0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workbookViewId="0">
      <selection activeCell="A4" sqref="A4:D4"/>
    </sheetView>
  </sheetViews>
  <sheetFormatPr defaultRowHeight="15" x14ac:dyDescent="0.25"/>
  <cols>
    <col min="1" max="1" width="83.28515625" customWidth="1"/>
    <col min="2" max="2" width="15.7109375" style="161" customWidth="1"/>
    <col min="3" max="3" width="13.140625" style="161" customWidth="1"/>
    <col min="4" max="4" width="14.5703125" style="161" customWidth="1"/>
  </cols>
  <sheetData>
    <row r="1" spans="1:7" ht="27" customHeight="1" x14ac:dyDescent="0.25">
      <c r="A1" s="465" t="s">
        <v>976</v>
      </c>
      <c r="B1" s="481"/>
      <c r="C1" s="468"/>
      <c r="D1" s="468"/>
    </row>
    <row r="2" spans="1:7" ht="71.25" customHeight="1" x14ac:dyDescent="0.25">
      <c r="A2" s="469" t="s">
        <v>915</v>
      </c>
      <c r="B2" s="464"/>
      <c r="C2" s="482"/>
      <c r="D2" s="482"/>
      <c r="E2" s="63"/>
      <c r="F2" s="63"/>
      <c r="G2" s="63"/>
    </row>
    <row r="3" spans="1:7" ht="24" customHeight="1" x14ac:dyDescent="0.25">
      <c r="A3" s="60"/>
      <c r="B3" s="191"/>
      <c r="C3" s="160"/>
      <c r="D3" s="160"/>
      <c r="E3" s="63"/>
      <c r="F3" s="63"/>
      <c r="G3" s="63"/>
    </row>
    <row r="4" spans="1:7" ht="22.5" customHeight="1" x14ac:dyDescent="0.25">
      <c r="A4" s="497" t="s">
        <v>1008</v>
      </c>
      <c r="B4" s="498"/>
      <c r="C4" s="498"/>
      <c r="D4" s="498"/>
    </row>
    <row r="5" spans="1:7" ht="30" x14ac:dyDescent="0.25">
      <c r="A5" s="240" t="s">
        <v>263</v>
      </c>
      <c r="B5" s="162" t="s">
        <v>285</v>
      </c>
      <c r="C5" s="162" t="s">
        <v>313</v>
      </c>
      <c r="D5" s="163" t="s">
        <v>314</v>
      </c>
    </row>
    <row r="6" spans="1:7" x14ac:dyDescent="0.25">
      <c r="A6" s="37" t="s">
        <v>558</v>
      </c>
      <c r="B6" s="164"/>
      <c r="C6" s="165"/>
      <c r="D6" s="165"/>
    </row>
    <row r="7" spans="1:7" x14ac:dyDescent="0.25">
      <c r="A7" s="64" t="s">
        <v>559</v>
      </c>
      <c r="B7" s="164"/>
      <c r="C7" s="165"/>
      <c r="D7" s="165"/>
    </row>
    <row r="8" spans="1:7" x14ac:dyDescent="0.25">
      <c r="A8" s="37" t="s">
        <v>560</v>
      </c>
      <c r="B8" s="164"/>
      <c r="C8" s="165"/>
      <c r="D8" s="165"/>
    </row>
    <row r="9" spans="1:7" x14ac:dyDescent="0.25">
      <c r="A9" s="37" t="s">
        <v>561</v>
      </c>
      <c r="B9" s="164"/>
      <c r="C9" s="165"/>
      <c r="D9" s="165"/>
    </row>
    <row r="10" spans="1:7" x14ac:dyDescent="0.25">
      <c r="A10" s="37" t="s">
        <v>562</v>
      </c>
      <c r="B10" s="164"/>
      <c r="C10" s="165"/>
      <c r="D10" s="165"/>
    </row>
    <row r="11" spans="1:7" x14ac:dyDescent="0.25">
      <c r="A11" s="37" t="s">
        <v>563</v>
      </c>
      <c r="B11" s="164"/>
      <c r="C11" s="165"/>
      <c r="D11" s="165"/>
    </row>
    <row r="12" spans="1:7" x14ac:dyDescent="0.25">
      <c r="A12" s="37" t="s">
        <v>564</v>
      </c>
      <c r="B12" s="164"/>
      <c r="C12" s="165"/>
      <c r="D12" s="165"/>
    </row>
    <row r="13" spans="1:7" x14ac:dyDescent="0.25">
      <c r="A13" s="37" t="s">
        <v>565</v>
      </c>
      <c r="B13" s="164"/>
      <c r="C13" s="165"/>
      <c r="D13" s="165"/>
    </row>
    <row r="14" spans="1:7" x14ac:dyDescent="0.25">
      <c r="A14" s="140" t="s">
        <v>271</v>
      </c>
      <c r="B14" s="166"/>
      <c r="C14" s="167"/>
      <c r="D14" s="167"/>
    </row>
    <row r="15" spans="1:7" ht="30" x14ac:dyDescent="0.25">
      <c r="A15" s="65" t="s">
        <v>264</v>
      </c>
      <c r="B15" s="164"/>
      <c r="C15" s="165"/>
      <c r="D15" s="165"/>
    </row>
    <row r="16" spans="1:7" ht="30" x14ac:dyDescent="0.25">
      <c r="A16" s="65" t="s">
        <v>265</v>
      </c>
      <c r="B16" s="164"/>
      <c r="C16" s="165"/>
      <c r="D16" s="165"/>
    </row>
    <row r="17" spans="1:4" x14ac:dyDescent="0.25">
      <c r="A17" s="66" t="s">
        <v>266</v>
      </c>
      <c r="B17" s="164"/>
      <c r="C17" s="165"/>
      <c r="D17" s="165"/>
    </row>
    <row r="18" spans="1:4" x14ac:dyDescent="0.25">
      <c r="A18" s="66" t="s">
        <v>267</v>
      </c>
      <c r="B18" s="164"/>
      <c r="C18" s="165"/>
      <c r="D18" s="165"/>
    </row>
    <row r="19" spans="1:4" x14ac:dyDescent="0.25">
      <c r="A19" s="37" t="s">
        <v>269</v>
      </c>
      <c r="B19" s="164"/>
      <c r="C19" s="165"/>
      <c r="D19" s="165"/>
    </row>
    <row r="20" spans="1:4" x14ac:dyDescent="0.25">
      <c r="A20" s="41" t="s">
        <v>268</v>
      </c>
      <c r="B20" s="164"/>
      <c r="C20" s="165"/>
      <c r="D20" s="165"/>
    </row>
    <row r="21" spans="1:4" ht="31.5" x14ac:dyDescent="0.25">
      <c r="A21" s="67" t="s">
        <v>270</v>
      </c>
      <c r="B21" s="168"/>
      <c r="C21" s="165"/>
      <c r="D21" s="165"/>
    </row>
    <row r="22" spans="1:4" ht="15.75" x14ac:dyDescent="0.25">
      <c r="A22" s="134" t="s">
        <v>148</v>
      </c>
      <c r="B22" s="169"/>
      <c r="C22" s="167"/>
      <c r="D22" s="167"/>
    </row>
    <row r="25" spans="1:4" ht="30" x14ac:dyDescent="0.25">
      <c r="A25" s="39" t="s">
        <v>263</v>
      </c>
      <c r="B25" s="162" t="s">
        <v>285</v>
      </c>
      <c r="C25" s="162" t="s">
        <v>313</v>
      </c>
      <c r="D25" s="163" t="s">
        <v>314</v>
      </c>
    </row>
    <row r="26" spans="1:4" x14ac:dyDescent="0.25">
      <c r="A26" s="37" t="s">
        <v>558</v>
      </c>
      <c r="B26" s="164"/>
      <c r="C26" s="165"/>
      <c r="D26" s="165"/>
    </row>
    <row r="27" spans="1:4" x14ac:dyDescent="0.25">
      <c r="A27" s="64" t="s">
        <v>559</v>
      </c>
      <c r="B27" s="164"/>
      <c r="C27" s="165"/>
      <c r="D27" s="165"/>
    </row>
    <row r="28" spans="1:4" x14ac:dyDescent="0.25">
      <c r="A28" s="37" t="s">
        <v>560</v>
      </c>
      <c r="B28" s="164"/>
      <c r="C28" s="165"/>
      <c r="D28" s="165"/>
    </row>
    <row r="29" spans="1:4" x14ac:dyDescent="0.25">
      <c r="A29" s="37" t="s">
        <v>561</v>
      </c>
      <c r="B29" s="164"/>
      <c r="C29" s="165"/>
      <c r="D29" s="165"/>
    </row>
    <row r="30" spans="1:4" x14ac:dyDescent="0.25">
      <c r="A30" s="37" t="s">
        <v>562</v>
      </c>
      <c r="B30" s="164"/>
      <c r="C30" s="165"/>
      <c r="D30" s="165"/>
    </row>
    <row r="31" spans="1:4" x14ac:dyDescent="0.25">
      <c r="A31" s="37" t="s">
        <v>563</v>
      </c>
      <c r="B31" s="164"/>
      <c r="C31" s="165"/>
      <c r="D31" s="165"/>
    </row>
    <row r="32" spans="1:4" x14ac:dyDescent="0.25">
      <c r="A32" s="37" t="s">
        <v>564</v>
      </c>
      <c r="B32" s="164"/>
      <c r="C32" s="165"/>
      <c r="D32" s="165"/>
    </row>
    <row r="33" spans="1:4" x14ac:dyDescent="0.25">
      <c r="A33" s="37" t="s">
        <v>565</v>
      </c>
      <c r="B33" s="164"/>
      <c r="C33" s="165"/>
      <c r="D33" s="165"/>
    </row>
    <row r="34" spans="1:4" x14ac:dyDescent="0.25">
      <c r="A34" s="140" t="s">
        <v>271</v>
      </c>
      <c r="B34" s="166"/>
      <c r="C34" s="167"/>
      <c r="D34" s="167"/>
    </row>
    <row r="35" spans="1:4" ht="30" x14ac:dyDescent="0.25">
      <c r="A35" s="65" t="s">
        <v>264</v>
      </c>
      <c r="B35" s="164"/>
      <c r="C35" s="165"/>
      <c r="D35" s="165"/>
    </row>
    <row r="36" spans="1:4" ht="30" x14ac:dyDescent="0.25">
      <c r="A36" s="65" t="s">
        <v>265</v>
      </c>
      <c r="B36" s="164"/>
      <c r="C36" s="165"/>
      <c r="D36" s="165"/>
    </row>
    <row r="37" spans="1:4" x14ac:dyDescent="0.25">
      <c r="A37" s="66" t="s">
        <v>266</v>
      </c>
      <c r="B37" s="164"/>
      <c r="C37" s="165"/>
      <c r="D37" s="165"/>
    </row>
    <row r="38" spans="1:4" x14ac:dyDescent="0.25">
      <c r="A38" s="66" t="s">
        <v>267</v>
      </c>
      <c r="B38" s="164"/>
      <c r="C38" s="165"/>
      <c r="D38" s="165"/>
    </row>
    <row r="39" spans="1:4" x14ac:dyDescent="0.25">
      <c r="A39" s="37" t="s">
        <v>269</v>
      </c>
      <c r="B39" s="164"/>
      <c r="C39" s="165"/>
      <c r="D39" s="165"/>
    </row>
    <row r="40" spans="1:4" x14ac:dyDescent="0.25">
      <c r="A40" s="41" t="s">
        <v>268</v>
      </c>
      <c r="B40" s="164"/>
      <c r="C40" s="165"/>
      <c r="D40" s="165"/>
    </row>
    <row r="41" spans="1:4" ht="31.5" x14ac:dyDescent="0.25">
      <c r="A41" s="67" t="s">
        <v>270</v>
      </c>
      <c r="B41" s="168"/>
      <c r="C41" s="165"/>
      <c r="D41" s="165"/>
    </row>
    <row r="42" spans="1:4" ht="15.75" x14ac:dyDescent="0.25">
      <c r="A42" s="134" t="s">
        <v>148</v>
      </c>
      <c r="B42" s="169"/>
      <c r="C42" s="167"/>
      <c r="D42" s="167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workbookViewId="0">
      <selection activeCell="B4" sqref="B4:H4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3.5703125" customWidth="1"/>
    <col min="6" max="6" width="12.140625" customWidth="1"/>
    <col min="7" max="7" width="14.42578125" customWidth="1"/>
    <col min="8" max="8" width="12.85546875" customWidth="1"/>
  </cols>
  <sheetData>
    <row r="1" spans="1:8" ht="22.5" customHeight="1" x14ac:dyDescent="0.25">
      <c r="A1" s="465" t="s">
        <v>976</v>
      </c>
      <c r="B1" s="466"/>
      <c r="C1" s="466"/>
      <c r="D1" s="466"/>
      <c r="E1" s="468"/>
      <c r="F1" s="468"/>
      <c r="G1" s="468"/>
      <c r="H1" s="468"/>
    </row>
    <row r="2" spans="1:8" ht="48.75" customHeight="1" x14ac:dyDescent="0.25">
      <c r="A2" s="464" t="s">
        <v>292</v>
      </c>
      <c r="B2" s="466"/>
      <c r="C2" s="466"/>
      <c r="D2" s="467"/>
      <c r="E2" s="468"/>
      <c r="F2" s="468"/>
      <c r="G2" s="468"/>
      <c r="H2" s="468"/>
    </row>
    <row r="3" spans="1:8" ht="21" customHeight="1" x14ac:dyDescent="0.25">
      <c r="A3" s="60"/>
      <c r="B3" s="61"/>
      <c r="C3" s="61"/>
    </row>
    <row r="4" spans="1:8" x14ac:dyDescent="0.25">
      <c r="A4" s="4" t="s">
        <v>260</v>
      </c>
      <c r="B4" s="479" t="s">
        <v>1009</v>
      </c>
      <c r="C4" s="479"/>
      <c r="D4" s="479"/>
      <c r="E4" s="479"/>
      <c r="F4" s="479"/>
      <c r="G4" s="479"/>
      <c r="H4" s="479"/>
    </row>
    <row r="5" spans="1:8" ht="51.75" x14ac:dyDescent="0.25">
      <c r="A5" s="38" t="s">
        <v>236</v>
      </c>
      <c r="B5" s="3" t="s">
        <v>577</v>
      </c>
      <c r="C5" s="97" t="s">
        <v>286</v>
      </c>
      <c r="D5" s="97" t="s">
        <v>287</v>
      </c>
      <c r="E5" s="97" t="s">
        <v>465</v>
      </c>
      <c r="F5" s="97" t="s">
        <v>466</v>
      </c>
      <c r="G5" s="97" t="s">
        <v>467</v>
      </c>
      <c r="H5" s="97" t="s">
        <v>468</v>
      </c>
    </row>
    <row r="6" spans="1:8" x14ac:dyDescent="0.25">
      <c r="A6" s="11" t="s">
        <v>28</v>
      </c>
      <c r="B6" s="5" t="s">
        <v>714</v>
      </c>
      <c r="C6" s="26"/>
      <c r="D6" s="26"/>
      <c r="E6" s="26"/>
      <c r="F6" s="26"/>
      <c r="G6" s="26"/>
      <c r="H6" s="26"/>
    </row>
    <row r="7" spans="1:8" x14ac:dyDescent="0.25">
      <c r="A7" s="17" t="s">
        <v>715</v>
      </c>
      <c r="B7" s="17" t="s">
        <v>714</v>
      </c>
      <c r="C7" s="26"/>
      <c r="D7" s="26"/>
      <c r="E7" s="26"/>
      <c r="F7" s="26"/>
      <c r="G7" s="26"/>
      <c r="H7" s="26"/>
    </row>
    <row r="8" spans="1:8" x14ac:dyDescent="0.25">
      <c r="A8" s="17" t="s">
        <v>716</v>
      </c>
      <c r="B8" s="17" t="s">
        <v>714</v>
      </c>
      <c r="C8" s="26"/>
      <c r="D8" s="26"/>
      <c r="E8" s="26"/>
      <c r="F8" s="26"/>
      <c r="G8" s="26"/>
      <c r="H8" s="26"/>
    </row>
    <row r="9" spans="1:8" ht="30" x14ac:dyDescent="0.25">
      <c r="A9" s="11" t="s">
        <v>717</v>
      </c>
      <c r="B9" s="5" t="s">
        <v>718</v>
      </c>
      <c r="C9" s="26"/>
      <c r="D9" s="26"/>
      <c r="E9" s="26"/>
      <c r="F9" s="26"/>
      <c r="G9" s="26"/>
      <c r="H9" s="26"/>
    </row>
    <row r="10" spans="1:8" x14ac:dyDescent="0.25">
      <c r="A10" s="11" t="s">
        <v>27</v>
      </c>
      <c r="B10" s="5" t="s">
        <v>719</v>
      </c>
      <c r="C10" s="26"/>
      <c r="D10" s="26">
        <v>19415299</v>
      </c>
      <c r="E10" s="26"/>
      <c r="F10" s="26">
        <v>19415299</v>
      </c>
      <c r="G10" s="26">
        <v>0</v>
      </c>
      <c r="H10" s="26">
        <v>19415299</v>
      </c>
    </row>
    <row r="11" spans="1:8" x14ac:dyDescent="0.25">
      <c r="A11" s="17" t="s">
        <v>715</v>
      </c>
      <c r="B11" s="17" t="s">
        <v>719</v>
      </c>
      <c r="C11" s="26"/>
      <c r="D11" s="26"/>
      <c r="E11" s="26"/>
      <c r="F11" s="26"/>
      <c r="G11" s="26"/>
      <c r="H11" s="26"/>
    </row>
    <row r="12" spans="1:8" x14ac:dyDescent="0.25">
      <c r="A12" s="17" t="s">
        <v>716</v>
      </c>
      <c r="B12" s="17" t="s">
        <v>720</v>
      </c>
      <c r="C12" s="26"/>
      <c r="D12" s="26"/>
      <c r="E12" s="26"/>
      <c r="F12" s="26"/>
      <c r="G12" s="26"/>
      <c r="H12" s="26"/>
    </row>
    <row r="13" spans="1:8" x14ac:dyDescent="0.25">
      <c r="A13" s="10" t="s">
        <v>26</v>
      </c>
      <c r="B13" s="7" t="s">
        <v>721</v>
      </c>
      <c r="C13" s="26"/>
      <c r="D13" s="26">
        <v>19415299</v>
      </c>
      <c r="E13" s="26"/>
      <c r="F13" s="26">
        <v>19415299</v>
      </c>
      <c r="G13" s="26">
        <v>0</v>
      </c>
      <c r="H13" s="26">
        <v>19415299</v>
      </c>
    </row>
    <row r="14" spans="1:8" x14ac:dyDescent="0.25">
      <c r="A14" s="18" t="s">
        <v>31</v>
      </c>
      <c r="B14" s="5" t="s">
        <v>722</v>
      </c>
      <c r="C14" s="26"/>
      <c r="D14" s="26"/>
      <c r="E14" s="26"/>
      <c r="F14" s="26"/>
      <c r="G14" s="26"/>
      <c r="H14" s="26"/>
    </row>
    <row r="15" spans="1:8" x14ac:dyDescent="0.25">
      <c r="A15" s="17" t="s">
        <v>723</v>
      </c>
      <c r="B15" s="17" t="s">
        <v>722</v>
      </c>
      <c r="C15" s="26"/>
      <c r="D15" s="26"/>
      <c r="E15" s="26"/>
      <c r="F15" s="26"/>
      <c r="G15" s="26"/>
      <c r="H15" s="26"/>
    </row>
    <row r="16" spans="1:8" x14ac:dyDescent="0.25">
      <c r="A16" s="17" t="s">
        <v>724</v>
      </c>
      <c r="B16" s="17" t="s">
        <v>722</v>
      </c>
      <c r="C16" s="26"/>
      <c r="D16" s="26"/>
      <c r="E16" s="26"/>
      <c r="F16" s="26"/>
      <c r="G16" s="26"/>
      <c r="H16" s="26"/>
    </row>
    <row r="17" spans="1:8" x14ac:dyDescent="0.25">
      <c r="A17" s="18" t="s">
        <v>32</v>
      </c>
      <c r="B17" s="5" t="s">
        <v>725</v>
      </c>
      <c r="C17" s="26"/>
      <c r="D17" s="26"/>
      <c r="E17" s="26"/>
      <c r="F17" s="26"/>
      <c r="G17" s="26"/>
      <c r="H17" s="26"/>
    </row>
    <row r="18" spans="1:8" x14ac:dyDescent="0.25">
      <c r="A18" s="17" t="s">
        <v>716</v>
      </c>
      <c r="B18" s="17" t="s">
        <v>725</v>
      </c>
      <c r="C18" s="26"/>
      <c r="D18" s="26"/>
      <c r="E18" s="26"/>
      <c r="F18" s="26"/>
      <c r="G18" s="26"/>
      <c r="H18" s="26"/>
    </row>
    <row r="19" spans="1:8" x14ac:dyDescent="0.25">
      <c r="A19" s="12" t="s">
        <v>726</v>
      </c>
      <c r="B19" s="5" t="s">
        <v>727</v>
      </c>
      <c r="C19" s="26"/>
      <c r="D19" s="26"/>
      <c r="E19" s="26"/>
      <c r="F19" s="26"/>
      <c r="G19" s="26"/>
      <c r="H19" s="26"/>
    </row>
    <row r="20" spans="1:8" x14ac:dyDescent="0.25">
      <c r="A20" s="12" t="s">
        <v>33</v>
      </c>
      <c r="B20" s="5" t="s">
        <v>728</v>
      </c>
      <c r="C20" s="26"/>
      <c r="D20" s="26"/>
      <c r="E20" s="26"/>
      <c r="F20" s="26"/>
      <c r="G20" s="26"/>
      <c r="H20" s="26"/>
    </row>
    <row r="21" spans="1:8" x14ac:dyDescent="0.25">
      <c r="A21" s="17" t="s">
        <v>724</v>
      </c>
      <c r="B21" s="17" t="s">
        <v>728</v>
      </c>
      <c r="C21" s="26"/>
      <c r="D21" s="26"/>
      <c r="E21" s="26"/>
      <c r="F21" s="26"/>
      <c r="G21" s="26"/>
      <c r="H21" s="26"/>
    </row>
    <row r="22" spans="1:8" x14ac:dyDescent="0.25">
      <c r="A22" s="17" t="s">
        <v>716</v>
      </c>
      <c r="B22" s="17" t="s">
        <v>728</v>
      </c>
      <c r="C22" s="26"/>
      <c r="D22" s="26"/>
      <c r="E22" s="26"/>
      <c r="F22" s="26"/>
      <c r="G22" s="26"/>
      <c r="H22" s="26"/>
    </row>
    <row r="23" spans="1:8" x14ac:dyDescent="0.25">
      <c r="A23" s="19" t="s">
        <v>29</v>
      </c>
      <c r="B23" s="7" t="s">
        <v>729</v>
      </c>
      <c r="C23" s="26"/>
      <c r="D23" s="26"/>
      <c r="E23" s="26"/>
      <c r="F23" s="26"/>
      <c r="G23" s="26"/>
      <c r="H23" s="26"/>
    </row>
    <row r="24" spans="1:8" x14ac:dyDescent="0.25">
      <c r="A24" s="18" t="s">
        <v>730</v>
      </c>
      <c r="B24" s="5" t="s">
        <v>731</v>
      </c>
      <c r="C24" s="26"/>
      <c r="D24" s="26"/>
      <c r="E24" s="26"/>
      <c r="F24" s="26"/>
      <c r="G24" s="26"/>
      <c r="H24" s="26"/>
    </row>
    <row r="25" spans="1:8" x14ac:dyDescent="0.25">
      <c r="A25" s="18" t="s">
        <v>732</v>
      </c>
      <c r="B25" s="5" t="s">
        <v>733</v>
      </c>
      <c r="C25" s="26">
        <v>2274168</v>
      </c>
      <c r="D25" s="26"/>
      <c r="E25" s="26">
        <v>2274168</v>
      </c>
      <c r="F25" s="26"/>
      <c r="G25" s="26">
        <v>2274168</v>
      </c>
      <c r="H25" s="26"/>
    </row>
    <row r="26" spans="1:8" x14ac:dyDescent="0.25">
      <c r="A26" s="18" t="s">
        <v>736</v>
      </c>
      <c r="B26" s="5" t="s">
        <v>737</v>
      </c>
      <c r="C26" s="26"/>
      <c r="D26" s="26"/>
      <c r="E26" s="26"/>
      <c r="F26" s="26"/>
      <c r="G26" s="26"/>
      <c r="H26" s="26"/>
    </row>
    <row r="27" spans="1:8" x14ac:dyDescent="0.25">
      <c r="A27" s="18" t="s">
        <v>738</v>
      </c>
      <c r="B27" s="5" t="s">
        <v>739</v>
      </c>
      <c r="C27" s="26"/>
      <c r="D27" s="26"/>
      <c r="E27" s="26"/>
      <c r="F27" s="26"/>
      <c r="G27" s="26"/>
      <c r="H27" s="26"/>
    </row>
    <row r="28" spans="1:8" x14ac:dyDescent="0.25">
      <c r="A28" s="18" t="s">
        <v>740</v>
      </c>
      <c r="B28" s="5" t="s">
        <v>741</v>
      </c>
      <c r="C28" s="26"/>
      <c r="D28" s="26"/>
      <c r="E28" s="26"/>
      <c r="F28" s="26"/>
      <c r="G28" s="26"/>
      <c r="H28" s="26"/>
    </row>
    <row r="29" spans="1:8" x14ac:dyDescent="0.25">
      <c r="A29" s="141" t="s">
        <v>30</v>
      </c>
      <c r="B29" s="142" t="s">
        <v>742</v>
      </c>
      <c r="C29" s="141">
        <f>SUM(C13+C25)</f>
        <v>2274168</v>
      </c>
      <c r="D29" s="141"/>
      <c r="E29" s="141">
        <f>SUM(E13+E25)</f>
        <v>2274168</v>
      </c>
      <c r="F29" s="141"/>
      <c r="G29" s="141">
        <v>2274168</v>
      </c>
      <c r="H29" s="101"/>
    </row>
    <row r="30" spans="1:8" x14ac:dyDescent="0.25">
      <c r="A30" s="18" t="s">
        <v>743</v>
      </c>
      <c r="B30" s="5" t="s">
        <v>744</v>
      </c>
      <c r="C30" s="26"/>
      <c r="D30" s="26"/>
      <c r="E30" s="26"/>
      <c r="F30" s="26"/>
      <c r="G30" s="26"/>
      <c r="H30" s="26"/>
    </row>
    <row r="31" spans="1:8" x14ac:dyDescent="0.25">
      <c r="A31" s="11" t="s">
        <v>745</v>
      </c>
      <c r="B31" s="5" t="s">
        <v>746</v>
      </c>
      <c r="C31" s="26"/>
      <c r="D31" s="26"/>
      <c r="E31" s="26"/>
      <c r="F31" s="26"/>
      <c r="G31" s="26"/>
      <c r="H31" s="26"/>
    </row>
    <row r="32" spans="1:8" x14ac:dyDescent="0.25">
      <c r="A32" s="18" t="s">
        <v>34</v>
      </c>
      <c r="B32" s="5" t="s">
        <v>747</v>
      </c>
      <c r="C32" s="26"/>
      <c r="D32" s="26"/>
      <c r="E32" s="26"/>
      <c r="F32" s="26"/>
      <c r="G32" s="26"/>
      <c r="H32" s="26"/>
    </row>
    <row r="33" spans="1:8" x14ac:dyDescent="0.25">
      <c r="A33" s="17" t="s">
        <v>716</v>
      </c>
      <c r="B33" s="17" t="s">
        <v>747</v>
      </c>
      <c r="C33" s="26"/>
      <c r="D33" s="26"/>
      <c r="E33" s="26"/>
      <c r="F33" s="26"/>
      <c r="G33" s="26"/>
      <c r="H33" s="26"/>
    </row>
    <row r="34" spans="1:8" x14ac:dyDescent="0.25">
      <c r="A34" s="18" t="s">
        <v>35</v>
      </c>
      <c r="B34" s="5" t="s">
        <v>748</v>
      </c>
      <c r="C34" s="26"/>
      <c r="D34" s="26"/>
      <c r="E34" s="26"/>
      <c r="F34" s="26"/>
      <c r="G34" s="26"/>
      <c r="H34" s="26"/>
    </row>
    <row r="35" spans="1:8" x14ac:dyDescent="0.25">
      <c r="A35" s="17" t="s">
        <v>749</v>
      </c>
      <c r="B35" s="17" t="s">
        <v>748</v>
      </c>
      <c r="C35" s="26"/>
      <c r="D35" s="26"/>
      <c r="E35" s="26"/>
      <c r="F35" s="26"/>
      <c r="G35" s="26"/>
      <c r="H35" s="26"/>
    </row>
    <row r="36" spans="1:8" x14ac:dyDescent="0.25">
      <c r="A36" s="17" t="s">
        <v>750</v>
      </c>
      <c r="B36" s="17" t="s">
        <v>748</v>
      </c>
      <c r="C36" s="26"/>
      <c r="D36" s="26"/>
      <c r="E36" s="26"/>
      <c r="F36" s="26"/>
      <c r="G36" s="26"/>
      <c r="H36" s="26"/>
    </row>
    <row r="37" spans="1:8" x14ac:dyDescent="0.25">
      <c r="A37" s="17" t="s">
        <v>751</v>
      </c>
      <c r="B37" s="17" t="s">
        <v>748</v>
      </c>
      <c r="C37" s="26"/>
      <c r="D37" s="26"/>
      <c r="E37" s="26"/>
      <c r="F37" s="26"/>
      <c r="G37" s="26"/>
      <c r="H37" s="26"/>
    </row>
    <row r="38" spans="1:8" x14ac:dyDescent="0.25">
      <c r="A38" s="17" t="s">
        <v>716</v>
      </c>
      <c r="B38" s="17" t="s">
        <v>748</v>
      </c>
      <c r="C38" s="26"/>
      <c r="D38" s="26"/>
      <c r="E38" s="26"/>
      <c r="F38" s="26"/>
      <c r="G38" s="26"/>
      <c r="H38" s="26"/>
    </row>
    <row r="39" spans="1:8" x14ac:dyDescent="0.25">
      <c r="A39" s="141" t="s">
        <v>36</v>
      </c>
      <c r="B39" s="142" t="s">
        <v>752</v>
      </c>
      <c r="C39" s="101"/>
      <c r="D39" s="101"/>
      <c r="E39" s="101"/>
      <c r="F39" s="101"/>
      <c r="G39" s="101"/>
      <c r="H39" s="101"/>
    </row>
    <row r="42" spans="1:8" ht="51.75" x14ac:dyDescent="0.25">
      <c r="A42" s="38" t="s">
        <v>236</v>
      </c>
      <c r="B42" s="3" t="s">
        <v>577</v>
      </c>
      <c r="C42" s="97" t="s">
        <v>286</v>
      </c>
      <c r="D42" s="97" t="s">
        <v>287</v>
      </c>
      <c r="E42" s="97" t="s">
        <v>465</v>
      </c>
      <c r="F42" s="97" t="s">
        <v>466</v>
      </c>
      <c r="G42" s="97" t="s">
        <v>467</v>
      </c>
      <c r="H42" s="97" t="s">
        <v>468</v>
      </c>
    </row>
    <row r="43" spans="1:8" x14ac:dyDescent="0.25">
      <c r="A43" s="18" t="s">
        <v>100</v>
      </c>
      <c r="B43" s="5" t="s">
        <v>842</v>
      </c>
      <c r="C43" s="26"/>
      <c r="D43" s="26"/>
      <c r="E43" s="26"/>
      <c r="F43" s="26"/>
      <c r="G43" s="26"/>
      <c r="H43" s="26"/>
    </row>
    <row r="44" spans="1:8" x14ac:dyDescent="0.25">
      <c r="A44" s="45" t="s">
        <v>715</v>
      </c>
      <c r="B44" s="45" t="s">
        <v>842</v>
      </c>
      <c r="C44" s="26"/>
      <c r="D44" s="26"/>
      <c r="E44" s="26"/>
      <c r="F44" s="26"/>
      <c r="G44" s="26"/>
      <c r="H44" s="26"/>
    </row>
    <row r="45" spans="1:8" ht="30" x14ac:dyDescent="0.25">
      <c r="A45" s="11" t="s">
        <v>843</v>
      </c>
      <c r="B45" s="5" t="s">
        <v>844</v>
      </c>
      <c r="C45" s="26"/>
      <c r="D45" s="26"/>
      <c r="E45" s="26"/>
      <c r="F45" s="26"/>
      <c r="G45" s="26"/>
      <c r="H45" s="26"/>
    </row>
    <row r="46" spans="1:8" x14ac:dyDescent="0.25">
      <c r="A46" s="18" t="s">
        <v>145</v>
      </c>
      <c r="B46" s="5" t="s">
        <v>845</v>
      </c>
      <c r="C46" s="26"/>
      <c r="D46" s="26"/>
      <c r="E46" s="26"/>
      <c r="F46" s="26"/>
      <c r="G46" s="26"/>
      <c r="H46" s="26"/>
    </row>
    <row r="47" spans="1:8" x14ac:dyDescent="0.25">
      <c r="A47" s="45" t="s">
        <v>715</v>
      </c>
      <c r="B47" s="45" t="s">
        <v>845</v>
      </c>
      <c r="C47" s="26"/>
      <c r="D47" s="26"/>
      <c r="E47" s="26"/>
      <c r="F47" s="26"/>
      <c r="G47" s="26"/>
      <c r="H47" s="26"/>
    </row>
    <row r="48" spans="1:8" x14ac:dyDescent="0.25">
      <c r="A48" s="10" t="s">
        <v>120</v>
      </c>
      <c r="B48" s="7" t="s">
        <v>846</v>
      </c>
      <c r="C48" s="26"/>
      <c r="D48" s="26"/>
      <c r="E48" s="26"/>
      <c r="F48" s="26"/>
      <c r="G48" s="26"/>
      <c r="H48" s="26"/>
    </row>
    <row r="49" spans="1:8" x14ac:dyDescent="0.25">
      <c r="A49" s="11" t="s">
        <v>146</v>
      </c>
      <c r="B49" s="5" t="s">
        <v>847</v>
      </c>
      <c r="C49" s="26"/>
      <c r="D49" s="26"/>
      <c r="E49" s="26"/>
      <c r="F49" s="26"/>
      <c r="G49" s="26"/>
      <c r="H49" s="26"/>
    </row>
    <row r="50" spans="1:8" x14ac:dyDescent="0.25">
      <c r="A50" s="45" t="s">
        <v>723</v>
      </c>
      <c r="B50" s="45" t="s">
        <v>847</v>
      </c>
      <c r="C50" s="26"/>
      <c r="D50" s="26"/>
      <c r="E50" s="26"/>
      <c r="F50" s="26"/>
      <c r="G50" s="26"/>
      <c r="H50" s="26"/>
    </row>
    <row r="51" spans="1:8" x14ac:dyDescent="0.25">
      <c r="A51" s="18" t="s">
        <v>848</v>
      </c>
      <c r="B51" s="5" t="s">
        <v>849</v>
      </c>
      <c r="C51" s="26"/>
      <c r="D51" s="26"/>
      <c r="E51" s="26"/>
      <c r="F51" s="26"/>
      <c r="G51" s="26"/>
      <c r="H51" s="26"/>
    </row>
    <row r="52" spans="1:8" x14ac:dyDescent="0.25">
      <c r="A52" s="12" t="s">
        <v>147</v>
      </c>
      <c r="B52" s="5" t="s">
        <v>850</v>
      </c>
      <c r="C52" s="26"/>
      <c r="D52" s="26"/>
      <c r="E52" s="26"/>
      <c r="F52" s="26"/>
      <c r="G52" s="26"/>
      <c r="H52" s="26"/>
    </row>
    <row r="53" spans="1:8" x14ac:dyDescent="0.25">
      <c r="A53" s="45" t="s">
        <v>724</v>
      </c>
      <c r="B53" s="45" t="s">
        <v>850</v>
      </c>
      <c r="C53" s="26"/>
      <c r="D53" s="26"/>
      <c r="E53" s="26"/>
      <c r="F53" s="26"/>
      <c r="G53" s="26"/>
      <c r="H53" s="26"/>
    </row>
    <row r="54" spans="1:8" x14ac:dyDescent="0.25">
      <c r="A54" s="18" t="s">
        <v>851</v>
      </c>
      <c r="B54" s="5" t="s">
        <v>852</v>
      </c>
      <c r="C54" s="26"/>
      <c r="D54" s="26"/>
      <c r="E54" s="26"/>
      <c r="F54" s="26"/>
      <c r="G54" s="26"/>
      <c r="H54" s="26"/>
    </row>
    <row r="55" spans="1:8" x14ac:dyDescent="0.25">
      <c r="A55" s="19" t="s">
        <v>121</v>
      </c>
      <c r="B55" s="7" t="s">
        <v>853</v>
      </c>
      <c r="C55" s="26"/>
      <c r="D55" s="26"/>
      <c r="E55" s="26"/>
      <c r="F55" s="26"/>
      <c r="G55" s="26"/>
      <c r="H55" s="26"/>
    </row>
    <row r="56" spans="1:8" x14ac:dyDescent="0.25">
      <c r="A56" s="19" t="s">
        <v>857</v>
      </c>
      <c r="B56" s="7" t="s">
        <v>858</v>
      </c>
      <c r="C56" s="26">
        <v>0</v>
      </c>
      <c r="D56" s="26"/>
      <c r="E56" s="26">
        <v>2565947</v>
      </c>
      <c r="F56" s="26"/>
      <c r="G56" s="26">
        <v>2565947</v>
      </c>
      <c r="H56" s="26"/>
    </row>
    <row r="57" spans="1:8" x14ac:dyDescent="0.25">
      <c r="A57" s="19" t="s">
        <v>859</v>
      </c>
      <c r="B57" s="7" t="s">
        <v>860</v>
      </c>
      <c r="C57" s="26"/>
      <c r="D57" s="26"/>
      <c r="E57" s="26"/>
      <c r="F57" s="26"/>
      <c r="G57" s="26"/>
      <c r="H57" s="26"/>
    </row>
    <row r="58" spans="1:8" x14ac:dyDescent="0.25">
      <c r="A58" s="19" t="s">
        <v>863</v>
      </c>
      <c r="B58" s="7" t="s">
        <v>864</v>
      </c>
      <c r="C58" s="26"/>
      <c r="D58" s="26"/>
      <c r="E58" s="26"/>
      <c r="F58" s="26"/>
      <c r="G58" s="26"/>
      <c r="H58" s="26"/>
    </row>
    <row r="59" spans="1:8" x14ac:dyDescent="0.25">
      <c r="A59" s="10" t="s">
        <v>259</v>
      </c>
      <c r="B59" s="7" t="s">
        <v>865</v>
      </c>
      <c r="C59" s="26"/>
      <c r="D59" s="26"/>
      <c r="E59" s="26"/>
      <c r="F59" s="26"/>
      <c r="G59" s="26"/>
      <c r="H59" s="26"/>
    </row>
    <row r="60" spans="1:8" x14ac:dyDescent="0.25">
      <c r="A60" s="14" t="s">
        <v>866</v>
      </c>
      <c r="B60" s="7" t="s">
        <v>865</v>
      </c>
      <c r="C60" s="26"/>
      <c r="D60" s="26"/>
      <c r="E60" s="26"/>
      <c r="F60" s="26"/>
      <c r="G60" s="26"/>
      <c r="H60" s="26"/>
    </row>
    <row r="61" spans="1:8" x14ac:dyDescent="0.25">
      <c r="A61" s="143" t="s">
        <v>123</v>
      </c>
      <c r="B61" s="144" t="s">
        <v>867</v>
      </c>
      <c r="C61" s="192">
        <v>0</v>
      </c>
      <c r="D61" s="192"/>
      <c r="E61" s="192">
        <v>2565947</v>
      </c>
      <c r="F61" s="192"/>
      <c r="G61" s="192">
        <v>2565947</v>
      </c>
      <c r="H61" s="131"/>
    </row>
    <row r="62" spans="1:8" x14ac:dyDescent="0.25">
      <c r="A62" s="11" t="s">
        <v>868</v>
      </c>
      <c r="B62" s="5" t="s">
        <v>869</v>
      </c>
      <c r="C62" s="26"/>
      <c r="D62" s="26"/>
      <c r="E62" s="26"/>
      <c r="F62" s="26"/>
      <c r="G62" s="26"/>
      <c r="H62" s="26"/>
    </row>
    <row r="63" spans="1:8" x14ac:dyDescent="0.25">
      <c r="A63" s="12" t="s">
        <v>870</v>
      </c>
      <c r="B63" s="5" t="s">
        <v>871</v>
      </c>
      <c r="C63" s="26"/>
      <c r="D63" s="26"/>
      <c r="E63" s="26"/>
      <c r="F63" s="26"/>
      <c r="G63" s="26"/>
      <c r="H63" s="26"/>
    </row>
    <row r="64" spans="1:8" x14ac:dyDescent="0.25">
      <c r="A64" s="18" t="s">
        <v>872</v>
      </c>
      <c r="B64" s="5" t="s">
        <v>873</v>
      </c>
      <c r="C64" s="26"/>
      <c r="D64" s="26"/>
      <c r="E64" s="26"/>
      <c r="F64" s="26"/>
      <c r="G64" s="26"/>
      <c r="H64" s="26"/>
    </row>
    <row r="65" spans="1:8" x14ac:dyDescent="0.25">
      <c r="A65" s="18" t="s">
        <v>105</v>
      </c>
      <c r="B65" s="5" t="s">
        <v>874</v>
      </c>
      <c r="C65" s="26"/>
      <c r="D65" s="26"/>
      <c r="E65" s="26"/>
      <c r="F65" s="26"/>
      <c r="G65" s="26"/>
      <c r="H65" s="26"/>
    </row>
    <row r="66" spans="1:8" x14ac:dyDescent="0.25">
      <c r="A66" s="45" t="s">
        <v>749</v>
      </c>
      <c r="B66" s="45" t="s">
        <v>874</v>
      </c>
      <c r="C66" s="26"/>
      <c r="D66" s="26"/>
      <c r="E66" s="26"/>
      <c r="F66" s="26"/>
      <c r="G66" s="26"/>
      <c r="H66" s="26"/>
    </row>
    <row r="67" spans="1:8" x14ac:dyDescent="0.25">
      <c r="A67" s="45" t="s">
        <v>750</v>
      </c>
      <c r="B67" s="45" t="s">
        <v>874</v>
      </c>
      <c r="C67" s="26"/>
      <c r="D67" s="26"/>
      <c r="E67" s="26"/>
      <c r="F67" s="26"/>
      <c r="G67" s="26"/>
      <c r="H67" s="26"/>
    </row>
    <row r="68" spans="1:8" x14ac:dyDescent="0.25">
      <c r="A68" s="46" t="s">
        <v>751</v>
      </c>
      <c r="B68" s="46" t="s">
        <v>874</v>
      </c>
      <c r="C68" s="26"/>
      <c r="D68" s="26"/>
      <c r="E68" s="26"/>
      <c r="F68" s="26"/>
      <c r="G68" s="26"/>
      <c r="H68" s="26"/>
    </row>
    <row r="69" spans="1:8" x14ac:dyDescent="0.25">
      <c r="A69" s="145" t="s">
        <v>124</v>
      </c>
      <c r="B69" s="144" t="s">
        <v>875</v>
      </c>
      <c r="C69" s="131"/>
      <c r="D69" s="131"/>
      <c r="E69" s="131"/>
      <c r="F69" s="131"/>
      <c r="G69" s="131"/>
      <c r="H69" s="131"/>
    </row>
  </sheetData>
  <mergeCells count="3">
    <mergeCell ref="A1:H1"/>
    <mergeCell ref="A2:H2"/>
    <mergeCell ref="B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B4" sqref="B4:E4"/>
    </sheetView>
  </sheetViews>
  <sheetFormatPr defaultRowHeight="15" x14ac:dyDescent="0.25"/>
  <cols>
    <col min="1" max="1" width="69.28515625" customWidth="1"/>
    <col min="2" max="2" width="14.5703125" customWidth="1"/>
    <col min="3" max="3" width="16.7109375" customWidth="1"/>
    <col min="4" max="4" width="17.5703125" customWidth="1"/>
    <col min="5" max="5" width="18.140625" customWidth="1"/>
  </cols>
  <sheetData>
    <row r="1" spans="1:5" ht="23.25" customHeight="1" x14ac:dyDescent="0.25">
      <c r="A1" s="465" t="s">
        <v>976</v>
      </c>
      <c r="B1" s="466"/>
      <c r="C1" s="466"/>
      <c r="D1" s="466"/>
      <c r="E1" s="466"/>
    </row>
    <row r="2" spans="1:5" ht="25.5" customHeight="1" x14ac:dyDescent="0.25">
      <c r="A2" s="503" t="s">
        <v>918</v>
      </c>
      <c r="B2" s="466"/>
      <c r="C2" s="466"/>
      <c r="D2" s="466"/>
      <c r="E2" s="466"/>
    </row>
    <row r="3" spans="1:5" ht="21.75" customHeight="1" x14ac:dyDescent="0.25">
      <c r="A3" s="76"/>
      <c r="B3" s="61"/>
      <c r="C3" s="61"/>
      <c r="D3" s="61"/>
      <c r="E3" s="61"/>
    </row>
    <row r="4" spans="1:5" ht="20.25" customHeight="1" x14ac:dyDescent="0.25">
      <c r="A4" s="4" t="s">
        <v>260</v>
      </c>
      <c r="B4" s="479" t="s">
        <v>1010</v>
      </c>
      <c r="C4" s="479"/>
      <c r="D4" s="479"/>
      <c r="E4" s="479"/>
    </row>
    <row r="5" spans="1:5" x14ac:dyDescent="0.25">
      <c r="A5" s="502" t="s">
        <v>236</v>
      </c>
      <c r="B5" s="477" t="s">
        <v>577</v>
      </c>
      <c r="C5" s="499" t="s">
        <v>282</v>
      </c>
      <c r="D5" s="500"/>
      <c r="E5" s="501"/>
    </row>
    <row r="6" spans="1:5" ht="30.75" customHeight="1" x14ac:dyDescent="0.25">
      <c r="A6" s="491"/>
      <c r="B6" s="478"/>
      <c r="C6" s="75" t="s">
        <v>285</v>
      </c>
      <c r="D6" s="97" t="s">
        <v>313</v>
      </c>
      <c r="E6" s="75" t="s">
        <v>314</v>
      </c>
    </row>
    <row r="7" spans="1:5" ht="30" x14ac:dyDescent="0.25">
      <c r="A7" s="65" t="s">
        <v>280</v>
      </c>
      <c r="B7" s="5" t="s">
        <v>735</v>
      </c>
      <c r="C7" s="217">
        <v>47342206</v>
      </c>
      <c r="D7" s="217">
        <v>44955806</v>
      </c>
      <c r="E7" s="217">
        <v>44955806</v>
      </c>
    </row>
    <row r="8" spans="1:5" ht="30" x14ac:dyDescent="0.25">
      <c r="A8" s="65" t="s">
        <v>281</v>
      </c>
      <c r="B8" s="5" t="s">
        <v>735</v>
      </c>
      <c r="C8" s="217"/>
      <c r="D8" s="217"/>
      <c r="E8" s="217"/>
    </row>
    <row r="9" spans="1:5" ht="18.75" customHeight="1" x14ac:dyDescent="0.25">
      <c r="A9" s="38" t="s">
        <v>284</v>
      </c>
      <c r="B9" s="38"/>
      <c r="C9" s="241">
        <v>47342206</v>
      </c>
      <c r="D9" s="241">
        <v>44955806</v>
      </c>
      <c r="E9" s="241">
        <v>44955806</v>
      </c>
    </row>
    <row r="11" spans="1:5" x14ac:dyDescent="0.25">
      <c r="A11" t="s">
        <v>903</v>
      </c>
    </row>
    <row r="12" spans="1:5" x14ac:dyDescent="0.25">
      <c r="A12" s="502" t="s">
        <v>236</v>
      </c>
      <c r="B12" s="477" t="s">
        <v>577</v>
      </c>
      <c r="C12" s="499" t="s">
        <v>282</v>
      </c>
      <c r="D12" s="500"/>
      <c r="E12" s="501"/>
    </row>
    <row r="13" spans="1:5" x14ac:dyDescent="0.25">
      <c r="A13" s="491"/>
      <c r="B13" s="478"/>
      <c r="C13" s="75" t="s">
        <v>285</v>
      </c>
      <c r="D13" s="97" t="s">
        <v>313</v>
      </c>
      <c r="E13" s="75" t="s">
        <v>314</v>
      </c>
    </row>
    <row r="14" spans="1:5" ht="30" x14ac:dyDescent="0.25">
      <c r="A14" s="65" t="s">
        <v>280</v>
      </c>
      <c r="B14" s="5" t="s">
        <v>735</v>
      </c>
      <c r="C14" s="242">
        <v>30893780</v>
      </c>
      <c r="D14" s="242">
        <v>33905443</v>
      </c>
      <c r="E14" s="242">
        <v>33905443</v>
      </c>
    </row>
    <row r="15" spans="1:5" ht="30" x14ac:dyDescent="0.25">
      <c r="A15" s="65" t="s">
        <v>281</v>
      </c>
      <c r="B15" s="5" t="s">
        <v>735</v>
      </c>
      <c r="C15" s="242"/>
      <c r="D15" s="242"/>
      <c r="E15" s="242"/>
    </row>
    <row r="16" spans="1:5" ht="21" customHeight="1" x14ac:dyDescent="0.25">
      <c r="A16" s="38" t="s">
        <v>284</v>
      </c>
      <c r="B16" s="38"/>
      <c r="C16" s="241">
        <v>30893780</v>
      </c>
      <c r="D16" s="241">
        <v>33905443</v>
      </c>
      <c r="E16" s="241">
        <v>33905443</v>
      </c>
    </row>
    <row r="19" spans="1:5" x14ac:dyDescent="0.25">
      <c r="A19" s="502" t="s">
        <v>236</v>
      </c>
      <c r="B19" s="477" t="s">
        <v>577</v>
      </c>
      <c r="C19" s="499" t="s">
        <v>282</v>
      </c>
      <c r="D19" s="500"/>
      <c r="E19" s="501"/>
    </row>
    <row r="20" spans="1:5" x14ac:dyDescent="0.25">
      <c r="A20" s="491"/>
      <c r="B20" s="478"/>
      <c r="C20" s="75" t="s">
        <v>285</v>
      </c>
      <c r="D20" s="97" t="s">
        <v>313</v>
      </c>
      <c r="E20" s="75" t="s">
        <v>314</v>
      </c>
    </row>
    <row r="21" spans="1:5" ht="30" x14ac:dyDescent="0.25">
      <c r="A21" s="65" t="s">
        <v>280</v>
      </c>
      <c r="B21" s="5" t="s">
        <v>735</v>
      </c>
      <c r="C21" s="26"/>
      <c r="D21" s="26"/>
      <c r="E21" s="26"/>
    </row>
    <row r="22" spans="1:5" ht="30" x14ac:dyDescent="0.25">
      <c r="A22" s="65" t="s">
        <v>281</v>
      </c>
      <c r="B22" s="5" t="s">
        <v>735</v>
      </c>
      <c r="C22" s="26"/>
      <c r="D22" s="26"/>
      <c r="E22" s="26"/>
    </row>
    <row r="23" spans="1:5" ht="22.5" customHeight="1" x14ac:dyDescent="0.25">
      <c r="A23" s="38" t="s">
        <v>284</v>
      </c>
      <c r="B23" s="38"/>
      <c r="C23" s="26"/>
      <c r="D23" s="26"/>
      <c r="E23" s="26"/>
    </row>
    <row r="26" spans="1:5" x14ac:dyDescent="0.25">
      <c r="A26" s="502" t="s">
        <v>236</v>
      </c>
      <c r="B26" s="477" t="s">
        <v>577</v>
      </c>
      <c r="C26" s="499" t="s">
        <v>262</v>
      </c>
      <c r="D26" s="500"/>
      <c r="E26" s="501"/>
    </row>
    <row r="27" spans="1:5" x14ac:dyDescent="0.25">
      <c r="A27" s="491"/>
      <c r="B27" s="478"/>
      <c r="C27" s="75" t="s">
        <v>285</v>
      </c>
      <c r="D27" s="97" t="s">
        <v>313</v>
      </c>
      <c r="E27" s="75" t="s">
        <v>314</v>
      </c>
    </row>
    <row r="28" spans="1:5" ht="30" x14ac:dyDescent="0.25">
      <c r="A28" s="65" t="s">
        <v>280</v>
      </c>
      <c r="B28" s="5" t="s">
        <v>735</v>
      </c>
      <c r="C28" s="38"/>
      <c r="D28" s="38"/>
      <c r="E28" s="38"/>
    </row>
    <row r="29" spans="1:5" ht="30" x14ac:dyDescent="0.25">
      <c r="A29" s="65" t="s">
        <v>281</v>
      </c>
      <c r="B29" s="5" t="s">
        <v>735</v>
      </c>
      <c r="C29" s="38"/>
      <c r="D29" s="38"/>
      <c r="E29" s="38"/>
    </row>
    <row r="30" spans="1:5" ht="21" customHeight="1" x14ac:dyDescent="0.25">
      <c r="A30" s="38" t="s">
        <v>284</v>
      </c>
      <c r="B30" s="38"/>
      <c r="C30" s="26"/>
      <c r="D30" s="26"/>
      <c r="E30" s="26"/>
    </row>
  </sheetData>
  <mergeCells count="15">
    <mergeCell ref="A26:A27"/>
    <mergeCell ref="B26:B27"/>
    <mergeCell ref="C26:E26"/>
    <mergeCell ref="A12:A13"/>
    <mergeCell ref="B12:B13"/>
    <mergeCell ref="B4:E4"/>
    <mergeCell ref="C12:E12"/>
    <mergeCell ref="A19:A20"/>
    <mergeCell ref="B19:B20"/>
    <mergeCell ref="C19:E19"/>
    <mergeCell ref="A1:E1"/>
    <mergeCell ref="A2:E2"/>
    <mergeCell ref="A5:A6"/>
    <mergeCell ref="B5:B6"/>
    <mergeCell ref="C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2"/>
  <sheetViews>
    <sheetView topLeftCell="B1" workbookViewId="0">
      <selection activeCell="B4" sqref="B4:N4"/>
    </sheetView>
  </sheetViews>
  <sheetFormatPr defaultRowHeight="15" x14ac:dyDescent="0.25"/>
  <cols>
    <col min="1" max="1" width="89.28515625" customWidth="1"/>
    <col min="3" max="3" width="17.42578125" customWidth="1"/>
    <col min="4" max="5" width="18.5703125" customWidth="1"/>
    <col min="6" max="6" width="14" customWidth="1"/>
    <col min="7" max="7" width="14.7109375" customWidth="1"/>
    <col min="8" max="8" width="15.28515625" customWidth="1"/>
    <col min="9" max="9" width="14" customWidth="1"/>
    <col min="10" max="10" width="13.42578125" customWidth="1"/>
    <col min="11" max="11" width="13.28515625" customWidth="1"/>
    <col min="12" max="12" width="19.28515625" customWidth="1"/>
    <col min="13" max="14" width="21.42578125" customWidth="1"/>
  </cols>
  <sheetData>
    <row r="1" spans="1:14" ht="21" customHeight="1" x14ac:dyDescent="0.25">
      <c r="A1" s="465" t="s">
        <v>976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7"/>
      <c r="M1" s="468"/>
      <c r="N1" s="468"/>
    </row>
    <row r="2" spans="1:14" ht="18.75" customHeight="1" x14ac:dyDescent="0.25">
      <c r="A2" s="469" t="s">
        <v>911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7"/>
      <c r="M2" s="468"/>
      <c r="N2" s="468"/>
    </row>
    <row r="3" spans="1:14" ht="18" x14ac:dyDescent="0.25">
      <c r="A3" s="40"/>
    </row>
    <row r="4" spans="1:14" x14ac:dyDescent="0.25">
      <c r="A4" s="98" t="s">
        <v>260</v>
      </c>
      <c r="B4" s="479" t="s">
        <v>993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25.5" customHeight="1" x14ac:dyDescent="0.25">
      <c r="A5" s="475" t="s">
        <v>576</v>
      </c>
      <c r="B5" s="477" t="s">
        <v>577</v>
      </c>
      <c r="C5" s="470" t="s">
        <v>179</v>
      </c>
      <c r="D5" s="471"/>
      <c r="E5" s="472"/>
      <c r="F5" s="470" t="s">
        <v>180</v>
      </c>
      <c r="G5" s="471"/>
      <c r="H5" s="472"/>
      <c r="I5" s="470" t="s">
        <v>181</v>
      </c>
      <c r="J5" s="471"/>
      <c r="K5" s="472"/>
      <c r="L5" s="473" t="s">
        <v>283</v>
      </c>
      <c r="M5" s="474"/>
      <c r="N5" s="474"/>
    </row>
    <row r="6" spans="1:14" ht="25.5" x14ac:dyDescent="0.25">
      <c r="A6" s="476"/>
      <c r="B6" s="478"/>
      <c r="C6" s="3" t="s">
        <v>285</v>
      </c>
      <c r="D6" s="3" t="s">
        <v>313</v>
      </c>
      <c r="E6" s="97" t="s">
        <v>314</v>
      </c>
      <c r="F6" s="3" t="s">
        <v>285</v>
      </c>
      <c r="G6" s="3" t="s">
        <v>313</v>
      </c>
      <c r="H6" s="97" t="s">
        <v>314</v>
      </c>
      <c r="I6" s="3" t="s">
        <v>285</v>
      </c>
      <c r="J6" s="3" t="s">
        <v>313</v>
      </c>
      <c r="K6" s="97" t="s">
        <v>314</v>
      </c>
      <c r="L6" s="3" t="s">
        <v>285</v>
      </c>
      <c r="M6" s="3" t="s">
        <v>313</v>
      </c>
      <c r="N6" s="97" t="s">
        <v>314</v>
      </c>
    </row>
    <row r="7" spans="1:14" x14ac:dyDescent="0.25">
      <c r="A7" s="27" t="s">
        <v>578</v>
      </c>
      <c r="B7" s="28" t="s">
        <v>579</v>
      </c>
      <c r="C7" s="352">
        <v>11207904</v>
      </c>
      <c r="D7" s="352">
        <v>11304905</v>
      </c>
      <c r="E7" s="352">
        <v>11304905</v>
      </c>
      <c r="F7" s="353"/>
      <c r="G7" s="353"/>
      <c r="H7" s="353"/>
      <c r="I7" s="353"/>
      <c r="J7" s="353"/>
      <c r="K7" s="353"/>
      <c r="L7" s="368">
        <v>11207904</v>
      </c>
      <c r="M7" s="368">
        <v>11304905</v>
      </c>
      <c r="N7" s="368">
        <v>11304905</v>
      </c>
    </row>
    <row r="8" spans="1:14" x14ac:dyDescent="0.25">
      <c r="A8" s="27" t="s">
        <v>580</v>
      </c>
      <c r="B8" s="29" t="s">
        <v>581</v>
      </c>
      <c r="C8" s="354">
        <v>0</v>
      </c>
      <c r="D8" s="354">
        <v>150376</v>
      </c>
      <c r="E8" s="353">
        <v>150376</v>
      </c>
      <c r="F8" s="353"/>
      <c r="G8" s="353"/>
      <c r="H8" s="353"/>
      <c r="I8" s="353"/>
      <c r="J8" s="353"/>
      <c r="K8" s="353"/>
      <c r="L8" s="368">
        <f>SUM(I8:K8)</f>
        <v>0</v>
      </c>
      <c r="M8" s="368">
        <v>150376</v>
      </c>
      <c r="N8" s="368">
        <v>150376</v>
      </c>
    </row>
    <row r="9" spans="1:14" x14ac:dyDescent="0.25">
      <c r="A9" s="27" t="s">
        <v>582</v>
      </c>
      <c r="B9" s="29" t="s">
        <v>583</v>
      </c>
      <c r="C9" s="354">
        <v>0</v>
      </c>
      <c r="D9" s="354">
        <v>5039</v>
      </c>
      <c r="E9" s="353">
        <v>5039</v>
      </c>
      <c r="F9" s="353"/>
      <c r="G9" s="353"/>
      <c r="H9" s="353"/>
      <c r="I9" s="353"/>
      <c r="J9" s="353"/>
      <c r="K9" s="353"/>
      <c r="L9" s="368">
        <f>SUM(I9:K9)</f>
        <v>0</v>
      </c>
      <c r="M9" s="368">
        <v>5039</v>
      </c>
      <c r="N9" s="368">
        <v>5039</v>
      </c>
    </row>
    <row r="10" spans="1:14" x14ac:dyDescent="0.25">
      <c r="A10" s="30" t="s">
        <v>584</v>
      </c>
      <c r="B10" s="29" t="s">
        <v>585</v>
      </c>
      <c r="C10" s="354">
        <v>0</v>
      </c>
      <c r="D10" s="354">
        <v>0</v>
      </c>
      <c r="E10" s="353">
        <v>0</v>
      </c>
      <c r="F10" s="353"/>
      <c r="G10" s="353"/>
      <c r="H10" s="353"/>
      <c r="I10" s="353"/>
      <c r="J10" s="353"/>
      <c r="K10" s="353"/>
      <c r="L10" s="368">
        <f>SUM(I10:K10)</f>
        <v>0</v>
      </c>
      <c r="M10" s="368">
        <f>SUM(J10:L10)</f>
        <v>0</v>
      </c>
      <c r="N10" s="368">
        <f>SUM(K10:M10)</f>
        <v>0</v>
      </c>
    </row>
    <row r="11" spans="1:14" x14ac:dyDescent="0.25">
      <c r="A11" s="30" t="s">
        <v>586</v>
      </c>
      <c r="B11" s="29" t="s">
        <v>587</v>
      </c>
      <c r="C11" s="354">
        <v>0</v>
      </c>
      <c r="D11" s="354">
        <v>0</v>
      </c>
      <c r="E11" s="353">
        <v>0</v>
      </c>
      <c r="F11" s="353"/>
      <c r="G11" s="353"/>
      <c r="H11" s="353"/>
      <c r="I11" s="353"/>
      <c r="J11" s="353"/>
      <c r="K11" s="353"/>
      <c r="L11" s="368">
        <f>SUM(I11:K11)</f>
        <v>0</v>
      </c>
      <c r="M11" s="368">
        <f>SUM(J11:L11)</f>
        <v>0</v>
      </c>
      <c r="N11" s="368">
        <f>SUM(K11:M11)</f>
        <v>0</v>
      </c>
    </row>
    <row r="12" spans="1:14" x14ac:dyDescent="0.25">
      <c r="A12" s="30" t="s">
        <v>588</v>
      </c>
      <c r="B12" s="29" t="s">
        <v>589</v>
      </c>
      <c r="C12" s="352">
        <v>1416876</v>
      </c>
      <c r="D12" s="352">
        <v>1171800</v>
      </c>
      <c r="E12" s="352">
        <v>1171800</v>
      </c>
      <c r="F12" s="353"/>
      <c r="G12" s="353"/>
      <c r="H12" s="353"/>
      <c r="I12" s="353"/>
      <c r="J12" s="353"/>
      <c r="K12" s="353"/>
      <c r="L12" s="368">
        <v>1416876</v>
      </c>
      <c r="M12" s="368">
        <v>1171800</v>
      </c>
      <c r="N12" s="368">
        <v>1171800</v>
      </c>
    </row>
    <row r="13" spans="1:14" x14ac:dyDescent="0.25">
      <c r="A13" s="30" t="s">
        <v>590</v>
      </c>
      <c r="B13" s="29" t="s">
        <v>591</v>
      </c>
      <c r="C13" s="354">
        <v>0</v>
      </c>
      <c r="D13" s="354">
        <v>0</v>
      </c>
      <c r="E13" s="353">
        <v>0</v>
      </c>
      <c r="F13" s="353"/>
      <c r="G13" s="353"/>
      <c r="H13" s="353"/>
      <c r="I13" s="353"/>
      <c r="J13" s="353"/>
      <c r="K13" s="353"/>
      <c r="L13" s="368">
        <v>0</v>
      </c>
      <c r="M13" s="368">
        <v>0</v>
      </c>
      <c r="N13" s="368">
        <v>0</v>
      </c>
    </row>
    <row r="14" spans="1:14" x14ac:dyDescent="0.25">
      <c r="A14" s="30" t="s">
        <v>592</v>
      </c>
      <c r="B14" s="29" t="s">
        <v>593</v>
      </c>
      <c r="C14" s="354">
        <v>0</v>
      </c>
      <c r="D14" s="354">
        <v>0</v>
      </c>
      <c r="E14" s="353">
        <v>0</v>
      </c>
      <c r="F14" s="353"/>
      <c r="G14" s="353"/>
      <c r="H14" s="353"/>
      <c r="I14" s="353"/>
      <c r="J14" s="353"/>
      <c r="K14" s="353"/>
      <c r="L14" s="368">
        <v>0</v>
      </c>
      <c r="M14" s="368">
        <v>0</v>
      </c>
      <c r="N14" s="368">
        <v>0</v>
      </c>
    </row>
    <row r="15" spans="1:14" x14ac:dyDescent="0.25">
      <c r="A15" s="5" t="s">
        <v>594</v>
      </c>
      <c r="B15" s="29" t="s">
        <v>595</v>
      </c>
      <c r="C15" s="352">
        <v>0</v>
      </c>
      <c r="D15" s="352">
        <v>0</v>
      </c>
      <c r="E15" s="352">
        <v>0</v>
      </c>
      <c r="F15" s="353"/>
      <c r="G15" s="353"/>
      <c r="H15" s="353"/>
      <c r="I15" s="353"/>
      <c r="J15" s="353"/>
      <c r="K15" s="353"/>
      <c r="L15" s="368">
        <v>0</v>
      </c>
      <c r="M15" s="368">
        <v>0</v>
      </c>
      <c r="N15" s="368">
        <v>0</v>
      </c>
    </row>
    <row r="16" spans="1:14" x14ac:dyDescent="0.25">
      <c r="A16" s="5" t="s">
        <v>596</v>
      </c>
      <c r="B16" s="29" t="s">
        <v>597</v>
      </c>
      <c r="C16" s="354">
        <v>0</v>
      </c>
      <c r="D16" s="354">
        <v>0</v>
      </c>
      <c r="E16" s="353">
        <v>0</v>
      </c>
      <c r="F16" s="353"/>
      <c r="G16" s="353"/>
      <c r="H16" s="353"/>
      <c r="I16" s="353"/>
      <c r="J16" s="353"/>
      <c r="K16" s="353"/>
      <c r="L16" s="368">
        <f t="shared" ref="L16:N18" si="0">SUM(I16:K16)</f>
        <v>0</v>
      </c>
      <c r="M16" s="368">
        <f t="shared" si="0"/>
        <v>0</v>
      </c>
      <c r="N16" s="368">
        <f t="shared" si="0"/>
        <v>0</v>
      </c>
    </row>
    <row r="17" spans="1:14" x14ac:dyDescent="0.25">
      <c r="A17" s="5" t="s">
        <v>598</v>
      </c>
      <c r="B17" s="29" t="s">
        <v>599</v>
      </c>
      <c r="C17" s="354">
        <v>0</v>
      </c>
      <c r="D17" s="354">
        <v>0</v>
      </c>
      <c r="E17" s="353">
        <v>0</v>
      </c>
      <c r="F17" s="353"/>
      <c r="G17" s="353"/>
      <c r="H17" s="353"/>
      <c r="I17" s="353"/>
      <c r="J17" s="353"/>
      <c r="K17" s="353"/>
      <c r="L17" s="368">
        <f t="shared" si="0"/>
        <v>0</v>
      </c>
      <c r="M17" s="368">
        <f t="shared" si="0"/>
        <v>0</v>
      </c>
      <c r="N17" s="368">
        <f t="shared" si="0"/>
        <v>0</v>
      </c>
    </row>
    <row r="18" spans="1:14" x14ac:dyDescent="0.25">
      <c r="A18" s="5" t="s">
        <v>600</v>
      </c>
      <c r="B18" s="29" t="s">
        <v>601</v>
      </c>
      <c r="C18" s="354">
        <v>0</v>
      </c>
      <c r="D18" s="354">
        <v>0</v>
      </c>
      <c r="E18" s="353">
        <v>0</v>
      </c>
      <c r="F18" s="353"/>
      <c r="G18" s="353"/>
      <c r="H18" s="353"/>
      <c r="I18" s="353"/>
      <c r="J18" s="353"/>
      <c r="K18" s="353"/>
      <c r="L18" s="368">
        <f t="shared" si="0"/>
        <v>0</v>
      </c>
      <c r="M18" s="368">
        <f t="shared" si="0"/>
        <v>0</v>
      </c>
      <c r="N18" s="368">
        <f t="shared" si="0"/>
        <v>0</v>
      </c>
    </row>
    <row r="19" spans="1:14" x14ac:dyDescent="0.25">
      <c r="A19" s="5" t="s">
        <v>37</v>
      </c>
      <c r="B19" s="29" t="s">
        <v>602</v>
      </c>
      <c r="C19" s="352">
        <v>0</v>
      </c>
      <c r="D19" s="352">
        <v>654518</v>
      </c>
      <c r="E19" s="352">
        <v>654518</v>
      </c>
      <c r="F19" s="353"/>
      <c r="G19" s="353"/>
      <c r="H19" s="353"/>
      <c r="I19" s="353"/>
      <c r="J19" s="353"/>
      <c r="K19" s="353"/>
      <c r="L19" s="368">
        <v>0</v>
      </c>
      <c r="M19" s="368">
        <v>654518</v>
      </c>
      <c r="N19" s="368">
        <v>654518</v>
      </c>
    </row>
    <row r="20" spans="1:14" x14ac:dyDescent="0.25">
      <c r="A20" s="31" t="s">
        <v>879</v>
      </c>
      <c r="B20" s="32" t="s">
        <v>603</v>
      </c>
      <c r="C20" s="352">
        <v>12624780</v>
      </c>
      <c r="D20" s="352">
        <v>13286638</v>
      </c>
      <c r="E20" s="352">
        <v>13286638</v>
      </c>
      <c r="F20" s="353">
        <v>0</v>
      </c>
      <c r="G20" s="353"/>
      <c r="H20" s="353"/>
      <c r="I20" s="353">
        <v>0</v>
      </c>
      <c r="J20" s="353"/>
      <c r="K20" s="353"/>
      <c r="L20" s="369">
        <f>SUM(L7:L19)</f>
        <v>12624780</v>
      </c>
      <c r="M20" s="369">
        <f>SUM(M7:M19)</f>
        <v>13286638</v>
      </c>
      <c r="N20" s="369">
        <f>SUM(N7:N19)</f>
        <v>13286638</v>
      </c>
    </row>
    <row r="21" spans="1:14" x14ac:dyDescent="0.25">
      <c r="A21" s="5" t="s">
        <v>604</v>
      </c>
      <c r="B21" s="29" t="s">
        <v>605</v>
      </c>
      <c r="C21" s="354">
        <v>0</v>
      </c>
      <c r="D21" s="354">
        <v>0</v>
      </c>
      <c r="E21" s="353">
        <v>0</v>
      </c>
      <c r="F21" s="360"/>
      <c r="G21" s="360"/>
      <c r="H21" s="360"/>
      <c r="I21" s="360"/>
      <c r="J21" s="360"/>
      <c r="K21" s="360"/>
      <c r="L21" s="368">
        <v>0</v>
      </c>
      <c r="M21" s="368">
        <v>0</v>
      </c>
      <c r="N21" s="368">
        <v>0</v>
      </c>
    </row>
    <row r="22" spans="1:14" ht="21.75" customHeight="1" x14ac:dyDescent="0.25">
      <c r="A22" s="5" t="s">
        <v>606</v>
      </c>
      <c r="B22" s="29" t="s">
        <v>607</v>
      </c>
      <c r="C22" s="354">
        <v>730000</v>
      </c>
      <c r="D22" s="354">
        <v>562002</v>
      </c>
      <c r="E22" s="353">
        <v>562002</v>
      </c>
      <c r="F22" s="360"/>
      <c r="G22" s="360"/>
      <c r="H22" s="360"/>
      <c r="I22" s="360"/>
      <c r="J22" s="360"/>
      <c r="K22" s="360"/>
      <c r="L22" s="368">
        <v>730000</v>
      </c>
      <c r="M22" s="368">
        <v>562002</v>
      </c>
      <c r="N22" s="368">
        <v>562002</v>
      </c>
    </row>
    <row r="23" spans="1:14" x14ac:dyDescent="0.25">
      <c r="A23" s="6" t="s">
        <v>608</v>
      </c>
      <c r="B23" s="29" t="s">
        <v>609</v>
      </c>
      <c r="C23" s="354"/>
      <c r="D23" s="354"/>
      <c r="E23" s="353"/>
      <c r="F23" s="360">
        <v>350000</v>
      </c>
      <c r="G23" s="360">
        <v>490551</v>
      </c>
      <c r="H23" s="360">
        <v>410551</v>
      </c>
      <c r="I23" s="360"/>
      <c r="J23" s="360"/>
      <c r="K23" s="360"/>
      <c r="L23" s="368">
        <v>350000</v>
      </c>
      <c r="M23" s="368">
        <v>490551</v>
      </c>
      <c r="N23" s="368">
        <v>410551</v>
      </c>
    </row>
    <row r="24" spans="1:14" x14ac:dyDescent="0.25">
      <c r="A24" s="7" t="s">
        <v>880</v>
      </c>
      <c r="B24" s="32" t="s">
        <v>610</v>
      </c>
      <c r="C24" s="355">
        <f>SUM(C21:C23)</f>
        <v>730000</v>
      </c>
      <c r="D24" s="355">
        <f>SUM(D21:D23)</f>
        <v>562002</v>
      </c>
      <c r="E24" s="355">
        <f>SUM(E21:E23)</f>
        <v>562002</v>
      </c>
      <c r="F24" s="361">
        <v>350000</v>
      </c>
      <c r="G24" s="361">
        <v>490551</v>
      </c>
      <c r="H24" s="361">
        <v>410551</v>
      </c>
      <c r="I24" s="361"/>
      <c r="J24" s="361"/>
      <c r="K24" s="361"/>
      <c r="L24" s="368">
        <f>SUM(L21:L23)</f>
        <v>1080000</v>
      </c>
      <c r="M24" s="368">
        <f>SUM(M21:M23)</f>
        <v>1052553</v>
      </c>
      <c r="N24" s="368">
        <f>SUM(N21:N23)</f>
        <v>972553</v>
      </c>
    </row>
    <row r="25" spans="1:14" x14ac:dyDescent="0.25">
      <c r="A25" s="43" t="s">
        <v>67</v>
      </c>
      <c r="B25" s="44" t="s">
        <v>611</v>
      </c>
      <c r="C25" s="355">
        <f>C20+C24</f>
        <v>13354780</v>
      </c>
      <c r="D25" s="355">
        <f>D20+D24</f>
        <v>13848640</v>
      </c>
      <c r="E25" s="355">
        <f>E20+E24</f>
        <v>13848640</v>
      </c>
      <c r="F25" s="361">
        <v>350000</v>
      </c>
      <c r="G25" s="361">
        <v>490551</v>
      </c>
      <c r="H25" s="361">
        <v>410551</v>
      </c>
      <c r="I25" s="361"/>
      <c r="J25" s="361"/>
      <c r="K25" s="361"/>
      <c r="L25" s="382">
        <f>SUM(L24,L20)</f>
        <v>13704780</v>
      </c>
      <c r="M25" s="382">
        <f>SUM(M24,M20)</f>
        <v>14339191</v>
      </c>
      <c r="N25" s="382">
        <f>SUM(N24,N20)</f>
        <v>14259191</v>
      </c>
    </row>
    <row r="26" spans="1:14" x14ac:dyDescent="0.25">
      <c r="A26" s="36" t="s">
        <v>38</v>
      </c>
      <c r="B26" s="44" t="s">
        <v>612</v>
      </c>
      <c r="C26" s="355">
        <v>2344087</v>
      </c>
      <c r="D26" s="355">
        <v>2138515</v>
      </c>
      <c r="E26" s="356">
        <v>2162915</v>
      </c>
      <c r="F26" s="361">
        <v>106750</v>
      </c>
      <c r="G26" s="361">
        <v>149618</v>
      </c>
      <c r="H26" s="361">
        <v>125218</v>
      </c>
      <c r="I26" s="361"/>
      <c r="J26" s="361"/>
      <c r="K26" s="361"/>
      <c r="L26" s="382">
        <f>(L20+L21+L22)*0.175+(L23*0.325)</f>
        <v>2450836.5</v>
      </c>
      <c r="M26" s="382">
        <v>2288133</v>
      </c>
      <c r="N26" s="382">
        <v>2288133</v>
      </c>
    </row>
    <row r="27" spans="1:14" x14ac:dyDescent="0.25">
      <c r="A27" s="5" t="s">
        <v>613</v>
      </c>
      <c r="B27" s="29" t="s">
        <v>614</v>
      </c>
      <c r="C27" s="354">
        <v>14000</v>
      </c>
      <c r="D27" s="354">
        <v>17628</v>
      </c>
      <c r="E27" s="353">
        <v>17628</v>
      </c>
      <c r="F27" s="353"/>
      <c r="G27" s="353"/>
      <c r="H27" s="353"/>
      <c r="I27" s="353"/>
      <c r="J27" s="353"/>
      <c r="K27" s="353"/>
      <c r="L27" s="368">
        <v>14000</v>
      </c>
      <c r="M27" s="368">
        <v>17628</v>
      </c>
      <c r="N27" s="368">
        <v>17628</v>
      </c>
    </row>
    <row r="28" spans="1:14" x14ac:dyDescent="0.25">
      <c r="A28" s="5" t="s">
        <v>615</v>
      </c>
      <c r="B28" s="29" t="s">
        <v>616</v>
      </c>
      <c r="C28" s="354">
        <v>825000</v>
      </c>
      <c r="D28" s="354">
        <v>1125880</v>
      </c>
      <c r="E28" s="353">
        <v>1125880</v>
      </c>
      <c r="F28" s="353"/>
      <c r="G28" s="353"/>
      <c r="H28" s="353"/>
      <c r="I28" s="353">
        <v>75000</v>
      </c>
      <c r="J28" s="353"/>
      <c r="K28" s="353"/>
      <c r="L28" s="368">
        <v>900000</v>
      </c>
      <c r="M28" s="368">
        <v>1125880</v>
      </c>
      <c r="N28" s="368">
        <v>1125880</v>
      </c>
    </row>
    <row r="29" spans="1:14" x14ac:dyDescent="0.25">
      <c r="A29" s="5" t="s">
        <v>617</v>
      </c>
      <c r="B29" s="29" t="s">
        <v>618</v>
      </c>
      <c r="C29" s="354"/>
      <c r="D29" s="354"/>
      <c r="E29" s="353"/>
      <c r="F29" s="353"/>
      <c r="G29" s="353"/>
      <c r="H29" s="353"/>
      <c r="I29" s="353"/>
      <c r="J29" s="353"/>
      <c r="K29" s="353"/>
      <c r="L29" s="368"/>
      <c r="M29" s="368"/>
      <c r="N29" s="368"/>
    </row>
    <row r="30" spans="1:14" x14ac:dyDescent="0.25">
      <c r="A30" s="7" t="s">
        <v>881</v>
      </c>
      <c r="B30" s="32" t="s">
        <v>619</v>
      </c>
      <c r="C30" s="354">
        <v>839000</v>
      </c>
      <c r="D30" s="354">
        <v>1143508</v>
      </c>
      <c r="E30" s="353">
        <v>1143508</v>
      </c>
      <c r="F30" s="353">
        <v>0</v>
      </c>
      <c r="G30" s="353"/>
      <c r="H30" s="353"/>
      <c r="I30" s="353">
        <v>75000</v>
      </c>
      <c r="J30" s="353"/>
      <c r="K30" s="353"/>
      <c r="L30" s="369">
        <f>SUM(L27:L29)</f>
        <v>914000</v>
      </c>
      <c r="M30" s="369">
        <f>SUM(M27:M29)</f>
        <v>1143508</v>
      </c>
      <c r="N30" s="369">
        <f>SUM(N27:N29)</f>
        <v>1143508</v>
      </c>
    </row>
    <row r="31" spans="1:14" x14ac:dyDescent="0.25">
      <c r="A31" s="5" t="s">
        <v>620</v>
      </c>
      <c r="B31" s="29" t="s">
        <v>621</v>
      </c>
      <c r="C31" s="354">
        <v>120000</v>
      </c>
      <c r="D31" s="354">
        <v>135330</v>
      </c>
      <c r="E31" s="353">
        <v>135330</v>
      </c>
      <c r="F31" s="353"/>
      <c r="G31" s="353"/>
      <c r="H31" s="353"/>
      <c r="I31" s="353"/>
      <c r="J31" s="353"/>
      <c r="K31" s="353"/>
      <c r="L31" s="368">
        <v>120000</v>
      </c>
      <c r="M31" s="368">
        <v>135330</v>
      </c>
      <c r="N31" s="368">
        <v>135330</v>
      </c>
    </row>
    <row r="32" spans="1:14" x14ac:dyDescent="0.25">
      <c r="A32" s="5" t="s">
        <v>622</v>
      </c>
      <c r="B32" s="29" t="s">
        <v>623</v>
      </c>
      <c r="C32" s="354">
        <v>40000</v>
      </c>
      <c r="D32" s="354">
        <v>58593</v>
      </c>
      <c r="E32" s="353">
        <v>58593</v>
      </c>
      <c r="F32" s="353"/>
      <c r="G32" s="353"/>
      <c r="H32" s="353"/>
      <c r="I32" s="353"/>
      <c r="J32" s="353"/>
      <c r="K32" s="353"/>
      <c r="L32" s="368">
        <v>40000</v>
      </c>
      <c r="M32" s="368">
        <v>58593</v>
      </c>
      <c r="N32" s="368">
        <v>58593</v>
      </c>
    </row>
    <row r="33" spans="1:14" ht="15" customHeight="1" x14ac:dyDescent="0.25">
      <c r="A33" s="7" t="s">
        <v>68</v>
      </c>
      <c r="B33" s="32" t="s">
        <v>624</v>
      </c>
      <c r="C33" s="354">
        <v>160000</v>
      </c>
      <c r="D33" s="354">
        <v>193923</v>
      </c>
      <c r="E33" s="353">
        <v>193923</v>
      </c>
      <c r="F33" s="353"/>
      <c r="G33" s="353"/>
      <c r="H33" s="353"/>
      <c r="I33" s="353">
        <v>0</v>
      </c>
      <c r="J33" s="353"/>
      <c r="K33" s="353"/>
      <c r="L33" s="369">
        <f>SUM(L31:L32)</f>
        <v>160000</v>
      </c>
      <c r="M33" s="369">
        <f>SUM(M31:M32)</f>
        <v>193923</v>
      </c>
      <c r="N33" s="369">
        <f>SUM(N31:N32)</f>
        <v>193923</v>
      </c>
    </row>
    <row r="34" spans="1:14" x14ac:dyDescent="0.25">
      <c r="A34" s="5" t="s">
        <v>625</v>
      </c>
      <c r="B34" s="29" t="s">
        <v>626</v>
      </c>
      <c r="C34" s="354">
        <v>1850000</v>
      </c>
      <c r="D34" s="354">
        <v>1941666</v>
      </c>
      <c r="E34" s="353">
        <v>1941666</v>
      </c>
      <c r="F34" s="353"/>
      <c r="G34" s="353"/>
      <c r="H34" s="353"/>
      <c r="I34" s="353"/>
      <c r="J34" s="353"/>
      <c r="K34" s="353"/>
      <c r="L34" s="368">
        <v>1850000</v>
      </c>
      <c r="M34" s="368">
        <v>1941666</v>
      </c>
      <c r="N34" s="368">
        <v>1941666</v>
      </c>
    </row>
    <row r="35" spans="1:14" x14ac:dyDescent="0.25">
      <c r="A35" s="5" t="s">
        <v>627</v>
      </c>
      <c r="B35" s="29" t="s">
        <v>628</v>
      </c>
      <c r="C35" s="354">
        <v>0</v>
      </c>
      <c r="D35" s="354">
        <v>0</v>
      </c>
      <c r="E35" s="353">
        <v>0</v>
      </c>
      <c r="F35" s="353"/>
      <c r="G35" s="353"/>
      <c r="H35" s="353"/>
      <c r="I35" s="353"/>
      <c r="J35" s="353"/>
      <c r="K35" s="353"/>
      <c r="L35" s="368">
        <v>0</v>
      </c>
      <c r="M35" s="368">
        <v>0</v>
      </c>
      <c r="N35" s="368">
        <v>0</v>
      </c>
    </row>
    <row r="36" spans="1:14" x14ac:dyDescent="0.25">
      <c r="A36" s="5" t="s">
        <v>39</v>
      </c>
      <c r="B36" s="29" t="s">
        <v>629</v>
      </c>
      <c r="C36" s="354">
        <v>0</v>
      </c>
      <c r="D36" s="354">
        <v>0</v>
      </c>
      <c r="E36" s="353">
        <v>0</v>
      </c>
      <c r="F36" s="353"/>
      <c r="G36" s="353"/>
      <c r="H36" s="353"/>
      <c r="I36" s="353"/>
      <c r="J36" s="353"/>
      <c r="K36" s="353"/>
      <c r="L36" s="368">
        <v>0</v>
      </c>
      <c r="M36" s="368">
        <v>0</v>
      </c>
      <c r="N36" s="368">
        <v>0</v>
      </c>
    </row>
    <row r="37" spans="1:14" x14ac:dyDescent="0.25">
      <c r="A37" s="5" t="s">
        <v>630</v>
      </c>
      <c r="B37" s="29" t="s">
        <v>631</v>
      </c>
      <c r="C37" s="354">
        <v>150000</v>
      </c>
      <c r="D37" s="354">
        <v>258596</v>
      </c>
      <c r="E37" s="353">
        <v>258596</v>
      </c>
      <c r="F37" s="353"/>
      <c r="G37" s="353"/>
      <c r="H37" s="353"/>
      <c r="I37" s="353"/>
      <c r="J37" s="353"/>
      <c r="K37" s="353"/>
      <c r="L37" s="368">
        <v>150000</v>
      </c>
      <c r="M37" s="368">
        <v>258596</v>
      </c>
      <c r="N37" s="368">
        <v>258596</v>
      </c>
    </row>
    <row r="38" spans="1:14" x14ac:dyDescent="0.25">
      <c r="A38" s="9" t="s">
        <v>40</v>
      </c>
      <c r="B38" s="29" t="s">
        <v>632</v>
      </c>
      <c r="C38" s="354">
        <v>0</v>
      </c>
      <c r="D38" s="354">
        <v>0</v>
      </c>
      <c r="E38" s="353">
        <v>0</v>
      </c>
      <c r="F38" s="353"/>
      <c r="G38" s="353"/>
      <c r="H38" s="353"/>
      <c r="I38" s="353"/>
      <c r="J38" s="353"/>
      <c r="K38" s="353"/>
      <c r="L38" s="368">
        <f>SUM(I38:K38)</f>
        <v>0</v>
      </c>
      <c r="M38" s="368">
        <f>SUM(J38:L38)</f>
        <v>0</v>
      </c>
      <c r="N38" s="368">
        <f>SUM(K38:M38)</f>
        <v>0</v>
      </c>
    </row>
    <row r="39" spans="1:14" x14ac:dyDescent="0.25">
      <c r="A39" s="6" t="s">
        <v>633</v>
      </c>
      <c r="B39" s="29" t="s">
        <v>634</v>
      </c>
      <c r="C39" s="354">
        <v>394000</v>
      </c>
      <c r="D39" s="354">
        <v>247300</v>
      </c>
      <c r="E39" s="353">
        <v>247300</v>
      </c>
      <c r="F39" s="353"/>
      <c r="G39" s="353"/>
      <c r="H39" s="353"/>
      <c r="I39" s="353"/>
      <c r="J39" s="353"/>
      <c r="K39" s="353"/>
      <c r="L39" s="368">
        <f>150000+25000+219000</f>
        <v>394000</v>
      </c>
      <c r="M39" s="368">
        <v>247300</v>
      </c>
      <c r="N39" s="368">
        <v>247300</v>
      </c>
    </row>
    <row r="40" spans="1:14" x14ac:dyDescent="0.25">
      <c r="A40" s="5" t="s">
        <v>41</v>
      </c>
      <c r="B40" s="29" t="s">
        <v>635</v>
      </c>
      <c r="C40" s="354">
        <v>2213885</v>
      </c>
      <c r="D40" s="354">
        <v>2629401</v>
      </c>
      <c r="E40" s="353">
        <v>2453124</v>
      </c>
      <c r="F40" s="353"/>
      <c r="G40" s="353"/>
      <c r="H40" s="353"/>
      <c r="I40" s="353">
        <v>25000</v>
      </c>
      <c r="J40" s="353"/>
      <c r="K40" s="353"/>
      <c r="L40" s="368">
        <v>2238885</v>
      </c>
      <c r="M40" s="368">
        <v>2629401</v>
      </c>
      <c r="N40" s="368">
        <v>2453124</v>
      </c>
    </row>
    <row r="41" spans="1:14" x14ac:dyDescent="0.25">
      <c r="A41" s="7" t="s">
        <v>882</v>
      </c>
      <c r="B41" s="32" t="s">
        <v>636</v>
      </c>
      <c r="C41" s="354">
        <v>4607885</v>
      </c>
      <c r="D41" s="354">
        <v>5076963</v>
      </c>
      <c r="E41" s="353">
        <v>4900686</v>
      </c>
      <c r="F41" s="353">
        <v>0</v>
      </c>
      <c r="G41" s="353"/>
      <c r="H41" s="353"/>
      <c r="I41" s="353">
        <v>25000</v>
      </c>
      <c r="J41" s="353"/>
      <c r="K41" s="353"/>
      <c r="L41" s="369">
        <f>SUM(L34:L40)</f>
        <v>4632885</v>
      </c>
      <c r="M41" s="369">
        <f>SUM(M34:M40)</f>
        <v>5076963</v>
      </c>
      <c r="N41" s="369">
        <f>SUM(N34:N40)</f>
        <v>4900686</v>
      </c>
    </row>
    <row r="42" spans="1:14" x14ac:dyDescent="0.25">
      <c r="A42" s="5" t="s">
        <v>637</v>
      </c>
      <c r="B42" s="29" t="s">
        <v>638</v>
      </c>
      <c r="C42" s="354">
        <v>140000</v>
      </c>
      <c r="D42" s="354">
        <v>181129</v>
      </c>
      <c r="E42" s="353">
        <v>181129</v>
      </c>
      <c r="F42" s="353"/>
      <c r="G42" s="353"/>
      <c r="H42" s="353"/>
      <c r="I42" s="353"/>
      <c r="J42" s="353"/>
      <c r="K42" s="353"/>
      <c r="L42" s="368">
        <v>140000</v>
      </c>
      <c r="M42" s="368">
        <v>181129</v>
      </c>
      <c r="N42" s="368">
        <v>181129</v>
      </c>
    </row>
    <row r="43" spans="1:14" x14ac:dyDescent="0.25">
      <c r="A43" s="5" t="s">
        <v>639</v>
      </c>
      <c r="B43" s="29" t="s">
        <v>640</v>
      </c>
      <c r="C43" s="354"/>
      <c r="D43" s="354">
        <v>30000</v>
      </c>
      <c r="E43" s="353">
        <v>30000</v>
      </c>
      <c r="F43" s="353"/>
      <c r="G43" s="353"/>
      <c r="H43" s="353"/>
      <c r="I43" s="353"/>
      <c r="J43" s="353"/>
      <c r="K43" s="353"/>
      <c r="L43" s="368"/>
      <c r="M43" s="368">
        <v>30000</v>
      </c>
      <c r="N43" s="368">
        <v>30000</v>
      </c>
    </row>
    <row r="44" spans="1:14" x14ac:dyDescent="0.25">
      <c r="A44" s="7" t="s">
        <v>883</v>
      </c>
      <c r="B44" s="32" t="s">
        <v>641</v>
      </c>
      <c r="C44" s="354">
        <v>140000</v>
      </c>
      <c r="D44" s="354">
        <v>211129</v>
      </c>
      <c r="E44" s="353">
        <v>211129</v>
      </c>
      <c r="F44" s="353">
        <v>0</v>
      </c>
      <c r="G44" s="353"/>
      <c r="H44" s="353"/>
      <c r="I44" s="353">
        <v>0</v>
      </c>
      <c r="J44" s="353"/>
      <c r="K44" s="353"/>
      <c r="L44" s="369">
        <f>SUM(L42:L43)</f>
        <v>140000</v>
      </c>
      <c r="M44" s="369">
        <f>SUM(M42:M43)</f>
        <v>211129</v>
      </c>
      <c r="N44" s="369">
        <f>SUM(N42:N43)</f>
        <v>211129</v>
      </c>
    </row>
    <row r="45" spans="1:14" x14ac:dyDescent="0.25">
      <c r="A45" s="5" t="s">
        <v>642</v>
      </c>
      <c r="B45" s="29" t="s">
        <v>643</v>
      </c>
      <c r="C45" s="354">
        <v>973000</v>
      </c>
      <c r="D45" s="354">
        <v>1290685</v>
      </c>
      <c r="E45" s="353">
        <v>1243287</v>
      </c>
      <c r="F45" s="353"/>
      <c r="G45" s="353"/>
      <c r="H45" s="353"/>
      <c r="I45" s="353">
        <v>27000</v>
      </c>
      <c r="J45" s="353"/>
      <c r="K45" s="353"/>
      <c r="L45" s="368">
        <v>1000000</v>
      </c>
      <c r="M45" s="368">
        <v>1290685</v>
      </c>
      <c r="N45" s="368">
        <v>1243287</v>
      </c>
    </row>
    <row r="46" spans="1:14" x14ac:dyDescent="0.25">
      <c r="A46" s="5" t="s">
        <v>644</v>
      </c>
      <c r="B46" s="29" t="s">
        <v>645</v>
      </c>
      <c r="C46" s="354">
        <v>0</v>
      </c>
      <c r="D46" s="354">
        <v>0</v>
      </c>
      <c r="E46" s="353">
        <v>0</v>
      </c>
      <c r="F46" s="353"/>
      <c r="G46" s="353"/>
      <c r="H46" s="353"/>
      <c r="I46" s="353"/>
      <c r="J46" s="353"/>
      <c r="K46" s="353"/>
      <c r="L46" s="368">
        <v>0</v>
      </c>
      <c r="M46" s="368">
        <v>0</v>
      </c>
      <c r="N46" s="368">
        <v>0</v>
      </c>
    </row>
    <row r="47" spans="1:14" x14ac:dyDescent="0.25">
      <c r="A47" s="5" t="s">
        <v>42</v>
      </c>
      <c r="B47" s="29" t="s">
        <v>646</v>
      </c>
      <c r="C47" s="354"/>
      <c r="D47" s="354"/>
      <c r="E47" s="353"/>
      <c r="F47" s="353"/>
      <c r="G47" s="353"/>
      <c r="H47" s="353"/>
      <c r="I47" s="353"/>
      <c r="J47" s="353"/>
      <c r="K47" s="353"/>
      <c r="L47" s="368"/>
      <c r="M47" s="368"/>
      <c r="N47" s="368"/>
    </row>
    <row r="48" spans="1:14" x14ac:dyDescent="0.25">
      <c r="A48" s="5" t="s">
        <v>43</v>
      </c>
      <c r="B48" s="29" t="s">
        <v>647</v>
      </c>
      <c r="C48" s="354">
        <v>0</v>
      </c>
      <c r="D48" s="354">
        <v>0</v>
      </c>
      <c r="E48" s="353">
        <v>0</v>
      </c>
      <c r="F48" s="353"/>
      <c r="G48" s="353"/>
      <c r="H48" s="353"/>
      <c r="I48" s="353"/>
      <c r="J48" s="353"/>
      <c r="K48" s="353"/>
      <c r="L48" s="368">
        <f>SUM(I48:K48)</f>
        <v>0</v>
      </c>
      <c r="M48" s="368">
        <f>SUM(J48:L48)</f>
        <v>0</v>
      </c>
      <c r="N48" s="368">
        <f>SUM(K48:M48)</f>
        <v>0</v>
      </c>
    </row>
    <row r="49" spans="1:14" x14ac:dyDescent="0.25">
      <c r="A49" s="5" t="s">
        <v>648</v>
      </c>
      <c r="B49" s="29" t="s">
        <v>649</v>
      </c>
      <c r="C49" s="354">
        <v>35000</v>
      </c>
      <c r="D49" s="354">
        <v>66020</v>
      </c>
      <c r="E49" s="353">
        <v>66010</v>
      </c>
      <c r="F49" s="353"/>
      <c r="G49" s="353"/>
      <c r="H49" s="353"/>
      <c r="I49" s="353"/>
      <c r="J49" s="353"/>
      <c r="K49" s="353"/>
      <c r="L49" s="368">
        <v>35000</v>
      </c>
      <c r="M49" s="368">
        <v>66020</v>
      </c>
      <c r="N49" s="368">
        <v>66010</v>
      </c>
    </row>
    <row r="50" spans="1:14" x14ac:dyDescent="0.25">
      <c r="A50" s="7" t="s">
        <v>884</v>
      </c>
      <c r="B50" s="32" t="s">
        <v>650</v>
      </c>
      <c r="C50" s="354">
        <v>1008000</v>
      </c>
      <c r="D50" s="354">
        <v>1356705</v>
      </c>
      <c r="E50" s="353">
        <v>1309297</v>
      </c>
      <c r="F50" s="353">
        <v>0</v>
      </c>
      <c r="G50" s="353"/>
      <c r="H50" s="353"/>
      <c r="I50" s="353">
        <v>27000</v>
      </c>
      <c r="J50" s="353"/>
      <c r="K50" s="353"/>
      <c r="L50" s="369">
        <f>SUM(L45:L49)</f>
        <v>1035000</v>
      </c>
      <c r="M50" s="369">
        <f>SUM(M45:M49)</f>
        <v>1356705</v>
      </c>
      <c r="N50" s="369">
        <f>SUM(N45:N49)</f>
        <v>1309297</v>
      </c>
    </row>
    <row r="51" spans="1:14" x14ac:dyDescent="0.25">
      <c r="A51" s="36" t="s">
        <v>885</v>
      </c>
      <c r="B51" s="44" t="s">
        <v>651</v>
      </c>
      <c r="C51" s="355">
        <v>6754885</v>
      </c>
      <c r="D51" s="355">
        <v>7982228</v>
      </c>
      <c r="E51" s="356">
        <v>7758543</v>
      </c>
      <c r="F51" s="356">
        <v>0</v>
      </c>
      <c r="G51" s="356"/>
      <c r="H51" s="356"/>
      <c r="I51" s="383">
        <v>127000</v>
      </c>
      <c r="J51" s="356"/>
      <c r="K51" s="356"/>
      <c r="L51" s="382">
        <f>SUM(L30,L33,L41,L44,L50)</f>
        <v>6881885</v>
      </c>
      <c r="M51" s="382">
        <f>SUM(M30,M33,M41,M44,M50)</f>
        <v>7982228</v>
      </c>
      <c r="N51" s="382">
        <f>SUM(N30,N33,N41,N44,N50)</f>
        <v>7758543</v>
      </c>
    </row>
    <row r="52" spans="1:14" x14ac:dyDescent="0.25">
      <c r="A52" s="12" t="s">
        <v>652</v>
      </c>
      <c r="B52" s="29" t="s">
        <v>653</v>
      </c>
      <c r="C52" s="354"/>
      <c r="D52" s="354"/>
      <c r="E52" s="353"/>
      <c r="F52" s="353"/>
      <c r="G52" s="353"/>
      <c r="H52" s="353"/>
      <c r="I52" s="353"/>
      <c r="J52" s="353"/>
      <c r="K52" s="353"/>
      <c r="L52" s="368"/>
      <c r="M52" s="368"/>
      <c r="N52" s="368"/>
    </row>
    <row r="53" spans="1:14" x14ac:dyDescent="0.25">
      <c r="A53" s="12" t="s">
        <v>886</v>
      </c>
      <c r="B53" s="29" t="s">
        <v>654</v>
      </c>
      <c r="C53" s="354"/>
      <c r="D53" s="354"/>
      <c r="E53" s="353"/>
      <c r="F53" s="353"/>
      <c r="G53" s="353"/>
      <c r="H53" s="353"/>
      <c r="I53" s="353"/>
      <c r="J53" s="353"/>
      <c r="K53" s="353"/>
      <c r="L53" s="368"/>
      <c r="M53" s="368"/>
      <c r="N53" s="368"/>
    </row>
    <row r="54" spans="1:14" x14ac:dyDescent="0.25">
      <c r="A54" s="16" t="s">
        <v>44</v>
      </c>
      <c r="B54" s="29" t="s">
        <v>655</v>
      </c>
      <c r="C54" s="354"/>
      <c r="D54" s="354"/>
      <c r="E54" s="353"/>
      <c r="F54" s="353"/>
      <c r="G54" s="353"/>
      <c r="H54" s="353"/>
      <c r="I54" s="353"/>
      <c r="J54" s="353"/>
      <c r="K54" s="353"/>
      <c r="L54" s="368"/>
      <c r="M54" s="368"/>
      <c r="N54" s="368"/>
    </row>
    <row r="55" spans="1:14" x14ac:dyDescent="0.25">
      <c r="A55" s="16" t="s">
        <v>45</v>
      </c>
      <c r="B55" s="29" t="s">
        <v>656</v>
      </c>
      <c r="C55" s="354">
        <v>0</v>
      </c>
      <c r="D55" s="354">
        <v>0</v>
      </c>
      <c r="E55" s="353">
        <v>0</v>
      </c>
      <c r="F55" s="353"/>
      <c r="G55" s="353"/>
      <c r="H55" s="353"/>
      <c r="I55" s="353"/>
      <c r="J55" s="353"/>
      <c r="K55" s="353"/>
      <c r="L55" s="368">
        <v>0</v>
      </c>
      <c r="M55" s="368">
        <v>0</v>
      </c>
      <c r="N55" s="368">
        <v>0</v>
      </c>
    </row>
    <row r="56" spans="1:14" x14ac:dyDescent="0.25">
      <c r="A56" s="16" t="s">
        <v>46</v>
      </c>
      <c r="B56" s="29" t="s">
        <v>657</v>
      </c>
      <c r="C56" s="354"/>
      <c r="D56" s="354"/>
      <c r="E56" s="353"/>
      <c r="F56" s="353"/>
      <c r="G56" s="353"/>
      <c r="H56" s="353"/>
      <c r="I56" s="353"/>
      <c r="J56" s="353"/>
      <c r="K56" s="353"/>
      <c r="L56" s="368"/>
      <c r="M56" s="368"/>
      <c r="N56" s="368"/>
    </row>
    <row r="57" spans="1:14" x14ac:dyDescent="0.25">
      <c r="A57" s="12" t="s">
        <v>47</v>
      </c>
      <c r="B57" s="29" t="s">
        <v>658</v>
      </c>
      <c r="C57" s="354">
        <v>0</v>
      </c>
      <c r="D57" s="354">
        <v>0</v>
      </c>
      <c r="E57" s="353">
        <v>0</v>
      </c>
      <c r="F57" s="353"/>
      <c r="G57" s="353"/>
      <c r="H57" s="353"/>
      <c r="I57" s="353"/>
      <c r="J57" s="353"/>
      <c r="K57" s="353"/>
      <c r="L57" s="368">
        <v>0</v>
      </c>
      <c r="M57" s="368">
        <v>0</v>
      </c>
      <c r="N57" s="368">
        <v>0</v>
      </c>
    </row>
    <row r="58" spans="1:14" x14ac:dyDescent="0.25">
      <c r="A58" s="12" t="s">
        <v>48</v>
      </c>
      <c r="B58" s="29" t="s">
        <v>659</v>
      </c>
      <c r="C58" s="354">
        <v>0</v>
      </c>
      <c r="D58" s="354">
        <v>0</v>
      </c>
      <c r="E58" s="353">
        <v>0</v>
      </c>
      <c r="F58" s="353"/>
      <c r="G58" s="353"/>
      <c r="H58" s="353"/>
      <c r="I58" s="353"/>
      <c r="J58" s="353"/>
      <c r="K58" s="353"/>
      <c r="L58" s="368">
        <f>SUM(I58:K58)</f>
        <v>0</v>
      </c>
      <c r="M58" s="368">
        <f>SUM(J58:L58)</f>
        <v>0</v>
      </c>
      <c r="N58" s="368">
        <f>SUM(K58:M58)</f>
        <v>0</v>
      </c>
    </row>
    <row r="59" spans="1:14" x14ac:dyDescent="0.25">
      <c r="A59" s="12" t="s">
        <v>49</v>
      </c>
      <c r="B59" s="29" t="s">
        <v>660</v>
      </c>
      <c r="C59" s="354">
        <v>3328000</v>
      </c>
      <c r="D59" s="354">
        <v>3342953</v>
      </c>
      <c r="E59" s="353">
        <v>3342953</v>
      </c>
      <c r="F59" s="353"/>
      <c r="G59" s="353"/>
      <c r="H59" s="353"/>
      <c r="I59" s="353"/>
      <c r="J59" s="353"/>
      <c r="K59" s="353"/>
      <c r="L59" s="368">
        <v>3328000</v>
      </c>
      <c r="M59" s="368">
        <v>3342953</v>
      </c>
      <c r="N59" s="368">
        <v>3342953</v>
      </c>
    </row>
    <row r="60" spans="1:14" x14ac:dyDescent="0.25">
      <c r="A60" s="41" t="s">
        <v>11</v>
      </c>
      <c r="B60" s="44" t="s">
        <v>661</v>
      </c>
      <c r="C60" s="355">
        <v>3328000</v>
      </c>
      <c r="D60" s="355">
        <v>3342953</v>
      </c>
      <c r="E60" s="356">
        <v>3342953</v>
      </c>
      <c r="F60" s="356">
        <v>0</v>
      </c>
      <c r="G60" s="356"/>
      <c r="H60" s="356"/>
      <c r="I60" s="356">
        <v>0</v>
      </c>
      <c r="J60" s="356"/>
      <c r="K60" s="356"/>
      <c r="L60" s="382">
        <f>SUM(L52:L53,L54,L55,L56,L57,L58,L59)</f>
        <v>3328000</v>
      </c>
      <c r="M60" s="382">
        <f>SUM(M52:M53,M54,M55,M56,M57,M58,M59)</f>
        <v>3342953</v>
      </c>
      <c r="N60" s="382">
        <f>SUM(N52:N53,N54,N55,N56,N57,N58,N59)</f>
        <v>3342953</v>
      </c>
    </row>
    <row r="61" spans="1:14" x14ac:dyDescent="0.25">
      <c r="A61" s="11" t="s">
        <v>50</v>
      </c>
      <c r="B61" s="29" t="s">
        <v>662</v>
      </c>
      <c r="C61" s="354">
        <v>358039</v>
      </c>
      <c r="D61" s="354">
        <v>370039</v>
      </c>
      <c r="E61" s="353">
        <v>370039</v>
      </c>
      <c r="F61" s="353"/>
      <c r="G61" s="353"/>
      <c r="H61" s="353"/>
      <c r="I61" s="353"/>
      <c r="J61" s="353"/>
      <c r="K61" s="353"/>
      <c r="L61" s="368">
        <v>358039</v>
      </c>
      <c r="M61" s="368">
        <v>370039</v>
      </c>
      <c r="N61" s="368">
        <v>370039</v>
      </c>
    </row>
    <row r="62" spans="1:14" x14ac:dyDescent="0.25">
      <c r="A62" s="11" t="s">
        <v>663</v>
      </c>
      <c r="B62" s="29" t="s">
        <v>664</v>
      </c>
      <c r="C62" s="354">
        <v>0</v>
      </c>
      <c r="D62" s="354">
        <v>0</v>
      </c>
      <c r="E62" s="353">
        <v>0</v>
      </c>
      <c r="F62" s="353"/>
      <c r="G62" s="353"/>
      <c r="H62" s="353"/>
      <c r="I62" s="353"/>
      <c r="J62" s="353"/>
      <c r="K62" s="353"/>
      <c r="L62" s="368">
        <v>0</v>
      </c>
      <c r="M62" s="368">
        <v>0</v>
      </c>
      <c r="N62" s="368">
        <v>0</v>
      </c>
    </row>
    <row r="63" spans="1:14" ht="30" x14ac:dyDescent="0.25">
      <c r="A63" s="11" t="s">
        <v>665</v>
      </c>
      <c r="B63" s="29" t="s">
        <v>666</v>
      </c>
      <c r="C63" s="354"/>
      <c r="D63" s="354"/>
      <c r="E63" s="353"/>
      <c r="F63" s="353"/>
      <c r="G63" s="353"/>
      <c r="H63" s="353"/>
      <c r="I63" s="353"/>
      <c r="J63" s="353"/>
      <c r="K63" s="353"/>
      <c r="L63" s="368"/>
      <c r="M63" s="368"/>
      <c r="N63" s="368"/>
    </row>
    <row r="64" spans="1:14" x14ac:dyDescent="0.25">
      <c r="A64" s="11" t="s">
        <v>12</v>
      </c>
      <c r="B64" s="29" t="s">
        <v>667</v>
      </c>
      <c r="C64" s="354"/>
      <c r="D64" s="354"/>
      <c r="E64" s="353"/>
      <c r="F64" s="353"/>
      <c r="G64" s="353"/>
      <c r="H64" s="353"/>
      <c r="I64" s="353"/>
      <c r="J64" s="353"/>
      <c r="K64" s="353"/>
      <c r="L64" s="368"/>
      <c r="M64" s="368"/>
      <c r="N64" s="368"/>
    </row>
    <row r="65" spans="1:14" ht="30" x14ac:dyDescent="0.25">
      <c r="A65" s="11" t="s">
        <v>51</v>
      </c>
      <c r="B65" s="29" t="s">
        <v>668</v>
      </c>
      <c r="C65" s="354"/>
      <c r="D65" s="354"/>
      <c r="E65" s="353"/>
      <c r="F65" s="353"/>
      <c r="G65" s="353"/>
      <c r="H65" s="353"/>
      <c r="I65" s="353"/>
      <c r="J65" s="353"/>
      <c r="K65" s="353"/>
      <c r="L65" s="368"/>
      <c r="M65" s="368"/>
      <c r="N65" s="368"/>
    </row>
    <row r="66" spans="1:14" x14ac:dyDescent="0.25">
      <c r="A66" s="11" t="s">
        <v>14</v>
      </c>
      <c r="B66" s="29" t="s">
        <v>669</v>
      </c>
      <c r="C66" s="354">
        <v>30648155</v>
      </c>
      <c r="D66" s="354">
        <v>33892546</v>
      </c>
      <c r="E66" s="353">
        <v>33892546</v>
      </c>
      <c r="F66" s="353"/>
      <c r="G66" s="353"/>
      <c r="H66" s="353"/>
      <c r="I66" s="353"/>
      <c r="J66" s="353"/>
      <c r="K66" s="353"/>
      <c r="L66" s="368">
        <v>30648155</v>
      </c>
      <c r="M66" s="368">
        <v>33892546</v>
      </c>
      <c r="N66" s="368">
        <v>33892546</v>
      </c>
    </row>
    <row r="67" spans="1:14" ht="30" x14ac:dyDescent="0.25">
      <c r="A67" s="11" t="s">
        <v>52</v>
      </c>
      <c r="B67" s="29" t="s">
        <v>670</v>
      </c>
      <c r="C67" s="354"/>
      <c r="D67" s="354"/>
      <c r="E67" s="353"/>
      <c r="F67" s="353"/>
      <c r="G67" s="353"/>
      <c r="H67" s="353"/>
      <c r="I67" s="353"/>
      <c r="J67" s="353"/>
      <c r="K67" s="353"/>
      <c r="L67" s="368"/>
      <c r="M67" s="368"/>
      <c r="N67" s="368"/>
    </row>
    <row r="68" spans="1:14" x14ac:dyDescent="0.25">
      <c r="A68" s="11" t="s">
        <v>53</v>
      </c>
      <c r="B68" s="29" t="s">
        <v>671</v>
      </c>
      <c r="C68" s="354"/>
      <c r="D68" s="354"/>
      <c r="E68" s="353"/>
      <c r="F68" s="353"/>
      <c r="G68" s="353"/>
      <c r="H68" s="353"/>
      <c r="I68" s="353"/>
      <c r="J68" s="353"/>
      <c r="K68" s="353"/>
      <c r="L68" s="368"/>
      <c r="M68" s="368"/>
      <c r="N68" s="368"/>
    </row>
    <row r="69" spans="1:14" x14ac:dyDescent="0.25">
      <c r="A69" s="11" t="s">
        <v>672</v>
      </c>
      <c r="B69" s="29" t="s">
        <v>673</v>
      </c>
      <c r="C69" s="354"/>
      <c r="D69" s="354"/>
      <c r="E69" s="353"/>
      <c r="F69" s="353"/>
      <c r="G69" s="353"/>
      <c r="H69" s="353"/>
      <c r="I69" s="353"/>
      <c r="J69" s="353"/>
      <c r="K69" s="353"/>
      <c r="L69" s="368"/>
      <c r="M69" s="368"/>
      <c r="N69" s="368"/>
    </row>
    <row r="70" spans="1:14" x14ac:dyDescent="0.25">
      <c r="A70" s="18" t="s">
        <v>674</v>
      </c>
      <c r="B70" s="29" t="s">
        <v>675</v>
      </c>
      <c r="C70" s="354"/>
      <c r="D70" s="354"/>
      <c r="E70" s="353"/>
      <c r="F70" s="353"/>
      <c r="G70" s="353"/>
      <c r="H70" s="353"/>
      <c r="I70" s="353"/>
      <c r="J70" s="353"/>
      <c r="K70" s="353"/>
      <c r="L70" s="368"/>
      <c r="M70" s="368"/>
      <c r="N70" s="368"/>
    </row>
    <row r="71" spans="1:14" x14ac:dyDescent="0.25">
      <c r="A71" s="11" t="s">
        <v>54</v>
      </c>
      <c r="B71" s="29" t="s">
        <v>676</v>
      </c>
      <c r="C71" s="354"/>
      <c r="D71" s="354"/>
      <c r="E71" s="353"/>
      <c r="F71" s="353"/>
      <c r="G71" s="353"/>
      <c r="H71" s="353"/>
      <c r="I71" s="353"/>
      <c r="J71" s="353"/>
      <c r="K71" s="353"/>
      <c r="L71" s="368"/>
      <c r="M71" s="368"/>
      <c r="N71" s="368"/>
    </row>
    <row r="72" spans="1:14" x14ac:dyDescent="0.25">
      <c r="A72" s="18" t="s">
        <v>232</v>
      </c>
      <c r="B72" s="29" t="s">
        <v>677</v>
      </c>
      <c r="C72" s="354">
        <v>667000</v>
      </c>
      <c r="D72" s="354">
        <v>5629859</v>
      </c>
      <c r="E72" s="353"/>
      <c r="F72" s="353"/>
      <c r="G72" s="353"/>
      <c r="H72" s="353"/>
      <c r="I72" s="353"/>
      <c r="J72" s="353"/>
      <c r="K72" s="353"/>
      <c r="L72" s="368">
        <v>667000</v>
      </c>
      <c r="M72" s="368">
        <v>5629859</v>
      </c>
      <c r="N72" s="368"/>
    </row>
    <row r="73" spans="1:14" x14ac:dyDescent="0.25">
      <c r="A73" s="18" t="s">
        <v>233</v>
      </c>
      <c r="B73" s="29" t="s">
        <v>677</v>
      </c>
      <c r="C73" s="354"/>
      <c r="D73" s="354"/>
      <c r="E73" s="353"/>
      <c r="F73" s="353"/>
      <c r="G73" s="353"/>
      <c r="H73" s="353"/>
      <c r="I73" s="353"/>
      <c r="J73" s="353"/>
      <c r="K73" s="353"/>
      <c r="L73" s="368"/>
      <c r="M73" s="368"/>
      <c r="N73" s="368"/>
    </row>
    <row r="74" spans="1:14" x14ac:dyDescent="0.25">
      <c r="A74" s="41" t="s">
        <v>17</v>
      </c>
      <c r="B74" s="44" t="s">
        <v>678</v>
      </c>
      <c r="C74" s="355">
        <v>31673194</v>
      </c>
      <c r="D74" s="355">
        <v>39892444</v>
      </c>
      <c r="E74" s="356">
        <v>34262585</v>
      </c>
      <c r="F74" s="356">
        <v>0</v>
      </c>
      <c r="G74" s="356"/>
      <c r="H74" s="356"/>
      <c r="I74" s="356">
        <v>0</v>
      </c>
      <c r="J74" s="356"/>
      <c r="K74" s="356"/>
      <c r="L74" s="382">
        <f>SUM(L61:L73)</f>
        <v>31673194</v>
      </c>
      <c r="M74" s="382">
        <f>SUM(M61:M73)</f>
        <v>39892444</v>
      </c>
      <c r="N74" s="382">
        <f>SUM(N61:N73)</f>
        <v>34262585</v>
      </c>
    </row>
    <row r="75" spans="1:14" ht="15.75" x14ac:dyDescent="0.25">
      <c r="A75" s="276" t="s">
        <v>178</v>
      </c>
      <c r="B75" s="277"/>
      <c r="C75" s="380">
        <f t="shared" ref="C75:K75" si="1">SUM(C25,C26,C51,C60,C74)</f>
        <v>57454946</v>
      </c>
      <c r="D75" s="380">
        <f t="shared" si="1"/>
        <v>67204780</v>
      </c>
      <c r="E75" s="380">
        <f t="shared" si="1"/>
        <v>61375636</v>
      </c>
      <c r="F75" s="380">
        <f t="shared" si="1"/>
        <v>456750</v>
      </c>
      <c r="G75" s="380">
        <f t="shared" si="1"/>
        <v>640169</v>
      </c>
      <c r="H75" s="380">
        <f t="shared" si="1"/>
        <v>535769</v>
      </c>
      <c r="I75" s="380">
        <f t="shared" si="1"/>
        <v>127000</v>
      </c>
      <c r="J75" s="380">
        <f t="shared" si="1"/>
        <v>0</v>
      </c>
      <c r="K75" s="380">
        <f t="shared" si="1"/>
        <v>0</v>
      </c>
      <c r="L75" s="380">
        <f>SUM(L25,L26,L51,L60,L74)</f>
        <v>58038695.5</v>
      </c>
      <c r="M75" s="380">
        <f>SUM(M25,M26,M51,M60,M74)</f>
        <v>67844949</v>
      </c>
      <c r="N75" s="380">
        <f>SUM(N25,N26,N51,N60,N74)</f>
        <v>61911405</v>
      </c>
    </row>
    <row r="76" spans="1:14" x14ac:dyDescent="0.25">
      <c r="A76" s="33" t="s">
        <v>679</v>
      </c>
      <c r="B76" s="29" t="s">
        <v>680</v>
      </c>
      <c r="C76" s="355">
        <v>0</v>
      </c>
      <c r="D76" s="355">
        <v>0</v>
      </c>
      <c r="E76" s="356">
        <v>0</v>
      </c>
      <c r="F76" s="356"/>
      <c r="G76" s="356"/>
      <c r="H76" s="356"/>
      <c r="I76" s="356"/>
      <c r="J76" s="356"/>
      <c r="K76" s="356"/>
      <c r="L76" s="381">
        <v>0</v>
      </c>
      <c r="M76" s="381">
        <v>0</v>
      </c>
      <c r="N76" s="368">
        <v>0</v>
      </c>
    </row>
    <row r="77" spans="1:14" x14ac:dyDescent="0.25">
      <c r="A77" s="33" t="s">
        <v>55</v>
      </c>
      <c r="B77" s="29" t="s">
        <v>681</v>
      </c>
      <c r="C77" s="354"/>
      <c r="D77" s="354"/>
      <c r="E77" s="353"/>
      <c r="F77" s="353"/>
      <c r="G77" s="353"/>
      <c r="H77" s="353"/>
      <c r="I77" s="353"/>
      <c r="J77" s="353"/>
      <c r="K77" s="353"/>
      <c r="L77" s="368"/>
      <c r="M77" s="368"/>
      <c r="N77" s="368"/>
    </row>
    <row r="78" spans="1:14" x14ac:dyDescent="0.25">
      <c r="A78" s="33" t="s">
        <v>682</v>
      </c>
      <c r="B78" s="29" t="s">
        <v>683</v>
      </c>
      <c r="C78" s="354">
        <v>0</v>
      </c>
      <c r="D78" s="354">
        <v>0</v>
      </c>
      <c r="E78" s="353">
        <v>0</v>
      </c>
      <c r="F78" s="353"/>
      <c r="G78" s="353"/>
      <c r="H78" s="353"/>
      <c r="I78" s="353"/>
      <c r="J78" s="353"/>
      <c r="K78" s="353"/>
      <c r="L78" s="368">
        <v>0</v>
      </c>
      <c r="M78" s="368">
        <v>0</v>
      </c>
      <c r="N78" s="368">
        <v>0</v>
      </c>
    </row>
    <row r="79" spans="1:14" x14ac:dyDescent="0.25">
      <c r="A79" s="33" t="s">
        <v>684</v>
      </c>
      <c r="B79" s="29" t="s">
        <v>685</v>
      </c>
      <c r="C79" s="354">
        <v>976764</v>
      </c>
      <c r="D79" s="354">
        <v>976764</v>
      </c>
      <c r="E79" s="353">
        <v>976763</v>
      </c>
      <c r="F79" s="353"/>
      <c r="G79" s="353"/>
      <c r="H79" s="353"/>
      <c r="I79" s="353"/>
      <c r="J79" s="353"/>
      <c r="K79" s="353"/>
      <c r="L79" s="368">
        <v>976764</v>
      </c>
      <c r="M79" s="368">
        <v>976764</v>
      </c>
      <c r="N79" s="368">
        <v>976763</v>
      </c>
    </row>
    <row r="80" spans="1:14" x14ac:dyDescent="0.25">
      <c r="A80" s="6" t="s">
        <v>686</v>
      </c>
      <c r="B80" s="29" t="s">
        <v>687</v>
      </c>
      <c r="C80" s="354"/>
      <c r="D80" s="354"/>
      <c r="E80" s="353">
        <v>0</v>
      </c>
      <c r="F80" s="353"/>
      <c r="G80" s="353"/>
      <c r="H80" s="353"/>
      <c r="I80" s="353"/>
      <c r="J80" s="353"/>
      <c r="K80" s="353"/>
      <c r="L80" s="368"/>
      <c r="M80" s="368"/>
      <c r="N80" s="368">
        <v>0</v>
      </c>
    </row>
    <row r="81" spans="1:14" x14ac:dyDescent="0.25">
      <c r="A81" s="6" t="s">
        <v>688</v>
      </c>
      <c r="B81" s="29" t="s">
        <v>689</v>
      </c>
      <c r="C81" s="354"/>
      <c r="D81" s="354"/>
      <c r="E81" s="353">
        <v>0</v>
      </c>
      <c r="F81" s="353"/>
      <c r="G81" s="353"/>
      <c r="H81" s="353"/>
      <c r="I81" s="353"/>
      <c r="J81" s="353"/>
      <c r="K81" s="353"/>
      <c r="L81" s="368"/>
      <c r="M81" s="368"/>
      <c r="N81" s="368">
        <v>0</v>
      </c>
    </row>
    <row r="82" spans="1:14" x14ac:dyDescent="0.25">
      <c r="A82" s="6" t="s">
        <v>690</v>
      </c>
      <c r="B82" s="29" t="s">
        <v>691</v>
      </c>
      <c r="C82" s="354">
        <v>263726</v>
      </c>
      <c r="D82" s="354">
        <v>263727</v>
      </c>
      <c r="E82" s="353">
        <v>263727</v>
      </c>
      <c r="F82" s="353"/>
      <c r="G82" s="353"/>
      <c r="H82" s="353"/>
      <c r="I82" s="353"/>
      <c r="J82" s="353"/>
      <c r="K82" s="353"/>
      <c r="L82" s="368">
        <v>263726</v>
      </c>
      <c r="M82" s="368">
        <v>263727</v>
      </c>
      <c r="N82" s="368">
        <v>263727</v>
      </c>
    </row>
    <row r="83" spans="1:14" x14ac:dyDescent="0.25">
      <c r="A83" s="42" t="s">
        <v>19</v>
      </c>
      <c r="B83" s="44" t="s">
        <v>692</v>
      </c>
      <c r="C83" s="354">
        <v>1240490</v>
      </c>
      <c r="D83" s="354">
        <v>1240491</v>
      </c>
      <c r="E83" s="353">
        <v>1240490</v>
      </c>
      <c r="F83" s="353">
        <v>0</v>
      </c>
      <c r="G83" s="353"/>
      <c r="H83" s="353"/>
      <c r="I83" s="353">
        <v>0</v>
      </c>
      <c r="J83" s="353"/>
      <c r="K83" s="353"/>
      <c r="L83" s="369">
        <f>SUM(L76:L82)</f>
        <v>1240490</v>
      </c>
      <c r="M83" s="369">
        <f>SUM(M76:M82)</f>
        <v>1240491</v>
      </c>
      <c r="N83" s="369">
        <f>SUM(N76:N82)</f>
        <v>1240490</v>
      </c>
    </row>
    <row r="84" spans="1:14" x14ac:dyDescent="0.25">
      <c r="A84" s="12" t="s">
        <v>693</v>
      </c>
      <c r="B84" s="29" t="s">
        <v>694</v>
      </c>
      <c r="C84" s="354">
        <v>200000</v>
      </c>
      <c r="D84" s="354">
        <v>5811064</v>
      </c>
      <c r="E84" s="353">
        <v>4916332</v>
      </c>
      <c r="F84" s="353"/>
      <c r="G84" s="353"/>
      <c r="H84" s="353"/>
      <c r="I84" s="353"/>
      <c r="J84" s="353"/>
      <c r="K84" s="353"/>
      <c r="L84" s="368">
        <v>200000</v>
      </c>
      <c r="M84" s="368">
        <v>5811064</v>
      </c>
      <c r="N84" s="368">
        <v>4916332</v>
      </c>
    </row>
    <row r="85" spans="1:14" x14ac:dyDescent="0.25">
      <c r="A85" s="12" t="s">
        <v>695</v>
      </c>
      <c r="B85" s="29" t="s">
        <v>696</v>
      </c>
      <c r="C85" s="354"/>
      <c r="D85" s="354">
        <v>0</v>
      </c>
      <c r="E85" s="353"/>
      <c r="F85" s="353"/>
      <c r="G85" s="353"/>
      <c r="H85" s="353"/>
      <c r="I85" s="353"/>
      <c r="J85" s="353"/>
      <c r="K85" s="353"/>
      <c r="L85" s="368"/>
      <c r="M85" s="368">
        <v>0</v>
      </c>
      <c r="N85" s="368"/>
    </row>
    <row r="86" spans="1:14" x14ac:dyDescent="0.25">
      <c r="A86" s="12" t="s">
        <v>697</v>
      </c>
      <c r="B86" s="29" t="s">
        <v>698</v>
      </c>
      <c r="C86" s="354"/>
      <c r="D86" s="354">
        <v>0</v>
      </c>
      <c r="E86" s="353"/>
      <c r="F86" s="353"/>
      <c r="G86" s="353"/>
      <c r="H86" s="353"/>
      <c r="I86" s="353"/>
      <c r="J86" s="353"/>
      <c r="K86" s="353"/>
      <c r="L86" s="368"/>
      <c r="M86" s="368">
        <v>0</v>
      </c>
      <c r="N86" s="368"/>
    </row>
    <row r="87" spans="1:14" x14ac:dyDescent="0.25">
      <c r="A87" s="12" t="s">
        <v>699</v>
      </c>
      <c r="B87" s="29" t="s">
        <v>700</v>
      </c>
      <c r="C87" s="354">
        <v>54000</v>
      </c>
      <c r="D87" s="354">
        <v>1521133</v>
      </c>
      <c r="E87" s="353">
        <v>1279555</v>
      </c>
      <c r="F87" s="353"/>
      <c r="G87" s="353"/>
      <c r="H87" s="353"/>
      <c r="I87" s="353"/>
      <c r="J87" s="353"/>
      <c r="K87" s="353"/>
      <c r="L87" s="368">
        <v>54000</v>
      </c>
      <c r="M87" s="368">
        <v>1521133</v>
      </c>
      <c r="N87" s="368">
        <v>1279555</v>
      </c>
    </row>
    <row r="88" spans="1:14" x14ac:dyDescent="0.25">
      <c r="A88" s="41" t="s">
        <v>20</v>
      </c>
      <c r="B88" s="44" t="s">
        <v>701</v>
      </c>
      <c r="C88" s="354">
        <v>254000</v>
      </c>
      <c r="D88" s="354">
        <v>7332197</v>
      </c>
      <c r="E88" s="353">
        <v>6195887</v>
      </c>
      <c r="F88" s="353">
        <v>0</v>
      </c>
      <c r="G88" s="353"/>
      <c r="H88" s="353"/>
      <c r="I88" s="353">
        <v>0</v>
      </c>
      <c r="J88" s="353"/>
      <c r="K88" s="353"/>
      <c r="L88" s="369">
        <f>SUM(L84:L87)</f>
        <v>254000</v>
      </c>
      <c r="M88" s="369">
        <f>SUM(M84:M87)</f>
        <v>7332197</v>
      </c>
      <c r="N88" s="369">
        <f>SUM(N84:N87)</f>
        <v>6195887</v>
      </c>
    </row>
    <row r="89" spans="1:14" ht="30" x14ac:dyDescent="0.25">
      <c r="A89" s="12" t="s">
        <v>702</v>
      </c>
      <c r="B89" s="29" t="s">
        <v>703</v>
      </c>
      <c r="C89" s="354"/>
      <c r="D89" s="354"/>
      <c r="E89" s="353"/>
      <c r="F89" s="353"/>
      <c r="G89" s="353"/>
      <c r="H89" s="353"/>
      <c r="I89" s="353"/>
      <c r="J89" s="353"/>
      <c r="K89" s="353"/>
      <c r="L89" s="368"/>
      <c r="M89" s="368"/>
      <c r="N89" s="368"/>
    </row>
    <row r="90" spans="1:14" ht="30" x14ac:dyDescent="0.25">
      <c r="A90" s="12" t="s">
        <v>56</v>
      </c>
      <c r="B90" s="29" t="s">
        <v>704</v>
      </c>
      <c r="C90" s="354"/>
      <c r="D90" s="354"/>
      <c r="E90" s="353"/>
      <c r="F90" s="353"/>
      <c r="G90" s="353"/>
      <c r="H90" s="353"/>
      <c r="I90" s="353"/>
      <c r="J90" s="353"/>
      <c r="K90" s="353"/>
      <c r="L90" s="368"/>
      <c r="M90" s="368"/>
      <c r="N90" s="368"/>
    </row>
    <row r="91" spans="1:14" ht="30" x14ac:dyDescent="0.25">
      <c r="A91" s="12" t="s">
        <v>57</v>
      </c>
      <c r="B91" s="29" t="s">
        <v>705</v>
      </c>
      <c r="C91" s="354"/>
      <c r="D91" s="354"/>
      <c r="E91" s="353"/>
      <c r="F91" s="353"/>
      <c r="G91" s="353"/>
      <c r="H91" s="353"/>
      <c r="I91" s="353"/>
      <c r="J91" s="353"/>
      <c r="K91" s="353"/>
      <c r="L91" s="368"/>
      <c r="M91" s="368"/>
      <c r="N91" s="368"/>
    </row>
    <row r="92" spans="1:14" x14ac:dyDescent="0.25">
      <c r="A92" s="12" t="s">
        <v>58</v>
      </c>
      <c r="B92" s="29" t="s">
        <v>706</v>
      </c>
      <c r="C92" s="354"/>
      <c r="D92" s="354"/>
      <c r="E92" s="353"/>
      <c r="F92" s="353"/>
      <c r="G92" s="353"/>
      <c r="H92" s="353"/>
      <c r="I92" s="353"/>
      <c r="J92" s="353"/>
      <c r="K92" s="353"/>
      <c r="L92" s="368"/>
      <c r="M92" s="368"/>
      <c r="N92" s="368"/>
    </row>
    <row r="93" spans="1:14" ht="30" x14ac:dyDescent="0.25">
      <c r="A93" s="12" t="s">
        <v>59</v>
      </c>
      <c r="B93" s="29" t="s">
        <v>707</v>
      </c>
      <c r="C93" s="354"/>
      <c r="D93" s="354"/>
      <c r="E93" s="353"/>
      <c r="F93" s="353"/>
      <c r="G93" s="353"/>
      <c r="H93" s="353"/>
      <c r="I93" s="353"/>
      <c r="J93" s="353"/>
      <c r="K93" s="353"/>
      <c r="L93" s="368"/>
      <c r="M93" s="368"/>
      <c r="N93" s="368"/>
    </row>
    <row r="94" spans="1:14" ht="30" x14ac:dyDescent="0.25">
      <c r="A94" s="12" t="s">
        <v>60</v>
      </c>
      <c r="B94" s="29" t="s">
        <v>708</v>
      </c>
      <c r="C94" s="354"/>
      <c r="D94" s="354"/>
      <c r="E94" s="353"/>
      <c r="F94" s="353"/>
      <c r="G94" s="353"/>
      <c r="H94" s="353"/>
      <c r="I94" s="353"/>
      <c r="J94" s="353"/>
      <c r="K94" s="353"/>
      <c r="L94" s="368"/>
      <c r="M94" s="368"/>
      <c r="N94" s="368"/>
    </row>
    <row r="95" spans="1:14" x14ac:dyDescent="0.25">
      <c r="A95" s="12" t="s">
        <v>709</v>
      </c>
      <c r="B95" s="29" t="s">
        <v>710</v>
      </c>
      <c r="C95" s="354"/>
      <c r="D95" s="354"/>
      <c r="E95" s="353"/>
      <c r="F95" s="353"/>
      <c r="G95" s="353"/>
      <c r="H95" s="353"/>
      <c r="I95" s="353"/>
      <c r="J95" s="353"/>
      <c r="K95" s="353"/>
      <c r="L95" s="368"/>
      <c r="M95" s="368"/>
      <c r="N95" s="368"/>
    </row>
    <row r="96" spans="1:14" ht="15.75" x14ac:dyDescent="0.3">
      <c r="A96" s="12" t="s">
        <v>61</v>
      </c>
      <c r="B96" s="29" t="s">
        <v>711</v>
      </c>
      <c r="C96" s="354"/>
      <c r="D96" s="354"/>
      <c r="E96" s="353"/>
      <c r="F96" s="362"/>
      <c r="G96" s="362">
        <v>0</v>
      </c>
      <c r="H96" s="362">
        <v>0</v>
      </c>
      <c r="I96" s="362"/>
      <c r="J96" s="362"/>
      <c r="K96" s="362"/>
      <c r="L96" s="369"/>
      <c r="M96" s="369"/>
      <c r="N96" s="369"/>
    </row>
    <row r="97" spans="1:31" ht="15.75" x14ac:dyDescent="0.3">
      <c r="A97" s="41" t="s">
        <v>21</v>
      </c>
      <c r="B97" s="44" t="s">
        <v>712</v>
      </c>
      <c r="C97" s="354">
        <v>0</v>
      </c>
      <c r="D97" s="354">
        <v>0</v>
      </c>
      <c r="E97" s="353">
        <v>0</v>
      </c>
      <c r="F97" s="362">
        <v>0</v>
      </c>
      <c r="G97" s="362">
        <v>0</v>
      </c>
      <c r="H97" s="362">
        <v>0</v>
      </c>
      <c r="I97" s="362"/>
      <c r="J97" s="362"/>
      <c r="K97" s="362"/>
      <c r="L97" s="369">
        <f>SUM(L89:L96)</f>
        <v>0</v>
      </c>
      <c r="M97" s="369">
        <f>SUM(M89:M96)</f>
        <v>0</v>
      </c>
      <c r="N97" s="369">
        <f>SUM(N89:N96)</f>
        <v>0</v>
      </c>
    </row>
    <row r="98" spans="1:31" ht="15.75" x14ac:dyDescent="0.25">
      <c r="A98" s="319" t="s">
        <v>177</v>
      </c>
      <c r="B98" s="330"/>
      <c r="C98" s="379">
        <f t="shared" ref="C98:K98" si="2">SUM(C97,C88,C83)</f>
        <v>1494490</v>
      </c>
      <c r="D98" s="379">
        <f t="shared" si="2"/>
        <v>8572688</v>
      </c>
      <c r="E98" s="379">
        <f t="shared" si="2"/>
        <v>7436377</v>
      </c>
      <c r="F98" s="379">
        <f t="shared" si="2"/>
        <v>0</v>
      </c>
      <c r="G98" s="379">
        <f t="shared" si="2"/>
        <v>0</v>
      </c>
      <c r="H98" s="379">
        <f t="shared" si="2"/>
        <v>0</v>
      </c>
      <c r="I98" s="379">
        <f t="shared" si="2"/>
        <v>0</v>
      </c>
      <c r="J98" s="379">
        <f t="shared" si="2"/>
        <v>0</v>
      </c>
      <c r="K98" s="379">
        <f t="shared" si="2"/>
        <v>0</v>
      </c>
      <c r="L98" s="379">
        <f>SUM(L97,L88,L83)</f>
        <v>1494490</v>
      </c>
      <c r="M98" s="379">
        <f>SUM(M97,M88,M83)</f>
        <v>8572688</v>
      </c>
      <c r="N98" s="379">
        <f>SUM(N97,N88,N83)</f>
        <v>7436377</v>
      </c>
    </row>
    <row r="99" spans="1:31" ht="15.75" x14ac:dyDescent="0.25">
      <c r="A99" s="245" t="s">
        <v>69</v>
      </c>
      <c r="B99" s="246" t="s">
        <v>713</v>
      </c>
      <c r="C99" s="379">
        <f t="shared" ref="C99:K99" si="3">SUM(C25,C26,C51,C60,C74,C83,C88,C97)</f>
        <v>58949436</v>
      </c>
      <c r="D99" s="379">
        <f t="shared" si="3"/>
        <v>75777468</v>
      </c>
      <c r="E99" s="379">
        <f t="shared" si="3"/>
        <v>68812013</v>
      </c>
      <c r="F99" s="379">
        <f t="shared" si="3"/>
        <v>456750</v>
      </c>
      <c r="G99" s="379">
        <f t="shared" si="3"/>
        <v>640169</v>
      </c>
      <c r="H99" s="379">
        <f t="shared" si="3"/>
        <v>535769</v>
      </c>
      <c r="I99" s="379">
        <f t="shared" si="3"/>
        <v>127000</v>
      </c>
      <c r="J99" s="379">
        <f t="shared" si="3"/>
        <v>0</v>
      </c>
      <c r="K99" s="379">
        <f t="shared" si="3"/>
        <v>0</v>
      </c>
      <c r="L99" s="379">
        <f>SUM(L25,L26,L51,L60,L74,L83,L88,L97)</f>
        <v>59533185.5</v>
      </c>
      <c r="M99" s="379">
        <f>SUM(M25,M26,M51,M60,M74,M83,M88,M97)</f>
        <v>76417637</v>
      </c>
      <c r="N99" s="379">
        <f>SUM(N25,N26,N51,N60,N74,N83,N88,N97)</f>
        <v>69347782</v>
      </c>
    </row>
    <row r="100" spans="1:31" x14ac:dyDescent="0.25">
      <c r="A100" s="12" t="s">
        <v>62</v>
      </c>
      <c r="B100" s="5" t="s">
        <v>714</v>
      </c>
      <c r="C100" s="354"/>
      <c r="D100" s="354"/>
      <c r="E100" s="353"/>
      <c r="F100" s="357"/>
      <c r="G100" s="357"/>
      <c r="H100" s="357"/>
      <c r="I100" s="357"/>
      <c r="J100" s="357"/>
      <c r="K100" s="357"/>
      <c r="L100" s="370"/>
      <c r="M100" s="370"/>
      <c r="N100" s="37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2" t="s">
        <v>717</v>
      </c>
      <c r="B101" s="5" t="s">
        <v>718</v>
      </c>
      <c r="C101" s="354">
        <v>0</v>
      </c>
      <c r="D101" s="354">
        <v>0</v>
      </c>
      <c r="E101" s="353">
        <v>0</v>
      </c>
      <c r="F101" s="357"/>
      <c r="G101" s="357"/>
      <c r="H101" s="357"/>
      <c r="I101" s="357"/>
      <c r="J101" s="357"/>
      <c r="K101" s="357"/>
      <c r="L101" s="370">
        <f t="shared" ref="L101:N102" si="4">SUM(I101:K101)</f>
        <v>0</v>
      </c>
      <c r="M101" s="370">
        <f t="shared" si="4"/>
        <v>0</v>
      </c>
      <c r="N101" s="370">
        <f t="shared" si="4"/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2" t="s">
        <v>63</v>
      </c>
      <c r="B102" s="5" t="s">
        <v>719</v>
      </c>
      <c r="C102" s="354">
        <v>0</v>
      </c>
      <c r="D102" s="354">
        <v>0</v>
      </c>
      <c r="E102" s="353">
        <v>0</v>
      </c>
      <c r="F102" s="357"/>
      <c r="G102" s="357"/>
      <c r="H102" s="357"/>
      <c r="I102" s="357"/>
      <c r="J102" s="357"/>
      <c r="K102" s="357"/>
      <c r="L102" s="370">
        <f t="shared" si="4"/>
        <v>0</v>
      </c>
      <c r="M102" s="370">
        <f t="shared" si="4"/>
        <v>0</v>
      </c>
      <c r="N102" s="370">
        <f t="shared" si="4"/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4" t="s">
        <v>26</v>
      </c>
      <c r="B103" s="7" t="s">
        <v>721</v>
      </c>
      <c r="C103" s="354">
        <v>0</v>
      </c>
      <c r="D103" s="354">
        <v>0</v>
      </c>
      <c r="E103" s="353">
        <v>0</v>
      </c>
      <c r="F103" s="358"/>
      <c r="G103" s="358"/>
      <c r="H103" s="358"/>
      <c r="I103" s="358">
        <v>0</v>
      </c>
      <c r="J103" s="358"/>
      <c r="K103" s="358"/>
      <c r="L103" s="371">
        <f>SUM(L100:L102)</f>
        <v>0</v>
      </c>
      <c r="M103" s="371">
        <f>SUM(M100:M102)</f>
        <v>0</v>
      </c>
      <c r="N103" s="371">
        <f>SUM(N100:N102)</f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64</v>
      </c>
      <c r="B104" s="5" t="s">
        <v>722</v>
      </c>
      <c r="C104" s="354"/>
      <c r="D104" s="354"/>
      <c r="E104" s="353"/>
      <c r="F104" s="357"/>
      <c r="G104" s="357"/>
      <c r="H104" s="357"/>
      <c r="I104" s="357"/>
      <c r="J104" s="357"/>
      <c r="K104" s="357"/>
      <c r="L104" s="372"/>
      <c r="M104" s="372"/>
      <c r="N104" s="372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32</v>
      </c>
      <c r="B105" s="5" t="s">
        <v>725</v>
      </c>
      <c r="C105" s="354"/>
      <c r="D105" s="354"/>
      <c r="E105" s="353"/>
      <c r="F105" s="357"/>
      <c r="G105" s="357"/>
      <c r="H105" s="357"/>
      <c r="I105" s="357"/>
      <c r="J105" s="357"/>
      <c r="K105" s="357"/>
      <c r="L105" s="372"/>
      <c r="M105" s="372"/>
      <c r="N105" s="372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2" t="s">
        <v>726</v>
      </c>
      <c r="B106" s="5" t="s">
        <v>727</v>
      </c>
      <c r="C106" s="354"/>
      <c r="D106" s="354"/>
      <c r="E106" s="353"/>
      <c r="F106" s="357"/>
      <c r="G106" s="357"/>
      <c r="H106" s="357"/>
      <c r="I106" s="357"/>
      <c r="J106" s="357"/>
      <c r="K106" s="357"/>
      <c r="L106" s="370"/>
      <c r="M106" s="370"/>
      <c r="N106" s="370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2" t="s">
        <v>65</v>
      </c>
      <c r="B107" s="5" t="s">
        <v>728</v>
      </c>
      <c r="C107" s="354"/>
      <c r="D107" s="354"/>
      <c r="E107" s="353"/>
      <c r="F107" s="357"/>
      <c r="G107" s="357"/>
      <c r="H107" s="357"/>
      <c r="I107" s="357"/>
      <c r="J107" s="357"/>
      <c r="K107" s="357"/>
      <c r="L107" s="370"/>
      <c r="M107" s="370"/>
      <c r="N107" s="370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3" t="s">
        <v>29</v>
      </c>
      <c r="B108" s="7" t="s">
        <v>729</v>
      </c>
      <c r="C108" s="354">
        <v>0</v>
      </c>
      <c r="D108" s="354">
        <v>0</v>
      </c>
      <c r="E108" s="353">
        <v>0</v>
      </c>
      <c r="F108" s="358"/>
      <c r="G108" s="358"/>
      <c r="H108" s="358"/>
      <c r="I108" s="358">
        <v>0</v>
      </c>
      <c r="J108" s="358"/>
      <c r="K108" s="358"/>
      <c r="L108" s="373">
        <f>SUM(L104:L107)</f>
        <v>0</v>
      </c>
      <c r="M108" s="373">
        <f>SUM(M104:M107)</f>
        <v>0</v>
      </c>
      <c r="N108" s="373">
        <f>SUM(N104:N107)</f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730</v>
      </c>
      <c r="B109" s="5" t="s">
        <v>731</v>
      </c>
      <c r="C109" s="354"/>
      <c r="D109" s="354"/>
      <c r="E109" s="353"/>
      <c r="F109" s="357"/>
      <c r="G109" s="357"/>
      <c r="H109" s="357"/>
      <c r="I109" s="357"/>
      <c r="J109" s="357"/>
      <c r="K109" s="357"/>
      <c r="L109" s="372"/>
      <c r="M109" s="372"/>
      <c r="N109" s="372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732</v>
      </c>
      <c r="B110" s="5" t="s">
        <v>733</v>
      </c>
      <c r="C110" s="354">
        <v>3060499</v>
      </c>
      <c r="D110" s="354">
        <v>3060499</v>
      </c>
      <c r="E110" s="353">
        <v>3060499</v>
      </c>
      <c r="F110" s="357"/>
      <c r="G110" s="357"/>
      <c r="H110" s="357"/>
      <c r="I110" s="357"/>
      <c r="J110" s="357"/>
      <c r="K110" s="357"/>
      <c r="L110" s="372">
        <v>3060499</v>
      </c>
      <c r="M110" s="372">
        <v>3060499</v>
      </c>
      <c r="N110" s="372">
        <v>3060499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3" t="s">
        <v>734</v>
      </c>
      <c r="B111" s="7" t="s">
        <v>735</v>
      </c>
      <c r="C111" s="354">
        <v>47342206</v>
      </c>
      <c r="D111" s="354">
        <v>44955806</v>
      </c>
      <c r="E111" s="353">
        <v>44955806</v>
      </c>
      <c r="F111" s="357"/>
      <c r="G111" s="357"/>
      <c r="H111" s="357"/>
      <c r="I111" s="357"/>
      <c r="J111" s="357"/>
      <c r="K111" s="357"/>
      <c r="L111" s="372">
        <v>47342206</v>
      </c>
      <c r="M111" s="372">
        <v>44955806</v>
      </c>
      <c r="N111" s="372">
        <v>44955806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736</v>
      </c>
      <c r="B112" s="5" t="s">
        <v>737</v>
      </c>
      <c r="C112" s="354"/>
      <c r="D112" s="354"/>
      <c r="E112" s="353"/>
      <c r="F112" s="357"/>
      <c r="G112" s="357"/>
      <c r="H112" s="357"/>
      <c r="I112" s="357"/>
      <c r="J112" s="357"/>
      <c r="K112" s="357"/>
      <c r="L112" s="372"/>
      <c r="M112" s="372"/>
      <c r="N112" s="372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738</v>
      </c>
      <c r="B113" s="5" t="s">
        <v>739</v>
      </c>
      <c r="C113" s="354"/>
      <c r="D113" s="354"/>
      <c r="E113" s="353"/>
      <c r="F113" s="357"/>
      <c r="G113" s="357"/>
      <c r="H113" s="357"/>
      <c r="I113" s="357"/>
      <c r="J113" s="357"/>
      <c r="K113" s="357"/>
      <c r="L113" s="372"/>
      <c r="M113" s="372"/>
      <c r="N113" s="372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740</v>
      </c>
      <c r="B114" s="5" t="s">
        <v>741</v>
      </c>
      <c r="C114" s="354"/>
      <c r="D114" s="354"/>
      <c r="E114" s="353"/>
      <c r="F114" s="357"/>
      <c r="G114" s="357"/>
      <c r="H114" s="357"/>
      <c r="I114" s="357"/>
      <c r="J114" s="357"/>
      <c r="K114" s="357"/>
      <c r="L114" s="372"/>
      <c r="M114" s="372"/>
      <c r="N114" s="372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30</v>
      </c>
      <c r="B115" s="36" t="s">
        <v>742</v>
      </c>
      <c r="C115" s="373">
        <f t="shared" ref="C115:K115" si="5">SUM(C103,C108,C109,C110,C111,C112,C113,C114)</f>
        <v>50402705</v>
      </c>
      <c r="D115" s="373">
        <f t="shared" si="5"/>
        <v>48016305</v>
      </c>
      <c r="E115" s="373">
        <f t="shared" si="5"/>
        <v>48016305</v>
      </c>
      <c r="F115" s="373">
        <f t="shared" si="5"/>
        <v>0</v>
      </c>
      <c r="G115" s="373">
        <f t="shared" si="5"/>
        <v>0</v>
      </c>
      <c r="H115" s="373">
        <f t="shared" si="5"/>
        <v>0</v>
      </c>
      <c r="I115" s="373">
        <f t="shared" si="5"/>
        <v>0</v>
      </c>
      <c r="J115" s="373">
        <f t="shared" si="5"/>
        <v>0</v>
      </c>
      <c r="K115" s="373">
        <f t="shared" si="5"/>
        <v>0</v>
      </c>
      <c r="L115" s="373">
        <f>SUM(L103,L108,L109,L110,L111,L112,L113,L114)</f>
        <v>50402705</v>
      </c>
      <c r="M115" s="373">
        <f>SUM(M103,M108,M109,M110,M111,M112,M113,M114)</f>
        <v>48016305</v>
      </c>
      <c r="N115" s="373">
        <f>SUM(N103,N108,N109,N110,N111,N112,N113,N114)</f>
        <v>48016305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743</v>
      </c>
      <c r="B116" s="5" t="s">
        <v>744</v>
      </c>
      <c r="C116" s="354"/>
      <c r="D116" s="354"/>
      <c r="E116" s="353"/>
      <c r="F116" s="357"/>
      <c r="G116" s="357"/>
      <c r="H116" s="357"/>
      <c r="I116" s="357"/>
      <c r="J116" s="357"/>
      <c r="K116" s="357"/>
      <c r="L116" s="372"/>
      <c r="M116" s="372"/>
      <c r="N116" s="372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2" t="s">
        <v>745</v>
      </c>
      <c r="B117" s="5" t="s">
        <v>746</v>
      </c>
      <c r="C117" s="354"/>
      <c r="D117" s="354"/>
      <c r="E117" s="353"/>
      <c r="F117" s="357"/>
      <c r="G117" s="357"/>
      <c r="H117" s="357"/>
      <c r="I117" s="357"/>
      <c r="J117" s="357"/>
      <c r="K117" s="357"/>
      <c r="L117" s="370"/>
      <c r="M117" s="370"/>
      <c r="N117" s="370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66</v>
      </c>
      <c r="B118" s="5" t="s">
        <v>747</v>
      </c>
      <c r="C118" s="354"/>
      <c r="D118" s="354"/>
      <c r="E118" s="353"/>
      <c r="F118" s="357"/>
      <c r="G118" s="357"/>
      <c r="H118" s="357"/>
      <c r="I118" s="357"/>
      <c r="J118" s="357"/>
      <c r="K118" s="357"/>
      <c r="L118" s="372"/>
      <c r="M118" s="372"/>
      <c r="N118" s="372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35</v>
      </c>
      <c r="B119" s="5" t="s">
        <v>748</v>
      </c>
      <c r="C119" s="354"/>
      <c r="D119" s="354"/>
      <c r="E119" s="353"/>
      <c r="F119" s="357"/>
      <c r="G119" s="357"/>
      <c r="H119" s="357"/>
      <c r="I119" s="357"/>
      <c r="J119" s="357"/>
      <c r="K119" s="357"/>
      <c r="L119" s="372"/>
      <c r="M119" s="372"/>
      <c r="N119" s="372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36</v>
      </c>
      <c r="B120" s="36" t="s">
        <v>752</v>
      </c>
      <c r="C120" s="354">
        <v>0</v>
      </c>
      <c r="D120" s="354">
        <v>0</v>
      </c>
      <c r="E120" s="353">
        <v>0</v>
      </c>
      <c r="F120" s="358">
        <v>0</v>
      </c>
      <c r="G120" s="358"/>
      <c r="H120" s="358"/>
      <c r="I120" s="358">
        <v>0</v>
      </c>
      <c r="J120" s="358"/>
      <c r="K120" s="358"/>
      <c r="L120" s="373">
        <f>SUM(L116:L119)</f>
        <v>0</v>
      </c>
      <c r="M120" s="373">
        <f>SUM(M116:M119)</f>
        <v>0</v>
      </c>
      <c r="N120" s="373">
        <f>SUM(N116:N119)</f>
        <v>0</v>
      </c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2" t="s">
        <v>753</v>
      </c>
      <c r="B121" s="5" t="s">
        <v>754</v>
      </c>
      <c r="C121" s="354"/>
      <c r="D121" s="354"/>
      <c r="E121" s="353"/>
      <c r="F121" s="357"/>
      <c r="G121" s="357"/>
      <c r="H121" s="357"/>
      <c r="I121" s="357"/>
      <c r="J121" s="357"/>
      <c r="K121" s="357"/>
      <c r="L121" s="370"/>
      <c r="M121" s="370"/>
      <c r="N121" s="370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268" t="s">
        <v>70</v>
      </c>
      <c r="B122" s="269" t="s">
        <v>755</v>
      </c>
      <c r="C122" s="359">
        <v>50402705</v>
      </c>
      <c r="D122" s="359">
        <v>48016305</v>
      </c>
      <c r="E122" s="363">
        <v>48016305</v>
      </c>
      <c r="F122" s="364">
        <v>0</v>
      </c>
      <c r="G122" s="364"/>
      <c r="H122" s="364"/>
      <c r="I122" s="364">
        <v>0</v>
      </c>
      <c r="J122" s="364"/>
      <c r="K122" s="364"/>
      <c r="L122" s="376">
        <f>SUM(L109,L115,L120,L121)</f>
        <v>50402705</v>
      </c>
      <c r="M122" s="376">
        <f>SUM(M109,M115,M120,M121)</f>
        <v>48016305</v>
      </c>
      <c r="N122" s="376">
        <f>SUM(N109,N115,N120,N121)</f>
        <v>48016305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377" t="s">
        <v>106</v>
      </c>
      <c r="B123" s="377"/>
      <c r="C123" s="378">
        <f t="shared" ref="C123:K123" si="6">SUM(C99,C122)</f>
        <v>109352141</v>
      </c>
      <c r="D123" s="378">
        <f t="shared" si="6"/>
        <v>123793773</v>
      </c>
      <c r="E123" s="378">
        <f t="shared" si="6"/>
        <v>116828318</v>
      </c>
      <c r="F123" s="378">
        <f t="shared" si="6"/>
        <v>456750</v>
      </c>
      <c r="G123" s="378">
        <f t="shared" si="6"/>
        <v>640169</v>
      </c>
      <c r="H123" s="378">
        <f t="shared" si="6"/>
        <v>535769</v>
      </c>
      <c r="I123" s="378">
        <f t="shared" si="6"/>
        <v>127000</v>
      </c>
      <c r="J123" s="378">
        <f t="shared" si="6"/>
        <v>0</v>
      </c>
      <c r="K123" s="378">
        <f t="shared" si="6"/>
        <v>0</v>
      </c>
      <c r="L123" s="378">
        <f>SUM(L99,L122)</f>
        <v>109935890.5</v>
      </c>
      <c r="M123" s="378">
        <f>SUM(M99,M122)</f>
        <v>124433942</v>
      </c>
      <c r="N123" s="378">
        <f>SUM(N99,N122)</f>
        <v>117364087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9">
    <mergeCell ref="A1:N1"/>
    <mergeCell ref="A2:N2"/>
    <mergeCell ref="C5:E5"/>
    <mergeCell ref="F5:H5"/>
    <mergeCell ref="I5:K5"/>
    <mergeCell ref="L5:N5"/>
    <mergeCell ref="A5:A6"/>
    <mergeCell ref="B5:B6"/>
    <mergeCell ref="B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workbookViewId="0">
      <selection activeCell="A4" sqref="A4:E4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ht="28.5" customHeight="1" x14ac:dyDescent="0.25">
      <c r="A1" s="465" t="s">
        <v>976</v>
      </c>
      <c r="B1" s="481"/>
      <c r="C1" s="481"/>
      <c r="D1" s="468"/>
      <c r="E1" s="468"/>
    </row>
    <row r="2" spans="1:5" ht="27" customHeight="1" x14ac:dyDescent="0.25">
      <c r="A2" s="469" t="s">
        <v>920</v>
      </c>
      <c r="B2" s="464"/>
      <c r="C2" s="464"/>
      <c r="D2" s="468"/>
      <c r="E2" s="468"/>
    </row>
    <row r="3" spans="1:5" ht="18.75" customHeight="1" x14ac:dyDescent="0.3">
      <c r="A3" s="76"/>
      <c r="B3" s="78"/>
      <c r="C3" s="78"/>
    </row>
    <row r="4" spans="1:5" ht="23.25" customHeight="1" x14ac:dyDescent="0.25">
      <c r="A4" s="497" t="s">
        <v>1011</v>
      </c>
      <c r="B4" s="497"/>
      <c r="C4" s="497"/>
      <c r="D4" s="497"/>
      <c r="E4" s="497"/>
    </row>
    <row r="5" spans="1:5" ht="26.25" x14ac:dyDescent="0.25">
      <c r="A5" s="38" t="s">
        <v>236</v>
      </c>
      <c r="B5" s="3" t="s">
        <v>577</v>
      </c>
      <c r="C5" s="75" t="s">
        <v>285</v>
      </c>
      <c r="D5" s="97" t="s">
        <v>313</v>
      </c>
      <c r="E5" s="75" t="s">
        <v>314</v>
      </c>
    </row>
    <row r="6" spans="1:5" x14ac:dyDescent="0.25">
      <c r="A6" s="156" t="s">
        <v>951</v>
      </c>
      <c r="B6" s="3" t="s">
        <v>656</v>
      </c>
      <c r="C6" s="75"/>
      <c r="D6" s="97"/>
      <c r="E6" s="75"/>
    </row>
    <row r="7" spans="1:5" ht="15.75" x14ac:dyDescent="0.3">
      <c r="A7" s="157" t="s">
        <v>887</v>
      </c>
      <c r="B7" s="158" t="s">
        <v>656</v>
      </c>
      <c r="C7" s="75"/>
      <c r="D7" s="97"/>
      <c r="E7" s="159"/>
    </row>
    <row r="8" spans="1:5" x14ac:dyDescent="0.25">
      <c r="A8" s="11" t="s">
        <v>888</v>
      </c>
      <c r="B8" s="6" t="s">
        <v>656</v>
      </c>
      <c r="C8" s="26"/>
      <c r="D8" s="26"/>
      <c r="E8" s="26"/>
    </row>
    <row r="9" spans="1:5" x14ac:dyDescent="0.25">
      <c r="A9" s="11" t="s">
        <v>889</v>
      </c>
      <c r="B9" s="6" t="s">
        <v>656</v>
      </c>
      <c r="C9" s="26"/>
      <c r="D9" s="26"/>
      <c r="E9" s="26"/>
    </row>
    <row r="10" spans="1:5" x14ac:dyDescent="0.25">
      <c r="A10" s="11"/>
      <c r="B10" s="6" t="s">
        <v>656</v>
      </c>
      <c r="C10" s="26"/>
      <c r="D10" s="26"/>
      <c r="E10" s="26"/>
    </row>
    <row r="11" spans="1:5" x14ac:dyDescent="0.25">
      <c r="A11" s="11"/>
      <c r="B11" s="6" t="s">
        <v>656</v>
      </c>
      <c r="C11" s="26"/>
      <c r="D11" s="26"/>
      <c r="E11" s="26"/>
    </row>
    <row r="12" spans="1:5" x14ac:dyDescent="0.25">
      <c r="A12" s="12" t="s">
        <v>291</v>
      </c>
      <c r="B12" s="6" t="s">
        <v>656</v>
      </c>
      <c r="C12" s="26"/>
      <c r="D12" s="26"/>
      <c r="E12" s="26"/>
    </row>
    <row r="13" spans="1:5" x14ac:dyDescent="0.25">
      <c r="A13" s="12" t="s">
        <v>890</v>
      </c>
      <c r="B13" s="6" t="s">
        <v>657</v>
      </c>
      <c r="C13" s="26"/>
      <c r="D13" s="26"/>
      <c r="E13" s="26"/>
    </row>
    <row r="14" spans="1:5" x14ac:dyDescent="0.25">
      <c r="A14" s="14" t="s">
        <v>290</v>
      </c>
      <c r="B14" s="13" t="s">
        <v>657</v>
      </c>
      <c r="C14" s="26"/>
      <c r="D14" s="26"/>
      <c r="E14" s="26"/>
    </row>
    <row r="15" spans="1:5" x14ac:dyDescent="0.25">
      <c r="A15" s="11" t="s">
        <v>891</v>
      </c>
      <c r="B15" s="6" t="s">
        <v>658</v>
      </c>
      <c r="C15" s="26"/>
      <c r="D15" s="26"/>
      <c r="E15" s="26"/>
    </row>
    <row r="16" spans="1:5" x14ac:dyDescent="0.25">
      <c r="A16" s="15" t="s">
        <v>892</v>
      </c>
      <c r="B16" s="13" t="s">
        <v>658</v>
      </c>
      <c r="C16" s="26"/>
      <c r="D16" s="26"/>
      <c r="E16" s="26"/>
    </row>
    <row r="17" spans="1:5" x14ac:dyDescent="0.25">
      <c r="A17" s="11" t="s">
        <v>952</v>
      </c>
      <c r="B17" s="6" t="s">
        <v>658</v>
      </c>
      <c r="C17" s="26"/>
      <c r="D17" s="26"/>
      <c r="E17" s="26"/>
    </row>
    <row r="18" spans="1:5" x14ac:dyDescent="0.25">
      <c r="A18" s="11" t="s">
        <v>893</v>
      </c>
      <c r="B18" s="6" t="s">
        <v>658</v>
      </c>
      <c r="C18" s="26"/>
      <c r="D18" s="26"/>
      <c r="E18" s="26"/>
    </row>
    <row r="19" spans="1:5" x14ac:dyDescent="0.25">
      <c r="A19" s="12" t="s">
        <v>894</v>
      </c>
      <c r="B19" s="6" t="s">
        <v>658</v>
      </c>
      <c r="C19" s="26"/>
      <c r="D19" s="26"/>
      <c r="E19" s="26"/>
    </row>
    <row r="20" spans="1:5" ht="30" x14ac:dyDescent="0.25">
      <c r="A20" s="12" t="s">
        <v>895</v>
      </c>
      <c r="B20" s="6" t="s">
        <v>658</v>
      </c>
      <c r="C20" s="26"/>
      <c r="D20" s="26"/>
      <c r="E20" s="26"/>
    </row>
    <row r="21" spans="1:5" x14ac:dyDescent="0.25">
      <c r="A21" s="12" t="s">
        <v>289</v>
      </c>
      <c r="B21" s="6" t="s">
        <v>658</v>
      </c>
      <c r="C21" s="26"/>
      <c r="D21" s="26"/>
      <c r="E21" s="26"/>
    </row>
    <row r="22" spans="1:5" x14ac:dyDescent="0.25">
      <c r="A22" s="16" t="s">
        <v>896</v>
      </c>
      <c r="B22" s="6" t="s">
        <v>659</v>
      </c>
      <c r="C22" s="26"/>
      <c r="D22" s="26"/>
      <c r="E22" s="26"/>
    </row>
    <row r="23" spans="1:5" x14ac:dyDescent="0.25">
      <c r="A23" s="10" t="s">
        <v>897</v>
      </c>
      <c r="B23" s="13" t="s">
        <v>659</v>
      </c>
      <c r="C23" s="26"/>
      <c r="D23" s="26"/>
      <c r="E23" s="26"/>
    </row>
    <row r="24" spans="1:5" x14ac:dyDescent="0.25">
      <c r="A24" s="11" t="s">
        <v>288</v>
      </c>
      <c r="B24" s="6" t="s">
        <v>659</v>
      </c>
      <c r="C24" s="26"/>
      <c r="D24" s="26"/>
      <c r="E24" s="26"/>
    </row>
    <row r="25" spans="1:5" x14ac:dyDescent="0.25">
      <c r="A25" s="11" t="s">
        <v>898</v>
      </c>
      <c r="B25" s="6" t="s">
        <v>660</v>
      </c>
      <c r="C25" s="26"/>
      <c r="D25" s="26"/>
      <c r="E25" s="26"/>
    </row>
    <row r="26" spans="1:5" x14ac:dyDescent="0.25">
      <c r="A26" s="10" t="s">
        <v>0</v>
      </c>
      <c r="B26" s="8" t="s">
        <v>660</v>
      </c>
      <c r="C26" s="26"/>
      <c r="D26" s="26"/>
      <c r="E26" s="26"/>
    </row>
    <row r="27" spans="1:5" x14ac:dyDescent="0.25">
      <c r="A27" s="11" t="s">
        <v>953</v>
      </c>
      <c r="B27" s="6" t="s">
        <v>660</v>
      </c>
      <c r="C27" s="26">
        <v>3278000</v>
      </c>
      <c r="D27" s="26">
        <v>3283036</v>
      </c>
      <c r="E27" s="26">
        <v>3283036</v>
      </c>
    </row>
    <row r="28" spans="1:5" x14ac:dyDescent="0.25">
      <c r="A28" s="11" t="s">
        <v>1</v>
      </c>
      <c r="B28" s="6" t="s">
        <v>660</v>
      </c>
      <c r="C28" s="26"/>
      <c r="D28" s="26"/>
      <c r="E28" s="26"/>
    </row>
    <row r="29" spans="1:5" x14ac:dyDescent="0.25">
      <c r="A29" s="12" t="s">
        <v>2</v>
      </c>
      <c r="B29" s="6" t="s">
        <v>660</v>
      </c>
      <c r="C29" s="26">
        <v>50000</v>
      </c>
      <c r="D29" s="26">
        <v>41917</v>
      </c>
      <c r="E29" s="26">
        <v>41917</v>
      </c>
    </row>
    <row r="30" spans="1:5" x14ac:dyDescent="0.25">
      <c r="A30" s="12" t="s">
        <v>3</v>
      </c>
      <c r="B30" s="6" t="s">
        <v>660</v>
      </c>
      <c r="C30" s="26"/>
      <c r="D30" s="26"/>
      <c r="E30" s="26">
        <v>0</v>
      </c>
    </row>
    <row r="31" spans="1:5" x14ac:dyDescent="0.25">
      <c r="A31" s="12" t="s">
        <v>4</v>
      </c>
      <c r="B31" s="6" t="s">
        <v>660</v>
      </c>
      <c r="C31" s="26"/>
      <c r="D31" s="26"/>
      <c r="E31" s="26"/>
    </row>
    <row r="32" spans="1:5" x14ac:dyDescent="0.25">
      <c r="A32" s="12" t="s">
        <v>5</v>
      </c>
      <c r="B32" s="6" t="s">
        <v>660</v>
      </c>
      <c r="C32" s="26"/>
      <c r="D32" s="26"/>
      <c r="E32" s="26"/>
    </row>
    <row r="33" spans="1:5" x14ac:dyDescent="0.25">
      <c r="A33" s="12" t="s">
        <v>6</v>
      </c>
      <c r="B33" s="6" t="s">
        <v>660</v>
      </c>
      <c r="C33" s="26"/>
      <c r="D33" s="26"/>
      <c r="E33" s="26"/>
    </row>
    <row r="34" spans="1:5" x14ac:dyDescent="0.25">
      <c r="A34" s="12" t="s">
        <v>7</v>
      </c>
      <c r="B34" s="6" t="s">
        <v>660</v>
      </c>
      <c r="C34" s="26"/>
      <c r="D34" s="26"/>
      <c r="E34" s="26"/>
    </row>
    <row r="35" spans="1:5" ht="30" x14ac:dyDescent="0.25">
      <c r="A35" s="12" t="s">
        <v>8</v>
      </c>
      <c r="B35" s="6" t="s">
        <v>660</v>
      </c>
      <c r="C35" s="26"/>
      <c r="D35" s="26"/>
      <c r="E35" s="26"/>
    </row>
    <row r="36" spans="1:5" ht="30" x14ac:dyDescent="0.25">
      <c r="A36" s="12" t="s">
        <v>9</v>
      </c>
      <c r="B36" s="6" t="s">
        <v>660</v>
      </c>
      <c r="C36" s="26"/>
      <c r="D36" s="26"/>
      <c r="E36" s="26"/>
    </row>
    <row r="37" spans="1:5" x14ac:dyDescent="0.25">
      <c r="A37" s="12" t="s">
        <v>10</v>
      </c>
      <c r="B37" s="6" t="s">
        <v>660</v>
      </c>
      <c r="C37" s="26">
        <v>3328000</v>
      </c>
      <c r="D37" s="26">
        <v>3342953</v>
      </c>
      <c r="E37" s="26">
        <v>3342953</v>
      </c>
    </row>
    <row r="38" spans="1:5" x14ac:dyDescent="0.25">
      <c r="A38" s="298" t="s">
        <v>11</v>
      </c>
      <c r="B38" s="294" t="s">
        <v>661</v>
      </c>
      <c r="C38" s="299">
        <v>3328000</v>
      </c>
      <c r="D38" s="299">
        <v>3342953</v>
      </c>
      <c r="E38" s="299">
        <v>3342953</v>
      </c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5"/>
  <sheetViews>
    <sheetView workbookViewId="0">
      <selection activeCell="A4" sqref="A4:E4"/>
    </sheetView>
  </sheetViews>
  <sheetFormatPr defaultRowHeight="15" x14ac:dyDescent="0.25"/>
  <cols>
    <col min="1" max="1" width="78.140625" customWidth="1"/>
    <col min="2" max="2" width="10.85546875" customWidth="1"/>
    <col min="3" max="3" width="13.7109375" customWidth="1"/>
    <col min="4" max="4" width="14.42578125" customWidth="1"/>
    <col min="5" max="5" width="12" customWidth="1"/>
  </cols>
  <sheetData>
    <row r="1" spans="1:5" ht="27" customHeight="1" x14ac:dyDescent="0.25">
      <c r="A1" s="465" t="s">
        <v>976</v>
      </c>
      <c r="B1" s="481"/>
      <c r="C1" s="481"/>
      <c r="D1" s="468"/>
      <c r="E1" s="468"/>
    </row>
    <row r="2" spans="1:5" ht="27" customHeight="1" x14ac:dyDescent="0.25">
      <c r="A2" s="469" t="s">
        <v>919</v>
      </c>
      <c r="B2" s="466"/>
      <c r="C2" s="466"/>
      <c r="D2" s="468"/>
      <c r="E2" s="468"/>
    </row>
    <row r="3" spans="1:5" ht="19.5" customHeight="1" x14ac:dyDescent="0.25">
      <c r="A3" s="60"/>
      <c r="B3" s="61"/>
      <c r="C3" s="61"/>
    </row>
    <row r="4" spans="1:5" x14ac:dyDescent="0.25">
      <c r="A4" s="497" t="s">
        <v>1012</v>
      </c>
      <c r="B4" s="498"/>
      <c r="C4" s="498"/>
      <c r="D4" s="498"/>
      <c r="E4" s="498"/>
    </row>
    <row r="5" spans="1:5" ht="26.25" x14ac:dyDescent="0.25">
      <c r="A5" s="38" t="s">
        <v>236</v>
      </c>
      <c r="B5" s="3" t="s">
        <v>577</v>
      </c>
      <c r="C5" s="75" t="s">
        <v>285</v>
      </c>
      <c r="D5" s="97" t="s">
        <v>313</v>
      </c>
      <c r="E5" s="75" t="s">
        <v>314</v>
      </c>
    </row>
    <row r="6" spans="1:5" x14ac:dyDescent="0.25">
      <c r="A6" s="12" t="s">
        <v>182</v>
      </c>
      <c r="B6" s="6" t="s">
        <v>667</v>
      </c>
      <c r="C6" s="26"/>
      <c r="D6" s="26"/>
      <c r="E6" s="26"/>
    </row>
    <row r="7" spans="1:5" x14ac:dyDescent="0.25">
      <c r="A7" s="12" t="s">
        <v>183</v>
      </c>
      <c r="B7" s="6" t="s">
        <v>667</v>
      </c>
      <c r="C7" s="26"/>
      <c r="D7" s="26"/>
      <c r="E7" s="26"/>
    </row>
    <row r="8" spans="1:5" ht="30" x14ac:dyDescent="0.25">
      <c r="A8" s="12" t="s">
        <v>184</v>
      </c>
      <c r="B8" s="6" t="s">
        <v>667</v>
      </c>
      <c r="C8" s="26"/>
      <c r="D8" s="26"/>
      <c r="E8" s="26"/>
    </row>
    <row r="9" spans="1:5" x14ac:dyDescent="0.25">
      <c r="A9" s="12" t="s">
        <v>185</v>
      </c>
      <c r="B9" s="6" t="s">
        <v>667</v>
      </c>
      <c r="C9" s="26"/>
      <c r="D9" s="26"/>
      <c r="E9" s="26"/>
    </row>
    <row r="10" spans="1:5" x14ac:dyDescent="0.25">
      <c r="A10" s="12" t="s">
        <v>186</v>
      </c>
      <c r="B10" s="6" t="s">
        <v>667</v>
      </c>
      <c r="C10" s="26"/>
      <c r="D10" s="26"/>
      <c r="E10" s="26"/>
    </row>
    <row r="11" spans="1:5" x14ac:dyDescent="0.25">
      <c r="A11" s="12" t="s">
        <v>187</v>
      </c>
      <c r="B11" s="6" t="s">
        <v>667</v>
      </c>
      <c r="C11" s="26"/>
      <c r="D11" s="26"/>
      <c r="E11" s="26"/>
    </row>
    <row r="12" spans="1:5" x14ac:dyDescent="0.25">
      <c r="A12" s="12" t="s">
        <v>188</v>
      </c>
      <c r="B12" s="6" t="s">
        <v>667</v>
      </c>
      <c r="C12" s="26"/>
      <c r="D12" s="26"/>
      <c r="E12" s="26"/>
    </row>
    <row r="13" spans="1:5" x14ac:dyDescent="0.25">
      <c r="A13" s="12" t="s">
        <v>189</v>
      </c>
      <c r="B13" s="6" t="s">
        <v>667</v>
      </c>
      <c r="C13" s="26"/>
      <c r="D13" s="26"/>
      <c r="E13" s="26"/>
    </row>
    <row r="14" spans="1:5" x14ac:dyDescent="0.25">
      <c r="A14" s="12" t="s">
        <v>190</v>
      </c>
      <c r="B14" s="6" t="s">
        <v>667</v>
      </c>
      <c r="C14" s="26"/>
      <c r="D14" s="26"/>
      <c r="E14" s="26"/>
    </row>
    <row r="15" spans="1:5" x14ac:dyDescent="0.25">
      <c r="A15" s="12" t="s">
        <v>191</v>
      </c>
      <c r="B15" s="6" t="s">
        <v>667</v>
      </c>
      <c r="C15" s="26"/>
      <c r="D15" s="26"/>
      <c r="E15" s="26"/>
    </row>
    <row r="16" spans="1:5" ht="25.5" x14ac:dyDescent="0.25">
      <c r="A16" s="10" t="s">
        <v>12</v>
      </c>
      <c r="B16" s="8" t="s">
        <v>667</v>
      </c>
      <c r="C16" s="26"/>
      <c r="D16" s="26"/>
      <c r="E16" s="26"/>
    </row>
    <row r="17" spans="1:5" x14ac:dyDescent="0.25">
      <c r="A17" s="12" t="s">
        <v>182</v>
      </c>
      <c r="B17" s="6" t="s">
        <v>668</v>
      </c>
      <c r="C17" s="26"/>
      <c r="D17" s="26"/>
      <c r="E17" s="26"/>
    </row>
    <row r="18" spans="1:5" x14ac:dyDescent="0.25">
      <c r="A18" s="12" t="s">
        <v>183</v>
      </c>
      <c r="B18" s="6" t="s">
        <v>668</v>
      </c>
      <c r="C18" s="26"/>
      <c r="D18" s="26"/>
      <c r="E18" s="26"/>
    </row>
    <row r="19" spans="1:5" ht="30" x14ac:dyDescent="0.25">
      <c r="A19" s="12" t="s">
        <v>184</v>
      </c>
      <c r="B19" s="6" t="s">
        <v>668</v>
      </c>
      <c r="C19" s="26"/>
      <c r="D19" s="26"/>
      <c r="E19" s="26"/>
    </row>
    <row r="20" spans="1:5" x14ac:dyDescent="0.25">
      <c r="A20" s="12" t="s">
        <v>185</v>
      </c>
      <c r="B20" s="6" t="s">
        <v>668</v>
      </c>
      <c r="C20" s="26"/>
      <c r="D20" s="26"/>
      <c r="E20" s="26"/>
    </row>
    <row r="21" spans="1:5" x14ac:dyDescent="0.25">
      <c r="A21" s="12" t="s">
        <v>186</v>
      </c>
      <c r="B21" s="6" t="s">
        <v>668</v>
      </c>
      <c r="C21" s="26"/>
      <c r="D21" s="26"/>
      <c r="E21" s="26"/>
    </row>
    <row r="22" spans="1:5" x14ac:dyDescent="0.25">
      <c r="A22" s="12" t="s">
        <v>187</v>
      </c>
      <c r="B22" s="6" t="s">
        <v>668</v>
      </c>
      <c r="C22" s="26"/>
      <c r="D22" s="26"/>
      <c r="E22" s="26"/>
    </row>
    <row r="23" spans="1:5" x14ac:dyDescent="0.25">
      <c r="A23" s="12" t="s">
        <v>188</v>
      </c>
      <c r="B23" s="6" t="s">
        <v>668</v>
      </c>
      <c r="C23" s="26"/>
      <c r="D23" s="26"/>
      <c r="E23" s="26"/>
    </row>
    <row r="24" spans="1:5" x14ac:dyDescent="0.25">
      <c r="A24" s="12" t="s">
        <v>189</v>
      </c>
      <c r="B24" s="6" t="s">
        <v>668</v>
      </c>
      <c r="C24" s="26"/>
      <c r="D24" s="26"/>
      <c r="E24" s="26"/>
    </row>
    <row r="25" spans="1:5" x14ac:dyDescent="0.25">
      <c r="A25" s="12" t="s">
        <v>190</v>
      </c>
      <c r="B25" s="6" t="s">
        <v>668</v>
      </c>
      <c r="C25" s="26"/>
      <c r="D25" s="26"/>
      <c r="E25" s="26"/>
    </row>
    <row r="26" spans="1:5" x14ac:dyDescent="0.25">
      <c r="A26" s="12" t="s">
        <v>191</v>
      </c>
      <c r="B26" s="6" t="s">
        <v>668</v>
      </c>
      <c r="C26" s="26"/>
      <c r="D26" s="26"/>
      <c r="E26" s="26"/>
    </row>
    <row r="27" spans="1:5" ht="25.5" x14ac:dyDescent="0.25">
      <c r="A27" s="10" t="s">
        <v>13</v>
      </c>
      <c r="B27" s="8" t="s">
        <v>668</v>
      </c>
      <c r="C27" s="26"/>
      <c r="D27" s="26"/>
      <c r="E27" s="26"/>
    </row>
    <row r="28" spans="1:5" x14ac:dyDescent="0.25">
      <c r="A28" s="12" t="s">
        <v>182</v>
      </c>
      <c r="B28" s="6" t="s">
        <v>669</v>
      </c>
      <c r="C28" s="217">
        <v>60000</v>
      </c>
      <c r="D28" s="217">
        <v>120000</v>
      </c>
      <c r="E28" s="217">
        <v>120000</v>
      </c>
    </row>
    <row r="29" spans="1:5" x14ac:dyDescent="0.25">
      <c r="A29" s="12" t="s">
        <v>183</v>
      </c>
      <c r="B29" s="6" t="s">
        <v>669</v>
      </c>
      <c r="C29" s="217"/>
      <c r="D29" s="217"/>
      <c r="E29" s="217"/>
    </row>
    <row r="30" spans="1:5" ht="30" x14ac:dyDescent="0.25">
      <c r="A30" s="12" t="s">
        <v>184</v>
      </c>
      <c r="B30" s="6" t="s">
        <v>669</v>
      </c>
      <c r="C30" s="217"/>
      <c r="D30" s="217"/>
      <c r="E30" s="217"/>
    </row>
    <row r="31" spans="1:5" x14ac:dyDescent="0.25">
      <c r="A31" s="12" t="s">
        <v>185</v>
      </c>
      <c r="B31" s="6" t="s">
        <v>669</v>
      </c>
      <c r="C31" s="217"/>
      <c r="D31" s="217"/>
      <c r="E31" s="217"/>
    </row>
    <row r="32" spans="1:5" x14ac:dyDescent="0.25">
      <c r="A32" s="12" t="s">
        <v>186</v>
      </c>
      <c r="B32" s="6" t="s">
        <v>669</v>
      </c>
      <c r="C32" s="217"/>
      <c r="D32" s="217"/>
      <c r="E32" s="217"/>
    </row>
    <row r="33" spans="1:5" x14ac:dyDescent="0.25">
      <c r="A33" s="12" t="s">
        <v>187</v>
      </c>
      <c r="B33" s="6" t="s">
        <v>669</v>
      </c>
      <c r="C33" s="217"/>
      <c r="D33" s="217"/>
      <c r="E33" s="217"/>
    </row>
    <row r="34" spans="1:5" x14ac:dyDescent="0.25">
      <c r="A34" s="12" t="s">
        <v>188</v>
      </c>
      <c r="B34" s="6" t="s">
        <v>669</v>
      </c>
      <c r="C34" s="217">
        <v>152000</v>
      </c>
      <c r="D34" s="217">
        <v>662943</v>
      </c>
      <c r="E34" s="217">
        <v>662943</v>
      </c>
    </row>
    <row r="35" spans="1:5" x14ac:dyDescent="0.25">
      <c r="A35" s="12" t="s">
        <v>189</v>
      </c>
      <c r="B35" s="6" t="s">
        <v>669</v>
      </c>
      <c r="C35" s="217">
        <v>30436155</v>
      </c>
      <c r="D35" s="217">
        <v>33109603</v>
      </c>
      <c r="E35" s="217">
        <v>33109603</v>
      </c>
    </row>
    <row r="36" spans="1:5" x14ac:dyDescent="0.25">
      <c r="A36" s="12" t="s">
        <v>190</v>
      </c>
      <c r="B36" s="6" t="s">
        <v>669</v>
      </c>
      <c r="C36" s="217"/>
      <c r="D36" s="217"/>
      <c r="E36" s="217"/>
    </row>
    <row r="37" spans="1:5" x14ac:dyDescent="0.25">
      <c r="A37" s="12" t="s">
        <v>191</v>
      </c>
      <c r="B37" s="6" t="s">
        <v>669</v>
      </c>
      <c r="C37" s="217">
        <v>0</v>
      </c>
      <c r="D37" s="217">
        <v>0</v>
      </c>
      <c r="E37" s="217">
        <v>0</v>
      </c>
    </row>
    <row r="38" spans="1:5" x14ac:dyDescent="0.25">
      <c r="A38" s="10" t="s">
        <v>14</v>
      </c>
      <c r="B38" s="8" t="s">
        <v>669</v>
      </c>
      <c r="C38" s="349">
        <v>30588155</v>
      </c>
      <c r="D38" s="349">
        <v>33892546</v>
      </c>
      <c r="E38" s="349">
        <v>33892546</v>
      </c>
    </row>
    <row r="39" spans="1:5" x14ac:dyDescent="0.25">
      <c r="A39" s="12" t="s">
        <v>192</v>
      </c>
      <c r="B39" s="5" t="s">
        <v>671</v>
      </c>
      <c r="C39" s="217"/>
      <c r="D39" s="217"/>
      <c r="E39" s="217"/>
    </row>
    <row r="40" spans="1:5" x14ac:dyDescent="0.25">
      <c r="A40" s="12" t="s">
        <v>193</v>
      </c>
      <c r="B40" s="5" t="s">
        <v>671</v>
      </c>
      <c r="C40" s="217"/>
      <c r="D40" s="217"/>
      <c r="E40" s="217"/>
    </row>
    <row r="41" spans="1:5" x14ac:dyDescent="0.25">
      <c r="A41" s="12" t="s">
        <v>194</v>
      </c>
      <c r="B41" s="5" t="s">
        <v>671</v>
      </c>
      <c r="C41" s="217"/>
      <c r="D41" s="217"/>
      <c r="E41" s="217"/>
    </row>
    <row r="42" spans="1:5" x14ac:dyDescent="0.25">
      <c r="A42" s="5" t="s">
        <v>195</v>
      </c>
      <c r="B42" s="5" t="s">
        <v>671</v>
      </c>
      <c r="C42" s="26"/>
      <c r="D42" s="26"/>
      <c r="E42" s="26"/>
    </row>
    <row r="43" spans="1:5" x14ac:dyDescent="0.25">
      <c r="A43" s="5" t="s">
        <v>196</v>
      </c>
      <c r="B43" s="5" t="s">
        <v>671</v>
      </c>
      <c r="C43" s="26"/>
      <c r="D43" s="26"/>
      <c r="E43" s="26"/>
    </row>
    <row r="44" spans="1:5" x14ac:dyDescent="0.25">
      <c r="A44" s="5" t="s">
        <v>197</v>
      </c>
      <c r="B44" s="5" t="s">
        <v>671</v>
      </c>
      <c r="C44" s="26"/>
      <c r="D44" s="26"/>
      <c r="E44" s="26"/>
    </row>
    <row r="45" spans="1:5" x14ac:dyDescent="0.25">
      <c r="A45" s="12" t="s">
        <v>198</v>
      </c>
      <c r="B45" s="5" t="s">
        <v>671</v>
      </c>
      <c r="C45" s="26"/>
      <c r="D45" s="26"/>
      <c r="E45" s="26"/>
    </row>
    <row r="46" spans="1:5" x14ac:dyDescent="0.25">
      <c r="A46" s="12" t="s">
        <v>199</v>
      </c>
      <c r="B46" s="5" t="s">
        <v>671</v>
      </c>
      <c r="C46" s="26"/>
      <c r="D46" s="26"/>
      <c r="E46" s="26"/>
    </row>
    <row r="47" spans="1:5" x14ac:dyDescent="0.25">
      <c r="A47" s="12" t="s">
        <v>200</v>
      </c>
      <c r="B47" s="5" t="s">
        <v>671</v>
      </c>
      <c r="C47" s="26"/>
      <c r="D47" s="26"/>
      <c r="E47" s="26"/>
    </row>
    <row r="48" spans="1:5" x14ac:dyDescent="0.25">
      <c r="A48" s="12" t="s">
        <v>201</v>
      </c>
      <c r="B48" s="5" t="s">
        <v>671</v>
      </c>
      <c r="C48" s="26"/>
      <c r="D48" s="26"/>
      <c r="E48" s="26"/>
    </row>
    <row r="49" spans="1:5" ht="25.5" x14ac:dyDescent="0.25">
      <c r="A49" s="10" t="s">
        <v>15</v>
      </c>
      <c r="B49" s="8" t="s">
        <v>671</v>
      </c>
      <c r="C49" s="26">
        <v>0</v>
      </c>
      <c r="D49" s="26">
        <v>0</v>
      </c>
      <c r="E49" s="26">
        <v>0</v>
      </c>
    </row>
    <row r="50" spans="1:5" x14ac:dyDescent="0.25">
      <c r="A50" s="12" t="s">
        <v>192</v>
      </c>
      <c r="B50" s="5" t="s">
        <v>676</v>
      </c>
      <c r="C50" s="26"/>
      <c r="D50" s="26"/>
      <c r="E50" s="26"/>
    </row>
    <row r="51" spans="1:5" x14ac:dyDescent="0.25">
      <c r="A51" s="12" t="s">
        <v>193</v>
      </c>
      <c r="B51" s="5" t="s">
        <v>676</v>
      </c>
      <c r="C51" s="26"/>
      <c r="D51" s="26"/>
      <c r="E51" s="26"/>
    </row>
    <row r="52" spans="1:5" x14ac:dyDescent="0.25">
      <c r="A52" s="12" t="s">
        <v>194</v>
      </c>
      <c r="B52" s="5" t="s">
        <v>676</v>
      </c>
      <c r="C52" s="26"/>
      <c r="D52" s="26"/>
      <c r="E52" s="26"/>
    </row>
    <row r="53" spans="1:5" x14ac:dyDescent="0.25">
      <c r="A53" s="5" t="s">
        <v>195</v>
      </c>
      <c r="B53" s="5" t="s">
        <v>676</v>
      </c>
      <c r="C53" s="26"/>
      <c r="D53" s="26"/>
      <c r="E53" s="26"/>
    </row>
    <row r="54" spans="1:5" x14ac:dyDescent="0.25">
      <c r="A54" s="5" t="s">
        <v>196</v>
      </c>
      <c r="B54" s="5" t="s">
        <v>676</v>
      </c>
      <c r="C54" s="26"/>
      <c r="D54" s="26"/>
      <c r="E54" s="26"/>
    </row>
    <row r="55" spans="1:5" x14ac:dyDescent="0.25">
      <c r="A55" s="5" t="s">
        <v>197</v>
      </c>
      <c r="B55" s="5" t="s">
        <v>676</v>
      </c>
      <c r="C55" s="26"/>
      <c r="D55" s="26"/>
      <c r="E55" s="26"/>
    </row>
    <row r="56" spans="1:5" x14ac:dyDescent="0.25">
      <c r="A56" s="12" t="s">
        <v>198</v>
      </c>
      <c r="B56" s="5" t="s">
        <v>676</v>
      </c>
      <c r="C56" s="26"/>
      <c r="D56" s="26"/>
      <c r="E56" s="26"/>
    </row>
    <row r="57" spans="1:5" x14ac:dyDescent="0.25">
      <c r="A57" s="12" t="s">
        <v>202</v>
      </c>
      <c r="B57" s="5" t="s">
        <v>676</v>
      </c>
      <c r="C57" s="26"/>
      <c r="D57" s="26"/>
      <c r="E57" s="26"/>
    </row>
    <row r="58" spans="1:5" x14ac:dyDescent="0.25">
      <c r="A58" s="12" t="s">
        <v>200</v>
      </c>
      <c r="B58" s="5" t="s">
        <v>676</v>
      </c>
      <c r="C58" s="26"/>
      <c r="D58" s="26"/>
      <c r="E58" s="26"/>
    </row>
    <row r="59" spans="1:5" x14ac:dyDescent="0.25">
      <c r="A59" s="12" t="s">
        <v>201</v>
      </c>
      <c r="B59" s="5" t="s">
        <v>676</v>
      </c>
      <c r="C59" s="26"/>
      <c r="D59" s="26"/>
      <c r="E59" s="26"/>
    </row>
    <row r="60" spans="1:5" x14ac:dyDescent="0.25">
      <c r="A60" s="14" t="s">
        <v>16</v>
      </c>
      <c r="B60" s="8" t="s">
        <v>676</v>
      </c>
      <c r="C60" s="26">
        <v>0</v>
      </c>
      <c r="D60" s="26">
        <v>0</v>
      </c>
      <c r="E60" s="26">
        <v>0</v>
      </c>
    </row>
    <row r="61" spans="1:5" x14ac:dyDescent="0.25">
      <c r="A61" s="12" t="s">
        <v>182</v>
      </c>
      <c r="B61" s="6" t="s">
        <v>704</v>
      </c>
      <c r="C61" s="26"/>
      <c r="D61" s="26"/>
      <c r="E61" s="26"/>
    </row>
    <row r="62" spans="1:5" x14ac:dyDescent="0.25">
      <c r="A62" s="12" t="s">
        <v>183</v>
      </c>
      <c r="B62" s="6" t="s">
        <v>704</v>
      </c>
      <c r="C62" s="26"/>
      <c r="D62" s="26"/>
      <c r="E62" s="26"/>
    </row>
    <row r="63" spans="1:5" ht="30" x14ac:dyDescent="0.25">
      <c r="A63" s="12" t="s">
        <v>184</v>
      </c>
      <c r="B63" s="6" t="s">
        <v>704</v>
      </c>
      <c r="C63" s="26"/>
      <c r="D63" s="26"/>
      <c r="E63" s="26"/>
    </row>
    <row r="64" spans="1:5" x14ac:dyDescent="0.25">
      <c r="A64" s="12" t="s">
        <v>185</v>
      </c>
      <c r="B64" s="6" t="s">
        <v>704</v>
      </c>
      <c r="C64" s="26"/>
      <c r="D64" s="26"/>
      <c r="E64" s="26"/>
    </row>
    <row r="65" spans="1:5" x14ac:dyDescent="0.25">
      <c r="A65" s="12" t="s">
        <v>186</v>
      </c>
      <c r="B65" s="6" t="s">
        <v>704</v>
      </c>
      <c r="C65" s="26"/>
      <c r="D65" s="26"/>
      <c r="E65" s="26"/>
    </row>
    <row r="66" spans="1:5" x14ac:dyDescent="0.25">
      <c r="A66" s="12" t="s">
        <v>187</v>
      </c>
      <c r="B66" s="6" t="s">
        <v>704</v>
      </c>
      <c r="C66" s="26"/>
      <c r="D66" s="26"/>
      <c r="E66" s="26"/>
    </row>
    <row r="67" spans="1:5" x14ac:dyDescent="0.25">
      <c r="A67" s="12" t="s">
        <v>188</v>
      </c>
      <c r="B67" s="6" t="s">
        <v>704</v>
      </c>
      <c r="C67" s="26"/>
      <c r="D67" s="26"/>
      <c r="E67" s="26"/>
    </row>
    <row r="68" spans="1:5" x14ac:dyDescent="0.25">
      <c r="A68" s="12" t="s">
        <v>189</v>
      </c>
      <c r="B68" s="6" t="s">
        <v>704</v>
      </c>
      <c r="C68" s="26"/>
      <c r="D68" s="26"/>
      <c r="E68" s="26"/>
    </row>
    <row r="69" spans="1:5" x14ac:dyDescent="0.25">
      <c r="A69" s="12" t="s">
        <v>190</v>
      </c>
      <c r="B69" s="6" t="s">
        <v>704</v>
      </c>
      <c r="C69" s="26"/>
      <c r="D69" s="26"/>
      <c r="E69" s="26"/>
    </row>
    <row r="70" spans="1:5" x14ac:dyDescent="0.25">
      <c r="A70" s="12" t="s">
        <v>191</v>
      </c>
      <c r="B70" s="6" t="s">
        <v>704</v>
      </c>
      <c r="C70" s="26"/>
      <c r="D70" s="26"/>
      <c r="E70" s="26"/>
    </row>
    <row r="71" spans="1:5" ht="25.5" x14ac:dyDescent="0.25">
      <c r="A71" s="10" t="s">
        <v>25</v>
      </c>
      <c r="B71" s="8" t="s">
        <v>704</v>
      </c>
      <c r="C71" s="26"/>
      <c r="D71" s="26"/>
      <c r="E71" s="26"/>
    </row>
    <row r="72" spans="1:5" x14ac:dyDescent="0.25">
      <c r="A72" s="12" t="s">
        <v>182</v>
      </c>
      <c r="B72" s="6" t="s">
        <v>705</v>
      </c>
      <c r="C72" s="26"/>
      <c r="D72" s="26"/>
      <c r="E72" s="26"/>
    </row>
    <row r="73" spans="1:5" x14ac:dyDescent="0.25">
      <c r="A73" s="12" t="s">
        <v>183</v>
      </c>
      <c r="B73" s="6" t="s">
        <v>705</v>
      </c>
      <c r="C73" s="26"/>
      <c r="D73" s="26"/>
      <c r="E73" s="26"/>
    </row>
    <row r="74" spans="1:5" ht="30" x14ac:dyDescent="0.25">
      <c r="A74" s="12" t="s">
        <v>184</v>
      </c>
      <c r="B74" s="6" t="s">
        <v>705</v>
      </c>
      <c r="C74" s="26"/>
      <c r="D74" s="26"/>
      <c r="E74" s="26"/>
    </row>
    <row r="75" spans="1:5" x14ac:dyDescent="0.25">
      <c r="A75" s="12" t="s">
        <v>185</v>
      </c>
      <c r="B75" s="6" t="s">
        <v>705</v>
      </c>
      <c r="C75" s="26"/>
      <c r="D75" s="26"/>
      <c r="E75" s="26"/>
    </row>
    <row r="76" spans="1:5" x14ac:dyDescent="0.25">
      <c r="A76" s="12" t="s">
        <v>186</v>
      </c>
      <c r="B76" s="6" t="s">
        <v>705</v>
      </c>
      <c r="C76" s="26"/>
      <c r="D76" s="26"/>
      <c r="E76" s="26"/>
    </row>
    <row r="77" spans="1:5" x14ac:dyDescent="0.25">
      <c r="A77" s="12" t="s">
        <v>187</v>
      </c>
      <c r="B77" s="6" t="s">
        <v>705</v>
      </c>
      <c r="C77" s="26"/>
      <c r="D77" s="26"/>
      <c r="E77" s="26"/>
    </row>
    <row r="78" spans="1:5" x14ac:dyDescent="0.25">
      <c r="A78" s="12" t="s">
        <v>188</v>
      </c>
      <c r="B78" s="6" t="s">
        <v>705</v>
      </c>
      <c r="C78" s="26"/>
      <c r="D78" s="26"/>
      <c r="E78" s="26"/>
    </row>
    <row r="79" spans="1:5" x14ac:dyDescent="0.25">
      <c r="A79" s="12" t="s">
        <v>189</v>
      </c>
      <c r="B79" s="6" t="s">
        <v>705</v>
      </c>
      <c r="C79" s="26"/>
      <c r="D79" s="26"/>
      <c r="E79" s="26"/>
    </row>
    <row r="80" spans="1:5" x14ac:dyDescent="0.25">
      <c r="A80" s="12" t="s">
        <v>190</v>
      </c>
      <c r="B80" s="6" t="s">
        <v>705</v>
      </c>
      <c r="C80" s="26"/>
      <c r="D80" s="26"/>
      <c r="E80" s="26"/>
    </row>
    <row r="81" spans="1:5" x14ac:dyDescent="0.25">
      <c r="A81" s="12" t="s">
        <v>191</v>
      </c>
      <c r="B81" s="6" t="s">
        <v>705</v>
      </c>
      <c r="C81" s="26"/>
      <c r="D81" s="26"/>
      <c r="E81" s="26"/>
    </row>
    <row r="82" spans="1:5" ht="25.5" x14ac:dyDescent="0.25">
      <c r="A82" s="10" t="s">
        <v>24</v>
      </c>
      <c r="B82" s="8" t="s">
        <v>705</v>
      </c>
      <c r="C82" s="26"/>
      <c r="D82" s="26"/>
      <c r="E82" s="26"/>
    </row>
    <row r="83" spans="1:5" x14ac:dyDescent="0.25">
      <c r="A83" s="12" t="s">
        <v>182</v>
      </c>
      <c r="B83" s="6" t="s">
        <v>706</v>
      </c>
      <c r="C83" s="26"/>
      <c r="D83" s="26"/>
      <c r="E83" s="26"/>
    </row>
    <row r="84" spans="1:5" x14ac:dyDescent="0.25">
      <c r="A84" s="12" t="s">
        <v>183</v>
      </c>
      <c r="B84" s="6" t="s">
        <v>706</v>
      </c>
      <c r="C84" s="26"/>
      <c r="D84" s="26"/>
      <c r="E84" s="26"/>
    </row>
    <row r="85" spans="1:5" ht="30" x14ac:dyDescent="0.25">
      <c r="A85" s="12" t="s">
        <v>184</v>
      </c>
      <c r="B85" s="6" t="s">
        <v>706</v>
      </c>
      <c r="C85" s="26"/>
      <c r="D85" s="26"/>
      <c r="E85" s="26"/>
    </row>
    <row r="86" spans="1:5" x14ac:dyDescent="0.25">
      <c r="A86" s="12" t="s">
        <v>185</v>
      </c>
      <c r="B86" s="6" t="s">
        <v>706</v>
      </c>
      <c r="C86" s="26"/>
      <c r="D86" s="26"/>
      <c r="E86" s="26"/>
    </row>
    <row r="87" spans="1:5" x14ac:dyDescent="0.25">
      <c r="A87" s="12" t="s">
        <v>186</v>
      </c>
      <c r="B87" s="6" t="s">
        <v>706</v>
      </c>
      <c r="C87" s="26"/>
      <c r="D87" s="26"/>
      <c r="E87" s="26"/>
    </row>
    <row r="88" spans="1:5" x14ac:dyDescent="0.25">
      <c r="A88" s="12" t="s">
        <v>187</v>
      </c>
      <c r="B88" s="6" t="s">
        <v>706</v>
      </c>
      <c r="C88" s="26"/>
      <c r="D88" s="26"/>
      <c r="E88" s="26"/>
    </row>
    <row r="89" spans="1:5" x14ac:dyDescent="0.25">
      <c r="A89" s="12" t="s">
        <v>188</v>
      </c>
      <c r="B89" s="6" t="s">
        <v>706</v>
      </c>
      <c r="C89" s="26"/>
      <c r="D89" s="26"/>
      <c r="E89" s="26"/>
    </row>
    <row r="90" spans="1:5" x14ac:dyDescent="0.25">
      <c r="A90" s="12" t="s">
        <v>189</v>
      </c>
      <c r="B90" s="6" t="s">
        <v>706</v>
      </c>
      <c r="C90" s="26"/>
      <c r="D90" s="26"/>
      <c r="E90" s="26"/>
    </row>
    <row r="91" spans="1:5" x14ac:dyDescent="0.25">
      <c r="A91" s="12" t="s">
        <v>190</v>
      </c>
      <c r="B91" s="6" t="s">
        <v>706</v>
      </c>
      <c r="C91" s="26"/>
      <c r="D91" s="26"/>
      <c r="E91" s="26"/>
    </row>
    <row r="92" spans="1:5" x14ac:dyDescent="0.25">
      <c r="A92" s="12" t="s">
        <v>191</v>
      </c>
      <c r="B92" s="6" t="s">
        <v>706</v>
      </c>
      <c r="C92" s="26"/>
      <c r="D92" s="26"/>
      <c r="E92" s="26"/>
    </row>
    <row r="93" spans="1:5" x14ac:dyDescent="0.25">
      <c r="A93" s="10" t="s">
        <v>23</v>
      </c>
      <c r="B93" s="8" t="s">
        <v>706</v>
      </c>
      <c r="C93" s="10"/>
      <c r="D93" s="10"/>
      <c r="E93" s="10"/>
    </row>
    <row r="94" spans="1:5" x14ac:dyDescent="0.25">
      <c r="A94" s="12" t="s">
        <v>192</v>
      </c>
      <c r="B94" s="5" t="s">
        <v>708</v>
      </c>
      <c r="C94" s="26"/>
      <c r="D94" s="26"/>
      <c r="E94" s="26"/>
    </row>
    <row r="95" spans="1:5" x14ac:dyDescent="0.25">
      <c r="A95" s="12" t="s">
        <v>193</v>
      </c>
      <c r="B95" s="6" t="s">
        <v>708</v>
      </c>
      <c r="C95" s="26"/>
      <c r="D95" s="26"/>
      <c r="E95" s="26"/>
    </row>
    <row r="96" spans="1:5" x14ac:dyDescent="0.25">
      <c r="A96" s="12" t="s">
        <v>194</v>
      </c>
      <c r="B96" s="5" t="s">
        <v>708</v>
      </c>
      <c r="C96" s="26"/>
      <c r="D96" s="26"/>
      <c r="E96" s="26"/>
    </row>
    <row r="97" spans="1:5" x14ac:dyDescent="0.25">
      <c r="A97" s="5" t="s">
        <v>195</v>
      </c>
      <c r="B97" s="6" t="s">
        <v>708</v>
      </c>
      <c r="C97" s="26"/>
      <c r="D97" s="26"/>
      <c r="E97" s="26"/>
    </row>
    <row r="98" spans="1:5" x14ac:dyDescent="0.25">
      <c r="A98" s="5" t="s">
        <v>196</v>
      </c>
      <c r="B98" s="5" t="s">
        <v>708</v>
      </c>
      <c r="C98" s="26"/>
      <c r="D98" s="26"/>
      <c r="E98" s="26"/>
    </row>
    <row r="99" spans="1:5" x14ac:dyDescent="0.25">
      <c r="A99" s="5" t="s">
        <v>197</v>
      </c>
      <c r="B99" s="6" t="s">
        <v>708</v>
      </c>
      <c r="C99" s="26"/>
      <c r="D99" s="26"/>
      <c r="E99" s="26"/>
    </row>
    <row r="100" spans="1:5" x14ac:dyDescent="0.25">
      <c r="A100" s="12" t="s">
        <v>198</v>
      </c>
      <c r="B100" s="5" t="s">
        <v>708</v>
      </c>
      <c r="C100" s="26"/>
      <c r="D100" s="26"/>
      <c r="E100" s="26"/>
    </row>
    <row r="101" spans="1:5" x14ac:dyDescent="0.25">
      <c r="A101" s="12" t="s">
        <v>202</v>
      </c>
      <c r="B101" s="6" t="s">
        <v>708</v>
      </c>
      <c r="C101" s="26"/>
      <c r="D101" s="26"/>
      <c r="E101" s="26"/>
    </row>
    <row r="102" spans="1:5" x14ac:dyDescent="0.25">
      <c r="A102" s="12" t="s">
        <v>200</v>
      </c>
      <c r="B102" s="5" t="s">
        <v>708</v>
      </c>
      <c r="C102" s="26"/>
      <c r="D102" s="26"/>
      <c r="E102" s="26"/>
    </row>
    <row r="103" spans="1:5" x14ac:dyDescent="0.25">
      <c r="A103" s="12" t="s">
        <v>201</v>
      </c>
      <c r="B103" s="6" t="s">
        <v>708</v>
      </c>
      <c r="C103" s="26"/>
      <c r="D103" s="26"/>
      <c r="E103" s="26"/>
    </row>
    <row r="104" spans="1:5" ht="25.5" x14ac:dyDescent="0.25">
      <c r="A104" s="10" t="s">
        <v>22</v>
      </c>
      <c r="B104" s="8" t="s">
        <v>708</v>
      </c>
      <c r="C104" s="26"/>
      <c r="D104" s="26"/>
      <c r="E104" s="26"/>
    </row>
    <row r="105" spans="1:5" x14ac:dyDescent="0.25">
      <c r="A105" s="12" t="s">
        <v>192</v>
      </c>
      <c r="B105" s="5" t="s">
        <v>711</v>
      </c>
      <c r="C105" s="26"/>
      <c r="D105" s="217"/>
      <c r="E105" s="217"/>
    </row>
    <row r="106" spans="1:5" x14ac:dyDescent="0.25">
      <c r="A106" s="12" t="s">
        <v>193</v>
      </c>
      <c r="B106" s="5" t="s">
        <v>711</v>
      </c>
      <c r="C106" s="26"/>
      <c r="D106" s="217"/>
      <c r="E106" s="217"/>
    </row>
    <row r="107" spans="1:5" x14ac:dyDescent="0.25">
      <c r="A107" s="12" t="s">
        <v>194</v>
      </c>
      <c r="B107" s="5" t="s">
        <v>711</v>
      </c>
      <c r="C107" s="26"/>
      <c r="D107" s="217"/>
      <c r="E107" s="217"/>
    </row>
    <row r="108" spans="1:5" x14ac:dyDescent="0.25">
      <c r="A108" s="5" t="s">
        <v>195</v>
      </c>
      <c r="B108" s="5" t="s">
        <v>711</v>
      </c>
      <c r="C108" s="26"/>
      <c r="D108" s="217"/>
      <c r="E108" s="217"/>
    </row>
    <row r="109" spans="1:5" x14ac:dyDescent="0.25">
      <c r="A109" s="5" t="s">
        <v>196</v>
      </c>
      <c r="B109" s="5" t="s">
        <v>711</v>
      </c>
      <c r="C109" s="26"/>
      <c r="D109" s="217"/>
      <c r="E109" s="217"/>
    </row>
    <row r="110" spans="1:5" x14ac:dyDescent="0.25">
      <c r="A110" s="5" t="s">
        <v>197</v>
      </c>
      <c r="B110" s="5" t="s">
        <v>711</v>
      </c>
      <c r="C110" s="26"/>
      <c r="D110" s="217"/>
      <c r="E110" s="217"/>
    </row>
    <row r="111" spans="1:5" x14ac:dyDescent="0.25">
      <c r="A111" s="12" t="s">
        <v>198</v>
      </c>
      <c r="B111" s="5" t="s">
        <v>711</v>
      </c>
      <c r="C111" s="26"/>
      <c r="D111" s="217"/>
      <c r="E111" s="217"/>
    </row>
    <row r="112" spans="1:5" x14ac:dyDescent="0.25">
      <c r="A112" s="12" t="s">
        <v>202</v>
      </c>
      <c r="B112" s="5" t="s">
        <v>711</v>
      </c>
      <c r="C112" s="26"/>
      <c r="D112" s="217"/>
      <c r="E112" s="217"/>
    </row>
    <row r="113" spans="1:5" x14ac:dyDescent="0.25">
      <c r="A113" s="12" t="s">
        <v>200</v>
      </c>
      <c r="B113" s="5" t="s">
        <v>711</v>
      </c>
      <c r="C113" s="26"/>
      <c r="D113" s="217"/>
      <c r="E113" s="217"/>
    </row>
    <row r="114" spans="1:5" x14ac:dyDescent="0.25">
      <c r="A114" s="12" t="s">
        <v>201</v>
      </c>
      <c r="B114" s="5" t="s">
        <v>711</v>
      </c>
      <c r="C114" s="26"/>
      <c r="D114" s="217"/>
      <c r="E114" s="217"/>
    </row>
    <row r="115" spans="1:5" x14ac:dyDescent="0.25">
      <c r="A115" s="14" t="s">
        <v>61</v>
      </c>
      <c r="B115" s="8" t="s">
        <v>711</v>
      </c>
      <c r="C115" s="26"/>
      <c r="D115" s="217"/>
      <c r="E115" s="217"/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6"/>
  <sheetViews>
    <sheetView workbookViewId="0">
      <selection activeCell="A4" sqref="A4:E4"/>
    </sheetView>
  </sheetViews>
  <sheetFormatPr defaultRowHeight="15" x14ac:dyDescent="0.25"/>
  <cols>
    <col min="1" max="1" width="76.5703125" customWidth="1"/>
    <col min="3" max="3" width="16.28515625" customWidth="1"/>
    <col min="4" max="4" width="17.7109375" customWidth="1"/>
    <col min="5" max="5" width="16.28515625" customWidth="1"/>
  </cols>
  <sheetData>
    <row r="1" spans="1:5" ht="27" customHeight="1" x14ac:dyDescent="0.25">
      <c r="A1" s="465" t="s">
        <v>976</v>
      </c>
      <c r="B1" s="481"/>
      <c r="C1" s="481"/>
      <c r="D1" s="468"/>
      <c r="E1" s="468"/>
    </row>
    <row r="2" spans="1:5" ht="25.5" customHeight="1" x14ac:dyDescent="0.25">
      <c r="A2" s="469" t="s">
        <v>921</v>
      </c>
      <c r="B2" s="466"/>
      <c r="C2" s="466"/>
    </row>
    <row r="3" spans="1:5" ht="15.75" customHeight="1" x14ac:dyDescent="0.25">
      <c r="A3" s="60"/>
      <c r="B3" s="61"/>
      <c r="C3" s="61"/>
    </row>
    <row r="4" spans="1:5" ht="21" customHeight="1" x14ac:dyDescent="0.25">
      <c r="A4" s="497" t="s">
        <v>1013</v>
      </c>
      <c r="B4" s="498"/>
      <c r="C4" s="498"/>
      <c r="D4" s="498"/>
      <c r="E4" s="498"/>
    </row>
    <row r="5" spans="1:5" ht="25.5" x14ac:dyDescent="0.25">
      <c r="A5" s="38" t="s">
        <v>236</v>
      </c>
      <c r="B5" s="3" t="s">
        <v>577</v>
      </c>
      <c r="C5" s="75" t="s">
        <v>285</v>
      </c>
      <c r="D5" s="97" t="s">
        <v>313</v>
      </c>
      <c r="E5" s="75" t="s">
        <v>314</v>
      </c>
    </row>
    <row r="6" spans="1:5" x14ac:dyDescent="0.25">
      <c r="A6" s="12" t="s">
        <v>203</v>
      </c>
      <c r="B6" s="6" t="s">
        <v>773</v>
      </c>
      <c r="C6" s="300"/>
      <c r="D6" s="300"/>
      <c r="E6" s="300"/>
    </row>
    <row r="7" spans="1:5" x14ac:dyDescent="0.25">
      <c r="A7" s="12" t="s">
        <v>212</v>
      </c>
      <c r="B7" s="6" t="s">
        <v>773</v>
      </c>
      <c r="C7" s="300"/>
      <c r="D7" s="300"/>
      <c r="E7" s="300"/>
    </row>
    <row r="8" spans="1:5" ht="30" x14ac:dyDescent="0.25">
      <c r="A8" s="12" t="s">
        <v>213</v>
      </c>
      <c r="B8" s="6" t="s">
        <v>773</v>
      </c>
      <c r="C8" s="300"/>
      <c r="D8" s="300"/>
      <c r="E8" s="300"/>
    </row>
    <row r="9" spans="1:5" x14ac:dyDescent="0.25">
      <c r="A9" s="12" t="s">
        <v>211</v>
      </c>
      <c r="B9" s="6" t="s">
        <v>773</v>
      </c>
      <c r="C9" s="300"/>
      <c r="D9" s="300"/>
      <c r="E9" s="300"/>
    </row>
    <row r="10" spans="1:5" x14ac:dyDescent="0.25">
      <c r="A10" s="12" t="s">
        <v>210</v>
      </c>
      <c r="B10" s="6" t="s">
        <v>773</v>
      </c>
      <c r="C10" s="300"/>
      <c r="D10" s="300"/>
      <c r="E10" s="300"/>
    </row>
    <row r="11" spans="1:5" x14ac:dyDescent="0.25">
      <c r="A11" s="12" t="s">
        <v>209</v>
      </c>
      <c r="B11" s="6" t="s">
        <v>773</v>
      </c>
      <c r="C11" s="300"/>
      <c r="D11" s="300"/>
      <c r="E11" s="300"/>
    </row>
    <row r="12" spans="1:5" x14ac:dyDescent="0.25">
      <c r="A12" s="12" t="s">
        <v>204</v>
      </c>
      <c r="B12" s="6" t="s">
        <v>773</v>
      </c>
      <c r="C12" s="300"/>
      <c r="D12" s="300"/>
      <c r="E12" s="300"/>
    </row>
    <row r="13" spans="1:5" x14ac:dyDescent="0.25">
      <c r="A13" s="12" t="s">
        <v>205</v>
      </c>
      <c r="B13" s="6" t="s">
        <v>773</v>
      </c>
      <c r="C13" s="300"/>
      <c r="D13" s="300"/>
      <c r="E13" s="300"/>
    </row>
    <row r="14" spans="1:5" x14ac:dyDescent="0.25">
      <c r="A14" s="12" t="s">
        <v>206</v>
      </c>
      <c r="B14" s="6" t="s">
        <v>773</v>
      </c>
      <c r="C14" s="300"/>
      <c r="D14" s="300"/>
      <c r="E14" s="300"/>
    </row>
    <row r="15" spans="1:5" x14ac:dyDescent="0.25">
      <c r="A15" s="12" t="s">
        <v>207</v>
      </c>
      <c r="B15" s="6" t="s">
        <v>773</v>
      </c>
      <c r="C15" s="300"/>
      <c r="D15" s="300"/>
      <c r="E15" s="300"/>
    </row>
    <row r="16" spans="1:5" ht="25.5" x14ac:dyDescent="0.25">
      <c r="A16" s="7" t="s">
        <v>71</v>
      </c>
      <c r="B16" s="8" t="s">
        <v>773</v>
      </c>
      <c r="C16" s="302"/>
      <c r="D16" s="302"/>
      <c r="E16" s="302"/>
    </row>
    <row r="17" spans="1:5" x14ac:dyDescent="0.25">
      <c r="A17" s="12" t="s">
        <v>203</v>
      </c>
      <c r="B17" s="6" t="s">
        <v>774</v>
      </c>
      <c r="C17" s="300"/>
      <c r="D17" s="300"/>
      <c r="E17" s="300"/>
    </row>
    <row r="18" spans="1:5" x14ac:dyDescent="0.25">
      <c r="A18" s="12" t="s">
        <v>212</v>
      </c>
      <c r="B18" s="6" t="s">
        <v>774</v>
      </c>
      <c r="C18" s="300"/>
      <c r="D18" s="300"/>
      <c r="E18" s="300"/>
    </row>
    <row r="19" spans="1:5" ht="30" x14ac:dyDescent="0.25">
      <c r="A19" s="12" t="s">
        <v>213</v>
      </c>
      <c r="B19" s="6" t="s">
        <v>774</v>
      </c>
      <c r="C19" s="300"/>
      <c r="D19" s="300"/>
      <c r="E19" s="300"/>
    </row>
    <row r="20" spans="1:5" x14ac:dyDescent="0.25">
      <c r="A20" s="12" t="s">
        <v>211</v>
      </c>
      <c r="B20" s="6" t="s">
        <v>774</v>
      </c>
      <c r="C20" s="300"/>
      <c r="D20" s="300"/>
      <c r="E20" s="300"/>
    </row>
    <row r="21" spans="1:5" x14ac:dyDescent="0.25">
      <c r="A21" s="12" t="s">
        <v>210</v>
      </c>
      <c r="B21" s="6" t="s">
        <v>774</v>
      </c>
      <c r="C21" s="300"/>
      <c r="D21" s="300"/>
      <c r="E21" s="300"/>
    </row>
    <row r="22" spans="1:5" x14ac:dyDescent="0.25">
      <c r="A22" s="12" t="s">
        <v>209</v>
      </c>
      <c r="B22" s="6" t="s">
        <v>774</v>
      </c>
      <c r="C22" s="300"/>
      <c r="D22" s="300"/>
      <c r="E22" s="300"/>
    </row>
    <row r="23" spans="1:5" x14ac:dyDescent="0.25">
      <c r="A23" s="12" t="s">
        <v>204</v>
      </c>
      <c r="B23" s="6" t="s">
        <v>774</v>
      </c>
      <c r="C23" s="300"/>
      <c r="D23" s="300"/>
      <c r="E23" s="300"/>
    </row>
    <row r="24" spans="1:5" x14ac:dyDescent="0.25">
      <c r="A24" s="12" t="s">
        <v>205</v>
      </c>
      <c r="B24" s="6" t="s">
        <v>774</v>
      </c>
      <c r="C24" s="300"/>
      <c r="D24" s="300"/>
      <c r="E24" s="300"/>
    </row>
    <row r="25" spans="1:5" x14ac:dyDescent="0.25">
      <c r="A25" s="12" t="s">
        <v>206</v>
      </c>
      <c r="B25" s="6" t="s">
        <v>774</v>
      </c>
      <c r="C25" s="300"/>
      <c r="D25" s="300"/>
      <c r="E25" s="300"/>
    </row>
    <row r="26" spans="1:5" x14ac:dyDescent="0.25">
      <c r="A26" s="12" t="s">
        <v>207</v>
      </c>
      <c r="B26" s="6" t="s">
        <v>774</v>
      </c>
      <c r="C26" s="300"/>
      <c r="D26" s="300"/>
      <c r="E26" s="300"/>
    </row>
    <row r="27" spans="1:5" ht="25.5" x14ac:dyDescent="0.25">
      <c r="A27" s="7" t="s">
        <v>128</v>
      </c>
      <c r="B27" s="8" t="s">
        <v>774</v>
      </c>
      <c r="C27" s="302"/>
      <c r="D27" s="302"/>
      <c r="E27" s="302"/>
    </row>
    <row r="28" spans="1:5" x14ac:dyDescent="0.25">
      <c r="A28" s="12" t="s">
        <v>203</v>
      </c>
      <c r="B28" s="6" t="s">
        <v>775</v>
      </c>
      <c r="C28" s="300"/>
      <c r="D28" s="300"/>
      <c r="E28" s="300"/>
    </row>
    <row r="29" spans="1:5" ht="15.75" x14ac:dyDescent="0.3">
      <c r="A29" s="12" t="s">
        <v>212</v>
      </c>
      <c r="B29" s="6" t="s">
        <v>775</v>
      </c>
      <c r="C29" s="303"/>
      <c r="D29" s="303"/>
      <c r="E29" s="303"/>
    </row>
    <row r="30" spans="1:5" ht="30" x14ac:dyDescent="0.3">
      <c r="A30" s="12" t="s">
        <v>213</v>
      </c>
      <c r="B30" s="6" t="s">
        <v>775</v>
      </c>
      <c r="C30" s="303"/>
      <c r="D30" s="303"/>
      <c r="E30" s="303"/>
    </row>
    <row r="31" spans="1:5" ht="15.75" x14ac:dyDescent="0.3">
      <c r="A31" s="12" t="s">
        <v>211</v>
      </c>
      <c r="B31" s="6" t="s">
        <v>775</v>
      </c>
      <c r="C31" s="303"/>
      <c r="D31" s="303"/>
      <c r="E31" s="303"/>
    </row>
    <row r="32" spans="1:5" ht="15.75" x14ac:dyDescent="0.3">
      <c r="A32" s="12" t="s">
        <v>210</v>
      </c>
      <c r="B32" s="6" t="s">
        <v>775</v>
      </c>
      <c r="C32" s="303">
        <v>7047000</v>
      </c>
      <c r="D32" s="303">
        <v>7707000</v>
      </c>
      <c r="E32" s="303">
        <v>7707000</v>
      </c>
    </row>
    <row r="33" spans="1:5" ht="15.75" x14ac:dyDescent="0.3">
      <c r="A33" s="12" t="s">
        <v>209</v>
      </c>
      <c r="B33" s="6" t="s">
        <v>775</v>
      </c>
      <c r="C33" s="303"/>
      <c r="D33" s="303">
        <v>195256</v>
      </c>
      <c r="E33" s="303">
        <v>195256</v>
      </c>
    </row>
    <row r="34" spans="1:5" ht="15.75" x14ac:dyDescent="0.3">
      <c r="A34" s="12" t="s">
        <v>204</v>
      </c>
      <c r="B34" s="6" t="s">
        <v>775</v>
      </c>
      <c r="C34" s="303">
        <v>7276633</v>
      </c>
      <c r="D34" s="303">
        <v>4969220</v>
      </c>
      <c r="E34" s="303">
        <v>4969220</v>
      </c>
    </row>
    <row r="35" spans="1:5" ht="15.75" x14ac:dyDescent="0.3">
      <c r="A35" s="12" t="s">
        <v>205</v>
      </c>
      <c r="B35" s="6" t="s">
        <v>775</v>
      </c>
      <c r="C35" s="303">
        <v>358039</v>
      </c>
      <c r="D35" s="303">
        <v>358039</v>
      </c>
      <c r="E35" s="303">
        <v>358039</v>
      </c>
    </row>
    <row r="36" spans="1:5" ht="15.75" x14ac:dyDescent="0.3">
      <c r="A36" s="12" t="s">
        <v>206</v>
      </c>
      <c r="B36" s="6" t="s">
        <v>775</v>
      </c>
      <c r="C36" s="303"/>
      <c r="D36" s="303"/>
      <c r="E36" s="303"/>
    </row>
    <row r="37" spans="1:5" ht="15.75" x14ac:dyDescent="0.3">
      <c r="A37" s="12" t="s">
        <v>207</v>
      </c>
      <c r="B37" s="6" t="s">
        <v>775</v>
      </c>
      <c r="C37" s="303"/>
      <c r="D37" s="303"/>
      <c r="E37" s="303"/>
    </row>
    <row r="38" spans="1:5" x14ac:dyDescent="0.25">
      <c r="A38" s="7" t="s">
        <v>127</v>
      </c>
      <c r="B38" s="8" t="s">
        <v>775</v>
      </c>
      <c r="C38" s="304">
        <v>14681672</v>
      </c>
      <c r="D38" s="304">
        <v>13229515</v>
      </c>
      <c r="E38" s="304">
        <v>13229515</v>
      </c>
    </row>
    <row r="39" spans="1:5" x14ac:dyDescent="0.25">
      <c r="A39" s="12" t="s">
        <v>203</v>
      </c>
      <c r="B39" s="6" t="s">
        <v>781</v>
      </c>
      <c r="C39" s="300"/>
      <c r="D39" s="300"/>
      <c r="E39" s="300"/>
    </row>
    <row r="40" spans="1:5" x14ac:dyDescent="0.25">
      <c r="A40" s="12" t="s">
        <v>212</v>
      </c>
      <c r="B40" s="6" t="s">
        <v>781</v>
      </c>
      <c r="C40" s="300"/>
      <c r="D40" s="300"/>
      <c r="E40" s="300"/>
    </row>
    <row r="41" spans="1:5" ht="30" x14ac:dyDescent="0.25">
      <c r="A41" s="12" t="s">
        <v>213</v>
      </c>
      <c r="B41" s="6" t="s">
        <v>781</v>
      </c>
      <c r="C41" s="300"/>
      <c r="D41" s="300"/>
      <c r="E41" s="300"/>
    </row>
    <row r="42" spans="1:5" x14ac:dyDescent="0.25">
      <c r="A42" s="12" t="s">
        <v>211</v>
      </c>
      <c r="B42" s="6" t="s">
        <v>781</v>
      </c>
      <c r="C42" s="300"/>
      <c r="D42" s="300"/>
      <c r="E42" s="300"/>
    </row>
    <row r="43" spans="1:5" x14ac:dyDescent="0.25">
      <c r="A43" s="12" t="s">
        <v>210</v>
      </c>
      <c r="B43" s="6" t="s">
        <v>781</v>
      </c>
      <c r="C43" s="300"/>
      <c r="D43" s="300"/>
      <c r="E43" s="300"/>
    </row>
    <row r="44" spans="1:5" x14ac:dyDescent="0.25">
      <c r="A44" s="12" t="s">
        <v>209</v>
      </c>
      <c r="B44" s="6" t="s">
        <v>781</v>
      </c>
      <c r="C44" s="300"/>
      <c r="D44" s="300"/>
      <c r="E44" s="300"/>
    </row>
    <row r="45" spans="1:5" x14ac:dyDescent="0.25">
      <c r="A45" s="12" t="s">
        <v>204</v>
      </c>
      <c r="B45" s="6" t="s">
        <v>781</v>
      </c>
      <c r="C45" s="300"/>
      <c r="D45" s="300"/>
      <c r="E45" s="300"/>
    </row>
    <row r="46" spans="1:5" x14ac:dyDescent="0.25">
      <c r="A46" s="12" t="s">
        <v>205</v>
      </c>
      <c r="B46" s="6" t="s">
        <v>781</v>
      </c>
      <c r="C46" s="300"/>
      <c r="D46" s="300"/>
      <c r="E46" s="300"/>
    </row>
    <row r="47" spans="1:5" x14ac:dyDescent="0.25">
      <c r="A47" s="12" t="s">
        <v>206</v>
      </c>
      <c r="B47" s="6" t="s">
        <v>781</v>
      </c>
      <c r="C47" s="300"/>
      <c r="D47" s="300"/>
      <c r="E47" s="300"/>
    </row>
    <row r="48" spans="1:5" x14ac:dyDescent="0.25">
      <c r="A48" s="12" t="s">
        <v>207</v>
      </c>
      <c r="B48" s="6" t="s">
        <v>781</v>
      </c>
      <c r="C48" s="300"/>
      <c r="D48" s="300"/>
      <c r="E48" s="300"/>
    </row>
    <row r="49" spans="1:5" ht="25.5" x14ac:dyDescent="0.25">
      <c r="A49" s="7" t="s">
        <v>126</v>
      </c>
      <c r="B49" s="8" t="s">
        <v>781</v>
      </c>
      <c r="C49" s="302"/>
      <c r="D49" s="302"/>
      <c r="E49" s="302"/>
    </row>
    <row r="50" spans="1:5" x14ac:dyDescent="0.25">
      <c r="A50" s="12" t="s">
        <v>208</v>
      </c>
      <c r="B50" s="6" t="s">
        <v>782</v>
      </c>
      <c r="C50" s="300"/>
      <c r="D50" s="300"/>
      <c r="E50" s="300"/>
    </row>
    <row r="51" spans="1:5" x14ac:dyDescent="0.25">
      <c r="A51" s="12" t="s">
        <v>212</v>
      </c>
      <c r="B51" s="6" t="s">
        <v>782</v>
      </c>
      <c r="C51" s="300"/>
      <c r="D51" s="300"/>
      <c r="E51" s="300"/>
    </row>
    <row r="52" spans="1:5" ht="30" x14ac:dyDescent="0.25">
      <c r="A52" s="12" t="s">
        <v>213</v>
      </c>
      <c r="B52" s="6" t="s">
        <v>782</v>
      </c>
      <c r="C52" s="300"/>
      <c r="D52" s="300"/>
      <c r="E52" s="300"/>
    </row>
    <row r="53" spans="1:5" x14ac:dyDescent="0.25">
      <c r="A53" s="12" t="s">
        <v>211</v>
      </c>
      <c r="B53" s="6" t="s">
        <v>782</v>
      </c>
      <c r="C53" s="300"/>
      <c r="D53" s="300"/>
      <c r="E53" s="300"/>
    </row>
    <row r="54" spans="1:5" x14ac:dyDescent="0.25">
      <c r="A54" s="12" t="s">
        <v>210</v>
      </c>
      <c r="B54" s="6" t="s">
        <v>782</v>
      </c>
      <c r="C54" s="300"/>
      <c r="D54" s="300"/>
      <c r="E54" s="300"/>
    </row>
    <row r="55" spans="1:5" x14ac:dyDescent="0.25">
      <c r="A55" s="12" t="s">
        <v>209</v>
      </c>
      <c r="B55" s="6" t="s">
        <v>782</v>
      </c>
      <c r="C55" s="300"/>
      <c r="D55" s="300"/>
      <c r="E55" s="300"/>
    </row>
    <row r="56" spans="1:5" x14ac:dyDescent="0.25">
      <c r="A56" s="12" t="s">
        <v>204</v>
      </c>
      <c r="B56" s="6" t="s">
        <v>782</v>
      </c>
      <c r="C56" s="300"/>
      <c r="D56" s="300"/>
      <c r="E56" s="300"/>
    </row>
    <row r="57" spans="1:5" x14ac:dyDescent="0.25">
      <c r="A57" s="12" t="s">
        <v>205</v>
      </c>
      <c r="B57" s="6" t="s">
        <v>782</v>
      </c>
      <c r="C57" s="300"/>
      <c r="D57" s="300"/>
      <c r="E57" s="300"/>
    </row>
    <row r="58" spans="1:5" x14ac:dyDescent="0.25">
      <c r="A58" s="12" t="s">
        <v>206</v>
      </c>
      <c r="B58" s="6" t="s">
        <v>782</v>
      </c>
      <c r="C58" s="300"/>
      <c r="D58" s="300"/>
      <c r="E58" s="300"/>
    </row>
    <row r="59" spans="1:5" x14ac:dyDescent="0.25">
      <c r="A59" s="12" t="s">
        <v>207</v>
      </c>
      <c r="B59" s="6" t="s">
        <v>782</v>
      </c>
      <c r="C59" s="300"/>
      <c r="D59" s="300"/>
      <c r="E59" s="300"/>
    </row>
    <row r="60" spans="1:5" ht="25.5" x14ac:dyDescent="0.25">
      <c r="A60" s="7" t="s">
        <v>129</v>
      </c>
      <c r="B60" s="8" t="s">
        <v>782</v>
      </c>
      <c r="C60" s="302"/>
      <c r="D60" s="302"/>
      <c r="E60" s="302"/>
    </row>
    <row r="61" spans="1:5" x14ac:dyDescent="0.25">
      <c r="A61" s="12" t="s">
        <v>203</v>
      </c>
      <c r="B61" s="6" t="s">
        <v>783</v>
      </c>
      <c r="C61" s="300"/>
      <c r="D61" s="300"/>
      <c r="E61" s="300"/>
    </row>
    <row r="62" spans="1:5" x14ac:dyDescent="0.25">
      <c r="A62" s="12" t="s">
        <v>212</v>
      </c>
      <c r="B62" s="6" t="s">
        <v>783</v>
      </c>
      <c r="C62" s="300"/>
      <c r="D62" s="300"/>
      <c r="E62" s="300"/>
    </row>
    <row r="63" spans="1:5" ht="30" x14ac:dyDescent="0.25">
      <c r="A63" s="12" t="s">
        <v>213</v>
      </c>
      <c r="B63" s="6" t="s">
        <v>783</v>
      </c>
      <c r="C63" s="300"/>
      <c r="D63" s="300"/>
      <c r="E63" s="300"/>
    </row>
    <row r="64" spans="1:5" x14ac:dyDescent="0.25">
      <c r="A64" s="12" t="s">
        <v>211</v>
      </c>
      <c r="B64" s="6" t="s">
        <v>783</v>
      </c>
      <c r="C64" s="300"/>
      <c r="D64" s="300">
        <v>6979909</v>
      </c>
      <c r="E64" s="300">
        <v>6979909</v>
      </c>
    </row>
    <row r="65" spans="1:5" x14ac:dyDescent="0.25">
      <c r="A65" s="12" t="s">
        <v>210</v>
      </c>
      <c r="B65" s="6" t="s">
        <v>783</v>
      </c>
      <c r="C65" s="300"/>
      <c r="D65" s="300"/>
      <c r="E65" s="300"/>
    </row>
    <row r="66" spans="1:5" x14ac:dyDescent="0.25">
      <c r="A66" s="12" t="s">
        <v>209</v>
      </c>
      <c r="B66" s="6" t="s">
        <v>783</v>
      </c>
      <c r="C66" s="300"/>
      <c r="D66" s="300"/>
      <c r="E66" s="300"/>
    </row>
    <row r="67" spans="1:5" x14ac:dyDescent="0.25">
      <c r="A67" s="12" t="s">
        <v>204</v>
      </c>
      <c r="B67" s="6" t="s">
        <v>783</v>
      </c>
      <c r="C67" s="300"/>
      <c r="D67" s="300"/>
      <c r="E67" s="300"/>
    </row>
    <row r="68" spans="1:5" x14ac:dyDescent="0.25">
      <c r="A68" s="12" t="s">
        <v>205</v>
      </c>
      <c r="B68" s="6" t="s">
        <v>783</v>
      </c>
      <c r="C68" s="300"/>
      <c r="D68" s="300"/>
      <c r="E68" s="300"/>
    </row>
    <row r="69" spans="1:5" x14ac:dyDescent="0.25">
      <c r="A69" s="12" t="s">
        <v>206</v>
      </c>
      <c r="B69" s="6" t="s">
        <v>783</v>
      </c>
      <c r="C69" s="300"/>
      <c r="D69" s="300"/>
      <c r="E69" s="300"/>
    </row>
    <row r="70" spans="1:5" x14ac:dyDescent="0.25">
      <c r="A70" s="12" t="s">
        <v>207</v>
      </c>
      <c r="B70" s="6" t="s">
        <v>783</v>
      </c>
      <c r="C70" s="300"/>
      <c r="D70" s="300"/>
      <c r="E70" s="300"/>
    </row>
    <row r="71" spans="1:5" x14ac:dyDescent="0.25">
      <c r="A71" s="7" t="s">
        <v>76</v>
      </c>
      <c r="B71" s="8" t="s">
        <v>783</v>
      </c>
      <c r="C71" s="302"/>
      <c r="D71" s="302">
        <v>6979909</v>
      </c>
      <c r="E71" s="302">
        <v>6979909</v>
      </c>
    </row>
    <row r="72" spans="1:5" x14ac:dyDescent="0.25">
      <c r="A72" s="12" t="s">
        <v>214</v>
      </c>
      <c r="B72" s="5" t="s">
        <v>833</v>
      </c>
      <c r="C72" s="301"/>
      <c r="D72" s="301"/>
      <c r="E72" s="301"/>
    </row>
    <row r="73" spans="1:5" x14ac:dyDescent="0.25">
      <c r="A73" s="12" t="s">
        <v>215</v>
      </c>
      <c r="B73" s="5" t="s">
        <v>833</v>
      </c>
      <c r="C73" s="301"/>
      <c r="D73" s="301"/>
      <c r="E73" s="301"/>
    </row>
    <row r="74" spans="1:5" x14ac:dyDescent="0.25">
      <c r="A74" s="12" t="s">
        <v>223</v>
      </c>
      <c r="B74" s="5" t="s">
        <v>833</v>
      </c>
      <c r="C74" s="301"/>
      <c r="D74" s="301"/>
      <c r="E74" s="301"/>
    </row>
    <row r="75" spans="1:5" x14ac:dyDescent="0.25">
      <c r="A75" s="5" t="s">
        <v>222</v>
      </c>
      <c r="B75" s="5" t="s">
        <v>833</v>
      </c>
      <c r="C75" s="301"/>
      <c r="D75" s="301"/>
      <c r="E75" s="301"/>
    </row>
    <row r="76" spans="1:5" x14ac:dyDescent="0.25">
      <c r="A76" s="5" t="s">
        <v>221</v>
      </c>
      <c r="B76" s="5" t="s">
        <v>833</v>
      </c>
      <c r="C76" s="301"/>
      <c r="D76" s="301"/>
      <c r="E76" s="301"/>
    </row>
    <row r="77" spans="1:5" x14ac:dyDescent="0.25">
      <c r="A77" s="5" t="s">
        <v>220</v>
      </c>
      <c r="B77" s="5" t="s">
        <v>833</v>
      </c>
      <c r="C77" s="301"/>
      <c r="D77" s="301"/>
      <c r="E77" s="301"/>
    </row>
    <row r="78" spans="1:5" x14ac:dyDescent="0.25">
      <c r="A78" s="12" t="s">
        <v>219</v>
      </c>
      <c r="B78" s="5" t="s">
        <v>833</v>
      </c>
      <c r="C78" s="301"/>
      <c r="D78" s="301"/>
      <c r="E78" s="301"/>
    </row>
    <row r="79" spans="1:5" x14ac:dyDescent="0.25">
      <c r="A79" s="12" t="s">
        <v>224</v>
      </c>
      <c r="B79" s="5" t="s">
        <v>833</v>
      </c>
      <c r="C79" s="301"/>
      <c r="D79" s="301"/>
      <c r="E79" s="301"/>
    </row>
    <row r="80" spans="1:5" x14ac:dyDescent="0.25">
      <c r="A80" s="12" t="s">
        <v>216</v>
      </c>
      <c r="B80" s="5" t="s">
        <v>833</v>
      </c>
      <c r="C80" s="301"/>
      <c r="D80" s="301"/>
      <c r="E80" s="301"/>
    </row>
    <row r="81" spans="1:5" x14ac:dyDescent="0.25">
      <c r="A81" s="12" t="s">
        <v>217</v>
      </c>
      <c r="B81" s="5" t="s">
        <v>833</v>
      </c>
      <c r="C81" s="301"/>
      <c r="D81" s="301"/>
      <c r="E81" s="301"/>
    </row>
    <row r="82" spans="1:5" ht="25.5" x14ac:dyDescent="0.25">
      <c r="A82" s="7" t="s">
        <v>141</v>
      </c>
      <c r="B82" s="8" t="s">
        <v>833</v>
      </c>
      <c r="C82" s="302"/>
      <c r="D82" s="302"/>
      <c r="E82" s="302"/>
    </row>
    <row r="83" spans="1:5" x14ac:dyDescent="0.25">
      <c r="A83" s="12" t="s">
        <v>214</v>
      </c>
      <c r="B83" s="5" t="s">
        <v>834</v>
      </c>
      <c r="C83" s="301"/>
      <c r="D83" s="301"/>
      <c r="E83" s="301"/>
    </row>
    <row r="84" spans="1:5" x14ac:dyDescent="0.25">
      <c r="A84" s="12" t="s">
        <v>215</v>
      </c>
      <c r="B84" s="5" t="s">
        <v>834</v>
      </c>
      <c r="C84" s="301"/>
      <c r="D84" s="301"/>
      <c r="E84" s="301"/>
    </row>
    <row r="85" spans="1:5" x14ac:dyDescent="0.25">
      <c r="A85" s="12" t="s">
        <v>223</v>
      </c>
      <c r="B85" s="5" t="s">
        <v>834</v>
      </c>
      <c r="C85" s="301"/>
      <c r="D85" s="301"/>
      <c r="E85" s="301"/>
    </row>
    <row r="86" spans="1:5" x14ac:dyDescent="0.25">
      <c r="A86" s="12" t="s">
        <v>902</v>
      </c>
      <c r="B86" s="5" t="s">
        <v>834</v>
      </c>
      <c r="C86" s="301"/>
      <c r="D86" s="301"/>
      <c r="E86" s="301"/>
    </row>
    <row r="87" spans="1:5" x14ac:dyDescent="0.25">
      <c r="A87" s="5" t="s">
        <v>222</v>
      </c>
      <c r="B87" s="5" t="s">
        <v>834</v>
      </c>
      <c r="C87" s="301"/>
      <c r="D87" s="301"/>
      <c r="E87" s="301"/>
    </row>
    <row r="88" spans="1:5" x14ac:dyDescent="0.25">
      <c r="A88" s="5" t="s">
        <v>221</v>
      </c>
      <c r="B88" s="5" t="s">
        <v>834</v>
      </c>
      <c r="C88" s="301"/>
      <c r="D88" s="301"/>
      <c r="E88" s="301"/>
    </row>
    <row r="89" spans="1:5" x14ac:dyDescent="0.25">
      <c r="A89" s="5" t="s">
        <v>220</v>
      </c>
      <c r="B89" s="5" t="s">
        <v>834</v>
      </c>
      <c r="C89" s="301"/>
      <c r="D89" s="301"/>
      <c r="E89" s="301"/>
    </row>
    <row r="90" spans="1:5" x14ac:dyDescent="0.25">
      <c r="A90" s="12" t="s">
        <v>219</v>
      </c>
      <c r="B90" s="5" t="s">
        <v>834</v>
      </c>
      <c r="C90" s="301"/>
      <c r="D90" s="301"/>
      <c r="E90" s="301"/>
    </row>
    <row r="91" spans="1:5" x14ac:dyDescent="0.25">
      <c r="A91" s="12" t="s">
        <v>218</v>
      </c>
      <c r="B91" s="5" t="s">
        <v>834</v>
      </c>
      <c r="C91" s="301"/>
      <c r="D91" s="301"/>
      <c r="E91" s="301"/>
    </row>
    <row r="92" spans="1:5" x14ac:dyDescent="0.25">
      <c r="A92" s="12" t="s">
        <v>216</v>
      </c>
      <c r="B92" s="5" t="s">
        <v>834</v>
      </c>
      <c r="C92" s="301"/>
      <c r="D92" s="301"/>
      <c r="E92" s="301"/>
    </row>
    <row r="93" spans="1:5" x14ac:dyDescent="0.25">
      <c r="A93" s="12" t="s">
        <v>217</v>
      </c>
      <c r="B93" s="5" t="s">
        <v>834</v>
      </c>
      <c r="C93" s="302"/>
      <c r="D93" s="302"/>
      <c r="E93" s="302"/>
    </row>
    <row r="94" spans="1:5" x14ac:dyDescent="0.25">
      <c r="A94" s="14" t="s">
        <v>142</v>
      </c>
      <c r="B94" s="8" t="s">
        <v>834</v>
      </c>
      <c r="C94" s="301"/>
      <c r="D94" s="301"/>
      <c r="E94" s="301"/>
    </row>
    <row r="95" spans="1:5" x14ac:dyDescent="0.25">
      <c r="A95" s="12" t="s">
        <v>214</v>
      </c>
      <c r="B95" s="5" t="s">
        <v>838</v>
      </c>
      <c r="C95" s="301"/>
      <c r="D95" s="301"/>
      <c r="E95" s="301"/>
    </row>
    <row r="96" spans="1:5" x14ac:dyDescent="0.25">
      <c r="A96" s="12" t="s">
        <v>215</v>
      </c>
      <c r="B96" s="5" t="s">
        <v>838</v>
      </c>
      <c r="C96" s="301"/>
      <c r="D96" s="301"/>
      <c r="E96" s="301"/>
    </row>
    <row r="97" spans="1:5" x14ac:dyDescent="0.25">
      <c r="A97" s="12" t="s">
        <v>223</v>
      </c>
      <c r="B97" s="5" t="s">
        <v>838</v>
      </c>
      <c r="C97" s="301"/>
      <c r="D97" s="301"/>
      <c r="E97" s="301"/>
    </row>
    <row r="98" spans="1:5" x14ac:dyDescent="0.25">
      <c r="A98" s="5" t="s">
        <v>222</v>
      </c>
      <c r="B98" s="5" t="s">
        <v>838</v>
      </c>
      <c r="C98" s="301"/>
      <c r="D98" s="301"/>
      <c r="E98" s="301"/>
    </row>
    <row r="99" spans="1:5" x14ac:dyDescent="0.25">
      <c r="A99" s="5" t="s">
        <v>221</v>
      </c>
      <c r="B99" s="5" t="s">
        <v>838</v>
      </c>
      <c r="C99" s="301"/>
      <c r="D99" s="301"/>
      <c r="E99" s="301"/>
    </row>
    <row r="100" spans="1:5" x14ac:dyDescent="0.25">
      <c r="A100" s="5" t="s">
        <v>220</v>
      </c>
      <c r="B100" s="5" t="s">
        <v>838</v>
      </c>
      <c r="C100" s="301"/>
      <c r="D100" s="301"/>
      <c r="E100" s="301"/>
    </row>
    <row r="101" spans="1:5" x14ac:dyDescent="0.25">
      <c r="A101" s="12" t="s">
        <v>219</v>
      </c>
      <c r="B101" s="5" t="s">
        <v>838</v>
      </c>
      <c r="C101" s="301"/>
      <c r="D101" s="301"/>
      <c r="E101" s="301"/>
    </row>
    <row r="102" spans="1:5" x14ac:dyDescent="0.25">
      <c r="A102" s="12" t="s">
        <v>224</v>
      </c>
      <c r="B102" s="5" t="s">
        <v>838</v>
      </c>
      <c r="C102" s="301"/>
      <c r="D102" s="301"/>
      <c r="E102" s="301"/>
    </row>
    <row r="103" spans="1:5" x14ac:dyDescent="0.25">
      <c r="A103" s="12" t="s">
        <v>216</v>
      </c>
      <c r="B103" s="5" t="s">
        <v>838</v>
      </c>
      <c r="C103" s="301"/>
      <c r="D103" s="301"/>
      <c r="E103" s="301"/>
    </row>
    <row r="104" spans="1:5" x14ac:dyDescent="0.25">
      <c r="A104" s="12" t="s">
        <v>217</v>
      </c>
      <c r="B104" s="5" t="s">
        <v>838</v>
      </c>
      <c r="C104" s="302"/>
      <c r="D104" s="302"/>
      <c r="E104" s="302"/>
    </row>
    <row r="105" spans="1:5" ht="25.5" x14ac:dyDescent="0.25">
      <c r="A105" s="7" t="s">
        <v>143</v>
      </c>
      <c r="B105" s="8" t="s">
        <v>838</v>
      </c>
      <c r="C105" s="301"/>
      <c r="D105" s="301"/>
      <c r="E105" s="301"/>
    </row>
    <row r="106" spans="1:5" x14ac:dyDescent="0.25">
      <c r="A106" s="12" t="s">
        <v>214</v>
      </c>
      <c r="B106" s="5" t="s">
        <v>839</v>
      </c>
      <c r="C106" s="301"/>
      <c r="D106" s="301"/>
      <c r="E106" s="301"/>
    </row>
    <row r="107" spans="1:5" x14ac:dyDescent="0.25">
      <c r="A107" s="12" t="s">
        <v>215</v>
      </c>
      <c r="B107" s="5" t="s">
        <v>839</v>
      </c>
      <c r="C107" s="301"/>
      <c r="D107" s="301"/>
      <c r="E107" s="301"/>
    </row>
    <row r="108" spans="1:5" x14ac:dyDescent="0.25">
      <c r="A108" s="12" t="s">
        <v>223</v>
      </c>
      <c r="B108" s="5" t="s">
        <v>839</v>
      </c>
      <c r="C108" s="301"/>
      <c r="D108" s="301"/>
      <c r="E108" s="301"/>
    </row>
    <row r="109" spans="1:5" x14ac:dyDescent="0.25">
      <c r="A109" s="5" t="s">
        <v>222</v>
      </c>
      <c r="B109" s="5" t="s">
        <v>839</v>
      </c>
      <c r="C109" s="301"/>
      <c r="D109" s="301"/>
      <c r="E109" s="301"/>
    </row>
    <row r="110" spans="1:5" x14ac:dyDescent="0.25">
      <c r="A110" s="5" t="s">
        <v>221</v>
      </c>
      <c r="B110" s="5" t="s">
        <v>839</v>
      </c>
      <c r="C110" s="301">
        <v>0</v>
      </c>
      <c r="D110" s="301">
        <v>0</v>
      </c>
      <c r="E110" s="301">
        <v>0</v>
      </c>
    </row>
    <row r="111" spans="1:5" x14ac:dyDescent="0.25">
      <c r="A111" s="5" t="s">
        <v>220</v>
      </c>
      <c r="B111" s="5" t="s">
        <v>839</v>
      </c>
      <c r="C111" s="301">
        <v>0</v>
      </c>
      <c r="D111" s="301"/>
      <c r="E111" s="301"/>
    </row>
    <row r="112" spans="1:5" x14ac:dyDescent="0.25">
      <c r="A112" s="12" t="s">
        <v>219</v>
      </c>
      <c r="B112" s="5" t="s">
        <v>839</v>
      </c>
      <c r="C112" s="301"/>
      <c r="D112" s="301"/>
      <c r="E112" s="301"/>
    </row>
    <row r="113" spans="1:5" x14ac:dyDescent="0.25">
      <c r="A113" s="12" t="s">
        <v>218</v>
      </c>
      <c r="B113" s="5" t="s">
        <v>839</v>
      </c>
      <c r="C113" s="301"/>
      <c r="D113" s="301"/>
      <c r="E113" s="301"/>
    </row>
    <row r="114" spans="1:5" x14ac:dyDescent="0.25">
      <c r="A114" s="12" t="s">
        <v>216</v>
      </c>
      <c r="B114" s="5" t="s">
        <v>839</v>
      </c>
      <c r="C114" s="301"/>
      <c r="D114" s="301"/>
      <c r="E114" s="301"/>
    </row>
    <row r="115" spans="1:5" x14ac:dyDescent="0.25">
      <c r="A115" s="12" t="s">
        <v>217</v>
      </c>
      <c r="B115" s="5" t="s">
        <v>839</v>
      </c>
      <c r="C115" s="302">
        <v>0</v>
      </c>
      <c r="D115" s="302">
        <v>0</v>
      </c>
      <c r="E115" s="302">
        <v>0</v>
      </c>
    </row>
    <row r="116" spans="1:5" x14ac:dyDescent="0.25">
      <c r="A116" s="14" t="s">
        <v>144</v>
      </c>
      <c r="B116" s="8" t="s">
        <v>839</v>
      </c>
      <c r="C116" s="193">
        <v>0</v>
      </c>
      <c r="D116" s="193">
        <v>0</v>
      </c>
      <c r="E116" s="193">
        <v>0</v>
      </c>
    </row>
  </sheetData>
  <mergeCells count="3">
    <mergeCell ref="A2:C2"/>
    <mergeCell ref="A1:E1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fitToHeight="2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activeCell="A4" sqref="A4:E4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465" t="s">
        <v>976</v>
      </c>
      <c r="B1" s="481"/>
      <c r="C1" s="481"/>
      <c r="D1" s="468"/>
      <c r="E1" s="468"/>
    </row>
    <row r="2" spans="1:5" ht="26.25" customHeight="1" x14ac:dyDescent="0.25">
      <c r="A2" s="469" t="s">
        <v>922</v>
      </c>
      <c r="B2" s="466"/>
      <c r="C2" s="466"/>
      <c r="D2" s="468"/>
      <c r="E2" s="468"/>
    </row>
    <row r="3" spans="1:5" ht="26.25" customHeight="1" x14ac:dyDescent="0.25">
      <c r="A3" s="183"/>
      <c r="B3" s="181"/>
      <c r="C3" s="181"/>
      <c r="D3" s="182"/>
      <c r="E3" s="182"/>
    </row>
    <row r="4" spans="1:5" x14ac:dyDescent="0.25">
      <c r="A4" s="479" t="s">
        <v>1014</v>
      </c>
      <c r="B4" s="479"/>
      <c r="C4" s="479"/>
      <c r="D4" s="479"/>
      <c r="E4" s="479"/>
    </row>
    <row r="5" spans="1:5" ht="26.25" x14ac:dyDescent="0.25">
      <c r="A5" s="38" t="s">
        <v>236</v>
      </c>
      <c r="B5" s="3" t="s">
        <v>577</v>
      </c>
      <c r="C5" s="75" t="s">
        <v>285</v>
      </c>
      <c r="D5" s="97" t="s">
        <v>313</v>
      </c>
      <c r="E5" s="75" t="s">
        <v>314</v>
      </c>
    </row>
    <row r="6" spans="1:5" x14ac:dyDescent="0.25">
      <c r="A6" s="5" t="s">
        <v>130</v>
      </c>
      <c r="B6" s="5" t="s">
        <v>790</v>
      </c>
      <c r="C6" s="26"/>
      <c r="D6" s="26"/>
      <c r="E6" s="26"/>
    </row>
    <row r="7" spans="1:5" x14ac:dyDescent="0.25">
      <c r="A7" s="5" t="s">
        <v>131</v>
      </c>
      <c r="B7" s="5" t="s">
        <v>790</v>
      </c>
      <c r="C7" s="26"/>
      <c r="D7" s="26"/>
      <c r="E7" s="26"/>
    </row>
    <row r="8" spans="1:5" x14ac:dyDescent="0.25">
      <c r="A8" s="5" t="s">
        <v>132</v>
      </c>
      <c r="B8" s="5" t="s">
        <v>790</v>
      </c>
      <c r="C8" s="26">
        <v>2000000</v>
      </c>
      <c r="D8" s="26">
        <v>2150461</v>
      </c>
      <c r="E8" s="26">
        <v>2150461</v>
      </c>
    </row>
    <row r="9" spans="1:5" x14ac:dyDescent="0.25">
      <c r="A9" s="5" t="s">
        <v>133</v>
      </c>
      <c r="B9" s="5" t="s">
        <v>790</v>
      </c>
      <c r="C9" s="188"/>
      <c r="D9" s="188"/>
      <c r="E9" s="188"/>
    </row>
    <row r="10" spans="1:5" x14ac:dyDescent="0.25">
      <c r="A10" s="7" t="s">
        <v>81</v>
      </c>
      <c r="B10" s="8" t="s">
        <v>790</v>
      </c>
      <c r="C10" s="171">
        <v>2000000</v>
      </c>
      <c r="D10" s="171">
        <v>2150461</v>
      </c>
      <c r="E10" s="171">
        <v>2150461</v>
      </c>
    </row>
    <row r="11" spans="1:5" x14ac:dyDescent="0.25">
      <c r="A11" s="5" t="s">
        <v>82</v>
      </c>
      <c r="B11" s="6" t="s">
        <v>791</v>
      </c>
      <c r="C11" s="26">
        <v>1000000</v>
      </c>
      <c r="D11" s="26">
        <v>2201263</v>
      </c>
      <c r="E11" s="26">
        <v>2201263</v>
      </c>
    </row>
    <row r="12" spans="1:5" ht="27" x14ac:dyDescent="0.25">
      <c r="A12" s="45" t="s">
        <v>792</v>
      </c>
      <c r="B12" s="45" t="s">
        <v>791</v>
      </c>
      <c r="C12" s="26">
        <v>1000000</v>
      </c>
      <c r="D12" s="26">
        <v>2201263</v>
      </c>
      <c r="E12" s="26">
        <v>2201263</v>
      </c>
    </row>
    <row r="13" spans="1:5" ht="27" x14ac:dyDescent="0.25">
      <c r="A13" s="45" t="s">
        <v>793</v>
      </c>
      <c r="B13" s="45" t="s">
        <v>791</v>
      </c>
      <c r="C13" s="26"/>
      <c r="D13" s="26"/>
      <c r="E13" s="26"/>
    </row>
    <row r="14" spans="1:5" x14ac:dyDescent="0.25">
      <c r="A14" s="5" t="s">
        <v>84</v>
      </c>
      <c r="B14" s="6" t="s">
        <v>797</v>
      </c>
      <c r="C14" s="26">
        <v>2400000</v>
      </c>
      <c r="D14" s="26">
        <v>81622</v>
      </c>
      <c r="E14" s="26">
        <v>81622</v>
      </c>
    </row>
    <row r="15" spans="1:5" ht="27" x14ac:dyDescent="0.25">
      <c r="A15" s="45" t="s">
        <v>798</v>
      </c>
      <c r="B15" s="45" t="s">
        <v>797</v>
      </c>
      <c r="C15" s="26">
        <v>3600000</v>
      </c>
      <c r="D15" s="26">
        <v>6000000</v>
      </c>
      <c r="E15" s="26">
        <v>6271739</v>
      </c>
    </row>
    <row r="16" spans="1:5" ht="27" x14ac:dyDescent="0.25">
      <c r="A16" s="45" t="s">
        <v>799</v>
      </c>
      <c r="B16" s="45" t="s">
        <v>797</v>
      </c>
      <c r="C16" s="26">
        <v>2400000</v>
      </c>
      <c r="D16" s="26">
        <v>81622</v>
      </c>
      <c r="E16" s="26">
        <v>81622</v>
      </c>
    </row>
    <row r="17" spans="1:5" x14ac:dyDescent="0.25">
      <c r="A17" s="45" t="s">
        <v>800</v>
      </c>
      <c r="B17" s="45" t="s">
        <v>797</v>
      </c>
      <c r="C17" s="26"/>
      <c r="D17" s="26"/>
      <c r="E17" s="26"/>
    </row>
    <row r="18" spans="1:5" x14ac:dyDescent="0.25">
      <c r="A18" s="45" t="s">
        <v>801</v>
      </c>
      <c r="B18" s="45" t="s">
        <v>797</v>
      </c>
      <c r="C18" s="26"/>
      <c r="D18" s="26"/>
      <c r="E18" s="26"/>
    </row>
    <row r="19" spans="1:5" x14ac:dyDescent="0.25">
      <c r="A19" s="5" t="s">
        <v>134</v>
      </c>
      <c r="B19" s="6" t="s">
        <v>802</v>
      </c>
      <c r="C19" s="26">
        <v>150000</v>
      </c>
      <c r="D19" s="26"/>
      <c r="E19" s="26"/>
    </row>
    <row r="20" spans="1:5" x14ac:dyDescent="0.25">
      <c r="A20" s="45" t="s">
        <v>803</v>
      </c>
      <c r="B20" s="45" t="s">
        <v>802</v>
      </c>
      <c r="C20" s="26"/>
      <c r="D20" s="26"/>
      <c r="E20" s="26"/>
    </row>
    <row r="21" spans="1:5" x14ac:dyDescent="0.25">
      <c r="A21" s="45" t="s">
        <v>804</v>
      </c>
      <c r="B21" s="45" t="s">
        <v>802</v>
      </c>
      <c r="C21" s="26">
        <v>150000</v>
      </c>
      <c r="D21" s="26"/>
      <c r="E21" s="26"/>
    </row>
    <row r="22" spans="1:5" x14ac:dyDescent="0.25">
      <c r="A22" s="7" t="s">
        <v>113</v>
      </c>
      <c r="B22" s="7" t="s">
        <v>805</v>
      </c>
      <c r="C22" s="171">
        <v>3550000</v>
      </c>
      <c r="D22" s="171">
        <v>2282885</v>
      </c>
      <c r="E22" s="171">
        <v>2282885</v>
      </c>
    </row>
    <row r="23" spans="1:5" x14ac:dyDescent="0.25">
      <c r="A23" s="5" t="s">
        <v>135</v>
      </c>
      <c r="B23" s="5" t="s">
        <v>806</v>
      </c>
      <c r="C23" s="26"/>
      <c r="D23" s="26"/>
      <c r="E23" s="26"/>
    </row>
    <row r="24" spans="1:5" x14ac:dyDescent="0.25">
      <c r="A24" s="5" t="s">
        <v>969</v>
      </c>
      <c r="B24" s="5" t="s">
        <v>806</v>
      </c>
      <c r="C24" s="26">
        <v>10000</v>
      </c>
      <c r="D24" s="26">
        <v>2419</v>
      </c>
      <c r="E24" s="26">
        <v>2419</v>
      </c>
    </row>
    <row r="25" spans="1:5" x14ac:dyDescent="0.25">
      <c r="A25" s="5" t="s">
        <v>970</v>
      </c>
      <c r="B25" s="5" t="s">
        <v>806</v>
      </c>
      <c r="C25" s="26">
        <v>100000</v>
      </c>
      <c r="D25" s="26">
        <v>165770</v>
      </c>
      <c r="E25" s="26">
        <v>165770</v>
      </c>
    </row>
    <row r="26" spans="1:5" x14ac:dyDescent="0.25">
      <c r="A26" s="5" t="s">
        <v>136</v>
      </c>
      <c r="B26" s="5" t="s">
        <v>806</v>
      </c>
      <c r="C26" s="26"/>
      <c r="D26" s="26"/>
      <c r="E26" s="26"/>
    </row>
    <row r="27" spans="1:5" x14ac:dyDescent="0.25">
      <c r="A27" s="5" t="s">
        <v>137</v>
      </c>
      <c r="B27" s="5" t="s">
        <v>806</v>
      </c>
      <c r="C27" s="26"/>
      <c r="D27" s="26"/>
      <c r="E27" s="26"/>
    </row>
    <row r="28" spans="1:5" x14ac:dyDescent="0.25">
      <c r="A28" s="5" t="s">
        <v>138</v>
      </c>
      <c r="B28" s="5" t="s">
        <v>806</v>
      </c>
      <c r="C28" s="26"/>
      <c r="D28" s="26"/>
      <c r="E28" s="26"/>
    </row>
    <row r="29" spans="1:5" x14ac:dyDescent="0.25">
      <c r="A29" s="5" t="s">
        <v>139</v>
      </c>
      <c r="B29" s="5" t="s">
        <v>806</v>
      </c>
      <c r="C29" s="26"/>
      <c r="D29" s="26"/>
      <c r="E29" s="26"/>
    </row>
    <row r="30" spans="1:5" x14ac:dyDescent="0.25">
      <c r="A30" s="5" t="s">
        <v>988</v>
      </c>
      <c r="B30" s="5" t="s">
        <v>806</v>
      </c>
      <c r="C30" s="26"/>
      <c r="D30" s="26">
        <v>5447635</v>
      </c>
      <c r="E30" s="26">
        <v>5447635</v>
      </c>
    </row>
    <row r="31" spans="1:5" ht="45" x14ac:dyDescent="0.25">
      <c r="A31" s="5" t="s">
        <v>140</v>
      </c>
      <c r="B31" s="5" t="s">
        <v>806</v>
      </c>
      <c r="C31" s="26"/>
      <c r="D31" s="26"/>
      <c r="E31" s="26"/>
    </row>
    <row r="32" spans="1:5" x14ac:dyDescent="0.25">
      <c r="A32" s="5" t="s">
        <v>971</v>
      </c>
      <c r="B32" s="5" t="s">
        <v>806</v>
      </c>
      <c r="C32" s="26">
        <v>1140000</v>
      </c>
      <c r="D32" s="26">
        <v>886114</v>
      </c>
      <c r="E32" s="26">
        <v>886114</v>
      </c>
    </row>
    <row r="33" spans="1:5" x14ac:dyDescent="0.25">
      <c r="A33" s="7" t="s">
        <v>86</v>
      </c>
      <c r="B33" s="8" t="s">
        <v>806</v>
      </c>
      <c r="C33" s="180">
        <v>1250000</v>
      </c>
      <c r="D33" s="180">
        <v>6501938</v>
      </c>
      <c r="E33" s="180">
        <v>6501938</v>
      </c>
    </row>
  </sheetData>
  <mergeCells count="3">
    <mergeCell ref="A1:E1"/>
    <mergeCell ref="A2:E2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fitToHeight="2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selection activeCell="A4" sqref="A4:F4"/>
    </sheetView>
  </sheetViews>
  <sheetFormatPr defaultRowHeight="15" x14ac:dyDescent="0.25"/>
  <cols>
    <col min="1" max="1" width="67.140625" customWidth="1"/>
    <col min="2" max="2" width="18.42578125" customWidth="1"/>
    <col min="3" max="3" width="17.42578125" customWidth="1"/>
    <col min="4" max="4" width="17.28515625" customWidth="1"/>
    <col min="5" max="5" width="16.28515625" customWidth="1"/>
    <col min="6" max="6" width="19.140625" customWidth="1"/>
  </cols>
  <sheetData>
    <row r="1" spans="1:7" ht="27.75" customHeight="1" x14ac:dyDescent="0.25">
      <c r="A1" s="505" t="s">
        <v>976</v>
      </c>
      <c r="B1" s="504"/>
      <c r="C1" s="504"/>
      <c r="D1" s="504"/>
      <c r="E1" s="468"/>
      <c r="F1" s="468"/>
    </row>
    <row r="2" spans="1:7" ht="23.25" customHeight="1" x14ac:dyDescent="0.25">
      <c r="A2" s="469" t="s">
        <v>909</v>
      </c>
      <c r="B2" s="504"/>
      <c r="C2" s="504"/>
      <c r="D2" s="504"/>
      <c r="E2" s="468"/>
      <c r="F2" s="468"/>
    </row>
    <row r="4" spans="1:7" x14ac:dyDescent="0.25">
      <c r="A4" s="479" t="s">
        <v>1015</v>
      </c>
      <c r="B4" s="479"/>
      <c r="C4" s="479"/>
      <c r="D4" s="479"/>
      <c r="E4" s="479"/>
      <c r="F4" s="479"/>
    </row>
    <row r="5" spans="1:7" ht="51.75" x14ac:dyDescent="0.25">
      <c r="A5" s="75" t="s">
        <v>236</v>
      </c>
      <c r="B5" s="75" t="s">
        <v>555</v>
      </c>
      <c r="C5" s="175" t="s">
        <v>954</v>
      </c>
      <c r="D5" s="62" t="s">
        <v>282</v>
      </c>
      <c r="E5" s="62" t="s">
        <v>282</v>
      </c>
      <c r="F5" s="152" t="s">
        <v>297</v>
      </c>
      <c r="G5" s="4"/>
    </row>
    <row r="6" spans="1:7" ht="15.75" x14ac:dyDescent="0.3">
      <c r="A6" s="102" t="s">
        <v>536</v>
      </c>
      <c r="B6" s="225">
        <v>119351498</v>
      </c>
      <c r="C6" s="225">
        <v>40348</v>
      </c>
      <c r="D6" s="305"/>
      <c r="E6" s="225"/>
      <c r="F6" s="225">
        <f>SUM(B6+C6+D6)</f>
        <v>119391846</v>
      </c>
      <c r="G6" s="4"/>
    </row>
    <row r="7" spans="1:7" ht="15.75" x14ac:dyDescent="0.3">
      <c r="A7" s="102" t="s">
        <v>537</v>
      </c>
      <c r="B7" s="225">
        <v>69347782</v>
      </c>
      <c r="C7" s="225">
        <v>45090456</v>
      </c>
      <c r="D7" s="305"/>
      <c r="E7" s="225"/>
      <c r="F7" s="225">
        <f t="shared" ref="F7:F22" si="0">SUM(B7+C7+D7)</f>
        <v>114438238</v>
      </c>
      <c r="G7" s="4"/>
    </row>
    <row r="8" spans="1:7" x14ac:dyDescent="0.25">
      <c r="A8" s="105" t="s">
        <v>538</v>
      </c>
      <c r="B8" s="306">
        <v>50003716</v>
      </c>
      <c r="C8" s="306">
        <v>-45050108</v>
      </c>
      <c r="D8" s="306"/>
      <c r="E8" s="225"/>
      <c r="F8" s="306">
        <f t="shared" si="0"/>
        <v>4953608</v>
      </c>
      <c r="G8" s="4"/>
    </row>
    <row r="9" spans="1:7" ht="15.75" x14ac:dyDescent="0.3">
      <c r="A9" s="102" t="s">
        <v>539</v>
      </c>
      <c r="B9" s="225">
        <v>8686864</v>
      </c>
      <c r="C9" s="225">
        <v>47790808</v>
      </c>
      <c r="D9" s="305"/>
      <c r="E9" s="225"/>
      <c r="F9" s="225">
        <f t="shared" si="0"/>
        <v>56477672</v>
      </c>
      <c r="G9" s="4"/>
    </row>
    <row r="10" spans="1:7" ht="15.75" x14ac:dyDescent="0.3">
      <c r="A10" s="102" t="s">
        <v>540</v>
      </c>
      <c r="B10" s="225">
        <v>48016305</v>
      </c>
      <c r="C10" s="225"/>
      <c r="D10" s="305"/>
      <c r="E10" s="225"/>
      <c r="F10" s="225">
        <f t="shared" si="0"/>
        <v>48016305</v>
      </c>
      <c r="G10" s="4"/>
    </row>
    <row r="11" spans="1:7" x14ac:dyDescent="0.25">
      <c r="A11" s="105" t="s">
        <v>541</v>
      </c>
      <c r="B11" s="306">
        <v>-39329441</v>
      </c>
      <c r="C11" s="306">
        <v>47790808</v>
      </c>
      <c r="D11" s="306"/>
      <c r="E11" s="225"/>
      <c r="F11" s="306">
        <f t="shared" si="0"/>
        <v>8461367</v>
      </c>
      <c r="G11" s="4"/>
    </row>
    <row r="12" spans="1:7" x14ac:dyDescent="0.25">
      <c r="A12" s="148" t="s">
        <v>542</v>
      </c>
      <c r="B12" s="307">
        <v>10674275</v>
      </c>
      <c r="C12" s="307">
        <v>2740700</v>
      </c>
      <c r="D12" s="307"/>
      <c r="E12" s="309"/>
      <c r="F12" s="306">
        <f t="shared" si="0"/>
        <v>13414975</v>
      </c>
      <c r="G12" s="4"/>
    </row>
    <row r="13" spans="1:7" ht="15.75" x14ac:dyDescent="0.3">
      <c r="A13" s="102" t="s">
        <v>543</v>
      </c>
      <c r="B13" s="308"/>
      <c r="C13" s="310"/>
      <c r="D13" s="311"/>
      <c r="E13" s="310"/>
      <c r="F13" s="312"/>
      <c r="G13" s="4"/>
    </row>
    <row r="14" spans="1:7" x14ac:dyDescent="0.25">
      <c r="A14" s="102" t="s">
        <v>544</v>
      </c>
      <c r="B14" s="103"/>
      <c r="C14" s="37"/>
      <c r="D14" s="157"/>
      <c r="E14" s="37"/>
      <c r="F14" s="178"/>
      <c r="G14" s="4"/>
    </row>
    <row r="15" spans="1:7" ht="25.5" x14ac:dyDescent="0.25">
      <c r="A15" s="105" t="s">
        <v>545</v>
      </c>
      <c r="B15" s="106"/>
      <c r="C15" s="37"/>
      <c r="D15" s="157"/>
      <c r="E15" s="37"/>
      <c r="F15" s="178"/>
      <c r="G15" s="4"/>
    </row>
    <row r="16" spans="1:7" x14ac:dyDescent="0.25">
      <c r="A16" s="102" t="s">
        <v>546</v>
      </c>
      <c r="B16" s="103"/>
      <c r="C16" s="37"/>
      <c r="D16" s="157"/>
      <c r="E16" s="37"/>
      <c r="F16" s="178"/>
      <c r="G16" s="4"/>
    </row>
    <row r="17" spans="1:7" x14ac:dyDescent="0.25">
      <c r="A17" s="102" t="s">
        <v>547</v>
      </c>
      <c r="B17" s="103"/>
      <c r="C17" s="37"/>
      <c r="D17" s="157"/>
      <c r="E17" s="37"/>
      <c r="F17" s="178"/>
      <c r="G17" s="4"/>
    </row>
    <row r="18" spans="1:7" ht="25.5" x14ac:dyDescent="0.25">
      <c r="A18" s="105" t="s">
        <v>548</v>
      </c>
      <c r="B18" s="106"/>
      <c r="C18" s="37"/>
      <c r="D18" s="157"/>
      <c r="E18" s="37"/>
      <c r="F18" s="178"/>
      <c r="G18" s="4"/>
    </row>
    <row r="19" spans="1:7" x14ac:dyDescent="0.25">
      <c r="A19" s="153" t="s">
        <v>549</v>
      </c>
      <c r="B19" s="154"/>
      <c r="C19" s="123"/>
      <c r="D19" s="176"/>
      <c r="E19" s="123"/>
      <c r="F19" s="123"/>
      <c r="G19" s="4"/>
    </row>
    <row r="20" spans="1:7" x14ac:dyDescent="0.25">
      <c r="A20" s="105" t="s">
        <v>550</v>
      </c>
      <c r="B20" s="106">
        <v>10674275</v>
      </c>
      <c r="C20" s="106">
        <v>2657888</v>
      </c>
      <c r="D20" s="106"/>
      <c r="E20" s="37"/>
      <c r="F20" s="106">
        <f t="shared" si="0"/>
        <v>13332163</v>
      </c>
      <c r="G20" s="4"/>
    </row>
    <row r="21" spans="1:7" ht="25.5" x14ac:dyDescent="0.25">
      <c r="A21" s="148" t="s">
        <v>551</v>
      </c>
      <c r="B21" s="108">
        <v>9740623</v>
      </c>
      <c r="C21" s="106">
        <v>2657888</v>
      </c>
      <c r="D21" s="108"/>
      <c r="E21" s="113"/>
      <c r="F21" s="106">
        <f t="shared" si="0"/>
        <v>12398511</v>
      </c>
      <c r="G21" s="4"/>
    </row>
    <row r="22" spans="1:7" x14ac:dyDescent="0.25">
      <c r="A22" s="148" t="s">
        <v>552</v>
      </c>
      <c r="B22" s="108">
        <f>B20-B21</f>
        <v>933652</v>
      </c>
      <c r="C22" s="108"/>
      <c r="D22" s="108"/>
      <c r="E22" s="113"/>
      <c r="F22" s="106">
        <f t="shared" si="0"/>
        <v>933652</v>
      </c>
      <c r="G22" s="4"/>
    </row>
    <row r="23" spans="1:7" ht="25.5" x14ac:dyDescent="0.25">
      <c r="A23" s="153" t="s">
        <v>553</v>
      </c>
      <c r="B23" s="154"/>
      <c r="C23" s="123"/>
      <c r="D23" s="176"/>
      <c r="E23" s="123"/>
      <c r="F23" s="123"/>
      <c r="G23" s="4"/>
    </row>
    <row r="24" spans="1:7" ht="25.5" x14ac:dyDescent="0.25">
      <c r="A24" s="153" t="s">
        <v>554</v>
      </c>
      <c r="B24" s="154"/>
      <c r="C24" s="123"/>
      <c r="D24" s="176"/>
      <c r="E24" s="123"/>
      <c r="F24" s="123"/>
      <c r="G24" s="4"/>
    </row>
    <row r="25" spans="1:7" ht="27" customHeight="1" x14ac:dyDescent="0.25">
      <c r="A25" s="155" t="s">
        <v>556</v>
      </c>
      <c r="B25" s="113"/>
      <c r="C25" s="113"/>
      <c r="D25" s="177"/>
      <c r="E25" s="113"/>
      <c r="F25" s="113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</sheetData>
  <mergeCells count="3">
    <mergeCell ref="A2:F2"/>
    <mergeCell ref="A1:F1"/>
    <mergeCell ref="A4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A4" sqref="A4:F4"/>
    </sheetView>
  </sheetViews>
  <sheetFormatPr defaultRowHeight="15" x14ac:dyDescent="0.25"/>
  <cols>
    <col min="1" max="1" width="65" customWidth="1"/>
    <col min="2" max="2" width="15.28515625" customWidth="1"/>
    <col min="3" max="3" width="14.42578125" customWidth="1"/>
    <col min="4" max="4" width="14.28515625" customWidth="1"/>
  </cols>
  <sheetData>
    <row r="1" spans="1:6" ht="21" customHeight="1" x14ac:dyDescent="0.25">
      <c r="A1" s="505" t="s">
        <v>976</v>
      </c>
      <c r="B1" s="504"/>
      <c r="C1" s="504"/>
      <c r="D1" s="504"/>
    </row>
    <row r="2" spans="1:6" ht="21" customHeight="1" x14ac:dyDescent="0.25">
      <c r="A2" s="469" t="s">
        <v>908</v>
      </c>
      <c r="B2" s="504"/>
      <c r="C2" s="504"/>
      <c r="D2" s="504"/>
    </row>
    <row r="3" spans="1:6" ht="18" x14ac:dyDescent="0.25">
      <c r="A3" s="60"/>
      <c r="B3" s="151"/>
      <c r="C3" s="151"/>
      <c r="D3" s="151"/>
    </row>
    <row r="4" spans="1:6" x14ac:dyDescent="0.25">
      <c r="A4" s="506" t="s">
        <v>1016</v>
      </c>
      <c r="B4" s="507"/>
      <c r="C4" s="507"/>
      <c r="D4" s="507"/>
      <c r="E4" s="507"/>
      <c r="F4" s="507"/>
    </row>
    <row r="5" spans="1:6" ht="38.25" x14ac:dyDescent="0.25">
      <c r="A5" s="38" t="s">
        <v>236</v>
      </c>
      <c r="B5" s="150" t="s">
        <v>989</v>
      </c>
      <c r="C5" s="150" t="s">
        <v>474</v>
      </c>
      <c r="D5" s="150" t="s">
        <v>978</v>
      </c>
    </row>
    <row r="6" spans="1:6" x14ac:dyDescent="0.25">
      <c r="A6" s="102" t="s">
        <v>502</v>
      </c>
      <c r="B6" s="103">
        <v>5855803</v>
      </c>
      <c r="C6" s="103"/>
      <c r="D6" s="103">
        <v>8543103</v>
      </c>
    </row>
    <row r="7" spans="1:6" ht="30" x14ac:dyDescent="0.25">
      <c r="A7" s="102" t="s">
        <v>503</v>
      </c>
      <c r="B7" s="103">
        <v>548240</v>
      </c>
      <c r="C7" s="103"/>
      <c r="D7" s="103">
        <v>529520</v>
      </c>
    </row>
    <row r="8" spans="1:6" x14ac:dyDescent="0.25">
      <c r="A8" s="102" t="s">
        <v>504</v>
      </c>
      <c r="B8" s="103">
        <v>719432</v>
      </c>
      <c r="C8" s="103"/>
      <c r="D8" s="103">
        <v>1223652</v>
      </c>
    </row>
    <row r="9" spans="1:6" ht="25.5" x14ac:dyDescent="0.25">
      <c r="A9" s="105" t="s">
        <v>505</v>
      </c>
      <c r="B9" s="106">
        <v>7123475</v>
      </c>
      <c r="C9" s="106"/>
      <c r="D9" s="106">
        <v>10296275</v>
      </c>
    </row>
    <row r="10" spans="1:6" x14ac:dyDescent="0.25">
      <c r="A10" s="102" t="s">
        <v>506</v>
      </c>
      <c r="B10" s="103"/>
      <c r="C10" s="103"/>
      <c r="D10" s="103"/>
    </row>
    <row r="11" spans="1:6" x14ac:dyDescent="0.25">
      <c r="A11" s="102" t="s">
        <v>507</v>
      </c>
      <c r="B11" s="103"/>
      <c r="C11" s="103"/>
      <c r="D11" s="103"/>
    </row>
    <row r="12" spans="1:6" ht="25.5" x14ac:dyDescent="0.25">
      <c r="A12" s="105" t="s">
        <v>508</v>
      </c>
      <c r="B12" s="106"/>
      <c r="C12" s="106"/>
      <c r="D12" s="106"/>
    </row>
    <row r="13" spans="1:6" ht="30" x14ac:dyDescent="0.25">
      <c r="A13" s="102" t="s">
        <v>509</v>
      </c>
      <c r="B13" s="103">
        <v>83414887</v>
      </c>
      <c r="C13" s="103"/>
      <c r="D13" s="103">
        <v>87025846</v>
      </c>
    </row>
    <row r="14" spans="1:6" ht="30" x14ac:dyDescent="0.25">
      <c r="A14" s="102" t="s">
        <v>510</v>
      </c>
      <c r="B14" s="103">
        <v>17461666</v>
      </c>
      <c r="C14" s="103"/>
      <c r="D14" s="103">
        <v>12699515</v>
      </c>
    </row>
    <row r="15" spans="1:6" x14ac:dyDescent="0.25">
      <c r="A15" s="102" t="s">
        <v>511</v>
      </c>
      <c r="B15" s="103">
        <v>1512059</v>
      </c>
      <c r="C15" s="103"/>
      <c r="D15" s="103">
        <v>5005326</v>
      </c>
    </row>
    <row r="16" spans="1:6" x14ac:dyDescent="0.25">
      <c r="A16" s="102" t="s">
        <v>904</v>
      </c>
      <c r="B16" s="103">
        <v>152232</v>
      </c>
      <c r="C16" s="103"/>
      <c r="D16" s="103">
        <v>70189</v>
      </c>
    </row>
    <row r="17" spans="1:4" ht="25.5" x14ac:dyDescent="0.25">
      <c r="A17" s="105" t="s">
        <v>512</v>
      </c>
      <c r="B17" s="106">
        <v>102540844</v>
      </c>
      <c r="C17" s="106"/>
      <c r="D17" s="106">
        <v>104800876</v>
      </c>
    </row>
    <row r="18" spans="1:4" x14ac:dyDescent="0.25">
      <c r="A18" s="102" t="s">
        <v>513</v>
      </c>
      <c r="B18" s="103">
        <v>818485</v>
      </c>
      <c r="C18" s="103"/>
      <c r="D18" s="103">
        <v>1129679</v>
      </c>
    </row>
    <row r="19" spans="1:4" x14ac:dyDescent="0.25">
      <c r="A19" s="102" t="s">
        <v>514</v>
      </c>
      <c r="B19" s="103">
        <v>3819500</v>
      </c>
      <c r="C19" s="103"/>
      <c r="D19" s="103">
        <v>5443604</v>
      </c>
    </row>
    <row r="20" spans="1:4" x14ac:dyDescent="0.25">
      <c r="A20" s="102" t="s">
        <v>515</v>
      </c>
      <c r="B20" s="103"/>
      <c r="C20" s="103"/>
      <c r="D20" s="103"/>
    </row>
    <row r="21" spans="1:4" x14ac:dyDescent="0.25">
      <c r="A21" s="102" t="s">
        <v>516</v>
      </c>
      <c r="B21" s="103"/>
      <c r="C21" s="103"/>
      <c r="D21" s="103"/>
    </row>
    <row r="22" spans="1:4" ht="25.5" x14ac:dyDescent="0.25">
      <c r="A22" s="105" t="s">
        <v>517</v>
      </c>
      <c r="B22" s="106">
        <v>4637985</v>
      </c>
      <c r="C22" s="106"/>
      <c r="D22" s="106">
        <v>6573283</v>
      </c>
    </row>
    <row r="23" spans="1:4" x14ac:dyDescent="0.25">
      <c r="A23" s="102" t="s">
        <v>518</v>
      </c>
      <c r="B23" s="103">
        <v>8764463</v>
      </c>
      <c r="C23" s="103"/>
      <c r="D23" s="103">
        <v>11344881</v>
      </c>
    </row>
    <row r="24" spans="1:4" x14ac:dyDescent="0.25">
      <c r="A24" s="102" t="s">
        <v>519</v>
      </c>
      <c r="B24" s="103">
        <v>3468056</v>
      </c>
      <c r="C24" s="103"/>
      <c r="D24" s="103">
        <v>2825021</v>
      </c>
    </row>
    <row r="25" spans="1:4" x14ac:dyDescent="0.25">
      <c r="A25" s="102" t="s">
        <v>520</v>
      </c>
      <c r="B25" s="103">
        <v>2303398</v>
      </c>
      <c r="C25" s="103"/>
      <c r="D25" s="103">
        <v>2297938</v>
      </c>
    </row>
    <row r="26" spans="1:4" ht="25.5" x14ac:dyDescent="0.25">
      <c r="A26" s="105" t="s">
        <v>521</v>
      </c>
      <c r="B26" s="106">
        <v>14535917</v>
      </c>
      <c r="C26" s="106"/>
      <c r="D26" s="106">
        <v>16467840</v>
      </c>
    </row>
    <row r="27" spans="1:4" x14ac:dyDescent="0.25">
      <c r="A27" s="105" t="s">
        <v>522</v>
      </c>
      <c r="B27" s="106">
        <v>11823684</v>
      </c>
      <c r="C27" s="106"/>
      <c r="D27" s="106">
        <v>12076572</v>
      </c>
    </row>
    <row r="28" spans="1:4" x14ac:dyDescent="0.25">
      <c r="A28" s="105" t="s">
        <v>523</v>
      </c>
      <c r="B28" s="106">
        <v>84950846</v>
      </c>
      <c r="C28" s="106"/>
      <c r="D28" s="106">
        <v>83230730</v>
      </c>
    </row>
    <row r="29" spans="1:4" ht="25.5" x14ac:dyDescent="0.25">
      <c r="A29" s="105" t="s">
        <v>524</v>
      </c>
      <c r="B29" s="106">
        <v>-6284113</v>
      </c>
      <c r="C29" s="106"/>
      <c r="D29" s="106">
        <v>-3251274</v>
      </c>
    </row>
    <row r="30" spans="1:4" x14ac:dyDescent="0.25">
      <c r="A30" s="102" t="s">
        <v>525</v>
      </c>
      <c r="B30" s="103"/>
      <c r="C30" s="103"/>
      <c r="D30" s="103"/>
    </row>
    <row r="31" spans="1:4" ht="30" x14ac:dyDescent="0.25">
      <c r="A31" s="102" t="s">
        <v>526</v>
      </c>
      <c r="B31" s="103">
        <v>8</v>
      </c>
      <c r="C31" s="103"/>
      <c r="D31" s="103">
        <v>15</v>
      </c>
    </row>
    <row r="32" spans="1:4" ht="30" x14ac:dyDescent="0.25">
      <c r="A32" s="102" t="s">
        <v>527</v>
      </c>
      <c r="B32" s="103"/>
      <c r="C32" s="103"/>
      <c r="D32" s="103"/>
    </row>
    <row r="33" spans="1:4" x14ac:dyDescent="0.25">
      <c r="A33" s="102" t="s">
        <v>528</v>
      </c>
      <c r="B33" s="103"/>
      <c r="C33" s="103"/>
      <c r="D33" s="103"/>
    </row>
    <row r="34" spans="1:4" ht="25.5" x14ac:dyDescent="0.25">
      <c r="A34" s="105" t="s">
        <v>529</v>
      </c>
      <c r="B34" s="106">
        <v>8</v>
      </c>
      <c r="C34" s="106"/>
      <c r="D34" s="106">
        <v>15</v>
      </c>
    </row>
    <row r="35" spans="1:4" x14ac:dyDescent="0.25">
      <c r="A35" s="102" t="s">
        <v>530</v>
      </c>
      <c r="B35" s="103">
        <v>0</v>
      </c>
      <c r="C35" s="103"/>
      <c r="D35" s="103">
        <v>0</v>
      </c>
    </row>
    <row r="36" spans="1:4" x14ac:dyDescent="0.25">
      <c r="A36" s="102" t="s">
        <v>531</v>
      </c>
      <c r="B36" s="103"/>
      <c r="C36" s="103"/>
      <c r="D36" s="103"/>
    </row>
    <row r="37" spans="1:4" x14ac:dyDescent="0.25">
      <c r="A37" s="102" t="s">
        <v>532</v>
      </c>
      <c r="B37" s="103">
        <v>0</v>
      </c>
      <c r="C37" s="103"/>
      <c r="D37" s="103">
        <v>0</v>
      </c>
    </row>
    <row r="38" spans="1:4" x14ac:dyDescent="0.25">
      <c r="A38" s="102" t="s">
        <v>533</v>
      </c>
      <c r="B38" s="103">
        <v>0</v>
      </c>
      <c r="C38" s="103"/>
      <c r="D38" s="103">
        <v>0</v>
      </c>
    </row>
    <row r="39" spans="1:4" ht="25.5" x14ac:dyDescent="0.25">
      <c r="A39" s="105" t="s">
        <v>534</v>
      </c>
      <c r="B39" s="106">
        <v>0</v>
      </c>
      <c r="C39" s="106"/>
      <c r="D39" s="106">
        <v>0</v>
      </c>
    </row>
    <row r="40" spans="1:4" ht="25.5" x14ac:dyDescent="0.25">
      <c r="A40" s="105" t="s">
        <v>535</v>
      </c>
      <c r="B40" s="106">
        <v>8</v>
      </c>
      <c r="C40" s="106"/>
      <c r="D40" s="106">
        <v>15</v>
      </c>
    </row>
    <row r="41" spans="1:4" x14ac:dyDescent="0.25">
      <c r="A41" s="105" t="s">
        <v>966</v>
      </c>
      <c r="B41" s="106">
        <v>-6284105</v>
      </c>
      <c r="C41" s="106"/>
      <c r="D41" s="106">
        <v>-3251259</v>
      </c>
    </row>
    <row r="42" spans="1:4" x14ac:dyDescent="0.25">
      <c r="A42" s="4"/>
      <c r="B42" s="4"/>
      <c r="C42" s="4"/>
      <c r="D42" s="4"/>
    </row>
  </sheetData>
  <mergeCells count="3">
    <mergeCell ref="A1:D1"/>
    <mergeCell ref="A2:D2"/>
    <mergeCell ref="A4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A4" sqref="A4:F4"/>
    </sheetView>
  </sheetViews>
  <sheetFormatPr defaultRowHeight="15" x14ac:dyDescent="0.25"/>
  <cols>
    <col min="1" max="1" width="65" customWidth="1"/>
    <col min="2" max="2" width="14.28515625" customWidth="1"/>
    <col min="3" max="3" width="14.42578125" customWidth="1"/>
    <col min="4" max="4" width="14.28515625" customWidth="1"/>
  </cols>
  <sheetData>
    <row r="1" spans="1:6" ht="21" customHeight="1" x14ac:dyDescent="0.25">
      <c r="A1" s="505" t="s">
        <v>976</v>
      </c>
      <c r="B1" s="504"/>
      <c r="C1" s="504"/>
      <c r="D1" s="504"/>
    </row>
    <row r="2" spans="1:6" ht="21" customHeight="1" x14ac:dyDescent="0.25">
      <c r="A2" s="469" t="s">
        <v>908</v>
      </c>
      <c r="B2" s="504"/>
      <c r="C2" s="504"/>
      <c r="D2" s="504"/>
    </row>
    <row r="3" spans="1:6" ht="18" x14ac:dyDescent="0.25">
      <c r="A3" s="60"/>
      <c r="B3" s="151"/>
      <c r="C3" s="151"/>
      <c r="D3" s="151"/>
    </row>
    <row r="4" spans="1:6" x14ac:dyDescent="0.25">
      <c r="A4" s="508" t="s">
        <v>1017</v>
      </c>
      <c r="B4" s="508"/>
      <c r="C4" s="508"/>
      <c r="D4" s="508"/>
      <c r="E4" s="508"/>
      <c r="F4" s="508"/>
    </row>
    <row r="5" spans="1:6" ht="38.25" x14ac:dyDescent="0.25">
      <c r="A5" s="38" t="s">
        <v>236</v>
      </c>
      <c r="B5" s="150" t="s">
        <v>989</v>
      </c>
      <c r="C5" s="150" t="s">
        <v>474</v>
      </c>
      <c r="D5" s="150" t="s">
        <v>978</v>
      </c>
    </row>
    <row r="6" spans="1:6" x14ac:dyDescent="0.25">
      <c r="A6" s="102" t="s">
        <v>502</v>
      </c>
      <c r="B6" s="103"/>
      <c r="C6" s="103"/>
      <c r="D6" s="103"/>
    </row>
    <row r="7" spans="1:6" ht="30" x14ac:dyDescent="0.25">
      <c r="A7" s="102" t="s">
        <v>503</v>
      </c>
      <c r="B7" s="103">
        <v>43971</v>
      </c>
      <c r="C7" s="103"/>
      <c r="D7" s="103">
        <v>6600</v>
      </c>
    </row>
    <row r="8" spans="1:6" x14ac:dyDescent="0.25">
      <c r="A8" s="102" t="s">
        <v>504</v>
      </c>
      <c r="B8" s="103"/>
      <c r="C8" s="103"/>
      <c r="D8" s="103"/>
    </row>
    <row r="9" spans="1:6" ht="25.5" x14ac:dyDescent="0.25">
      <c r="A9" s="105" t="s">
        <v>505</v>
      </c>
      <c r="B9" s="106">
        <v>43971</v>
      </c>
      <c r="C9" s="106"/>
      <c r="D9" s="106">
        <v>6600</v>
      </c>
    </row>
    <row r="10" spans="1:6" x14ac:dyDescent="0.25">
      <c r="A10" s="102" t="s">
        <v>506</v>
      </c>
      <c r="B10" s="103"/>
      <c r="C10" s="103"/>
      <c r="D10" s="103"/>
    </row>
    <row r="11" spans="1:6" x14ac:dyDescent="0.25">
      <c r="A11" s="102" t="s">
        <v>507</v>
      </c>
      <c r="B11" s="103"/>
      <c r="C11" s="103"/>
      <c r="D11" s="103"/>
    </row>
    <row r="12" spans="1:6" ht="25.5" x14ac:dyDescent="0.25">
      <c r="A12" s="105" t="s">
        <v>508</v>
      </c>
      <c r="B12" s="106"/>
      <c r="C12" s="106"/>
      <c r="D12" s="106"/>
    </row>
    <row r="13" spans="1:6" ht="30" x14ac:dyDescent="0.25">
      <c r="A13" s="102" t="s">
        <v>509</v>
      </c>
      <c r="B13" s="103">
        <v>42452350</v>
      </c>
      <c r="C13" s="103"/>
      <c r="D13" s="103">
        <v>44955806</v>
      </c>
    </row>
    <row r="14" spans="1:6" ht="30" x14ac:dyDescent="0.25">
      <c r="A14" s="102" t="s">
        <v>510</v>
      </c>
      <c r="B14" s="103">
        <v>10751015</v>
      </c>
      <c r="C14" s="103"/>
      <c r="D14" s="103">
        <v>0</v>
      </c>
    </row>
    <row r="15" spans="1:6" x14ac:dyDescent="0.25">
      <c r="A15" s="102" t="s">
        <v>511</v>
      </c>
      <c r="B15" s="103">
        <v>0</v>
      </c>
      <c r="C15" s="103"/>
      <c r="D15" s="103">
        <v>0</v>
      </c>
    </row>
    <row r="16" spans="1:6" ht="25.5" x14ac:dyDescent="0.25">
      <c r="A16" s="105" t="s">
        <v>512</v>
      </c>
      <c r="B16" s="103">
        <v>645200</v>
      </c>
      <c r="C16" s="103"/>
      <c r="D16" s="103">
        <v>33743</v>
      </c>
    </row>
    <row r="17" spans="1:4" x14ac:dyDescent="0.25">
      <c r="A17" s="102" t="s">
        <v>513</v>
      </c>
      <c r="B17" s="106">
        <v>53848565</v>
      </c>
      <c r="C17" s="106"/>
      <c r="D17" s="106">
        <v>44989549</v>
      </c>
    </row>
    <row r="18" spans="1:4" x14ac:dyDescent="0.25">
      <c r="A18" s="102" t="s">
        <v>514</v>
      </c>
      <c r="B18" s="103">
        <v>874165</v>
      </c>
      <c r="C18" s="103"/>
      <c r="D18" s="103">
        <v>735546</v>
      </c>
    </row>
    <row r="19" spans="1:4" x14ac:dyDescent="0.25">
      <c r="A19" s="102" t="s">
        <v>515</v>
      </c>
      <c r="B19" s="103">
        <v>5932210</v>
      </c>
      <c r="C19" s="103"/>
      <c r="D19" s="103">
        <v>3146137</v>
      </c>
    </row>
    <row r="20" spans="1:4" x14ac:dyDescent="0.25">
      <c r="A20" s="102" t="s">
        <v>516</v>
      </c>
      <c r="B20" s="103">
        <v>0</v>
      </c>
      <c r="C20" s="103"/>
      <c r="D20" s="103">
        <v>0</v>
      </c>
    </row>
    <row r="21" spans="1:4" ht="25.5" x14ac:dyDescent="0.25">
      <c r="A21" s="105" t="s">
        <v>517</v>
      </c>
      <c r="B21" s="103">
        <v>41717</v>
      </c>
      <c r="C21" s="103"/>
      <c r="D21" s="103">
        <v>0</v>
      </c>
    </row>
    <row r="22" spans="1:4" x14ac:dyDescent="0.25">
      <c r="A22" s="102" t="s">
        <v>518</v>
      </c>
      <c r="B22" s="106">
        <v>6848092</v>
      </c>
      <c r="C22" s="106"/>
      <c r="D22" s="106">
        <v>3881683</v>
      </c>
    </row>
    <row r="23" spans="1:4" x14ac:dyDescent="0.25">
      <c r="A23" s="102" t="s">
        <v>519</v>
      </c>
      <c r="B23" s="103">
        <v>30816150</v>
      </c>
      <c r="C23" s="103"/>
      <c r="D23" s="103">
        <v>30965652</v>
      </c>
    </row>
    <row r="24" spans="1:4" x14ac:dyDescent="0.25">
      <c r="A24" s="102" t="s">
        <v>520</v>
      </c>
      <c r="B24" s="103">
        <v>5861700</v>
      </c>
      <c r="C24" s="103"/>
      <c r="D24" s="103">
        <v>2071556</v>
      </c>
    </row>
    <row r="25" spans="1:4" ht="25.5" x14ac:dyDescent="0.25">
      <c r="A25" s="105" t="s">
        <v>521</v>
      </c>
      <c r="B25" s="103">
        <v>6375846</v>
      </c>
      <c r="C25" s="103"/>
      <c r="D25" s="103">
        <v>5411079</v>
      </c>
    </row>
    <row r="26" spans="1:4" x14ac:dyDescent="0.25">
      <c r="A26" s="105" t="s">
        <v>522</v>
      </c>
      <c r="B26" s="106">
        <v>43053696</v>
      </c>
      <c r="C26" s="106"/>
      <c r="D26" s="106">
        <v>38448287</v>
      </c>
    </row>
    <row r="27" spans="1:4" x14ac:dyDescent="0.25">
      <c r="A27" s="105" t="s">
        <v>523</v>
      </c>
      <c r="B27" s="106">
        <v>387217</v>
      </c>
      <c r="C27" s="106"/>
      <c r="D27" s="106">
        <v>1619765</v>
      </c>
    </row>
    <row r="28" spans="1:4" ht="25.5" x14ac:dyDescent="0.25">
      <c r="A28" s="105" t="s">
        <v>524</v>
      </c>
      <c r="B28" s="106">
        <v>6611716</v>
      </c>
      <c r="C28" s="106"/>
      <c r="D28" s="106">
        <v>1582939</v>
      </c>
    </row>
    <row r="29" spans="1:4" x14ac:dyDescent="0.25">
      <c r="A29" s="102" t="s">
        <v>525</v>
      </c>
      <c r="B29" s="106">
        <v>-3008185</v>
      </c>
      <c r="C29" s="106"/>
      <c r="D29" s="106">
        <v>-536525</v>
      </c>
    </row>
    <row r="30" spans="1:4" ht="30" x14ac:dyDescent="0.25">
      <c r="A30" s="102" t="s">
        <v>526</v>
      </c>
      <c r="B30" s="103">
        <v>4</v>
      </c>
      <c r="C30" s="103"/>
      <c r="D30" s="103">
        <v>5</v>
      </c>
    </row>
    <row r="31" spans="1:4" ht="30" x14ac:dyDescent="0.25">
      <c r="A31" s="102" t="s">
        <v>527</v>
      </c>
      <c r="B31" s="103"/>
      <c r="C31" s="103"/>
      <c r="D31" s="103"/>
    </row>
    <row r="32" spans="1:4" x14ac:dyDescent="0.25">
      <c r="A32" s="102" t="s">
        <v>528</v>
      </c>
      <c r="B32" s="103"/>
      <c r="C32" s="103"/>
      <c r="D32" s="103"/>
    </row>
    <row r="33" spans="1:4" ht="25.5" x14ac:dyDescent="0.25">
      <c r="A33" s="105" t="s">
        <v>529</v>
      </c>
      <c r="B33" s="103">
        <v>4</v>
      </c>
      <c r="C33" s="103"/>
      <c r="D33" s="103">
        <v>5</v>
      </c>
    </row>
    <row r="34" spans="1:4" x14ac:dyDescent="0.25">
      <c r="A34" s="102" t="s">
        <v>530</v>
      </c>
      <c r="B34" s="106"/>
      <c r="C34" s="106"/>
      <c r="D34" s="106"/>
    </row>
    <row r="35" spans="1:4" x14ac:dyDescent="0.25">
      <c r="A35" s="102" t="s">
        <v>531</v>
      </c>
      <c r="B35" s="103"/>
      <c r="C35" s="103"/>
      <c r="D35" s="103"/>
    </row>
    <row r="36" spans="1:4" x14ac:dyDescent="0.25">
      <c r="A36" s="102" t="s">
        <v>532</v>
      </c>
      <c r="B36" s="103"/>
      <c r="C36" s="103"/>
      <c r="D36" s="103"/>
    </row>
    <row r="37" spans="1:4" x14ac:dyDescent="0.25">
      <c r="A37" s="102" t="s">
        <v>533</v>
      </c>
      <c r="B37" s="103"/>
      <c r="C37" s="103"/>
      <c r="D37" s="103"/>
    </row>
    <row r="38" spans="1:4" ht="25.5" x14ac:dyDescent="0.25">
      <c r="A38" s="105" t="s">
        <v>534</v>
      </c>
      <c r="B38" s="103"/>
      <c r="C38" s="103"/>
      <c r="D38" s="103"/>
    </row>
    <row r="39" spans="1:4" ht="25.5" x14ac:dyDescent="0.25">
      <c r="A39" s="105" t="s">
        <v>535</v>
      </c>
      <c r="B39" s="106">
        <v>4</v>
      </c>
      <c r="C39" s="106"/>
      <c r="D39" s="106">
        <v>5</v>
      </c>
    </row>
    <row r="40" spans="1:4" x14ac:dyDescent="0.25">
      <c r="A40" s="105" t="s">
        <v>965</v>
      </c>
      <c r="B40" s="106">
        <v>-3008181</v>
      </c>
      <c r="C40" s="106"/>
      <c r="D40" s="106">
        <v>-536520</v>
      </c>
    </row>
    <row r="41" spans="1:4" x14ac:dyDescent="0.25">
      <c r="A41" s="4"/>
    </row>
  </sheetData>
  <mergeCells count="3">
    <mergeCell ref="A1:D1"/>
    <mergeCell ref="A2:D2"/>
    <mergeCell ref="A4:F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workbookViewId="0">
      <selection activeCell="A4" sqref="A4:D4"/>
    </sheetView>
  </sheetViews>
  <sheetFormatPr defaultRowHeight="15" x14ac:dyDescent="0.25"/>
  <cols>
    <col min="1" max="1" width="73.140625" customWidth="1"/>
    <col min="2" max="2" width="15.7109375" customWidth="1"/>
    <col min="3" max="3" width="17.28515625" customWidth="1"/>
    <col min="4" max="4" width="14.28515625" customWidth="1"/>
  </cols>
  <sheetData>
    <row r="1" spans="1:6" ht="27" customHeight="1" x14ac:dyDescent="0.25">
      <c r="A1" s="505" t="s">
        <v>976</v>
      </c>
      <c r="B1" s="466"/>
      <c r="C1" s="466"/>
      <c r="D1" s="466"/>
      <c r="E1" s="149"/>
      <c r="F1" s="95"/>
    </row>
    <row r="2" spans="1:6" ht="25.5" customHeight="1" x14ac:dyDescent="0.25">
      <c r="A2" s="469" t="s">
        <v>907</v>
      </c>
      <c r="B2" s="466"/>
      <c r="C2" s="466"/>
      <c r="D2" s="466"/>
      <c r="E2" s="61"/>
      <c r="F2" s="95"/>
    </row>
    <row r="4" spans="1:6" x14ac:dyDescent="0.25">
      <c r="A4" s="509" t="s">
        <v>1018</v>
      </c>
      <c r="B4" s="509"/>
      <c r="C4" s="509"/>
      <c r="D4" s="509"/>
      <c r="E4" s="4"/>
      <c r="F4" s="4"/>
    </row>
    <row r="5" spans="1:6" ht="38.25" x14ac:dyDescent="0.25">
      <c r="A5" s="38" t="s">
        <v>236</v>
      </c>
      <c r="B5" s="150" t="s">
        <v>989</v>
      </c>
      <c r="C5" s="150" t="s">
        <v>474</v>
      </c>
      <c r="D5" s="150" t="s">
        <v>978</v>
      </c>
      <c r="E5" s="4"/>
      <c r="F5" s="4"/>
    </row>
    <row r="6" spans="1:6" x14ac:dyDescent="0.25">
      <c r="A6" s="105" t="s">
        <v>473</v>
      </c>
      <c r="B6" s="37"/>
      <c r="C6" s="37"/>
      <c r="D6" s="37"/>
      <c r="E6" s="4"/>
      <c r="F6" s="4"/>
    </row>
    <row r="7" spans="1:6" x14ac:dyDescent="0.25">
      <c r="A7" s="102" t="s">
        <v>316</v>
      </c>
      <c r="B7" s="103"/>
      <c r="C7" s="103"/>
      <c r="D7" s="103"/>
      <c r="E7" s="4"/>
      <c r="F7" s="4"/>
    </row>
    <row r="8" spans="1:6" x14ac:dyDescent="0.25">
      <c r="A8" s="102" t="s">
        <v>317</v>
      </c>
      <c r="B8" s="103">
        <v>263443</v>
      </c>
      <c r="C8" s="103"/>
      <c r="D8" s="103">
        <v>3599</v>
      </c>
      <c r="E8" s="4"/>
      <c r="F8" s="4"/>
    </row>
    <row r="9" spans="1:6" x14ac:dyDescent="0.25">
      <c r="A9" s="102" t="s">
        <v>318</v>
      </c>
      <c r="B9" s="103"/>
      <c r="C9" s="103"/>
      <c r="D9" s="103"/>
      <c r="E9" s="4"/>
      <c r="F9" s="4"/>
    </row>
    <row r="10" spans="1:6" x14ac:dyDescent="0.25">
      <c r="A10" s="105" t="s">
        <v>403</v>
      </c>
      <c r="B10" s="106">
        <v>263443</v>
      </c>
      <c r="C10" s="106"/>
      <c r="D10" s="106">
        <v>3599</v>
      </c>
      <c r="E10" s="4"/>
      <c r="F10" s="4"/>
    </row>
    <row r="11" spans="1:6" x14ac:dyDescent="0.25">
      <c r="A11" s="102" t="s">
        <v>319</v>
      </c>
      <c r="B11" s="103">
        <v>282777324</v>
      </c>
      <c r="C11" s="103"/>
      <c r="D11" s="103">
        <v>276387425</v>
      </c>
      <c r="E11" s="4"/>
      <c r="F11" s="4"/>
    </row>
    <row r="12" spans="1:6" x14ac:dyDescent="0.25">
      <c r="A12" s="102" t="s">
        <v>320</v>
      </c>
      <c r="B12" s="103">
        <v>1056132</v>
      </c>
      <c r="C12" s="103"/>
      <c r="D12" s="103">
        <v>1258380</v>
      </c>
      <c r="E12" s="4"/>
      <c r="F12" s="4"/>
    </row>
    <row r="13" spans="1:6" x14ac:dyDescent="0.25">
      <c r="A13" s="102" t="s">
        <v>321</v>
      </c>
      <c r="B13" s="103"/>
      <c r="C13" s="103"/>
      <c r="D13" s="103"/>
      <c r="E13" s="4"/>
      <c r="F13" s="4"/>
    </row>
    <row r="14" spans="1:6" x14ac:dyDescent="0.25">
      <c r="A14" s="102" t="s">
        <v>322</v>
      </c>
      <c r="B14" s="103">
        <v>1015000</v>
      </c>
      <c r="C14" s="103"/>
      <c r="D14" s="103">
        <v>1165000</v>
      </c>
      <c r="E14" s="4"/>
      <c r="F14" s="4"/>
    </row>
    <row r="15" spans="1:6" x14ac:dyDescent="0.25">
      <c r="A15" s="102" t="s">
        <v>323</v>
      </c>
      <c r="B15" s="103"/>
      <c r="C15" s="103"/>
      <c r="D15" s="103"/>
      <c r="E15" s="4"/>
      <c r="F15" s="4"/>
    </row>
    <row r="16" spans="1:6" x14ac:dyDescent="0.25">
      <c r="A16" s="105" t="s">
        <v>404</v>
      </c>
      <c r="B16" s="106">
        <v>284848456</v>
      </c>
      <c r="C16" s="106"/>
      <c r="D16" s="106">
        <v>278810805</v>
      </c>
      <c r="E16" s="4"/>
      <c r="F16" s="4"/>
    </row>
    <row r="17" spans="1:6" x14ac:dyDescent="0.25">
      <c r="A17" s="102" t="s">
        <v>400</v>
      </c>
      <c r="B17" s="103">
        <v>14737400</v>
      </c>
      <c r="C17" s="103"/>
      <c r="D17" s="103">
        <v>14737400</v>
      </c>
      <c r="E17" s="4"/>
      <c r="F17" s="4"/>
    </row>
    <row r="18" spans="1:6" x14ac:dyDescent="0.25">
      <c r="A18" s="102" t="s">
        <v>401</v>
      </c>
      <c r="B18" s="103"/>
      <c r="C18" s="103"/>
      <c r="D18" s="103"/>
      <c r="E18" s="4"/>
      <c r="F18" s="4"/>
    </row>
    <row r="19" spans="1:6" x14ac:dyDescent="0.25">
      <c r="A19" s="102" t="s">
        <v>328</v>
      </c>
      <c r="B19" s="103"/>
      <c r="C19" s="103"/>
      <c r="D19" s="103"/>
      <c r="E19" s="4"/>
      <c r="F19" s="4"/>
    </row>
    <row r="20" spans="1:6" x14ac:dyDescent="0.25">
      <c r="A20" s="105" t="s">
        <v>402</v>
      </c>
      <c r="B20" s="106">
        <v>14737400</v>
      </c>
      <c r="C20" s="106"/>
      <c r="D20" s="106">
        <v>14737400</v>
      </c>
      <c r="E20" s="4"/>
      <c r="F20" s="4"/>
    </row>
    <row r="21" spans="1:6" x14ac:dyDescent="0.25">
      <c r="A21" s="102" t="s">
        <v>329</v>
      </c>
      <c r="B21" s="103"/>
      <c r="C21" s="103"/>
      <c r="D21" s="103"/>
      <c r="E21" s="4"/>
      <c r="F21" s="4"/>
    </row>
    <row r="22" spans="1:6" ht="30" x14ac:dyDescent="0.25">
      <c r="A22" s="102" t="s">
        <v>330</v>
      </c>
      <c r="B22" s="103"/>
      <c r="C22" s="103"/>
      <c r="D22" s="103"/>
      <c r="E22" s="4"/>
      <c r="F22" s="4"/>
    </row>
    <row r="23" spans="1:6" x14ac:dyDescent="0.25">
      <c r="A23" s="105" t="s">
        <v>476</v>
      </c>
      <c r="B23" s="106"/>
      <c r="C23" s="106"/>
      <c r="D23" s="106"/>
      <c r="E23" s="4"/>
      <c r="F23" s="4"/>
    </row>
    <row r="24" spans="1:6" x14ac:dyDescent="0.25">
      <c r="A24" s="105" t="s">
        <v>406</v>
      </c>
      <c r="B24" s="106">
        <v>299849299</v>
      </c>
      <c r="C24" s="106"/>
      <c r="D24" s="106">
        <v>293551804</v>
      </c>
      <c r="E24" s="4"/>
      <c r="F24" s="4"/>
    </row>
    <row r="25" spans="1:6" x14ac:dyDescent="0.25">
      <c r="A25" s="102" t="s">
        <v>331</v>
      </c>
      <c r="B25" s="103"/>
      <c r="C25" s="103"/>
      <c r="D25" s="103"/>
      <c r="E25" s="4"/>
      <c r="F25" s="4"/>
    </row>
    <row r="26" spans="1:6" x14ac:dyDescent="0.25">
      <c r="A26" s="102" t="s">
        <v>332</v>
      </c>
      <c r="B26" s="103"/>
      <c r="C26" s="103"/>
      <c r="D26" s="103"/>
      <c r="E26" s="4"/>
      <c r="F26" s="4"/>
    </row>
    <row r="27" spans="1:6" x14ac:dyDescent="0.25">
      <c r="A27" s="102" t="s">
        <v>333</v>
      </c>
      <c r="B27" s="103"/>
      <c r="C27" s="103"/>
      <c r="D27" s="103"/>
      <c r="E27" s="4"/>
      <c r="F27" s="4"/>
    </row>
    <row r="28" spans="1:6" x14ac:dyDescent="0.25">
      <c r="A28" s="102" t="s">
        <v>334</v>
      </c>
      <c r="B28" s="103"/>
      <c r="C28" s="103"/>
      <c r="D28" s="103"/>
      <c r="E28" s="4"/>
      <c r="F28" s="4"/>
    </row>
    <row r="29" spans="1:6" x14ac:dyDescent="0.25">
      <c r="A29" s="102" t="s">
        <v>335</v>
      </c>
      <c r="B29" s="103"/>
      <c r="C29" s="103"/>
      <c r="D29" s="103"/>
      <c r="E29" s="4"/>
      <c r="F29" s="4"/>
    </row>
    <row r="30" spans="1:6" x14ac:dyDescent="0.25">
      <c r="A30" s="105" t="s">
        <v>477</v>
      </c>
      <c r="B30" s="106"/>
      <c r="C30" s="106"/>
      <c r="D30" s="106"/>
      <c r="E30" s="4"/>
      <c r="F30" s="4"/>
    </row>
    <row r="31" spans="1:6" x14ac:dyDescent="0.25">
      <c r="A31" s="102" t="s">
        <v>336</v>
      </c>
      <c r="B31" s="103"/>
      <c r="C31" s="103"/>
      <c r="D31" s="103"/>
      <c r="E31" s="4"/>
      <c r="F31" s="4"/>
    </row>
    <row r="32" spans="1:6" x14ac:dyDescent="0.25">
      <c r="A32" s="102" t="s">
        <v>407</v>
      </c>
      <c r="B32" s="103"/>
      <c r="C32" s="103"/>
      <c r="D32" s="103"/>
      <c r="E32" s="4"/>
      <c r="F32" s="4"/>
    </row>
    <row r="33" spans="1:6" x14ac:dyDescent="0.25">
      <c r="A33" s="102" t="s">
        <v>337</v>
      </c>
      <c r="B33" s="103"/>
      <c r="C33" s="103"/>
      <c r="D33" s="103"/>
      <c r="E33" s="4"/>
      <c r="F33" s="4"/>
    </row>
    <row r="34" spans="1:6" x14ac:dyDescent="0.25">
      <c r="A34" s="102" t="s">
        <v>338</v>
      </c>
      <c r="B34" s="103"/>
      <c r="C34" s="103"/>
      <c r="D34" s="103"/>
      <c r="E34" s="4"/>
      <c r="F34" s="4"/>
    </row>
    <row r="35" spans="1:6" x14ac:dyDescent="0.25">
      <c r="A35" s="102" t="s">
        <v>339</v>
      </c>
      <c r="B35" s="103"/>
      <c r="C35" s="103"/>
      <c r="D35" s="103"/>
      <c r="E35" s="4"/>
      <c r="F35" s="4"/>
    </row>
    <row r="36" spans="1:6" x14ac:dyDescent="0.25">
      <c r="A36" s="102" t="s">
        <v>340</v>
      </c>
      <c r="B36" s="103"/>
      <c r="C36" s="103"/>
      <c r="D36" s="103"/>
      <c r="E36" s="4"/>
      <c r="F36" s="4"/>
    </row>
    <row r="37" spans="1:6" x14ac:dyDescent="0.25">
      <c r="A37" s="102" t="s">
        <v>341</v>
      </c>
      <c r="B37" s="103"/>
      <c r="C37" s="103"/>
      <c r="D37" s="103"/>
      <c r="E37" s="4"/>
      <c r="F37" s="4"/>
    </row>
    <row r="38" spans="1:6" x14ac:dyDescent="0.25">
      <c r="A38" s="105" t="s">
        <v>409</v>
      </c>
      <c r="B38" s="106"/>
      <c r="C38" s="106"/>
      <c r="D38" s="106"/>
      <c r="E38" s="4"/>
      <c r="F38" s="4"/>
    </row>
    <row r="39" spans="1:6" x14ac:dyDescent="0.25">
      <c r="A39" s="105" t="s">
        <v>478</v>
      </c>
      <c r="B39" s="106"/>
      <c r="C39" s="106"/>
      <c r="D39" s="106"/>
      <c r="E39" s="4"/>
      <c r="F39" s="4"/>
    </row>
    <row r="40" spans="1:6" x14ac:dyDescent="0.25">
      <c r="A40" s="102" t="s">
        <v>342</v>
      </c>
      <c r="B40" s="103"/>
      <c r="C40" s="103"/>
      <c r="D40" s="103"/>
      <c r="E40" s="4"/>
      <c r="F40" s="4"/>
    </row>
    <row r="41" spans="1:6" x14ac:dyDescent="0.25">
      <c r="A41" s="102" t="s">
        <v>343</v>
      </c>
      <c r="B41" s="103">
        <v>107630</v>
      </c>
      <c r="C41" s="103"/>
      <c r="D41" s="103">
        <v>152135</v>
      </c>
      <c r="E41" s="4"/>
      <c r="F41" s="4"/>
    </row>
    <row r="42" spans="1:6" x14ac:dyDescent="0.25">
      <c r="A42" s="102" t="s">
        <v>344</v>
      </c>
      <c r="B42" s="103">
        <v>10871243</v>
      </c>
      <c r="C42" s="103"/>
      <c r="D42" s="103">
        <v>10802563</v>
      </c>
      <c r="E42" s="4"/>
      <c r="F42" s="4"/>
    </row>
    <row r="43" spans="1:6" x14ac:dyDescent="0.25">
      <c r="A43" s="102" t="s">
        <v>345</v>
      </c>
      <c r="B43" s="103"/>
      <c r="C43" s="103"/>
      <c r="D43" s="103"/>
      <c r="E43" s="4"/>
      <c r="F43" s="4"/>
    </row>
    <row r="44" spans="1:6" x14ac:dyDescent="0.25">
      <c r="A44" s="102" t="s">
        <v>346</v>
      </c>
      <c r="B44" s="103"/>
      <c r="C44" s="103"/>
      <c r="D44" s="103"/>
      <c r="E44" s="4"/>
      <c r="F44" s="4"/>
    </row>
    <row r="45" spans="1:6" x14ac:dyDescent="0.25">
      <c r="A45" s="105" t="s">
        <v>411</v>
      </c>
      <c r="B45" s="106">
        <v>10978873</v>
      </c>
      <c r="C45" s="106"/>
      <c r="D45" s="106">
        <v>10954698</v>
      </c>
      <c r="E45" s="4"/>
      <c r="F45" s="4"/>
    </row>
    <row r="46" spans="1:6" ht="30" x14ac:dyDescent="0.25">
      <c r="A46" s="102" t="s">
        <v>479</v>
      </c>
      <c r="B46" s="103">
        <v>530000</v>
      </c>
      <c r="C46" s="103"/>
      <c r="D46" s="103">
        <v>0</v>
      </c>
      <c r="E46" s="4"/>
      <c r="F46" s="4"/>
    </row>
    <row r="47" spans="1:6" ht="30" x14ac:dyDescent="0.25">
      <c r="A47" s="102" t="s">
        <v>480</v>
      </c>
      <c r="B47" s="103"/>
      <c r="C47" s="103"/>
      <c r="D47" s="103"/>
      <c r="E47" s="4"/>
      <c r="F47" s="4"/>
    </row>
    <row r="48" spans="1:6" ht="30" x14ac:dyDescent="0.25">
      <c r="A48" s="102" t="s">
        <v>347</v>
      </c>
      <c r="B48" s="103">
        <v>1831302</v>
      </c>
      <c r="C48" s="103"/>
      <c r="D48" s="103">
        <v>1668001</v>
      </c>
      <c r="E48" s="4"/>
      <c r="F48" s="4"/>
    </row>
    <row r="49" spans="1:6" x14ac:dyDescent="0.25">
      <c r="A49" s="102" t="s">
        <v>348</v>
      </c>
      <c r="B49" s="103">
        <v>3097344</v>
      </c>
      <c r="C49" s="103"/>
      <c r="D49" s="103">
        <v>3739776</v>
      </c>
      <c r="E49" s="4"/>
      <c r="F49" s="4"/>
    </row>
    <row r="50" spans="1:6" ht="30" x14ac:dyDescent="0.25">
      <c r="A50" s="102" t="s">
        <v>349</v>
      </c>
      <c r="B50" s="103"/>
      <c r="C50" s="103"/>
      <c r="D50" s="103"/>
      <c r="E50" s="4"/>
      <c r="F50" s="4"/>
    </row>
    <row r="51" spans="1:6" ht="30" x14ac:dyDescent="0.25">
      <c r="A51" s="102" t="s">
        <v>481</v>
      </c>
      <c r="B51" s="103"/>
      <c r="C51" s="103"/>
      <c r="D51" s="103"/>
      <c r="E51" s="4"/>
      <c r="F51" s="4"/>
    </row>
    <row r="52" spans="1:6" ht="30" x14ac:dyDescent="0.25">
      <c r="A52" s="102" t="s">
        <v>482</v>
      </c>
      <c r="B52" s="103"/>
      <c r="C52" s="103"/>
      <c r="D52" s="103"/>
      <c r="E52" s="4"/>
      <c r="F52" s="4"/>
    </row>
    <row r="53" spans="1:6" ht="30" x14ac:dyDescent="0.25">
      <c r="A53" s="102" t="s">
        <v>483</v>
      </c>
      <c r="B53" s="103"/>
      <c r="C53" s="103"/>
      <c r="D53" s="103"/>
      <c r="E53" s="4"/>
      <c r="F53" s="4"/>
    </row>
    <row r="54" spans="1:6" x14ac:dyDescent="0.25">
      <c r="A54" s="105" t="s">
        <v>484</v>
      </c>
      <c r="B54" s="106">
        <v>5458646</v>
      </c>
      <c r="C54" s="106"/>
      <c r="D54" s="106">
        <v>5407777</v>
      </c>
      <c r="E54" s="4"/>
      <c r="F54" s="4"/>
    </row>
    <row r="55" spans="1:6" ht="30" x14ac:dyDescent="0.25">
      <c r="A55" s="102" t="s">
        <v>485</v>
      </c>
      <c r="B55" s="103"/>
      <c r="C55" s="103"/>
      <c r="D55" s="103"/>
      <c r="E55" s="4"/>
      <c r="F55" s="4"/>
    </row>
    <row r="56" spans="1:6" ht="30" x14ac:dyDescent="0.25">
      <c r="A56" s="102" t="s">
        <v>489</v>
      </c>
      <c r="B56" s="103"/>
      <c r="C56" s="103"/>
      <c r="D56" s="103"/>
      <c r="E56" s="4"/>
      <c r="F56" s="4"/>
    </row>
    <row r="57" spans="1:6" ht="30" x14ac:dyDescent="0.25">
      <c r="A57" s="102" t="s">
        <v>350</v>
      </c>
      <c r="B57" s="103"/>
      <c r="C57" s="103"/>
      <c r="D57" s="103"/>
      <c r="E57" s="4"/>
      <c r="F57" s="4"/>
    </row>
    <row r="58" spans="1:6" ht="30" x14ac:dyDescent="0.25">
      <c r="A58" s="102" t="s">
        <v>351</v>
      </c>
      <c r="B58" s="103"/>
      <c r="C58" s="103"/>
      <c r="D58" s="103"/>
      <c r="E58" s="4"/>
      <c r="F58" s="4"/>
    </row>
    <row r="59" spans="1:6" ht="30" x14ac:dyDescent="0.25">
      <c r="A59" s="102" t="s">
        <v>352</v>
      </c>
      <c r="B59" s="103"/>
      <c r="C59" s="103"/>
      <c r="D59" s="103"/>
      <c r="E59" s="4"/>
      <c r="F59" s="4"/>
    </row>
    <row r="60" spans="1:6" ht="30" x14ac:dyDescent="0.25">
      <c r="A60" s="102" t="s">
        <v>488</v>
      </c>
      <c r="B60" s="103"/>
      <c r="C60" s="103"/>
      <c r="D60" s="103"/>
      <c r="E60" s="4"/>
      <c r="F60" s="4"/>
    </row>
    <row r="61" spans="1:6" ht="30" x14ac:dyDescent="0.25">
      <c r="A61" s="102" t="s">
        <v>487</v>
      </c>
      <c r="B61" s="103"/>
      <c r="C61" s="103"/>
      <c r="D61" s="103"/>
      <c r="E61" s="4"/>
      <c r="F61" s="4"/>
    </row>
    <row r="62" spans="1:6" ht="30" x14ac:dyDescent="0.25">
      <c r="A62" s="102" t="s">
        <v>486</v>
      </c>
      <c r="B62" s="103"/>
      <c r="C62" s="103"/>
      <c r="D62" s="103"/>
      <c r="E62" s="4"/>
      <c r="F62" s="4"/>
    </row>
    <row r="63" spans="1:6" x14ac:dyDescent="0.25">
      <c r="A63" s="105" t="s">
        <v>413</v>
      </c>
      <c r="B63" s="106"/>
      <c r="C63" s="106"/>
      <c r="D63" s="106"/>
      <c r="E63" s="4"/>
      <c r="F63" s="4"/>
    </row>
    <row r="64" spans="1:6" x14ac:dyDescent="0.25">
      <c r="A64" s="102" t="s">
        <v>414</v>
      </c>
      <c r="B64" s="103">
        <v>4106</v>
      </c>
      <c r="C64" s="103"/>
      <c r="D64" s="103">
        <v>4106</v>
      </c>
      <c r="E64" s="4"/>
      <c r="F64" s="4"/>
    </row>
    <row r="65" spans="1:6" x14ac:dyDescent="0.25">
      <c r="A65" s="102" t="s">
        <v>353</v>
      </c>
      <c r="B65" s="103"/>
      <c r="C65" s="103"/>
      <c r="D65" s="103"/>
      <c r="E65" s="4"/>
      <c r="F65" s="4"/>
    </row>
    <row r="66" spans="1:6" x14ac:dyDescent="0.25">
      <c r="A66" s="102" t="s">
        <v>354</v>
      </c>
      <c r="B66" s="103"/>
      <c r="C66" s="103"/>
      <c r="D66" s="103"/>
      <c r="E66" s="4"/>
      <c r="F66" s="4"/>
    </row>
    <row r="67" spans="1:6" x14ac:dyDescent="0.25">
      <c r="A67" s="102" t="s">
        <v>355</v>
      </c>
      <c r="B67" s="103"/>
      <c r="C67" s="103"/>
      <c r="D67" s="103"/>
      <c r="E67" s="4"/>
      <c r="F67" s="4"/>
    </row>
    <row r="68" spans="1:6" x14ac:dyDescent="0.25">
      <c r="A68" s="102" t="s">
        <v>356</v>
      </c>
      <c r="B68" s="103"/>
      <c r="C68" s="103"/>
      <c r="D68" s="103"/>
      <c r="E68" s="4"/>
      <c r="F68" s="4"/>
    </row>
    <row r="69" spans="1:6" x14ac:dyDescent="0.25">
      <c r="A69" s="102" t="s">
        <v>357</v>
      </c>
      <c r="B69" s="103">
        <v>4106</v>
      </c>
      <c r="C69" s="103"/>
      <c r="D69" s="103">
        <v>4106</v>
      </c>
      <c r="E69" s="4"/>
      <c r="F69" s="4"/>
    </row>
    <row r="70" spans="1:6" ht="30" x14ac:dyDescent="0.25">
      <c r="A70" s="102" t="s">
        <v>358</v>
      </c>
      <c r="B70" s="103"/>
      <c r="C70" s="103"/>
      <c r="D70" s="103"/>
      <c r="E70" s="4"/>
      <c r="F70" s="4"/>
    </row>
    <row r="71" spans="1:6" x14ac:dyDescent="0.25">
      <c r="A71" s="102" t="s">
        <v>359</v>
      </c>
      <c r="B71" s="103"/>
      <c r="C71" s="103"/>
      <c r="D71" s="103"/>
      <c r="E71" s="4"/>
      <c r="F71" s="4"/>
    </row>
    <row r="72" spans="1:6" x14ac:dyDescent="0.25">
      <c r="A72" s="102" t="s">
        <v>360</v>
      </c>
      <c r="B72" s="103"/>
      <c r="C72" s="103"/>
      <c r="D72" s="103"/>
      <c r="E72" s="4"/>
      <c r="F72" s="4"/>
    </row>
    <row r="73" spans="1:6" ht="30" x14ac:dyDescent="0.25">
      <c r="A73" s="102" t="s">
        <v>361</v>
      </c>
      <c r="B73" s="103"/>
      <c r="C73" s="103"/>
      <c r="D73" s="103"/>
      <c r="E73" s="4"/>
      <c r="F73" s="4"/>
    </row>
    <row r="74" spans="1:6" ht="30" x14ac:dyDescent="0.25">
      <c r="A74" s="102" t="s">
        <v>362</v>
      </c>
      <c r="B74" s="103"/>
      <c r="C74" s="103"/>
      <c r="D74" s="103"/>
      <c r="E74" s="4"/>
      <c r="F74" s="4"/>
    </row>
    <row r="75" spans="1:6" ht="30" x14ac:dyDescent="0.25">
      <c r="A75" s="102" t="s">
        <v>363</v>
      </c>
      <c r="B75" s="103"/>
      <c r="C75" s="103"/>
      <c r="D75" s="103"/>
      <c r="E75" s="4"/>
      <c r="F75" s="4"/>
    </row>
    <row r="76" spans="1:6" x14ac:dyDescent="0.25">
      <c r="A76" s="105" t="s">
        <v>415</v>
      </c>
      <c r="B76" s="106">
        <v>4106</v>
      </c>
      <c r="C76" s="106"/>
      <c r="D76" s="106">
        <v>4106</v>
      </c>
      <c r="E76" s="4"/>
      <c r="F76" s="4"/>
    </row>
    <row r="77" spans="1:6" x14ac:dyDescent="0.25">
      <c r="A77" s="105" t="s">
        <v>491</v>
      </c>
      <c r="B77" s="106">
        <v>5462752</v>
      </c>
      <c r="C77" s="106"/>
      <c r="D77" s="106">
        <v>5411883</v>
      </c>
      <c r="E77" s="4"/>
      <c r="F77" s="4"/>
    </row>
    <row r="78" spans="1:6" x14ac:dyDescent="0.25">
      <c r="A78" s="105" t="s">
        <v>364</v>
      </c>
      <c r="B78" s="106">
        <v>113400</v>
      </c>
      <c r="C78" s="106"/>
      <c r="D78" s="106">
        <v>0</v>
      </c>
      <c r="E78" s="4"/>
      <c r="F78" s="4"/>
    </row>
    <row r="79" spans="1:6" x14ac:dyDescent="0.25">
      <c r="A79" s="102" t="s">
        <v>365</v>
      </c>
      <c r="B79" s="103"/>
      <c r="C79" s="103"/>
      <c r="D79" s="103"/>
      <c r="E79" s="4"/>
      <c r="F79" s="4"/>
    </row>
    <row r="80" spans="1:6" x14ac:dyDescent="0.25">
      <c r="A80" s="102" t="s">
        <v>366</v>
      </c>
      <c r="B80" s="103"/>
      <c r="C80" s="103"/>
      <c r="D80" s="103"/>
      <c r="E80" s="4"/>
      <c r="F80" s="4"/>
    </row>
    <row r="81" spans="1:6" x14ac:dyDescent="0.25">
      <c r="A81" s="102" t="s">
        <v>367</v>
      </c>
      <c r="B81" s="103"/>
      <c r="C81" s="103"/>
      <c r="D81" s="103"/>
      <c r="E81" s="4"/>
      <c r="F81" s="4"/>
    </row>
    <row r="82" spans="1:6" x14ac:dyDescent="0.25">
      <c r="A82" s="105" t="s">
        <v>490</v>
      </c>
      <c r="B82" s="106"/>
      <c r="C82" s="106"/>
      <c r="D82" s="106"/>
      <c r="E82" s="4"/>
      <c r="F82" s="4"/>
    </row>
    <row r="83" spans="1:6" x14ac:dyDescent="0.25">
      <c r="A83" s="148" t="s">
        <v>418</v>
      </c>
      <c r="B83" s="108">
        <v>316404324</v>
      </c>
      <c r="C83" s="108"/>
      <c r="D83" s="108">
        <v>309918385</v>
      </c>
      <c r="E83" s="4"/>
      <c r="F83" s="4"/>
    </row>
    <row r="84" spans="1:6" x14ac:dyDescent="0.25">
      <c r="A84" s="105" t="s">
        <v>368</v>
      </c>
      <c r="B84" s="37"/>
      <c r="C84" s="37"/>
      <c r="D84" s="37"/>
      <c r="E84" s="4"/>
      <c r="F84" s="4"/>
    </row>
    <row r="85" spans="1:6" x14ac:dyDescent="0.25">
      <c r="A85" s="102" t="s">
        <v>369</v>
      </c>
      <c r="B85" s="103">
        <v>406746731</v>
      </c>
      <c r="C85" s="103"/>
      <c r="D85" s="103">
        <v>406746731</v>
      </c>
      <c r="E85" s="4"/>
      <c r="F85" s="4"/>
    </row>
    <row r="86" spans="1:6" x14ac:dyDescent="0.25">
      <c r="A86" s="102" t="s">
        <v>370</v>
      </c>
      <c r="B86" s="103"/>
      <c r="C86" s="103"/>
      <c r="D86" s="103"/>
      <c r="E86" s="4"/>
      <c r="F86" s="4"/>
    </row>
    <row r="87" spans="1:6" x14ac:dyDescent="0.25">
      <c r="A87" s="102" t="s">
        <v>371</v>
      </c>
      <c r="B87" s="103">
        <v>16733554</v>
      </c>
      <c r="C87" s="103"/>
      <c r="D87" s="103">
        <v>16733554</v>
      </c>
      <c r="E87" s="4"/>
      <c r="F87" s="4"/>
    </row>
    <row r="88" spans="1:6" x14ac:dyDescent="0.25">
      <c r="A88" s="102" t="s">
        <v>372</v>
      </c>
      <c r="B88" s="103">
        <v>-112013645</v>
      </c>
      <c r="C88" s="103"/>
      <c r="D88" s="103">
        <v>-118297750</v>
      </c>
      <c r="E88" s="4"/>
      <c r="F88" s="4"/>
    </row>
    <row r="89" spans="1:6" x14ac:dyDescent="0.25">
      <c r="A89" s="102" t="s">
        <v>373</v>
      </c>
      <c r="B89" s="103"/>
      <c r="C89" s="103"/>
      <c r="D89" s="103"/>
      <c r="E89" s="4"/>
      <c r="F89" s="4"/>
    </row>
    <row r="90" spans="1:6" x14ac:dyDescent="0.25">
      <c r="A90" s="102" t="s">
        <v>374</v>
      </c>
      <c r="B90" s="103">
        <v>-6284105</v>
      </c>
      <c r="C90" s="103"/>
      <c r="D90" s="103">
        <v>-3251259</v>
      </c>
      <c r="E90" s="4"/>
      <c r="F90" s="4"/>
    </row>
    <row r="91" spans="1:6" x14ac:dyDescent="0.25">
      <c r="A91" s="105" t="s">
        <v>492</v>
      </c>
      <c r="B91" s="106">
        <v>305182535</v>
      </c>
      <c r="C91" s="106"/>
      <c r="D91" s="106">
        <v>301931276</v>
      </c>
      <c r="E91" s="4"/>
      <c r="F91" s="4"/>
    </row>
    <row r="92" spans="1:6" ht="30" x14ac:dyDescent="0.25">
      <c r="A92" s="102" t="s">
        <v>375</v>
      </c>
      <c r="B92" s="103">
        <v>0</v>
      </c>
      <c r="C92" s="103"/>
      <c r="D92" s="103">
        <v>0</v>
      </c>
      <c r="E92" s="4"/>
      <c r="F92" s="4"/>
    </row>
    <row r="93" spans="1:6" ht="30" x14ac:dyDescent="0.25">
      <c r="A93" s="102" t="s">
        <v>376</v>
      </c>
      <c r="B93" s="103">
        <v>0</v>
      </c>
      <c r="C93" s="103"/>
      <c r="D93" s="103">
        <v>0</v>
      </c>
      <c r="E93" s="4"/>
      <c r="F93" s="4"/>
    </row>
    <row r="94" spans="1:6" ht="30" x14ac:dyDescent="0.25">
      <c r="A94" s="102" t="s">
        <v>377</v>
      </c>
      <c r="B94" s="103">
        <v>58576</v>
      </c>
      <c r="C94" s="103"/>
      <c r="D94" s="103">
        <v>223685</v>
      </c>
      <c r="E94" s="4"/>
      <c r="F94" s="4"/>
    </row>
    <row r="95" spans="1:6" ht="30" x14ac:dyDescent="0.25">
      <c r="A95" s="102" t="s">
        <v>378</v>
      </c>
      <c r="B95" s="103">
        <v>18000</v>
      </c>
      <c r="C95" s="103"/>
      <c r="D95" s="103"/>
      <c r="E95" s="4"/>
      <c r="F95" s="4"/>
    </row>
    <row r="96" spans="1:6" ht="30" x14ac:dyDescent="0.25">
      <c r="A96" s="102" t="s">
        <v>493</v>
      </c>
      <c r="B96" s="103">
        <v>60000</v>
      </c>
      <c r="C96" s="103"/>
      <c r="D96" s="103">
        <v>0</v>
      </c>
      <c r="E96" s="4"/>
      <c r="F96" s="4"/>
    </row>
    <row r="97" spans="1:6" x14ac:dyDescent="0.25">
      <c r="A97" s="102" t="s">
        <v>379</v>
      </c>
      <c r="B97" s="103"/>
      <c r="C97" s="103"/>
      <c r="D97" s="103"/>
      <c r="E97" s="4"/>
      <c r="F97" s="4"/>
    </row>
    <row r="98" spans="1:6" x14ac:dyDescent="0.25">
      <c r="A98" s="102" t="s">
        <v>380</v>
      </c>
      <c r="B98" s="103">
        <v>1027113</v>
      </c>
      <c r="C98" s="103"/>
      <c r="D98" s="103">
        <v>882310</v>
      </c>
      <c r="E98" s="4"/>
      <c r="F98" s="4"/>
    </row>
    <row r="99" spans="1:6" ht="30" x14ac:dyDescent="0.25">
      <c r="A99" s="102" t="s">
        <v>494</v>
      </c>
      <c r="B99" s="103"/>
      <c r="C99" s="103"/>
      <c r="D99" s="103"/>
      <c r="E99" s="4"/>
      <c r="F99" s="4"/>
    </row>
    <row r="100" spans="1:6" ht="30" x14ac:dyDescent="0.25">
      <c r="A100" s="102" t="s">
        <v>495</v>
      </c>
      <c r="B100" s="103">
        <v>0</v>
      </c>
      <c r="C100" s="103"/>
      <c r="D100" s="103">
        <v>0</v>
      </c>
      <c r="E100" s="4"/>
      <c r="F100" s="4"/>
    </row>
    <row r="101" spans="1:6" x14ac:dyDescent="0.25">
      <c r="A101" s="105" t="s">
        <v>420</v>
      </c>
      <c r="B101" s="106">
        <v>1163689</v>
      </c>
      <c r="C101" s="106"/>
      <c r="D101" s="106">
        <v>1105995</v>
      </c>
      <c r="E101" s="4"/>
      <c r="F101" s="4"/>
    </row>
    <row r="102" spans="1:6" ht="30" x14ac:dyDescent="0.25">
      <c r="A102" s="102" t="s">
        <v>381</v>
      </c>
      <c r="B102" s="103"/>
      <c r="C102" s="103"/>
      <c r="D102" s="103"/>
      <c r="E102" s="4"/>
      <c r="F102" s="4"/>
    </row>
    <row r="103" spans="1:6" ht="30" x14ac:dyDescent="0.25">
      <c r="A103" s="102" t="s">
        <v>382</v>
      </c>
      <c r="B103" s="103"/>
      <c r="C103" s="103"/>
      <c r="D103" s="103"/>
      <c r="E103" s="4"/>
      <c r="F103" s="4"/>
    </row>
    <row r="104" spans="1:6" ht="30" x14ac:dyDescent="0.25">
      <c r="A104" s="102" t="s">
        <v>383</v>
      </c>
      <c r="B104" s="103"/>
      <c r="C104" s="103"/>
      <c r="D104" s="103"/>
      <c r="E104" s="4"/>
      <c r="F104" s="4"/>
    </row>
    <row r="105" spans="1:6" ht="30" x14ac:dyDescent="0.25">
      <c r="A105" s="102" t="s">
        <v>384</v>
      </c>
      <c r="B105" s="103"/>
      <c r="C105" s="103"/>
      <c r="D105" s="103"/>
      <c r="E105" s="4"/>
      <c r="F105" s="4"/>
    </row>
    <row r="106" spans="1:6" ht="30" x14ac:dyDescent="0.25">
      <c r="A106" s="102" t="s">
        <v>496</v>
      </c>
      <c r="B106" s="103"/>
      <c r="C106" s="103"/>
      <c r="D106" s="103"/>
      <c r="E106" s="4"/>
      <c r="F106" s="4"/>
    </row>
    <row r="107" spans="1:6" ht="30" x14ac:dyDescent="0.25">
      <c r="A107" s="102" t="s">
        <v>385</v>
      </c>
      <c r="B107" s="103"/>
      <c r="C107" s="103"/>
      <c r="D107" s="103"/>
      <c r="E107" s="4"/>
      <c r="F107" s="4"/>
    </row>
    <row r="108" spans="1:6" ht="30" x14ac:dyDescent="0.25">
      <c r="A108" s="102" t="s">
        <v>386</v>
      </c>
      <c r="B108" s="103"/>
      <c r="C108" s="103"/>
      <c r="D108" s="103"/>
      <c r="E108" s="4"/>
      <c r="F108" s="4"/>
    </row>
    <row r="109" spans="1:6" ht="30" x14ac:dyDescent="0.25">
      <c r="A109" s="102" t="s">
        <v>497</v>
      </c>
      <c r="B109" s="103"/>
      <c r="C109" s="103"/>
      <c r="D109" s="103"/>
      <c r="E109" s="4"/>
      <c r="F109" s="4"/>
    </row>
    <row r="110" spans="1:6" ht="30" x14ac:dyDescent="0.25">
      <c r="A110" s="102" t="s">
        <v>498</v>
      </c>
      <c r="B110" s="103">
        <v>3060499</v>
      </c>
      <c r="C110" s="103"/>
      <c r="D110" s="103">
        <v>3604420</v>
      </c>
      <c r="E110" s="4"/>
      <c r="F110" s="4"/>
    </row>
    <row r="111" spans="1:6" x14ac:dyDescent="0.25">
      <c r="A111" s="105" t="s">
        <v>421</v>
      </c>
      <c r="B111" s="106">
        <v>3060499</v>
      </c>
      <c r="C111" s="106"/>
      <c r="D111" s="106">
        <v>3604420</v>
      </c>
      <c r="E111" s="4"/>
      <c r="F111" s="4"/>
    </row>
    <row r="112" spans="1:6" x14ac:dyDescent="0.25">
      <c r="A112" s="102" t="s">
        <v>387</v>
      </c>
      <c r="B112" s="103">
        <v>5696481</v>
      </c>
      <c r="C112" s="103"/>
      <c r="D112" s="103">
        <v>247127</v>
      </c>
      <c r="E112" s="4"/>
      <c r="F112" s="4"/>
    </row>
    <row r="113" spans="1:6" ht="30" x14ac:dyDescent="0.25">
      <c r="A113" s="102" t="s">
        <v>388</v>
      </c>
      <c r="B113" s="103"/>
      <c r="C113" s="103"/>
      <c r="D113" s="103"/>
      <c r="E113" s="4"/>
      <c r="F113" s="4"/>
    </row>
    <row r="114" spans="1:6" x14ac:dyDescent="0.25">
      <c r="A114" s="102" t="s">
        <v>389</v>
      </c>
      <c r="B114" s="103">
        <v>204054</v>
      </c>
      <c r="C114" s="103"/>
      <c r="D114" s="103">
        <v>37402</v>
      </c>
      <c r="E114" s="4"/>
      <c r="F114" s="4"/>
    </row>
    <row r="115" spans="1:6" x14ac:dyDescent="0.25">
      <c r="A115" s="102" t="s">
        <v>390</v>
      </c>
      <c r="B115" s="103"/>
      <c r="C115" s="103"/>
      <c r="D115" s="103"/>
      <c r="E115" s="4"/>
      <c r="F115" s="4"/>
    </row>
    <row r="116" spans="1:6" ht="30" x14ac:dyDescent="0.25">
      <c r="A116" s="102" t="s">
        <v>391</v>
      </c>
      <c r="B116" s="103"/>
      <c r="C116" s="103"/>
      <c r="D116" s="103"/>
      <c r="E116" s="4"/>
      <c r="F116" s="4"/>
    </row>
    <row r="117" spans="1:6" ht="30" x14ac:dyDescent="0.25">
      <c r="A117" s="102" t="s">
        <v>392</v>
      </c>
      <c r="B117" s="103"/>
      <c r="C117" s="103"/>
      <c r="D117" s="103"/>
      <c r="E117" s="4"/>
      <c r="F117" s="4"/>
    </row>
    <row r="118" spans="1:6" ht="30" x14ac:dyDescent="0.25">
      <c r="A118" s="102" t="s">
        <v>393</v>
      </c>
      <c r="B118" s="103"/>
      <c r="C118" s="103"/>
      <c r="D118" s="103"/>
      <c r="E118" s="4"/>
      <c r="F118" s="4"/>
    </row>
    <row r="119" spans="1:6" x14ac:dyDescent="0.25">
      <c r="A119" s="105" t="s">
        <v>499</v>
      </c>
      <c r="B119" s="103">
        <v>5900535</v>
      </c>
      <c r="C119" s="103"/>
      <c r="D119" s="103">
        <v>284529</v>
      </c>
      <c r="E119" s="4"/>
      <c r="F119" s="4"/>
    </row>
    <row r="120" spans="1:6" x14ac:dyDescent="0.25">
      <c r="A120" s="105" t="s">
        <v>422</v>
      </c>
      <c r="B120" s="106">
        <v>10124723</v>
      </c>
      <c r="C120" s="106"/>
      <c r="D120" s="106">
        <v>4994944</v>
      </c>
      <c r="E120" s="4"/>
      <c r="F120" s="4"/>
    </row>
    <row r="121" spans="1:6" x14ac:dyDescent="0.25">
      <c r="A121" s="105" t="s">
        <v>395</v>
      </c>
      <c r="B121" s="106"/>
      <c r="C121" s="106"/>
      <c r="D121" s="106"/>
      <c r="E121" s="4"/>
      <c r="F121" s="4"/>
    </row>
    <row r="122" spans="1:6" ht="25.5" x14ac:dyDescent="0.25">
      <c r="A122" s="105" t="s">
        <v>396</v>
      </c>
      <c r="B122" s="106"/>
      <c r="C122" s="106"/>
      <c r="D122" s="106"/>
      <c r="E122" s="4"/>
      <c r="F122" s="4"/>
    </row>
    <row r="123" spans="1:6" x14ac:dyDescent="0.25">
      <c r="A123" s="102" t="s">
        <v>397</v>
      </c>
      <c r="B123" s="103">
        <v>0</v>
      </c>
      <c r="C123" s="103"/>
      <c r="D123" s="103">
        <v>1974583</v>
      </c>
      <c r="E123" s="4"/>
      <c r="F123" s="4"/>
    </row>
    <row r="124" spans="1:6" x14ac:dyDescent="0.25">
      <c r="A124" s="102" t="s">
        <v>398</v>
      </c>
      <c r="B124" s="103">
        <v>1097066</v>
      </c>
      <c r="C124" s="103"/>
      <c r="D124" s="103">
        <v>1017582</v>
      </c>
      <c r="E124" s="4"/>
      <c r="F124" s="4"/>
    </row>
    <row r="125" spans="1:6" x14ac:dyDescent="0.25">
      <c r="A125" s="102" t="s">
        <v>399</v>
      </c>
      <c r="B125" s="103"/>
      <c r="C125" s="103"/>
      <c r="D125" s="103"/>
      <c r="E125" s="4"/>
      <c r="F125" s="4"/>
    </row>
    <row r="126" spans="1:6" x14ac:dyDescent="0.25">
      <c r="A126" s="105" t="s">
        <v>500</v>
      </c>
      <c r="B126" s="106">
        <v>1097066</v>
      </c>
      <c r="C126" s="106"/>
      <c r="D126" s="106">
        <v>2992165</v>
      </c>
      <c r="E126" s="4"/>
      <c r="F126" s="4"/>
    </row>
    <row r="127" spans="1:6" x14ac:dyDescent="0.25">
      <c r="A127" s="148" t="s">
        <v>501</v>
      </c>
      <c r="B127" s="108">
        <v>316404324</v>
      </c>
      <c r="C127" s="108"/>
      <c r="D127" s="108">
        <v>309918385</v>
      </c>
      <c r="E127" s="4"/>
      <c r="F127" s="4"/>
    </row>
    <row r="128" spans="1:6" x14ac:dyDescent="0.25">
      <c r="A128" s="4"/>
      <c r="B128" s="4"/>
      <c r="C128" s="4"/>
      <c r="D128" s="4"/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</sheetData>
  <mergeCells count="3">
    <mergeCell ref="A1:D1"/>
    <mergeCell ref="A2:D2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fitToHeight="2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7"/>
  <sheetViews>
    <sheetView workbookViewId="0">
      <selection activeCell="A4" sqref="A4:D4"/>
    </sheetView>
  </sheetViews>
  <sheetFormatPr defaultRowHeight="15" x14ac:dyDescent="0.25"/>
  <cols>
    <col min="1" max="1" width="71.42578125" customWidth="1"/>
    <col min="2" max="2" width="16.140625" customWidth="1"/>
    <col min="3" max="3" width="18.42578125" customWidth="1"/>
    <col min="4" max="4" width="18.28515625" customWidth="1"/>
  </cols>
  <sheetData>
    <row r="1" spans="1:4" x14ac:dyDescent="0.25">
      <c r="A1" s="505" t="s">
        <v>976</v>
      </c>
      <c r="B1" s="466"/>
      <c r="C1" s="466"/>
      <c r="D1" s="466"/>
    </row>
    <row r="2" spans="1:4" x14ac:dyDescent="0.25">
      <c r="A2" s="469" t="s">
        <v>907</v>
      </c>
      <c r="B2" s="466"/>
      <c r="C2" s="466"/>
      <c r="D2" s="466"/>
    </row>
    <row r="4" spans="1:4" x14ac:dyDescent="0.25">
      <c r="A4" s="509" t="s">
        <v>1019</v>
      </c>
      <c r="B4" s="509"/>
      <c r="C4" s="509"/>
      <c r="D4" s="509"/>
    </row>
    <row r="5" spans="1:4" ht="25.5" x14ac:dyDescent="0.25">
      <c r="A5" s="38" t="s">
        <v>236</v>
      </c>
      <c r="B5" s="150" t="s">
        <v>990</v>
      </c>
      <c r="C5" s="150" t="s">
        <v>474</v>
      </c>
      <c r="D5" s="150" t="s">
        <v>978</v>
      </c>
    </row>
    <row r="6" spans="1:4" x14ac:dyDescent="0.25">
      <c r="A6" s="105" t="s">
        <v>473</v>
      </c>
      <c r="B6" s="157"/>
      <c r="C6" s="157"/>
      <c r="D6" s="157"/>
    </row>
    <row r="7" spans="1:4" x14ac:dyDescent="0.25">
      <c r="A7" s="102" t="s">
        <v>316</v>
      </c>
      <c r="B7" s="103"/>
      <c r="C7" s="103"/>
      <c r="D7" s="103"/>
    </row>
    <row r="8" spans="1:4" x14ac:dyDescent="0.25">
      <c r="A8" s="102" t="s">
        <v>317</v>
      </c>
      <c r="B8" s="103"/>
      <c r="C8" s="103"/>
      <c r="D8" s="103"/>
    </row>
    <row r="9" spans="1:4" x14ac:dyDescent="0.25">
      <c r="A9" s="102" t="s">
        <v>318</v>
      </c>
      <c r="B9" s="103"/>
      <c r="C9" s="103"/>
      <c r="D9" s="103"/>
    </row>
    <row r="10" spans="1:4" x14ac:dyDescent="0.25">
      <c r="A10" s="105" t="s">
        <v>403</v>
      </c>
      <c r="B10" s="106"/>
      <c r="C10" s="106"/>
      <c r="D10" s="106"/>
    </row>
    <row r="11" spans="1:4" x14ac:dyDescent="0.25">
      <c r="A11" s="102" t="s">
        <v>319</v>
      </c>
      <c r="B11" s="103"/>
      <c r="C11" s="103"/>
      <c r="D11" s="103"/>
    </row>
    <row r="12" spans="1:4" x14ac:dyDescent="0.25">
      <c r="A12" s="102" t="s">
        <v>320</v>
      </c>
      <c r="B12" s="103">
        <v>1284890</v>
      </c>
      <c r="C12" s="103"/>
      <c r="D12" s="103">
        <v>744369</v>
      </c>
    </row>
    <row r="13" spans="1:4" x14ac:dyDescent="0.25">
      <c r="A13" s="102" t="s">
        <v>321</v>
      </c>
      <c r="B13" s="103"/>
      <c r="C13" s="103"/>
      <c r="D13" s="103"/>
    </row>
    <row r="14" spans="1:4" x14ac:dyDescent="0.25">
      <c r="A14" s="102" t="s">
        <v>322</v>
      </c>
      <c r="B14" s="103"/>
      <c r="C14" s="103"/>
      <c r="D14" s="103"/>
    </row>
    <row r="15" spans="1:4" x14ac:dyDescent="0.25">
      <c r="A15" s="102" t="s">
        <v>323</v>
      </c>
      <c r="B15" s="103"/>
      <c r="C15" s="103"/>
      <c r="D15" s="103"/>
    </row>
    <row r="16" spans="1:4" x14ac:dyDescent="0.25">
      <c r="A16" s="105" t="s">
        <v>404</v>
      </c>
      <c r="B16" s="106">
        <v>1284890</v>
      </c>
      <c r="C16" s="106"/>
      <c r="D16" s="106">
        <v>744369</v>
      </c>
    </row>
    <row r="17" spans="1:4" x14ac:dyDescent="0.25">
      <c r="A17" s="102" t="s">
        <v>400</v>
      </c>
      <c r="B17" s="103"/>
      <c r="C17" s="103"/>
      <c r="D17" s="103"/>
    </row>
    <row r="18" spans="1:4" x14ac:dyDescent="0.25">
      <c r="A18" s="102" t="s">
        <v>401</v>
      </c>
      <c r="B18" s="103"/>
      <c r="C18" s="103"/>
      <c r="D18" s="103"/>
    </row>
    <row r="19" spans="1:4" x14ac:dyDescent="0.25">
      <c r="A19" s="102" t="s">
        <v>328</v>
      </c>
      <c r="B19" s="103"/>
      <c r="C19" s="103"/>
      <c r="D19" s="103"/>
    </row>
    <row r="20" spans="1:4" x14ac:dyDescent="0.25">
      <c r="A20" s="105" t="s">
        <v>402</v>
      </c>
      <c r="B20" s="106"/>
      <c r="C20" s="106"/>
      <c r="D20" s="106"/>
    </row>
    <row r="21" spans="1:4" x14ac:dyDescent="0.25">
      <c r="A21" s="102" t="s">
        <v>329</v>
      </c>
      <c r="B21" s="103"/>
      <c r="C21" s="103"/>
      <c r="D21" s="103"/>
    </row>
    <row r="22" spans="1:4" ht="30" x14ac:dyDescent="0.25">
      <c r="A22" s="102" t="s">
        <v>330</v>
      </c>
      <c r="B22" s="103"/>
      <c r="C22" s="103"/>
      <c r="D22" s="103"/>
    </row>
    <row r="23" spans="1:4" x14ac:dyDescent="0.25">
      <c r="A23" s="105" t="s">
        <v>476</v>
      </c>
      <c r="B23" s="106"/>
      <c r="C23" s="106"/>
      <c r="D23" s="106"/>
    </row>
    <row r="24" spans="1:4" x14ac:dyDescent="0.25">
      <c r="A24" s="105" t="s">
        <v>406</v>
      </c>
      <c r="B24" s="106">
        <v>1284890</v>
      </c>
      <c r="C24" s="106"/>
      <c r="D24" s="106">
        <v>744369</v>
      </c>
    </row>
    <row r="25" spans="1:4" x14ac:dyDescent="0.25">
      <c r="A25" s="102" t="s">
        <v>331</v>
      </c>
      <c r="B25" s="103"/>
      <c r="C25" s="103"/>
      <c r="D25" s="103"/>
    </row>
    <row r="26" spans="1:4" x14ac:dyDescent="0.25">
      <c r="A26" s="102" t="s">
        <v>332</v>
      </c>
      <c r="B26" s="103"/>
      <c r="C26" s="103"/>
      <c r="D26" s="103"/>
    </row>
    <row r="27" spans="1:4" x14ac:dyDescent="0.25">
      <c r="A27" s="102" t="s">
        <v>333</v>
      </c>
      <c r="B27" s="103"/>
      <c r="C27" s="103"/>
      <c r="D27" s="103"/>
    </row>
    <row r="28" spans="1:4" x14ac:dyDescent="0.25">
      <c r="A28" s="102" t="s">
        <v>334</v>
      </c>
      <c r="B28" s="103"/>
      <c r="C28" s="103"/>
      <c r="D28" s="103"/>
    </row>
    <row r="29" spans="1:4" x14ac:dyDescent="0.25">
      <c r="A29" s="102" t="s">
        <v>335</v>
      </c>
      <c r="B29" s="103"/>
      <c r="C29" s="103"/>
      <c r="D29" s="103"/>
    </row>
    <row r="30" spans="1:4" x14ac:dyDescent="0.25">
      <c r="A30" s="105" t="s">
        <v>477</v>
      </c>
      <c r="B30" s="106"/>
      <c r="C30" s="106"/>
      <c r="D30" s="106"/>
    </row>
    <row r="31" spans="1:4" x14ac:dyDescent="0.25">
      <c r="A31" s="102" t="s">
        <v>336</v>
      </c>
      <c r="B31" s="103"/>
      <c r="C31" s="103"/>
      <c r="D31" s="103"/>
    </row>
    <row r="32" spans="1:4" x14ac:dyDescent="0.25">
      <c r="A32" s="102" t="s">
        <v>407</v>
      </c>
      <c r="B32" s="103"/>
      <c r="C32" s="103"/>
      <c r="D32" s="103"/>
    </row>
    <row r="33" spans="1:4" x14ac:dyDescent="0.25">
      <c r="A33" s="102" t="s">
        <v>337</v>
      </c>
      <c r="B33" s="103"/>
      <c r="C33" s="103"/>
      <c r="D33" s="103"/>
    </row>
    <row r="34" spans="1:4" x14ac:dyDescent="0.25">
      <c r="A34" s="102" t="s">
        <v>338</v>
      </c>
      <c r="B34" s="103"/>
      <c r="C34" s="103"/>
      <c r="D34" s="103"/>
    </row>
    <row r="35" spans="1:4" x14ac:dyDescent="0.25">
      <c r="A35" s="102" t="s">
        <v>339</v>
      </c>
      <c r="B35" s="103"/>
      <c r="C35" s="103"/>
      <c r="D35" s="103"/>
    </row>
    <row r="36" spans="1:4" x14ac:dyDescent="0.25">
      <c r="A36" s="102" t="s">
        <v>340</v>
      </c>
      <c r="B36" s="103"/>
      <c r="C36" s="103"/>
      <c r="D36" s="103"/>
    </row>
    <row r="37" spans="1:4" x14ac:dyDescent="0.25">
      <c r="A37" s="102" t="s">
        <v>341</v>
      </c>
      <c r="B37" s="103"/>
      <c r="C37" s="103"/>
      <c r="D37" s="103"/>
    </row>
    <row r="38" spans="1:4" x14ac:dyDescent="0.25">
      <c r="A38" s="105" t="s">
        <v>409</v>
      </c>
      <c r="B38" s="106"/>
      <c r="C38" s="106"/>
      <c r="D38" s="106"/>
    </row>
    <row r="39" spans="1:4" x14ac:dyDescent="0.25">
      <c r="A39" s="105" t="s">
        <v>478</v>
      </c>
      <c r="B39" s="106"/>
      <c r="C39" s="106"/>
      <c r="D39" s="106"/>
    </row>
    <row r="40" spans="1:4" x14ac:dyDescent="0.25">
      <c r="A40" s="102" t="s">
        <v>342</v>
      </c>
      <c r="B40" s="103"/>
      <c r="C40" s="103"/>
      <c r="D40" s="103"/>
    </row>
    <row r="41" spans="1:4" x14ac:dyDescent="0.25">
      <c r="A41" s="102" t="s">
        <v>343</v>
      </c>
      <c r="B41" s="103">
        <v>66380</v>
      </c>
      <c r="C41" s="103"/>
      <c r="D41" s="103">
        <v>23950</v>
      </c>
    </row>
    <row r="42" spans="1:4" x14ac:dyDescent="0.25">
      <c r="A42" s="102" t="s">
        <v>344</v>
      </c>
      <c r="B42" s="103">
        <v>2768622</v>
      </c>
      <c r="C42" s="103"/>
      <c r="D42" s="103">
        <v>2716750</v>
      </c>
    </row>
    <row r="43" spans="1:4" x14ac:dyDescent="0.25">
      <c r="A43" s="102" t="s">
        <v>345</v>
      </c>
      <c r="B43" s="103"/>
      <c r="C43" s="103"/>
      <c r="D43" s="103"/>
    </row>
    <row r="44" spans="1:4" x14ac:dyDescent="0.25">
      <c r="A44" s="102" t="s">
        <v>346</v>
      </c>
      <c r="B44" s="103"/>
      <c r="C44" s="103"/>
      <c r="D44" s="103"/>
    </row>
    <row r="45" spans="1:4" x14ac:dyDescent="0.25">
      <c r="A45" s="105" t="s">
        <v>411</v>
      </c>
      <c r="B45" s="106">
        <v>2835002</v>
      </c>
      <c r="C45" s="106"/>
      <c r="D45" s="106">
        <v>2740700</v>
      </c>
    </row>
    <row r="46" spans="1:4" ht="30" x14ac:dyDescent="0.25">
      <c r="A46" s="102" t="s">
        <v>479</v>
      </c>
      <c r="B46" s="103"/>
      <c r="C46" s="103"/>
      <c r="D46" s="103"/>
    </row>
    <row r="47" spans="1:4" ht="30" x14ac:dyDescent="0.25">
      <c r="A47" s="102" t="s">
        <v>480</v>
      </c>
      <c r="B47" s="103"/>
      <c r="C47" s="103"/>
      <c r="D47" s="103"/>
    </row>
    <row r="48" spans="1:4" ht="30" x14ac:dyDescent="0.25">
      <c r="A48" s="102" t="s">
        <v>347</v>
      </c>
      <c r="B48" s="103"/>
      <c r="C48" s="103"/>
      <c r="D48" s="103"/>
    </row>
    <row r="49" spans="1:4" ht="30" x14ac:dyDescent="0.25">
      <c r="A49" s="102" t="s">
        <v>348</v>
      </c>
      <c r="B49" s="103"/>
      <c r="C49" s="103"/>
      <c r="D49" s="103"/>
    </row>
    <row r="50" spans="1:4" ht="30" x14ac:dyDescent="0.25">
      <c r="A50" s="102" t="s">
        <v>349</v>
      </c>
      <c r="B50" s="103"/>
      <c r="C50" s="103"/>
      <c r="D50" s="103"/>
    </row>
    <row r="51" spans="1:4" ht="30" x14ac:dyDescent="0.25">
      <c r="A51" s="102" t="s">
        <v>481</v>
      </c>
      <c r="B51" s="103"/>
      <c r="C51" s="103"/>
      <c r="D51" s="103"/>
    </row>
    <row r="52" spans="1:4" ht="30" x14ac:dyDescent="0.25">
      <c r="A52" s="102" t="s">
        <v>482</v>
      </c>
      <c r="B52" s="103"/>
      <c r="C52" s="103"/>
      <c r="D52" s="103"/>
    </row>
    <row r="53" spans="1:4" ht="30" x14ac:dyDescent="0.25">
      <c r="A53" s="102" t="s">
        <v>483</v>
      </c>
      <c r="B53" s="103"/>
      <c r="C53" s="103"/>
      <c r="D53" s="103"/>
    </row>
    <row r="54" spans="1:4" x14ac:dyDescent="0.25">
      <c r="A54" s="105" t="s">
        <v>484</v>
      </c>
      <c r="B54" s="106"/>
      <c r="C54" s="106"/>
      <c r="D54" s="106"/>
    </row>
    <row r="55" spans="1:4" ht="30" x14ac:dyDescent="0.25">
      <c r="A55" s="102" t="s">
        <v>485</v>
      </c>
      <c r="B55" s="103"/>
      <c r="C55" s="103"/>
      <c r="D55" s="103"/>
    </row>
    <row r="56" spans="1:4" ht="30" x14ac:dyDescent="0.25">
      <c r="A56" s="102" t="s">
        <v>489</v>
      </c>
      <c r="B56" s="103"/>
      <c r="C56" s="103"/>
      <c r="D56" s="103"/>
    </row>
    <row r="57" spans="1:4" ht="30" x14ac:dyDescent="0.25">
      <c r="A57" s="102" t="s">
        <v>350</v>
      </c>
      <c r="B57" s="103"/>
      <c r="C57" s="103"/>
      <c r="D57" s="103"/>
    </row>
    <row r="58" spans="1:4" ht="30" x14ac:dyDescent="0.25">
      <c r="A58" s="102" t="s">
        <v>351</v>
      </c>
      <c r="B58" s="103"/>
      <c r="C58" s="103"/>
      <c r="D58" s="103"/>
    </row>
    <row r="59" spans="1:4" ht="30" x14ac:dyDescent="0.25">
      <c r="A59" s="102" t="s">
        <v>352</v>
      </c>
      <c r="B59" s="103"/>
      <c r="C59" s="103"/>
      <c r="D59" s="103"/>
    </row>
    <row r="60" spans="1:4" ht="30" x14ac:dyDescent="0.25">
      <c r="A60" s="102" t="s">
        <v>488</v>
      </c>
      <c r="B60" s="103"/>
      <c r="C60" s="103"/>
      <c r="D60" s="103"/>
    </row>
    <row r="61" spans="1:4" ht="30" x14ac:dyDescent="0.25">
      <c r="A61" s="102" t="s">
        <v>487</v>
      </c>
      <c r="B61" s="103"/>
      <c r="C61" s="103"/>
      <c r="D61" s="103"/>
    </row>
    <row r="62" spans="1:4" ht="30" x14ac:dyDescent="0.25">
      <c r="A62" s="102" t="s">
        <v>486</v>
      </c>
      <c r="B62" s="103"/>
      <c r="C62" s="103"/>
      <c r="D62" s="103"/>
    </row>
    <row r="63" spans="1:4" x14ac:dyDescent="0.25">
      <c r="A63" s="105" t="s">
        <v>413</v>
      </c>
      <c r="B63" s="106"/>
      <c r="C63" s="106"/>
      <c r="D63" s="106"/>
    </row>
    <row r="64" spans="1:4" x14ac:dyDescent="0.25">
      <c r="A64" s="102" t="s">
        <v>414</v>
      </c>
      <c r="B64" s="103"/>
      <c r="C64" s="103"/>
      <c r="D64" s="103"/>
    </row>
    <row r="65" spans="1:4" x14ac:dyDescent="0.25">
      <c r="A65" s="102" t="s">
        <v>353</v>
      </c>
      <c r="B65" s="103"/>
      <c r="C65" s="103"/>
      <c r="D65" s="103"/>
    </row>
    <row r="66" spans="1:4" x14ac:dyDescent="0.25">
      <c r="A66" s="102" t="s">
        <v>354</v>
      </c>
      <c r="B66" s="103"/>
      <c r="C66" s="103"/>
      <c r="D66" s="103"/>
    </row>
    <row r="67" spans="1:4" x14ac:dyDescent="0.25">
      <c r="A67" s="102" t="s">
        <v>355</v>
      </c>
      <c r="B67" s="103"/>
      <c r="C67" s="103"/>
      <c r="D67" s="103"/>
    </row>
    <row r="68" spans="1:4" x14ac:dyDescent="0.25">
      <c r="A68" s="102" t="s">
        <v>356</v>
      </c>
      <c r="B68" s="103"/>
      <c r="C68" s="103"/>
      <c r="D68" s="103"/>
    </row>
    <row r="69" spans="1:4" x14ac:dyDescent="0.25">
      <c r="A69" s="102" t="s">
        <v>357</v>
      </c>
      <c r="B69" s="103"/>
      <c r="C69" s="103"/>
      <c r="D69" s="103"/>
    </row>
    <row r="70" spans="1:4" ht="30" x14ac:dyDescent="0.25">
      <c r="A70" s="102" t="s">
        <v>358</v>
      </c>
      <c r="B70" s="103"/>
      <c r="C70" s="103"/>
      <c r="D70" s="103"/>
    </row>
    <row r="71" spans="1:4" x14ac:dyDescent="0.25">
      <c r="A71" s="102" t="s">
        <v>359</v>
      </c>
      <c r="B71" s="103"/>
      <c r="C71" s="103"/>
      <c r="D71" s="103"/>
    </row>
    <row r="72" spans="1:4" x14ac:dyDescent="0.25">
      <c r="A72" s="102" t="s">
        <v>360</v>
      </c>
      <c r="B72" s="103"/>
      <c r="C72" s="103"/>
      <c r="D72" s="103"/>
    </row>
    <row r="73" spans="1:4" ht="30" x14ac:dyDescent="0.25">
      <c r="A73" s="102" t="s">
        <v>361</v>
      </c>
      <c r="B73" s="103"/>
      <c r="C73" s="103"/>
      <c r="D73" s="103"/>
    </row>
    <row r="74" spans="1:4" ht="30" x14ac:dyDescent="0.25">
      <c r="A74" s="102" t="s">
        <v>362</v>
      </c>
      <c r="B74" s="103"/>
      <c r="C74" s="103"/>
      <c r="D74" s="103"/>
    </row>
    <row r="75" spans="1:4" ht="30" x14ac:dyDescent="0.25">
      <c r="A75" s="102" t="s">
        <v>363</v>
      </c>
      <c r="B75" s="103"/>
      <c r="C75" s="103"/>
      <c r="D75" s="103"/>
    </row>
    <row r="76" spans="1:4" x14ac:dyDescent="0.25">
      <c r="A76" s="105" t="s">
        <v>415</v>
      </c>
      <c r="B76" s="106"/>
      <c r="C76" s="106"/>
      <c r="D76" s="106"/>
    </row>
    <row r="77" spans="1:4" x14ac:dyDescent="0.25">
      <c r="A77" s="105" t="s">
        <v>491</v>
      </c>
      <c r="B77" s="106"/>
      <c r="C77" s="106"/>
      <c r="D77" s="106"/>
    </row>
    <row r="78" spans="1:4" x14ac:dyDescent="0.25">
      <c r="A78" s="105" t="s">
        <v>364</v>
      </c>
      <c r="B78" s="106"/>
      <c r="C78" s="106"/>
      <c r="D78" s="106"/>
    </row>
    <row r="79" spans="1:4" x14ac:dyDescent="0.25">
      <c r="A79" s="102" t="s">
        <v>365</v>
      </c>
      <c r="B79" s="103"/>
      <c r="C79" s="103"/>
      <c r="D79" s="103"/>
    </row>
    <row r="80" spans="1:4" x14ac:dyDescent="0.25">
      <c r="A80" s="102" t="s">
        <v>366</v>
      </c>
      <c r="B80" s="103"/>
      <c r="C80" s="103"/>
      <c r="D80" s="103"/>
    </row>
    <row r="81" spans="1:4" x14ac:dyDescent="0.25">
      <c r="A81" s="102" t="s">
        <v>367</v>
      </c>
      <c r="B81" s="103"/>
      <c r="C81" s="103"/>
      <c r="D81" s="103"/>
    </row>
    <row r="82" spans="1:4" x14ac:dyDescent="0.25">
      <c r="A82" s="105" t="s">
        <v>490</v>
      </c>
      <c r="B82" s="106"/>
      <c r="C82" s="106"/>
      <c r="D82" s="106"/>
    </row>
    <row r="83" spans="1:4" x14ac:dyDescent="0.25">
      <c r="A83" s="148" t="s">
        <v>418</v>
      </c>
      <c r="B83" s="108">
        <v>4119892</v>
      </c>
      <c r="C83" s="108"/>
      <c r="D83" s="108">
        <v>3485069</v>
      </c>
    </row>
    <row r="84" spans="1:4" x14ac:dyDescent="0.25">
      <c r="A84" s="105" t="s">
        <v>368</v>
      </c>
      <c r="B84" s="157"/>
      <c r="C84" s="157"/>
      <c r="D84" s="157"/>
    </row>
    <row r="85" spans="1:4" x14ac:dyDescent="0.25">
      <c r="A85" s="102" t="s">
        <v>369</v>
      </c>
      <c r="B85" s="103">
        <v>975927</v>
      </c>
      <c r="C85" s="103"/>
      <c r="D85" s="103">
        <v>975927</v>
      </c>
    </row>
    <row r="86" spans="1:4" x14ac:dyDescent="0.25">
      <c r="A86" s="102" t="s">
        <v>370</v>
      </c>
      <c r="B86" s="103"/>
      <c r="C86" s="103"/>
      <c r="D86" s="103"/>
    </row>
    <row r="87" spans="1:4" x14ac:dyDescent="0.25">
      <c r="A87" s="102" t="s">
        <v>371</v>
      </c>
      <c r="B87" s="103">
        <v>488411</v>
      </c>
      <c r="C87" s="103"/>
      <c r="D87" s="103">
        <v>488411</v>
      </c>
    </row>
    <row r="88" spans="1:4" x14ac:dyDescent="0.25">
      <c r="A88" s="102" t="s">
        <v>372</v>
      </c>
      <c r="B88" s="103">
        <v>2644715</v>
      </c>
      <c r="C88" s="103"/>
      <c r="D88" s="103">
        <v>-363466</v>
      </c>
    </row>
    <row r="89" spans="1:4" x14ac:dyDescent="0.25">
      <c r="A89" s="102" t="s">
        <v>373</v>
      </c>
      <c r="B89" s="103"/>
      <c r="C89" s="103"/>
      <c r="D89" s="103"/>
    </row>
    <row r="90" spans="1:4" x14ac:dyDescent="0.25">
      <c r="A90" s="102" t="s">
        <v>374</v>
      </c>
      <c r="B90" s="103">
        <v>-3008181</v>
      </c>
      <c r="C90" s="103"/>
      <c r="D90" s="103">
        <v>-538520</v>
      </c>
    </row>
    <row r="91" spans="1:4" x14ac:dyDescent="0.25">
      <c r="A91" s="105" t="s">
        <v>492</v>
      </c>
      <c r="B91" s="106">
        <v>1100872</v>
      </c>
      <c r="C91" s="106"/>
      <c r="D91" s="106">
        <v>564352</v>
      </c>
    </row>
    <row r="92" spans="1:4" ht="30" x14ac:dyDescent="0.25">
      <c r="A92" s="102" t="s">
        <v>375</v>
      </c>
      <c r="B92" s="103">
        <v>25373</v>
      </c>
      <c r="C92" s="103"/>
      <c r="D92" s="103">
        <v>0</v>
      </c>
    </row>
    <row r="93" spans="1:4" ht="30" x14ac:dyDescent="0.25">
      <c r="A93" s="102" t="s">
        <v>376</v>
      </c>
      <c r="B93" s="103"/>
      <c r="C93" s="103"/>
      <c r="D93" s="103"/>
    </row>
    <row r="94" spans="1:4" ht="30" x14ac:dyDescent="0.25">
      <c r="A94" s="102" t="s">
        <v>377</v>
      </c>
      <c r="B94" s="103">
        <v>144384</v>
      </c>
      <c r="C94" s="103"/>
      <c r="D94" s="103">
        <v>25959</v>
      </c>
    </row>
    <row r="95" spans="1:4" ht="30" x14ac:dyDescent="0.25">
      <c r="A95" s="102" t="s">
        <v>378</v>
      </c>
      <c r="B95" s="103"/>
      <c r="C95" s="103"/>
      <c r="D95" s="103"/>
    </row>
    <row r="96" spans="1:4" ht="30" x14ac:dyDescent="0.25">
      <c r="A96" s="102" t="s">
        <v>493</v>
      </c>
      <c r="B96" s="103"/>
      <c r="C96" s="103"/>
      <c r="D96" s="103"/>
    </row>
    <row r="97" spans="1:4" x14ac:dyDescent="0.25">
      <c r="A97" s="102" t="s">
        <v>379</v>
      </c>
      <c r="B97" s="103"/>
      <c r="C97" s="103"/>
      <c r="D97" s="103"/>
    </row>
    <row r="98" spans="1:4" x14ac:dyDescent="0.25">
      <c r="A98" s="102" t="s">
        <v>380</v>
      </c>
      <c r="B98" s="103"/>
      <c r="C98" s="103"/>
      <c r="D98" s="103"/>
    </row>
    <row r="99" spans="1:4" ht="30" x14ac:dyDescent="0.25">
      <c r="A99" s="102" t="s">
        <v>494</v>
      </c>
      <c r="B99" s="103"/>
      <c r="C99" s="103"/>
      <c r="D99" s="103"/>
    </row>
    <row r="100" spans="1:4" ht="30" x14ac:dyDescent="0.25">
      <c r="A100" s="102" t="s">
        <v>495</v>
      </c>
      <c r="B100" s="103"/>
      <c r="C100" s="103"/>
      <c r="D100" s="103"/>
    </row>
    <row r="101" spans="1:4" x14ac:dyDescent="0.25">
      <c r="A101" s="105" t="s">
        <v>420</v>
      </c>
      <c r="B101" s="106">
        <v>169757</v>
      </c>
      <c r="C101" s="106"/>
      <c r="D101" s="106">
        <v>25959</v>
      </c>
    </row>
    <row r="102" spans="1:4" ht="30" x14ac:dyDescent="0.25">
      <c r="A102" s="102" t="s">
        <v>381</v>
      </c>
      <c r="B102" s="103"/>
      <c r="C102" s="103"/>
      <c r="D102" s="103"/>
    </row>
    <row r="103" spans="1:4" ht="30" x14ac:dyDescent="0.25">
      <c r="A103" s="102" t="s">
        <v>382</v>
      </c>
      <c r="B103" s="103"/>
      <c r="C103" s="103"/>
      <c r="D103" s="103"/>
    </row>
    <row r="104" spans="1:4" ht="30" x14ac:dyDescent="0.25">
      <c r="A104" s="102" t="s">
        <v>383</v>
      </c>
      <c r="B104" s="103"/>
      <c r="C104" s="103"/>
      <c r="D104" s="103"/>
    </row>
    <row r="105" spans="1:4" ht="30" x14ac:dyDescent="0.25">
      <c r="A105" s="102" t="s">
        <v>384</v>
      </c>
      <c r="B105" s="103"/>
      <c r="C105" s="103"/>
      <c r="D105" s="103"/>
    </row>
    <row r="106" spans="1:4" ht="30" x14ac:dyDescent="0.25">
      <c r="A106" s="102" t="s">
        <v>496</v>
      </c>
      <c r="B106" s="103"/>
      <c r="C106" s="103"/>
      <c r="D106" s="103"/>
    </row>
    <row r="107" spans="1:4" ht="30" x14ac:dyDescent="0.25">
      <c r="A107" s="102" t="s">
        <v>385</v>
      </c>
      <c r="B107" s="103"/>
      <c r="C107" s="103"/>
      <c r="D107" s="103"/>
    </row>
    <row r="108" spans="1:4" ht="30" x14ac:dyDescent="0.25">
      <c r="A108" s="102" t="s">
        <v>386</v>
      </c>
      <c r="B108" s="103"/>
      <c r="C108" s="103"/>
      <c r="D108" s="103"/>
    </row>
    <row r="109" spans="1:4" ht="30" x14ac:dyDescent="0.25">
      <c r="A109" s="102" t="s">
        <v>497</v>
      </c>
      <c r="B109" s="103"/>
      <c r="C109" s="103"/>
      <c r="D109" s="103"/>
    </row>
    <row r="110" spans="1:4" ht="30" x14ac:dyDescent="0.25">
      <c r="A110" s="102" t="s">
        <v>498</v>
      </c>
      <c r="B110" s="103"/>
      <c r="C110" s="103"/>
      <c r="D110" s="103"/>
    </row>
    <row r="111" spans="1:4" x14ac:dyDescent="0.25">
      <c r="A111" s="105" t="s">
        <v>421</v>
      </c>
      <c r="B111" s="106"/>
      <c r="C111" s="106"/>
      <c r="D111" s="106"/>
    </row>
    <row r="112" spans="1:4" x14ac:dyDescent="0.25">
      <c r="A112" s="102" t="s">
        <v>387</v>
      </c>
      <c r="B112" s="103">
        <v>0</v>
      </c>
      <c r="C112" s="103"/>
      <c r="D112" s="103">
        <v>0</v>
      </c>
    </row>
    <row r="113" spans="1:4" ht="30" x14ac:dyDescent="0.25">
      <c r="A113" s="102" t="s">
        <v>388</v>
      </c>
      <c r="B113" s="103"/>
      <c r="C113" s="103"/>
      <c r="D113" s="103"/>
    </row>
    <row r="114" spans="1:4" x14ac:dyDescent="0.25">
      <c r="A114" s="102" t="s">
        <v>389</v>
      </c>
      <c r="B114" s="103"/>
      <c r="C114" s="103"/>
      <c r="D114" s="103"/>
    </row>
    <row r="115" spans="1:4" x14ac:dyDescent="0.25">
      <c r="A115" s="102" t="s">
        <v>390</v>
      </c>
      <c r="B115" s="103"/>
      <c r="C115" s="103"/>
      <c r="D115" s="103"/>
    </row>
    <row r="116" spans="1:4" ht="30" x14ac:dyDescent="0.25">
      <c r="A116" s="102" t="s">
        <v>391</v>
      </c>
      <c r="B116" s="103"/>
      <c r="C116" s="103"/>
      <c r="D116" s="103"/>
    </row>
    <row r="117" spans="1:4" ht="30" x14ac:dyDescent="0.25">
      <c r="A117" s="102" t="s">
        <v>392</v>
      </c>
      <c r="B117" s="103"/>
      <c r="C117" s="103"/>
      <c r="D117" s="103"/>
    </row>
    <row r="118" spans="1:4" ht="30" x14ac:dyDescent="0.25">
      <c r="A118" s="102" t="s">
        <v>393</v>
      </c>
      <c r="B118" s="103"/>
      <c r="C118" s="103"/>
      <c r="D118" s="103"/>
    </row>
    <row r="119" spans="1:4" x14ac:dyDescent="0.25">
      <c r="A119" s="105" t="s">
        <v>499</v>
      </c>
      <c r="B119" s="103">
        <v>0</v>
      </c>
      <c r="C119" s="103"/>
      <c r="D119" s="103">
        <v>0</v>
      </c>
    </row>
    <row r="120" spans="1:4" x14ac:dyDescent="0.25">
      <c r="A120" s="105" t="s">
        <v>422</v>
      </c>
      <c r="B120" s="106">
        <v>169757</v>
      </c>
      <c r="C120" s="106"/>
      <c r="D120" s="106">
        <v>25959</v>
      </c>
    </row>
    <row r="121" spans="1:4" x14ac:dyDescent="0.25">
      <c r="A121" s="105" t="s">
        <v>395</v>
      </c>
      <c r="B121" s="106"/>
      <c r="C121" s="106"/>
      <c r="D121" s="106"/>
    </row>
    <row r="122" spans="1:4" ht="25.5" x14ac:dyDescent="0.25">
      <c r="A122" s="105" t="s">
        <v>396</v>
      </c>
      <c r="B122" s="106"/>
      <c r="C122" s="106"/>
      <c r="D122" s="106"/>
    </row>
    <row r="123" spans="1:4" x14ac:dyDescent="0.25">
      <c r="A123" s="102" t="s">
        <v>397</v>
      </c>
      <c r="B123" s="103"/>
      <c r="C123" s="103"/>
      <c r="D123" s="103"/>
    </row>
    <row r="124" spans="1:4" x14ac:dyDescent="0.25">
      <c r="A124" s="102" t="s">
        <v>398</v>
      </c>
      <c r="B124" s="103">
        <v>2849263</v>
      </c>
      <c r="C124" s="103"/>
      <c r="D124" s="103">
        <v>2894758</v>
      </c>
    </row>
    <row r="125" spans="1:4" x14ac:dyDescent="0.25">
      <c r="A125" s="102" t="s">
        <v>399</v>
      </c>
      <c r="B125" s="103"/>
      <c r="C125" s="103"/>
      <c r="D125" s="103"/>
    </row>
    <row r="126" spans="1:4" x14ac:dyDescent="0.25">
      <c r="A126" s="105" t="s">
        <v>500</v>
      </c>
      <c r="B126" s="106">
        <v>2849263</v>
      </c>
      <c r="C126" s="106"/>
      <c r="D126" s="106">
        <v>2894758</v>
      </c>
    </row>
    <row r="127" spans="1:4" x14ac:dyDescent="0.25">
      <c r="A127" s="148" t="s">
        <v>501</v>
      </c>
      <c r="B127" s="108">
        <v>4119892</v>
      </c>
      <c r="C127" s="108"/>
      <c r="D127" s="108">
        <v>3485069</v>
      </c>
    </row>
  </sheetData>
  <mergeCells count="3">
    <mergeCell ref="A1:D1"/>
    <mergeCell ref="A2:D2"/>
    <mergeCell ref="A4: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workbookViewId="0">
      <selection activeCell="A5" sqref="A5:D5"/>
    </sheetView>
  </sheetViews>
  <sheetFormatPr defaultRowHeight="15" x14ac:dyDescent="0.25"/>
  <cols>
    <col min="1" max="1" width="101.28515625" customWidth="1"/>
    <col min="3" max="3" width="18.5703125" customWidth="1"/>
    <col min="4" max="4" width="19.5703125" customWidth="1"/>
    <col min="5" max="5" width="18.28515625" customWidth="1"/>
    <col min="6" max="6" width="15.42578125" customWidth="1"/>
  </cols>
  <sheetData>
    <row r="1" spans="1:5" x14ac:dyDescent="0.25">
      <c r="A1" s="117" t="s">
        <v>464</v>
      </c>
      <c r="B1" s="88"/>
      <c r="C1" s="88"/>
      <c r="D1" s="88"/>
      <c r="E1" s="88"/>
    </row>
    <row r="2" spans="1:5" ht="26.25" customHeight="1" x14ac:dyDescent="0.25">
      <c r="A2" s="505" t="s">
        <v>976</v>
      </c>
      <c r="B2" s="510"/>
      <c r="C2" s="510"/>
      <c r="D2" s="510"/>
      <c r="E2" s="467"/>
    </row>
    <row r="3" spans="1:5" ht="30" customHeight="1" x14ac:dyDescent="0.25">
      <c r="A3" s="469" t="s">
        <v>906</v>
      </c>
      <c r="B3" s="466"/>
      <c r="C3" s="466"/>
      <c r="D3" s="466"/>
      <c r="E3" s="467"/>
    </row>
    <row r="5" spans="1:5" x14ac:dyDescent="0.25">
      <c r="A5" s="511" t="s">
        <v>1020</v>
      </c>
      <c r="B5" s="511"/>
      <c r="C5" s="511"/>
      <c r="D5" s="511"/>
    </row>
    <row r="6" spans="1:5" ht="30" x14ac:dyDescent="0.3">
      <c r="A6" s="2" t="s">
        <v>576</v>
      </c>
      <c r="B6" s="3" t="s">
        <v>577</v>
      </c>
      <c r="C6" s="428" t="s">
        <v>991</v>
      </c>
      <c r="D6" s="428" t="s">
        <v>979</v>
      </c>
    </row>
    <row r="7" spans="1:5" x14ac:dyDescent="0.25">
      <c r="A7" s="30" t="s">
        <v>879</v>
      </c>
      <c r="B7" s="29" t="s">
        <v>603</v>
      </c>
      <c r="C7" s="429">
        <v>9407629</v>
      </c>
      <c r="D7" s="429">
        <v>13286638</v>
      </c>
    </row>
    <row r="8" spans="1:5" x14ac:dyDescent="0.25">
      <c r="A8" s="5" t="s">
        <v>880</v>
      </c>
      <c r="B8" s="29" t="s">
        <v>610</v>
      </c>
      <c r="C8" s="429">
        <v>3931441</v>
      </c>
      <c r="D8" s="429">
        <v>972553</v>
      </c>
    </row>
    <row r="9" spans="1:5" x14ac:dyDescent="0.25">
      <c r="A9" s="43" t="s">
        <v>67</v>
      </c>
      <c r="B9" s="44" t="s">
        <v>611</v>
      </c>
      <c r="C9" s="429">
        <f>SUM(C7:C8)</f>
        <v>13339070</v>
      </c>
      <c r="D9" s="429">
        <f>SUM(D7:D8)</f>
        <v>14259191</v>
      </c>
    </row>
    <row r="10" spans="1:5" x14ac:dyDescent="0.25">
      <c r="A10" s="36" t="s">
        <v>38</v>
      </c>
      <c r="B10" s="44" t="s">
        <v>612</v>
      </c>
      <c r="C10" s="429">
        <v>2534048</v>
      </c>
      <c r="D10" s="429">
        <v>2288133</v>
      </c>
    </row>
    <row r="11" spans="1:5" x14ac:dyDescent="0.25">
      <c r="A11" s="5" t="s">
        <v>881</v>
      </c>
      <c r="B11" s="29" t="s">
        <v>619</v>
      </c>
      <c r="C11" s="429">
        <v>804656</v>
      </c>
      <c r="D11" s="429">
        <v>1143508</v>
      </c>
    </row>
    <row r="12" spans="1:5" x14ac:dyDescent="0.25">
      <c r="A12" s="5" t="s">
        <v>68</v>
      </c>
      <c r="B12" s="29" t="s">
        <v>624</v>
      </c>
      <c r="C12" s="429">
        <v>166793</v>
      </c>
      <c r="D12" s="429">
        <v>193923</v>
      </c>
    </row>
    <row r="13" spans="1:5" x14ac:dyDescent="0.25">
      <c r="A13" s="5" t="s">
        <v>882</v>
      </c>
      <c r="B13" s="29" t="s">
        <v>636</v>
      </c>
      <c r="C13" s="429">
        <v>3481865</v>
      </c>
      <c r="D13" s="429">
        <v>4900686</v>
      </c>
    </row>
    <row r="14" spans="1:5" x14ac:dyDescent="0.25">
      <c r="A14" s="5" t="s">
        <v>883</v>
      </c>
      <c r="B14" s="29" t="s">
        <v>641</v>
      </c>
      <c r="C14" s="429">
        <v>155805</v>
      </c>
      <c r="D14" s="429">
        <v>211129</v>
      </c>
    </row>
    <row r="15" spans="1:5" x14ac:dyDescent="0.25">
      <c r="A15" s="5" t="s">
        <v>884</v>
      </c>
      <c r="B15" s="29" t="s">
        <v>650</v>
      </c>
      <c r="C15" s="429">
        <v>921353</v>
      </c>
      <c r="D15" s="429">
        <v>1309297</v>
      </c>
    </row>
    <row r="16" spans="1:5" x14ac:dyDescent="0.25">
      <c r="A16" s="36" t="s">
        <v>885</v>
      </c>
      <c r="B16" s="44" t="s">
        <v>651</v>
      </c>
      <c r="C16" s="429">
        <f>SUM(C11:C15)</f>
        <v>5530472</v>
      </c>
      <c r="D16" s="429">
        <f>SUM(D11:D15)</f>
        <v>7758543</v>
      </c>
    </row>
    <row r="17" spans="1:4" x14ac:dyDescent="0.25">
      <c r="A17" s="12" t="s">
        <v>652</v>
      </c>
      <c r="B17" s="29" t="s">
        <v>653</v>
      </c>
      <c r="C17" s="429"/>
      <c r="D17" s="429"/>
    </row>
    <row r="18" spans="1:4" x14ac:dyDescent="0.25">
      <c r="A18" s="12" t="s">
        <v>886</v>
      </c>
      <c r="B18" s="29" t="s">
        <v>654</v>
      </c>
      <c r="C18" s="429"/>
      <c r="D18" s="429"/>
    </row>
    <row r="19" spans="1:4" x14ac:dyDescent="0.25">
      <c r="A19" s="16" t="s">
        <v>44</v>
      </c>
      <c r="B19" s="29" t="s">
        <v>655</v>
      </c>
      <c r="C19" s="429"/>
      <c r="D19" s="429"/>
    </row>
    <row r="20" spans="1:4" x14ac:dyDescent="0.25">
      <c r="A20" s="16" t="s">
        <v>45</v>
      </c>
      <c r="B20" s="29" t="s">
        <v>656</v>
      </c>
      <c r="C20" s="429"/>
      <c r="D20" s="429"/>
    </row>
    <row r="21" spans="1:4" x14ac:dyDescent="0.25">
      <c r="A21" s="16" t="s">
        <v>46</v>
      </c>
      <c r="B21" s="29" t="s">
        <v>657</v>
      </c>
      <c r="C21" s="429"/>
      <c r="D21" s="429"/>
    </row>
    <row r="22" spans="1:4" x14ac:dyDescent="0.25">
      <c r="A22" s="12" t="s">
        <v>47</v>
      </c>
      <c r="B22" s="29" t="s">
        <v>658</v>
      </c>
      <c r="C22" s="429"/>
      <c r="D22" s="429"/>
    </row>
    <row r="23" spans="1:4" x14ac:dyDescent="0.25">
      <c r="A23" s="12" t="s">
        <v>48</v>
      </c>
      <c r="B23" s="29" t="s">
        <v>659</v>
      </c>
      <c r="C23" s="429"/>
      <c r="D23" s="429"/>
    </row>
    <row r="24" spans="1:4" x14ac:dyDescent="0.25">
      <c r="A24" s="12" t="s">
        <v>49</v>
      </c>
      <c r="B24" s="29" t="s">
        <v>660</v>
      </c>
      <c r="C24" s="429">
        <v>2628639</v>
      </c>
      <c r="D24" s="429">
        <v>3342953</v>
      </c>
    </row>
    <row r="25" spans="1:4" x14ac:dyDescent="0.25">
      <c r="A25" s="41" t="s">
        <v>11</v>
      </c>
      <c r="B25" s="44" t="s">
        <v>661</v>
      </c>
      <c r="C25" s="429">
        <f>SUM(C17:C24)</f>
        <v>2628639</v>
      </c>
      <c r="D25" s="429">
        <f>SUM(D17:D24)</f>
        <v>3342953</v>
      </c>
    </row>
    <row r="26" spans="1:4" x14ac:dyDescent="0.25">
      <c r="A26" s="11" t="s">
        <v>967</v>
      </c>
      <c r="B26" s="29" t="s">
        <v>662</v>
      </c>
      <c r="C26" s="429">
        <v>561012</v>
      </c>
      <c r="D26" s="429">
        <v>370039</v>
      </c>
    </row>
    <row r="27" spans="1:4" x14ac:dyDescent="0.25">
      <c r="A27" s="11" t="s">
        <v>663</v>
      </c>
      <c r="B27" s="29" t="s">
        <v>664</v>
      </c>
      <c r="C27" s="429"/>
      <c r="D27" s="429"/>
    </row>
    <row r="28" spans="1:4" x14ac:dyDescent="0.25">
      <c r="A28" s="11" t="s">
        <v>665</v>
      </c>
      <c r="B28" s="29" t="s">
        <v>666</v>
      </c>
      <c r="C28" s="429"/>
      <c r="D28" s="429"/>
    </row>
    <row r="29" spans="1:4" x14ac:dyDescent="0.25">
      <c r="A29" s="11" t="s">
        <v>12</v>
      </c>
      <c r="B29" s="29" t="s">
        <v>667</v>
      </c>
      <c r="C29" s="429"/>
      <c r="D29" s="429"/>
    </row>
    <row r="30" spans="1:4" x14ac:dyDescent="0.25">
      <c r="A30" s="11" t="s">
        <v>51</v>
      </c>
      <c r="B30" s="29" t="s">
        <v>668</v>
      </c>
      <c r="C30" s="429"/>
      <c r="D30" s="429"/>
    </row>
    <row r="31" spans="1:4" x14ac:dyDescent="0.25">
      <c r="A31" s="11" t="s">
        <v>14</v>
      </c>
      <c r="B31" s="29" t="s">
        <v>669</v>
      </c>
      <c r="C31" s="429">
        <v>36651730</v>
      </c>
      <c r="D31" s="429">
        <v>33892546</v>
      </c>
    </row>
    <row r="32" spans="1:4" x14ac:dyDescent="0.25">
      <c r="A32" s="11" t="s">
        <v>52</v>
      </c>
      <c r="B32" s="29" t="s">
        <v>670</v>
      </c>
      <c r="C32" s="429"/>
      <c r="D32" s="429"/>
    </row>
    <row r="33" spans="1:4" x14ac:dyDescent="0.25">
      <c r="A33" s="11" t="s">
        <v>53</v>
      </c>
      <c r="B33" s="29" t="s">
        <v>671</v>
      </c>
      <c r="C33" s="429"/>
      <c r="D33" s="429"/>
    </row>
    <row r="34" spans="1:4" x14ac:dyDescent="0.25">
      <c r="A34" s="11" t="s">
        <v>672</v>
      </c>
      <c r="B34" s="29" t="s">
        <v>673</v>
      </c>
      <c r="C34" s="429"/>
      <c r="D34" s="429"/>
    </row>
    <row r="35" spans="1:4" x14ac:dyDescent="0.25">
      <c r="A35" s="18" t="s">
        <v>674</v>
      </c>
      <c r="B35" s="29" t="s">
        <v>675</v>
      </c>
      <c r="C35" s="429"/>
      <c r="D35" s="429"/>
    </row>
    <row r="36" spans="1:4" x14ac:dyDescent="0.25">
      <c r="A36" s="11" t="s">
        <v>54</v>
      </c>
      <c r="B36" s="29" t="s">
        <v>676</v>
      </c>
      <c r="C36" s="429">
        <v>123560</v>
      </c>
      <c r="D36" s="429">
        <v>0</v>
      </c>
    </row>
    <row r="37" spans="1:4" x14ac:dyDescent="0.25">
      <c r="A37" s="18" t="s">
        <v>232</v>
      </c>
      <c r="B37" s="29" t="s">
        <v>677</v>
      </c>
      <c r="C37" s="429"/>
      <c r="D37" s="429"/>
    </row>
    <row r="38" spans="1:4" x14ac:dyDescent="0.25">
      <c r="A38" s="18" t="s">
        <v>233</v>
      </c>
      <c r="B38" s="29" t="s">
        <v>677</v>
      </c>
      <c r="C38" s="429"/>
      <c r="D38" s="429"/>
    </row>
    <row r="39" spans="1:4" x14ac:dyDescent="0.25">
      <c r="A39" s="41" t="s">
        <v>17</v>
      </c>
      <c r="B39" s="44" t="s">
        <v>678</v>
      </c>
      <c r="C39" s="429">
        <f>SUM(C26:C38)</f>
        <v>37336302</v>
      </c>
      <c r="D39" s="429">
        <f>SUM(D26:D38)</f>
        <v>34262585</v>
      </c>
    </row>
    <row r="40" spans="1:4" ht="15.75" x14ac:dyDescent="0.25">
      <c r="A40" s="132" t="s">
        <v>178</v>
      </c>
      <c r="B40" s="133"/>
      <c r="C40" s="430">
        <f>C9+C10+C16+C25+C39</f>
        <v>61368531</v>
      </c>
      <c r="D40" s="430">
        <f>D9+D10+D16+D25+D39</f>
        <v>61911405</v>
      </c>
    </row>
    <row r="41" spans="1:4" x14ac:dyDescent="0.25">
      <c r="A41" s="33" t="s">
        <v>679</v>
      </c>
      <c r="B41" s="29" t="s">
        <v>680</v>
      </c>
      <c r="C41" s="429"/>
      <c r="D41" s="429"/>
    </row>
    <row r="42" spans="1:4" x14ac:dyDescent="0.25">
      <c r="A42" s="33" t="s">
        <v>55</v>
      </c>
      <c r="B42" s="29" t="s">
        <v>681</v>
      </c>
      <c r="C42" s="429"/>
      <c r="D42" s="429"/>
    </row>
    <row r="43" spans="1:4" x14ac:dyDescent="0.25">
      <c r="A43" s="33" t="s">
        <v>682</v>
      </c>
      <c r="B43" s="29" t="s">
        <v>683</v>
      </c>
      <c r="C43" s="429">
        <v>703400</v>
      </c>
      <c r="D43" s="429">
        <v>0</v>
      </c>
    </row>
    <row r="44" spans="1:4" x14ac:dyDescent="0.25">
      <c r="A44" s="33" t="s">
        <v>684</v>
      </c>
      <c r="B44" s="29" t="s">
        <v>685</v>
      </c>
      <c r="C44" s="429">
        <v>1838748</v>
      </c>
      <c r="D44" s="429">
        <v>976763</v>
      </c>
    </row>
    <row r="45" spans="1:4" x14ac:dyDescent="0.25">
      <c r="A45" s="6" t="s">
        <v>686</v>
      </c>
      <c r="B45" s="29" t="s">
        <v>687</v>
      </c>
      <c r="C45" s="429"/>
      <c r="D45" s="429"/>
    </row>
    <row r="46" spans="1:4" x14ac:dyDescent="0.25">
      <c r="A46" s="6" t="s">
        <v>688</v>
      </c>
      <c r="B46" s="29" t="s">
        <v>689</v>
      </c>
      <c r="C46" s="429"/>
      <c r="D46" s="429"/>
    </row>
    <row r="47" spans="1:4" x14ac:dyDescent="0.25">
      <c r="A47" s="6" t="s">
        <v>690</v>
      </c>
      <c r="B47" s="29" t="s">
        <v>691</v>
      </c>
      <c r="C47" s="429">
        <v>686380</v>
      </c>
      <c r="D47" s="429">
        <v>263727</v>
      </c>
    </row>
    <row r="48" spans="1:4" x14ac:dyDescent="0.25">
      <c r="A48" s="42" t="s">
        <v>19</v>
      </c>
      <c r="B48" s="44" t="s">
        <v>692</v>
      </c>
      <c r="C48" s="429">
        <f>SUM(C41:C47)</f>
        <v>3228528</v>
      </c>
      <c r="D48" s="429">
        <f>SUM(D41:D47)</f>
        <v>1240490</v>
      </c>
    </row>
    <row r="49" spans="1:4" x14ac:dyDescent="0.25">
      <c r="A49" s="12" t="s">
        <v>693</v>
      </c>
      <c r="B49" s="29" t="s">
        <v>694</v>
      </c>
      <c r="C49" s="429">
        <v>595000</v>
      </c>
      <c r="D49" s="429">
        <v>4916332</v>
      </c>
    </row>
    <row r="50" spans="1:4" x14ac:dyDescent="0.25">
      <c r="A50" s="12" t="s">
        <v>695</v>
      </c>
      <c r="B50" s="29" t="s">
        <v>696</v>
      </c>
      <c r="C50" s="429"/>
      <c r="D50" s="429"/>
    </row>
    <row r="51" spans="1:4" x14ac:dyDescent="0.25">
      <c r="A51" s="12" t="s">
        <v>697</v>
      </c>
      <c r="B51" s="29" t="s">
        <v>698</v>
      </c>
      <c r="C51" s="429"/>
      <c r="D51" s="429"/>
    </row>
    <row r="52" spans="1:4" x14ac:dyDescent="0.25">
      <c r="A52" s="12" t="s">
        <v>699</v>
      </c>
      <c r="B52" s="29" t="s">
        <v>700</v>
      </c>
      <c r="C52" s="429">
        <v>120150</v>
      </c>
      <c r="D52" s="429">
        <v>1279555</v>
      </c>
    </row>
    <row r="53" spans="1:4" x14ac:dyDescent="0.25">
      <c r="A53" s="41" t="s">
        <v>20</v>
      </c>
      <c r="B53" s="44" t="s">
        <v>701</v>
      </c>
      <c r="C53" s="429">
        <f>SUM(C49:C52)</f>
        <v>715150</v>
      </c>
      <c r="D53" s="429">
        <f>SUM(D49:D52)</f>
        <v>6195887</v>
      </c>
    </row>
    <row r="54" spans="1:4" x14ac:dyDescent="0.25">
      <c r="A54" s="12" t="s">
        <v>702</v>
      </c>
      <c r="B54" s="29" t="s">
        <v>703</v>
      </c>
      <c r="C54" s="429"/>
      <c r="D54" s="429"/>
    </row>
    <row r="55" spans="1:4" x14ac:dyDescent="0.25">
      <c r="A55" s="12" t="s">
        <v>56</v>
      </c>
      <c r="B55" s="29" t="s">
        <v>704</v>
      </c>
      <c r="C55" s="429"/>
      <c r="D55" s="429"/>
    </row>
    <row r="56" spans="1:4" x14ac:dyDescent="0.25">
      <c r="A56" s="12" t="s">
        <v>57</v>
      </c>
      <c r="B56" s="29" t="s">
        <v>705</v>
      </c>
      <c r="C56" s="429"/>
      <c r="D56" s="429"/>
    </row>
    <row r="57" spans="1:4" x14ac:dyDescent="0.25">
      <c r="A57" s="12" t="s">
        <v>58</v>
      </c>
      <c r="B57" s="29" t="s">
        <v>706</v>
      </c>
      <c r="C57" s="429"/>
      <c r="D57" s="429"/>
    </row>
    <row r="58" spans="1:4" x14ac:dyDescent="0.25">
      <c r="A58" s="12" t="s">
        <v>59</v>
      </c>
      <c r="B58" s="29" t="s">
        <v>707</v>
      </c>
      <c r="C58" s="429"/>
      <c r="D58" s="429"/>
    </row>
    <row r="59" spans="1:4" x14ac:dyDescent="0.25">
      <c r="A59" s="12" t="s">
        <v>60</v>
      </c>
      <c r="B59" s="29" t="s">
        <v>708</v>
      </c>
      <c r="C59" s="429"/>
      <c r="D59" s="429"/>
    </row>
    <row r="60" spans="1:4" x14ac:dyDescent="0.25">
      <c r="A60" s="12" t="s">
        <v>709</v>
      </c>
      <c r="B60" s="29" t="s">
        <v>710</v>
      </c>
      <c r="C60" s="429"/>
      <c r="D60" s="429"/>
    </row>
    <row r="61" spans="1:4" x14ac:dyDescent="0.25">
      <c r="A61" s="12" t="s">
        <v>61</v>
      </c>
      <c r="B61" s="29" t="s">
        <v>711</v>
      </c>
      <c r="C61" s="429">
        <v>1000000</v>
      </c>
      <c r="D61" s="429">
        <v>0</v>
      </c>
    </row>
    <row r="62" spans="1:4" x14ac:dyDescent="0.25">
      <c r="A62" s="41" t="s">
        <v>21</v>
      </c>
      <c r="B62" s="44" t="s">
        <v>712</v>
      </c>
      <c r="C62" s="429">
        <f>SUM(C54:C61)</f>
        <v>1000000</v>
      </c>
      <c r="D62" s="429">
        <f>SUM(D54:D61)</f>
        <v>0</v>
      </c>
    </row>
    <row r="63" spans="1:4" ht="15.75" x14ac:dyDescent="0.25">
      <c r="A63" s="319" t="s">
        <v>177</v>
      </c>
      <c r="B63" s="330"/>
      <c r="C63" s="441">
        <f>C48+C53+C62</f>
        <v>4943678</v>
      </c>
      <c r="D63" s="441">
        <f>D48+D53+D62</f>
        <v>7436377</v>
      </c>
    </row>
    <row r="64" spans="1:4" ht="15.75" x14ac:dyDescent="0.25">
      <c r="A64" s="442" t="s">
        <v>69</v>
      </c>
      <c r="B64" s="443" t="s">
        <v>713</v>
      </c>
      <c r="C64" s="438">
        <f>C40+C63</f>
        <v>66312209</v>
      </c>
      <c r="D64" s="438">
        <f>D40+D63</f>
        <v>69347782</v>
      </c>
    </row>
    <row r="65" spans="1:4" x14ac:dyDescent="0.25">
      <c r="A65" s="14" t="s">
        <v>26</v>
      </c>
      <c r="B65" s="7" t="s">
        <v>721</v>
      </c>
      <c r="C65" s="431"/>
      <c r="D65" s="431"/>
    </row>
    <row r="66" spans="1:4" x14ac:dyDescent="0.25">
      <c r="A66" s="13" t="s">
        <v>29</v>
      </c>
      <c r="B66" s="7" t="s">
        <v>729</v>
      </c>
      <c r="C66" s="432"/>
      <c r="D66" s="432"/>
    </row>
    <row r="67" spans="1:4" x14ac:dyDescent="0.25">
      <c r="A67" s="34" t="s">
        <v>730</v>
      </c>
      <c r="B67" s="5" t="s">
        <v>731</v>
      </c>
      <c r="C67" s="433"/>
      <c r="D67" s="433"/>
    </row>
    <row r="68" spans="1:4" x14ac:dyDescent="0.25">
      <c r="A68" s="34" t="s">
        <v>732</v>
      </c>
      <c r="B68" s="5" t="s">
        <v>733</v>
      </c>
      <c r="C68" s="434">
        <v>2668376</v>
      </c>
      <c r="D68" s="434">
        <v>3060499</v>
      </c>
    </row>
    <row r="69" spans="1:4" x14ac:dyDescent="0.25">
      <c r="A69" s="13" t="s">
        <v>734</v>
      </c>
      <c r="B69" s="7" t="s">
        <v>735</v>
      </c>
      <c r="C69" s="434">
        <v>42452350</v>
      </c>
      <c r="D69" s="434">
        <v>44955806</v>
      </c>
    </row>
    <row r="70" spans="1:4" x14ac:dyDescent="0.25">
      <c r="A70" s="34" t="s">
        <v>736</v>
      </c>
      <c r="B70" s="5" t="s">
        <v>737</v>
      </c>
      <c r="C70" s="434"/>
      <c r="D70" s="434"/>
    </row>
    <row r="71" spans="1:4" x14ac:dyDescent="0.25">
      <c r="A71" s="34" t="s">
        <v>738</v>
      </c>
      <c r="B71" s="5" t="s">
        <v>739</v>
      </c>
      <c r="C71" s="434"/>
      <c r="D71" s="434"/>
    </row>
    <row r="72" spans="1:4" x14ac:dyDescent="0.25">
      <c r="A72" s="34" t="s">
        <v>740</v>
      </c>
      <c r="B72" s="5" t="s">
        <v>741</v>
      </c>
      <c r="C72" s="434"/>
      <c r="D72" s="434"/>
    </row>
    <row r="73" spans="1:4" x14ac:dyDescent="0.25">
      <c r="A73" s="35" t="s">
        <v>30</v>
      </c>
      <c r="B73" s="36" t="s">
        <v>742</v>
      </c>
      <c r="C73" s="435">
        <f>SUM(C65:C72)</f>
        <v>45120726</v>
      </c>
      <c r="D73" s="435">
        <f>SUM(D65:D72)</f>
        <v>48016305</v>
      </c>
    </row>
    <row r="74" spans="1:4" x14ac:dyDescent="0.25">
      <c r="A74" s="34" t="s">
        <v>743</v>
      </c>
      <c r="B74" s="5" t="s">
        <v>744</v>
      </c>
      <c r="C74" s="434"/>
      <c r="D74" s="434"/>
    </row>
    <row r="75" spans="1:4" x14ac:dyDescent="0.25">
      <c r="A75" s="12" t="s">
        <v>745</v>
      </c>
      <c r="B75" s="5" t="s">
        <v>746</v>
      </c>
      <c r="C75" s="436"/>
      <c r="D75" s="436"/>
    </row>
    <row r="76" spans="1:4" x14ac:dyDescent="0.25">
      <c r="A76" s="34" t="s">
        <v>66</v>
      </c>
      <c r="B76" s="5" t="s">
        <v>747</v>
      </c>
      <c r="C76" s="433"/>
      <c r="D76" s="433"/>
    </row>
    <row r="77" spans="1:4" x14ac:dyDescent="0.25">
      <c r="A77" s="34" t="s">
        <v>35</v>
      </c>
      <c r="B77" s="5" t="s">
        <v>748</v>
      </c>
      <c r="C77" s="433"/>
      <c r="D77" s="433"/>
    </row>
    <row r="78" spans="1:4" x14ac:dyDescent="0.25">
      <c r="A78" s="35" t="s">
        <v>36</v>
      </c>
      <c r="B78" s="36" t="s">
        <v>752</v>
      </c>
      <c r="C78" s="432"/>
      <c r="D78" s="432"/>
    </row>
    <row r="79" spans="1:4" x14ac:dyDescent="0.25">
      <c r="A79" s="12" t="s">
        <v>753</v>
      </c>
      <c r="B79" s="5" t="s">
        <v>754</v>
      </c>
      <c r="C79" s="437"/>
      <c r="D79" s="437"/>
    </row>
    <row r="80" spans="1:4" ht="15.75" x14ac:dyDescent="0.25">
      <c r="A80" s="268" t="s">
        <v>70</v>
      </c>
      <c r="B80" s="269" t="s">
        <v>755</v>
      </c>
      <c r="C80" s="444">
        <f>C73+C78+C79</f>
        <v>45120726</v>
      </c>
      <c r="D80" s="444">
        <f>D73+D78+D79</f>
        <v>48016305</v>
      </c>
    </row>
    <row r="81" spans="1:4" ht="15.75" x14ac:dyDescent="0.25">
      <c r="A81" s="249" t="s">
        <v>106</v>
      </c>
      <c r="B81" s="250"/>
      <c r="C81" s="438">
        <f>C64+C80</f>
        <v>111432935</v>
      </c>
      <c r="D81" s="438">
        <f>D64+D80</f>
        <v>117364087</v>
      </c>
    </row>
    <row r="82" spans="1:4" ht="30" x14ac:dyDescent="0.3">
      <c r="A82" s="2" t="s">
        <v>576</v>
      </c>
      <c r="B82" s="3" t="s">
        <v>293</v>
      </c>
      <c r="C82" s="428" t="s">
        <v>991</v>
      </c>
      <c r="D82" s="428" t="s">
        <v>979</v>
      </c>
    </row>
    <row r="83" spans="1:4" x14ac:dyDescent="0.25">
      <c r="A83" s="5" t="s">
        <v>109</v>
      </c>
      <c r="B83" s="6" t="s">
        <v>768</v>
      </c>
      <c r="C83" s="165">
        <v>83414887</v>
      </c>
      <c r="D83" s="165">
        <v>87025846</v>
      </c>
    </row>
    <row r="84" spans="1:4" x14ac:dyDescent="0.25">
      <c r="A84" s="5" t="s">
        <v>769</v>
      </c>
      <c r="B84" s="6" t="s">
        <v>770</v>
      </c>
      <c r="C84" s="165"/>
      <c r="D84" s="165">
        <v>10189</v>
      </c>
    </row>
    <row r="85" spans="1:4" x14ac:dyDescent="0.25">
      <c r="A85" s="5" t="s">
        <v>771</v>
      </c>
      <c r="B85" s="6" t="s">
        <v>772</v>
      </c>
      <c r="C85" s="165"/>
      <c r="D85" s="165"/>
    </row>
    <row r="86" spans="1:4" x14ac:dyDescent="0.25">
      <c r="A86" s="5" t="s">
        <v>71</v>
      </c>
      <c r="B86" s="6" t="s">
        <v>773</v>
      </c>
      <c r="C86" s="165"/>
      <c r="D86" s="165"/>
    </row>
    <row r="87" spans="1:4" x14ac:dyDescent="0.25">
      <c r="A87" s="5" t="s">
        <v>72</v>
      </c>
      <c r="B87" s="6" t="s">
        <v>774</v>
      </c>
      <c r="C87" s="165"/>
      <c r="D87" s="165"/>
    </row>
    <row r="88" spans="1:4" x14ac:dyDescent="0.25">
      <c r="A88" s="5" t="s">
        <v>73</v>
      </c>
      <c r="B88" s="6" t="s">
        <v>775</v>
      </c>
      <c r="C88" s="165">
        <v>15710275</v>
      </c>
      <c r="D88" s="165">
        <v>13229515</v>
      </c>
    </row>
    <row r="89" spans="1:4" x14ac:dyDescent="0.25">
      <c r="A89" s="36" t="s">
        <v>110</v>
      </c>
      <c r="B89" s="42" t="s">
        <v>776</v>
      </c>
      <c r="C89" s="165">
        <f>SUM(C83:C88)</f>
        <v>99125162</v>
      </c>
      <c r="D89" s="165">
        <f>SUM(D83:D88)</f>
        <v>100265550</v>
      </c>
    </row>
    <row r="90" spans="1:4" x14ac:dyDescent="0.25">
      <c r="A90" s="5" t="s">
        <v>112</v>
      </c>
      <c r="B90" s="6" t="s">
        <v>787</v>
      </c>
      <c r="C90" s="165"/>
      <c r="D90" s="165"/>
    </row>
    <row r="91" spans="1:4" x14ac:dyDescent="0.25">
      <c r="A91" s="5" t="s">
        <v>79</v>
      </c>
      <c r="B91" s="6" t="s">
        <v>788</v>
      </c>
      <c r="C91" s="165"/>
      <c r="D91" s="165"/>
    </row>
    <row r="92" spans="1:4" x14ac:dyDescent="0.25">
      <c r="A92" s="5" t="s">
        <v>80</v>
      </c>
      <c r="B92" s="6" t="s">
        <v>789</v>
      </c>
      <c r="C92" s="165"/>
      <c r="D92" s="165"/>
    </row>
    <row r="93" spans="1:4" x14ac:dyDescent="0.25">
      <c r="A93" s="5" t="s">
        <v>81</v>
      </c>
      <c r="B93" s="6" t="s">
        <v>790</v>
      </c>
      <c r="C93" s="165">
        <v>1994561</v>
      </c>
      <c r="D93" s="165">
        <v>2150461</v>
      </c>
    </row>
    <row r="94" spans="1:4" x14ac:dyDescent="0.25">
      <c r="A94" s="5" t="s">
        <v>113</v>
      </c>
      <c r="B94" s="6" t="s">
        <v>805</v>
      </c>
      <c r="C94" s="165">
        <v>2454300</v>
      </c>
      <c r="D94" s="165">
        <v>2282885</v>
      </c>
    </row>
    <row r="95" spans="1:4" x14ac:dyDescent="0.25">
      <c r="A95" s="5" t="s">
        <v>86</v>
      </c>
      <c r="B95" s="6" t="s">
        <v>806</v>
      </c>
      <c r="C95" s="165">
        <v>1324783</v>
      </c>
      <c r="D95" s="165">
        <v>6501938</v>
      </c>
    </row>
    <row r="96" spans="1:4" x14ac:dyDescent="0.25">
      <c r="A96" s="36" t="s">
        <v>114</v>
      </c>
      <c r="B96" s="42" t="s">
        <v>807</v>
      </c>
      <c r="C96" s="165">
        <f>SUM(C90:C95)</f>
        <v>5773644</v>
      </c>
      <c r="D96" s="165">
        <f>SUM(D90:D95)</f>
        <v>10935284</v>
      </c>
    </row>
    <row r="97" spans="1:4" x14ac:dyDescent="0.25">
      <c r="A97" s="12" t="s">
        <v>808</v>
      </c>
      <c r="B97" s="6" t="s">
        <v>809</v>
      </c>
      <c r="C97" s="165"/>
      <c r="D97" s="165"/>
    </row>
    <row r="98" spans="1:4" x14ac:dyDescent="0.25">
      <c r="A98" s="12" t="s">
        <v>87</v>
      </c>
      <c r="B98" s="6" t="s">
        <v>810</v>
      </c>
      <c r="C98" s="165">
        <v>523720</v>
      </c>
      <c r="D98" s="165">
        <v>544040</v>
      </c>
    </row>
    <row r="99" spans="1:4" x14ac:dyDescent="0.25">
      <c r="A99" s="12" t="s">
        <v>88</v>
      </c>
      <c r="B99" s="6" t="s">
        <v>811</v>
      </c>
      <c r="C99" s="165">
        <v>0</v>
      </c>
      <c r="D99" s="165">
        <v>0</v>
      </c>
    </row>
    <row r="100" spans="1:4" x14ac:dyDescent="0.25">
      <c r="A100" s="12" t="s">
        <v>89</v>
      </c>
      <c r="B100" s="6" t="s">
        <v>812</v>
      </c>
      <c r="C100" s="165">
        <v>0</v>
      </c>
      <c r="D100" s="165">
        <v>566700</v>
      </c>
    </row>
    <row r="101" spans="1:4" x14ac:dyDescent="0.25">
      <c r="A101" s="12" t="s">
        <v>813</v>
      </c>
      <c r="B101" s="6" t="s">
        <v>814</v>
      </c>
      <c r="C101" s="165"/>
      <c r="D101" s="165"/>
    </row>
    <row r="102" spans="1:4" x14ac:dyDescent="0.25">
      <c r="A102" s="12" t="s">
        <v>815</v>
      </c>
      <c r="B102" s="6" t="s">
        <v>816</v>
      </c>
      <c r="C102" s="165"/>
      <c r="D102" s="165"/>
    </row>
    <row r="103" spans="1:4" x14ac:dyDescent="0.25">
      <c r="A103" s="12" t="s">
        <v>817</v>
      </c>
      <c r="B103" s="6" t="s">
        <v>818</v>
      </c>
      <c r="C103" s="165"/>
      <c r="D103" s="165"/>
    </row>
    <row r="104" spans="1:4" x14ac:dyDescent="0.25">
      <c r="A104" s="12" t="s">
        <v>90</v>
      </c>
      <c r="B104" s="6" t="s">
        <v>819</v>
      </c>
      <c r="C104" s="165">
        <v>8</v>
      </c>
      <c r="D104" s="165">
        <v>15</v>
      </c>
    </row>
    <row r="105" spans="1:4" x14ac:dyDescent="0.25">
      <c r="A105" s="12" t="s">
        <v>91</v>
      </c>
      <c r="B105" s="6" t="s">
        <v>820</v>
      </c>
      <c r="C105" s="165">
        <v>19530</v>
      </c>
      <c r="D105" s="165">
        <v>0</v>
      </c>
    </row>
    <row r="106" spans="1:4" x14ac:dyDescent="0.25">
      <c r="A106" s="12" t="s">
        <v>92</v>
      </c>
      <c r="B106" s="6" t="s">
        <v>821</v>
      </c>
      <c r="C106" s="165">
        <v>0</v>
      </c>
      <c r="D106" s="165">
        <v>60000</v>
      </c>
    </row>
    <row r="107" spans="1:4" x14ac:dyDescent="0.25">
      <c r="A107" s="41" t="s">
        <v>115</v>
      </c>
      <c r="B107" s="42" t="s">
        <v>822</v>
      </c>
      <c r="C107" s="165">
        <f>SUM(C97:C106)</f>
        <v>543258</v>
      </c>
      <c r="D107" s="165">
        <f>SUM(D97:D106)</f>
        <v>1170755</v>
      </c>
    </row>
    <row r="108" spans="1:4" x14ac:dyDescent="0.25">
      <c r="A108" s="12" t="s">
        <v>831</v>
      </c>
      <c r="B108" s="6" t="s">
        <v>832</v>
      </c>
      <c r="C108" s="165"/>
      <c r="D108" s="165"/>
    </row>
    <row r="109" spans="1:4" x14ac:dyDescent="0.25">
      <c r="A109" s="5" t="s">
        <v>96</v>
      </c>
      <c r="B109" s="6" t="s">
        <v>833</v>
      </c>
      <c r="C109" s="165"/>
      <c r="D109" s="165"/>
    </row>
    <row r="110" spans="1:4" x14ac:dyDescent="0.25">
      <c r="A110" s="12" t="s">
        <v>97</v>
      </c>
      <c r="B110" s="6" t="s">
        <v>834</v>
      </c>
      <c r="C110" s="165">
        <v>200000</v>
      </c>
      <c r="D110" s="165">
        <v>0</v>
      </c>
    </row>
    <row r="111" spans="1:4" x14ac:dyDescent="0.25">
      <c r="A111" s="36" t="s">
        <v>117</v>
      </c>
      <c r="B111" s="42" t="s">
        <v>835</v>
      </c>
      <c r="C111" s="165">
        <f>SUM(C108:C110)</f>
        <v>200000</v>
      </c>
      <c r="D111" s="165">
        <f>SUM(D108:D110)</f>
        <v>0</v>
      </c>
    </row>
    <row r="112" spans="1:4" ht="15.75" x14ac:dyDescent="0.25">
      <c r="A112" s="132" t="s">
        <v>178</v>
      </c>
      <c r="B112" s="135"/>
      <c r="C112" s="439">
        <f>C89+C96+C107+C111</f>
        <v>105642064</v>
      </c>
      <c r="D112" s="439">
        <f>D89+D96+D107+D111</f>
        <v>112371589</v>
      </c>
    </row>
    <row r="113" spans="1:4" x14ac:dyDescent="0.25">
      <c r="A113" s="5" t="s">
        <v>777</v>
      </c>
      <c r="B113" s="6" t="s">
        <v>778</v>
      </c>
      <c r="C113" s="165">
        <v>1240482</v>
      </c>
      <c r="D113" s="165">
        <v>0</v>
      </c>
    </row>
    <row r="114" spans="1:4" x14ac:dyDescent="0.25">
      <c r="A114" s="5" t="s">
        <v>779</v>
      </c>
      <c r="B114" s="6" t="s">
        <v>780</v>
      </c>
      <c r="C114" s="165"/>
      <c r="D114" s="165"/>
    </row>
    <row r="115" spans="1:4" x14ac:dyDescent="0.25">
      <c r="A115" s="5" t="s">
        <v>74</v>
      </c>
      <c r="B115" s="6" t="s">
        <v>781</v>
      </c>
      <c r="C115" s="165"/>
      <c r="D115" s="165"/>
    </row>
    <row r="116" spans="1:4" x14ac:dyDescent="0.25">
      <c r="A116" s="5" t="s">
        <v>75</v>
      </c>
      <c r="B116" s="6" t="s">
        <v>782</v>
      </c>
      <c r="C116" s="165"/>
      <c r="D116" s="165"/>
    </row>
    <row r="117" spans="1:4" x14ac:dyDescent="0.25">
      <c r="A117" s="5" t="s">
        <v>76</v>
      </c>
      <c r="B117" s="6" t="s">
        <v>783</v>
      </c>
      <c r="C117" s="165"/>
      <c r="D117" s="165">
        <v>6979909</v>
      </c>
    </row>
    <row r="118" spans="1:4" x14ac:dyDescent="0.25">
      <c r="A118" s="36" t="s">
        <v>111</v>
      </c>
      <c r="B118" s="42" t="s">
        <v>784</v>
      </c>
      <c r="C118" s="165">
        <f>SUM(C113:C117)</f>
        <v>1240482</v>
      </c>
      <c r="D118" s="165">
        <f>SUM(D113:D117)</f>
        <v>6979909</v>
      </c>
    </row>
    <row r="119" spans="1:4" x14ac:dyDescent="0.25">
      <c r="A119" s="12" t="s">
        <v>93</v>
      </c>
      <c r="B119" s="6" t="s">
        <v>823</v>
      </c>
      <c r="C119" s="165"/>
      <c r="D119" s="165"/>
    </row>
    <row r="120" spans="1:4" x14ac:dyDescent="0.25">
      <c r="A120" s="12" t="s">
        <v>94</v>
      </c>
      <c r="B120" s="6" t="s">
        <v>824</v>
      </c>
      <c r="C120" s="165"/>
      <c r="D120" s="165"/>
    </row>
    <row r="121" spans="1:4" x14ac:dyDescent="0.25">
      <c r="A121" s="12" t="s">
        <v>825</v>
      </c>
      <c r="B121" s="6" t="s">
        <v>826</v>
      </c>
      <c r="C121" s="165"/>
      <c r="D121" s="165"/>
    </row>
    <row r="122" spans="1:4" x14ac:dyDescent="0.25">
      <c r="A122" s="12" t="s">
        <v>95</v>
      </c>
      <c r="B122" s="6" t="s">
        <v>827</v>
      </c>
      <c r="C122" s="165"/>
      <c r="D122" s="165"/>
    </row>
    <row r="123" spans="1:4" x14ac:dyDescent="0.25">
      <c r="A123" s="12" t="s">
        <v>828</v>
      </c>
      <c r="B123" s="6" t="s">
        <v>829</v>
      </c>
      <c r="C123" s="165"/>
      <c r="D123" s="165"/>
    </row>
    <row r="124" spans="1:4" x14ac:dyDescent="0.25">
      <c r="A124" s="36" t="s">
        <v>116</v>
      </c>
      <c r="B124" s="42" t="s">
        <v>830</v>
      </c>
      <c r="C124" s="165"/>
      <c r="D124" s="165"/>
    </row>
    <row r="125" spans="1:4" x14ac:dyDescent="0.25">
      <c r="A125" s="12" t="s">
        <v>836</v>
      </c>
      <c r="B125" s="6" t="s">
        <v>837</v>
      </c>
      <c r="C125" s="165"/>
      <c r="D125" s="165"/>
    </row>
    <row r="126" spans="1:4" x14ac:dyDescent="0.25">
      <c r="A126" s="5" t="s">
        <v>98</v>
      </c>
      <c r="B126" s="6" t="s">
        <v>838</v>
      </c>
      <c r="C126" s="165"/>
      <c r="D126" s="165"/>
    </row>
    <row r="127" spans="1:4" x14ac:dyDescent="0.25">
      <c r="A127" s="12" t="s">
        <v>99</v>
      </c>
      <c r="B127" s="6" t="s">
        <v>839</v>
      </c>
      <c r="C127" s="165">
        <v>271577</v>
      </c>
      <c r="D127" s="165">
        <v>0</v>
      </c>
    </row>
    <row r="128" spans="1:4" x14ac:dyDescent="0.25">
      <c r="A128" s="36" t="s">
        <v>119</v>
      </c>
      <c r="B128" s="42" t="s">
        <v>840</v>
      </c>
      <c r="C128" s="165">
        <v>271577</v>
      </c>
      <c r="D128" s="165">
        <v>0</v>
      </c>
    </row>
    <row r="129" spans="1:4" ht="15.75" x14ac:dyDescent="0.25">
      <c r="A129" s="132" t="s">
        <v>177</v>
      </c>
      <c r="B129" s="135"/>
      <c r="C129" s="439">
        <f>C118+C124+C128</f>
        <v>1512059</v>
      </c>
      <c r="D129" s="439">
        <f>D118+D124+D128</f>
        <v>6979909</v>
      </c>
    </row>
    <row r="130" spans="1:4" ht="15.75" x14ac:dyDescent="0.25">
      <c r="A130" s="293" t="s">
        <v>118</v>
      </c>
      <c r="B130" s="274" t="s">
        <v>841</v>
      </c>
      <c r="C130" s="445">
        <f>C112+C129</f>
        <v>107154123</v>
      </c>
      <c r="D130" s="445">
        <f>D112+D129</f>
        <v>119351498</v>
      </c>
    </row>
    <row r="131" spans="1:4" ht="15.75" x14ac:dyDescent="0.25">
      <c r="A131" s="247" t="s">
        <v>230</v>
      </c>
      <c r="B131" s="248"/>
      <c r="C131" s="440">
        <f>C112-C40</f>
        <v>44273533</v>
      </c>
      <c r="D131" s="440">
        <f>D112-D40</f>
        <v>50460184</v>
      </c>
    </row>
    <row r="132" spans="1:4" ht="15.75" x14ac:dyDescent="0.25">
      <c r="A132" s="247" t="s">
        <v>231</v>
      </c>
      <c r="B132" s="248"/>
      <c r="C132" s="440">
        <f>C129-C63</f>
        <v>-3431619</v>
      </c>
      <c r="D132" s="440">
        <f>D129-D63</f>
        <v>-456468</v>
      </c>
    </row>
    <row r="133" spans="1:4" x14ac:dyDescent="0.25">
      <c r="A133" s="14" t="s">
        <v>120</v>
      </c>
      <c r="B133" s="7" t="s">
        <v>846</v>
      </c>
      <c r="C133" s="165"/>
      <c r="D133" s="165"/>
    </row>
    <row r="134" spans="1:4" x14ac:dyDescent="0.25">
      <c r="A134" s="13" t="s">
        <v>121</v>
      </c>
      <c r="B134" s="7" t="s">
        <v>853</v>
      </c>
      <c r="C134" s="165"/>
      <c r="D134" s="165"/>
    </row>
    <row r="135" spans="1:4" x14ac:dyDescent="0.25">
      <c r="A135" s="5" t="s">
        <v>228</v>
      </c>
      <c r="B135" s="5" t="s">
        <v>854</v>
      </c>
      <c r="C135" s="165"/>
      <c r="D135" s="165"/>
    </row>
    <row r="136" spans="1:4" x14ac:dyDescent="0.25">
      <c r="A136" s="5" t="s">
        <v>229</v>
      </c>
      <c r="B136" s="5" t="s">
        <v>854</v>
      </c>
      <c r="C136" s="165">
        <v>6546034</v>
      </c>
      <c r="D136" s="165">
        <v>5082444</v>
      </c>
    </row>
    <row r="137" spans="1:4" x14ac:dyDescent="0.25">
      <c r="A137" s="5" t="s">
        <v>226</v>
      </c>
      <c r="B137" s="5" t="s">
        <v>855</v>
      </c>
      <c r="C137" s="165"/>
      <c r="D137" s="165"/>
    </row>
    <row r="138" spans="1:4" x14ac:dyDescent="0.25">
      <c r="A138" s="5" t="s">
        <v>227</v>
      </c>
      <c r="B138" s="5" t="s">
        <v>855</v>
      </c>
      <c r="C138" s="165"/>
      <c r="D138" s="165"/>
    </row>
    <row r="139" spans="1:4" x14ac:dyDescent="0.25">
      <c r="A139" s="7" t="s">
        <v>122</v>
      </c>
      <c r="B139" s="7" t="s">
        <v>856</v>
      </c>
      <c r="C139" s="165">
        <f>SUM(C136:C138)</f>
        <v>6546034</v>
      </c>
      <c r="D139" s="165">
        <f>SUM(D136:D138)</f>
        <v>5082444</v>
      </c>
    </row>
    <row r="140" spans="1:4" x14ac:dyDescent="0.25">
      <c r="A140" s="34" t="s">
        <v>857</v>
      </c>
      <c r="B140" s="5" t="s">
        <v>858</v>
      </c>
      <c r="C140" s="165">
        <v>3060499</v>
      </c>
      <c r="D140" s="165">
        <v>3604420</v>
      </c>
    </row>
    <row r="141" spans="1:4" x14ac:dyDescent="0.25">
      <c r="A141" s="34" t="s">
        <v>859</v>
      </c>
      <c r="B141" s="5" t="s">
        <v>860</v>
      </c>
      <c r="C141" s="165"/>
      <c r="D141" s="165"/>
    </row>
    <row r="142" spans="1:4" x14ac:dyDescent="0.25">
      <c r="A142" s="34" t="s">
        <v>861</v>
      </c>
      <c r="B142" s="5" t="s">
        <v>862</v>
      </c>
      <c r="C142" s="165"/>
      <c r="D142" s="165"/>
    </row>
    <row r="143" spans="1:4" x14ac:dyDescent="0.25">
      <c r="A143" s="34" t="s">
        <v>863</v>
      </c>
      <c r="B143" s="5" t="s">
        <v>864</v>
      </c>
      <c r="C143" s="165"/>
      <c r="D143" s="165"/>
    </row>
    <row r="144" spans="1:4" x14ac:dyDescent="0.25">
      <c r="A144" s="12" t="s">
        <v>104</v>
      </c>
      <c r="B144" s="5" t="s">
        <v>865</v>
      </c>
      <c r="C144" s="165"/>
      <c r="D144" s="165"/>
    </row>
    <row r="145" spans="1:4" x14ac:dyDescent="0.25">
      <c r="A145" s="14" t="s">
        <v>123</v>
      </c>
      <c r="B145" s="7" t="s">
        <v>867</v>
      </c>
      <c r="C145" s="165">
        <f>SUM(C139:C144)</f>
        <v>9606533</v>
      </c>
      <c r="D145" s="165">
        <f>SUM(D139:D144)</f>
        <v>8686864</v>
      </c>
    </row>
    <row r="146" spans="1:4" x14ac:dyDescent="0.25">
      <c r="A146" s="12" t="s">
        <v>868</v>
      </c>
      <c r="B146" s="5" t="s">
        <v>869</v>
      </c>
      <c r="C146" s="165"/>
      <c r="D146" s="165"/>
    </row>
    <row r="147" spans="1:4" x14ac:dyDescent="0.25">
      <c r="A147" s="12" t="s">
        <v>870</v>
      </c>
      <c r="B147" s="5" t="s">
        <v>871</v>
      </c>
      <c r="C147" s="165"/>
      <c r="D147" s="165"/>
    </row>
    <row r="148" spans="1:4" x14ac:dyDescent="0.25">
      <c r="A148" s="34" t="s">
        <v>872</v>
      </c>
      <c r="B148" s="5" t="s">
        <v>873</v>
      </c>
      <c r="C148" s="165"/>
      <c r="D148" s="165"/>
    </row>
    <row r="149" spans="1:4" x14ac:dyDescent="0.25">
      <c r="A149" s="34" t="s">
        <v>105</v>
      </c>
      <c r="B149" s="5" t="s">
        <v>874</v>
      </c>
      <c r="C149" s="165"/>
      <c r="D149" s="165"/>
    </row>
    <row r="150" spans="1:4" x14ac:dyDescent="0.25">
      <c r="A150" s="13" t="s">
        <v>124</v>
      </c>
      <c r="B150" s="7" t="s">
        <v>875</v>
      </c>
      <c r="C150" s="165"/>
      <c r="D150" s="165"/>
    </row>
    <row r="151" spans="1:4" x14ac:dyDescent="0.25">
      <c r="A151" s="14" t="s">
        <v>876</v>
      </c>
      <c r="B151" s="7" t="s">
        <v>877</v>
      </c>
      <c r="C151" s="165"/>
      <c r="D151" s="165"/>
    </row>
    <row r="152" spans="1:4" ht="15.75" x14ac:dyDescent="0.25">
      <c r="A152" s="268" t="s">
        <v>125</v>
      </c>
      <c r="B152" s="269" t="s">
        <v>878</v>
      </c>
      <c r="C152" s="445">
        <f>C145+C150+C151</f>
        <v>9606533</v>
      </c>
      <c r="D152" s="445">
        <f>D145+D150+D151</f>
        <v>8686864</v>
      </c>
    </row>
    <row r="153" spans="1:4" ht="15.75" x14ac:dyDescent="0.25">
      <c r="A153" s="446" t="s">
        <v>107</v>
      </c>
      <c r="B153" s="447"/>
      <c r="C153" s="445">
        <f>C130+C152</f>
        <v>116760656</v>
      </c>
      <c r="D153" s="445">
        <f>D130+D152</f>
        <v>128038362</v>
      </c>
    </row>
  </sheetData>
  <mergeCells count="3">
    <mergeCell ref="A2:E2"/>
    <mergeCell ref="A3:E3"/>
    <mergeCell ref="A5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2"/>
  <sheetViews>
    <sheetView topLeftCell="B1" workbookViewId="0">
      <selection activeCell="B4" sqref="B4:N4"/>
    </sheetView>
  </sheetViews>
  <sheetFormatPr defaultRowHeight="15" x14ac:dyDescent="0.25"/>
  <cols>
    <col min="1" max="1" width="89.28515625" customWidth="1"/>
    <col min="3" max="3" width="12.42578125" customWidth="1"/>
    <col min="4" max="4" width="14" customWidth="1"/>
    <col min="5" max="5" width="12.28515625" customWidth="1"/>
    <col min="6" max="7" width="10.28515625" customWidth="1"/>
    <col min="8" max="8" width="12" customWidth="1"/>
    <col min="9" max="9" width="17.85546875" customWidth="1"/>
    <col min="10" max="10" width="17.7109375" customWidth="1"/>
    <col min="11" max="12" width="17.5703125" customWidth="1"/>
    <col min="13" max="13" width="17.42578125" customWidth="1"/>
    <col min="14" max="14" width="16.85546875" customWidth="1"/>
  </cols>
  <sheetData>
    <row r="1" spans="1:14" ht="21" customHeight="1" x14ac:dyDescent="0.25">
      <c r="A1" s="465" t="s">
        <v>976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7"/>
      <c r="M1" s="468"/>
      <c r="N1" s="468"/>
    </row>
    <row r="2" spans="1:14" ht="18.75" customHeight="1" x14ac:dyDescent="0.25">
      <c r="A2" s="469" t="s">
        <v>911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7"/>
      <c r="M2" s="468"/>
      <c r="N2" s="468"/>
    </row>
    <row r="3" spans="1:14" ht="18" x14ac:dyDescent="0.25">
      <c r="A3" s="40"/>
    </row>
    <row r="4" spans="1:14" x14ac:dyDescent="0.25">
      <c r="A4" s="170" t="s">
        <v>933</v>
      </c>
      <c r="B4" s="479" t="s">
        <v>994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25.5" customHeight="1" x14ac:dyDescent="0.25">
      <c r="A5" s="475" t="s">
        <v>576</v>
      </c>
      <c r="B5" s="477" t="s">
        <v>577</v>
      </c>
      <c r="C5" s="470" t="s">
        <v>179</v>
      </c>
      <c r="D5" s="471"/>
      <c r="E5" s="472"/>
      <c r="F5" s="470" t="s">
        <v>180</v>
      </c>
      <c r="G5" s="471"/>
      <c r="H5" s="472"/>
      <c r="I5" s="470" t="s">
        <v>181</v>
      </c>
      <c r="J5" s="471"/>
      <c r="K5" s="472"/>
      <c r="L5" s="473" t="s">
        <v>283</v>
      </c>
      <c r="M5" s="474"/>
      <c r="N5" s="474"/>
    </row>
    <row r="6" spans="1:14" ht="25.5" x14ac:dyDescent="0.25">
      <c r="A6" s="476"/>
      <c r="B6" s="478"/>
      <c r="C6" s="3" t="s">
        <v>285</v>
      </c>
      <c r="D6" s="3" t="s">
        <v>313</v>
      </c>
      <c r="E6" s="97" t="s">
        <v>314</v>
      </c>
      <c r="F6" s="3" t="s">
        <v>285</v>
      </c>
      <c r="G6" s="3" t="s">
        <v>313</v>
      </c>
      <c r="H6" s="97" t="s">
        <v>314</v>
      </c>
      <c r="I6" s="3" t="s">
        <v>285</v>
      </c>
      <c r="J6" s="3" t="s">
        <v>313</v>
      </c>
      <c r="K6" s="97" t="s">
        <v>314</v>
      </c>
      <c r="L6" s="3" t="s">
        <v>285</v>
      </c>
      <c r="M6" s="3" t="s">
        <v>313</v>
      </c>
      <c r="N6" s="97" t="s">
        <v>314</v>
      </c>
    </row>
    <row r="7" spans="1:14" x14ac:dyDescent="0.25">
      <c r="A7" s="27" t="s">
        <v>578</v>
      </c>
      <c r="B7" s="28" t="s">
        <v>579</v>
      </c>
      <c r="C7" s="346"/>
      <c r="D7" s="346"/>
      <c r="E7" s="346"/>
      <c r="F7" s="341"/>
      <c r="G7" s="341"/>
      <c r="H7" s="341"/>
      <c r="I7" s="384">
        <v>29551700</v>
      </c>
      <c r="J7" s="384">
        <v>29508048</v>
      </c>
      <c r="K7" s="384">
        <v>29491000</v>
      </c>
      <c r="L7" s="385">
        <v>29551700</v>
      </c>
      <c r="M7" s="385">
        <v>29508048</v>
      </c>
      <c r="N7" s="385">
        <v>29491000</v>
      </c>
    </row>
    <row r="8" spans="1:14" x14ac:dyDescent="0.25">
      <c r="A8" s="27" t="s">
        <v>580</v>
      </c>
      <c r="B8" s="29" t="s">
        <v>581</v>
      </c>
      <c r="C8" s="335"/>
      <c r="D8" s="335"/>
      <c r="E8" s="341"/>
      <c r="F8" s="341"/>
      <c r="G8" s="341"/>
      <c r="H8" s="341"/>
      <c r="I8" s="384">
        <v>2469900</v>
      </c>
      <c r="J8" s="384">
        <v>1400000</v>
      </c>
      <c r="K8" s="384">
        <v>1400000</v>
      </c>
      <c r="L8" s="386">
        <v>2469900</v>
      </c>
      <c r="M8" s="386">
        <v>1400000</v>
      </c>
      <c r="N8" s="384">
        <v>1400000</v>
      </c>
    </row>
    <row r="9" spans="1:14" x14ac:dyDescent="0.25">
      <c r="A9" s="27" t="s">
        <v>582</v>
      </c>
      <c r="B9" s="29" t="s">
        <v>583</v>
      </c>
      <c r="C9" s="335"/>
      <c r="D9" s="335"/>
      <c r="E9" s="341"/>
      <c r="F9" s="341"/>
      <c r="G9" s="341"/>
      <c r="H9" s="341"/>
      <c r="I9" s="384">
        <v>0</v>
      </c>
      <c r="J9" s="384">
        <v>0</v>
      </c>
      <c r="K9" s="384">
        <v>0</v>
      </c>
      <c r="L9" s="386">
        <v>0</v>
      </c>
      <c r="M9" s="386">
        <v>0</v>
      </c>
      <c r="N9" s="384">
        <v>0</v>
      </c>
    </row>
    <row r="10" spans="1:14" x14ac:dyDescent="0.25">
      <c r="A10" s="30" t="s">
        <v>584</v>
      </c>
      <c r="B10" s="29" t="s">
        <v>585</v>
      </c>
      <c r="C10" s="335"/>
      <c r="D10" s="335"/>
      <c r="E10" s="341"/>
      <c r="F10" s="341"/>
      <c r="G10" s="341"/>
      <c r="H10" s="341"/>
      <c r="I10" s="384"/>
      <c r="J10" s="384"/>
      <c r="K10" s="384">
        <v>0</v>
      </c>
      <c r="L10" s="386"/>
      <c r="M10" s="386"/>
      <c r="N10" s="384">
        <v>0</v>
      </c>
    </row>
    <row r="11" spans="1:14" x14ac:dyDescent="0.25">
      <c r="A11" s="30" t="s">
        <v>586</v>
      </c>
      <c r="B11" s="29" t="s">
        <v>587</v>
      </c>
      <c r="C11" s="335"/>
      <c r="D11" s="335"/>
      <c r="E11" s="341"/>
      <c r="F11" s="341"/>
      <c r="G11" s="341"/>
      <c r="H11" s="341"/>
      <c r="I11" s="384"/>
      <c r="J11" s="384"/>
      <c r="K11" s="384">
        <v>0</v>
      </c>
      <c r="L11" s="386"/>
      <c r="M11" s="386"/>
      <c r="N11" s="384">
        <v>0</v>
      </c>
    </row>
    <row r="12" spans="1:14" x14ac:dyDescent="0.25">
      <c r="A12" s="30" t="s">
        <v>588</v>
      </c>
      <c r="B12" s="29" t="s">
        <v>589</v>
      </c>
      <c r="C12" s="346"/>
      <c r="D12" s="346"/>
      <c r="E12" s="346"/>
      <c r="F12" s="341"/>
      <c r="G12" s="341"/>
      <c r="H12" s="341"/>
      <c r="I12" s="384"/>
      <c r="J12" s="384"/>
      <c r="K12" s="384">
        <v>0</v>
      </c>
      <c r="L12" s="385"/>
      <c r="M12" s="385"/>
      <c r="N12" s="385">
        <v>0</v>
      </c>
    </row>
    <row r="13" spans="1:14" x14ac:dyDescent="0.25">
      <c r="A13" s="30" t="s">
        <v>590</v>
      </c>
      <c r="B13" s="29" t="s">
        <v>591</v>
      </c>
      <c r="C13" s="335"/>
      <c r="D13" s="335"/>
      <c r="E13" s="341"/>
      <c r="F13" s="341"/>
      <c r="G13" s="341"/>
      <c r="H13" s="341"/>
      <c r="I13" s="384">
        <v>1056601</v>
      </c>
      <c r="J13" s="384">
        <v>1336601</v>
      </c>
      <c r="K13" s="384">
        <v>1336601</v>
      </c>
      <c r="L13" s="386">
        <v>1056601</v>
      </c>
      <c r="M13" s="386">
        <v>1336601</v>
      </c>
      <c r="N13" s="384">
        <v>1336601</v>
      </c>
    </row>
    <row r="14" spans="1:14" x14ac:dyDescent="0.25">
      <c r="A14" s="30" t="s">
        <v>592</v>
      </c>
      <c r="B14" s="29" t="s">
        <v>593</v>
      </c>
      <c r="C14" s="335"/>
      <c r="D14" s="335"/>
      <c r="E14" s="341"/>
      <c r="F14" s="341"/>
      <c r="G14" s="341"/>
      <c r="H14" s="341"/>
      <c r="I14" s="384"/>
      <c r="J14" s="384"/>
      <c r="K14" s="384">
        <v>0</v>
      </c>
      <c r="L14" s="386"/>
      <c r="M14" s="386"/>
      <c r="N14" s="384">
        <v>0</v>
      </c>
    </row>
    <row r="15" spans="1:14" x14ac:dyDescent="0.25">
      <c r="A15" s="5" t="s">
        <v>594</v>
      </c>
      <c r="B15" s="29" t="s">
        <v>595</v>
      </c>
      <c r="C15" s="346"/>
      <c r="D15" s="346"/>
      <c r="E15" s="346"/>
      <c r="F15" s="341"/>
      <c r="G15" s="341"/>
      <c r="H15" s="341"/>
      <c r="I15" s="384">
        <v>940000</v>
      </c>
      <c r="J15" s="384">
        <v>660000</v>
      </c>
      <c r="K15" s="384">
        <v>650518</v>
      </c>
      <c r="L15" s="385">
        <v>940000</v>
      </c>
      <c r="M15" s="385">
        <v>660000</v>
      </c>
      <c r="N15" s="385">
        <v>650518</v>
      </c>
    </row>
    <row r="16" spans="1:14" x14ac:dyDescent="0.25">
      <c r="A16" s="5" t="s">
        <v>596</v>
      </c>
      <c r="B16" s="29" t="s">
        <v>597</v>
      </c>
      <c r="C16" s="335"/>
      <c r="D16" s="335"/>
      <c r="E16" s="341"/>
      <c r="F16" s="341"/>
      <c r="G16" s="341"/>
      <c r="H16" s="341"/>
      <c r="I16" s="384">
        <v>0</v>
      </c>
      <c r="J16" s="384">
        <v>0</v>
      </c>
      <c r="K16" s="384">
        <v>0</v>
      </c>
      <c r="L16" s="386">
        <v>0</v>
      </c>
      <c r="M16" s="386">
        <v>0</v>
      </c>
      <c r="N16" s="384">
        <v>0</v>
      </c>
    </row>
    <row r="17" spans="1:14" x14ac:dyDescent="0.25">
      <c r="A17" s="5" t="s">
        <v>598</v>
      </c>
      <c r="B17" s="29" t="s">
        <v>599</v>
      </c>
      <c r="C17" s="335"/>
      <c r="D17" s="335"/>
      <c r="E17" s="341"/>
      <c r="F17" s="341"/>
      <c r="G17" s="341"/>
      <c r="H17" s="341"/>
      <c r="I17" s="384"/>
      <c r="J17" s="384"/>
      <c r="K17" s="384">
        <v>0</v>
      </c>
      <c r="L17" s="386"/>
      <c r="M17" s="386"/>
      <c r="N17" s="384">
        <v>0</v>
      </c>
    </row>
    <row r="18" spans="1:14" x14ac:dyDescent="0.25">
      <c r="A18" s="5" t="s">
        <v>600</v>
      </c>
      <c r="B18" s="29" t="s">
        <v>601</v>
      </c>
      <c r="C18" s="335"/>
      <c r="D18" s="335"/>
      <c r="E18" s="341"/>
      <c r="F18" s="341"/>
      <c r="G18" s="341"/>
      <c r="H18" s="341"/>
      <c r="I18" s="384"/>
      <c r="J18" s="384"/>
      <c r="K18" s="384">
        <v>0</v>
      </c>
      <c r="L18" s="386"/>
      <c r="M18" s="386"/>
      <c r="N18" s="384">
        <v>0</v>
      </c>
    </row>
    <row r="19" spans="1:14" x14ac:dyDescent="0.25">
      <c r="A19" s="5" t="s">
        <v>37</v>
      </c>
      <c r="B19" s="29" t="s">
        <v>602</v>
      </c>
      <c r="C19" s="340"/>
      <c r="D19" s="340"/>
      <c r="E19" s="346"/>
      <c r="F19" s="341"/>
      <c r="G19" s="341"/>
      <c r="H19" s="341"/>
      <c r="I19" s="384">
        <v>50000</v>
      </c>
      <c r="J19" s="384">
        <v>133463</v>
      </c>
      <c r="K19" s="384">
        <v>103600</v>
      </c>
      <c r="L19" s="385">
        <v>50000</v>
      </c>
      <c r="M19" s="385">
        <v>133463</v>
      </c>
      <c r="N19" s="385">
        <v>103600</v>
      </c>
    </row>
    <row r="20" spans="1:14" x14ac:dyDescent="0.25">
      <c r="A20" s="31" t="s">
        <v>879</v>
      </c>
      <c r="B20" s="32" t="s">
        <v>603</v>
      </c>
      <c r="C20" s="340"/>
      <c r="D20" s="340"/>
      <c r="E20" s="346"/>
      <c r="F20" s="341"/>
      <c r="G20" s="341"/>
      <c r="H20" s="341"/>
      <c r="I20" s="384">
        <v>34068201</v>
      </c>
      <c r="J20" s="384">
        <v>33038112</v>
      </c>
      <c r="K20" s="384">
        <v>32981719</v>
      </c>
      <c r="L20" s="385">
        <v>34068201</v>
      </c>
      <c r="M20" s="385">
        <v>33038112</v>
      </c>
      <c r="N20" s="385">
        <v>32981719</v>
      </c>
    </row>
    <row r="21" spans="1:14" x14ac:dyDescent="0.25">
      <c r="A21" s="5" t="s">
        <v>604</v>
      </c>
      <c r="B21" s="29" t="s">
        <v>605</v>
      </c>
      <c r="C21" s="335"/>
      <c r="D21" s="335"/>
      <c r="E21" s="341"/>
      <c r="F21" s="341"/>
      <c r="G21" s="341"/>
      <c r="H21" s="341"/>
      <c r="I21" s="384"/>
      <c r="J21" s="384"/>
      <c r="K21" s="384"/>
      <c r="L21" s="386"/>
      <c r="M21" s="386"/>
      <c r="N21" s="384"/>
    </row>
    <row r="22" spans="1:14" ht="21.75" customHeight="1" x14ac:dyDescent="0.25">
      <c r="A22" s="5" t="s">
        <v>606</v>
      </c>
      <c r="B22" s="29" t="s">
        <v>607</v>
      </c>
      <c r="C22" s="335"/>
      <c r="D22" s="335"/>
      <c r="E22" s="335"/>
      <c r="F22" s="341"/>
      <c r="G22" s="341"/>
      <c r="H22" s="341"/>
      <c r="I22" s="384"/>
      <c r="J22" s="384"/>
      <c r="K22" s="384"/>
      <c r="L22" s="386"/>
      <c r="M22" s="386"/>
      <c r="N22" s="386"/>
    </row>
    <row r="23" spans="1:14" x14ac:dyDescent="0.25">
      <c r="A23" s="6" t="s">
        <v>608</v>
      </c>
      <c r="B23" s="29" t="s">
        <v>609</v>
      </c>
      <c r="C23" s="335"/>
      <c r="D23" s="335"/>
      <c r="E23" s="341"/>
      <c r="F23" s="341"/>
      <c r="G23" s="341"/>
      <c r="H23" s="341"/>
      <c r="I23" s="384">
        <v>50000</v>
      </c>
      <c r="J23" s="384">
        <v>50000</v>
      </c>
      <c r="K23" s="384">
        <v>1862</v>
      </c>
      <c r="L23" s="386">
        <v>50000</v>
      </c>
      <c r="M23" s="386">
        <v>50000</v>
      </c>
      <c r="N23" s="384">
        <v>1862</v>
      </c>
    </row>
    <row r="24" spans="1:14" x14ac:dyDescent="0.25">
      <c r="A24" s="7" t="s">
        <v>880</v>
      </c>
      <c r="B24" s="32" t="s">
        <v>610</v>
      </c>
      <c r="C24" s="336"/>
      <c r="D24" s="336"/>
      <c r="E24" s="336"/>
      <c r="F24" s="341"/>
      <c r="G24" s="341"/>
      <c r="H24" s="341"/>
      <c r="I24" s="384">
        <v>50000</v>
      </c>
      <c r="J24" s="384">
        <v>50000</v>
      </c>
      <c r="K24" s="384">
        <v>1862</v>
      </c>
      <c r="L24" s="387">
        <v>50000</v>
      </c>
      <c r="M24" s="387">
        <v>50000</v>
      </c>
      <c r="N24" s="387">
        <v>1862</v>
      </c>
    </row>
    <row r="25" spans="1:14" x14ac:dyDescent="0.25">
      <c r="A25" s="43" t="s">
        <v>67</v>
      </c>
      <c r="B25" s="44" t="s">
        <v>611</v>
      </c>
      <c r="C25" s="342"/>
      <c r="D25" s="342"/>
      <c r="E25" s="347"/>
      <c r="F25" s="341"/>
      <c r="G25" s="341"/>
      <c r="H25" s="341"/>
      <c r="I25" s="396">
        <v>34118201</v>
      </c>
      <c r="J25" s="396">
        <v>33088112</v>
      </c>
      <c r="K25" s="396">
        <v>32983581</v>
      </c>
      <c r="L25" s="388">
        <v>34118201</v>
      </c>
      <c r="M25" s="388">
        <v>33088112</v>
      </c>
      <c r="N25" s="388">
        <v>32983581</v>
      </c>
    </row>
    <row r="26" spans="1:14" x14ac:dyDescent="0.25">
      <c r="A26" s="36" t="s">
        <v>38</v>
      </c>
      <c r="B26" s="44" t="s">
        <v>612</v>
      </c>
      <c r="C26" s="342"/>
      <c r="D26" s="342"/>
      <c r="E26" s="347"/>
      <c r="F26" s="341"/>
      <c r="G26" s="341"/>
      <c r="H26" s="341"/>
      <c r="I26" s="396">
        <v>6000000</v>
      </c>
      <c r="J26" s="396">
        <v>5587165</v>
      </c>
      <c r="K26" s="396">
        <v>5444584</v>
      </c>
      <c r="L26" s="388">
        <v>6000000</v>
      </c>
      <c r="M26" s="388">
        <v>5587165</v>
      </c>
      <c r="N26" s="388">
        <v>5444584</v>
      </c>
    </row>
    <row r="27" spans="1:14" x14ac:dyDescent="0.25">
      <c r="A27" s="5" t="s">
        <v>613</v>
      </c>
      <c r="B27" s="29" t="s">
        <v>614</v>
      </c>
      <c r="C27" s="340"/>
      <c r="D27" s="340"/>
      <c r="E27" s="346"/>
      <c r="F27" s="341"/>
      <c r="G27" s="341"/>
      <c r="H27" s="341"/>
      <c r="I27" s="384">
        <v>60000</v>
      </c>
      <c r="J27" s="384">
        <v>101527</v>
      </c>
      <c r="K27" s="384">
        <v>101527</v>
      </c>
      <c r="L27" s="385">
        <v>60000</v>
      </c>
      <c r="M27" s="385">
        <v>101527</v>
      </c>
      <c r="N27" s="385">
        <v>101527</v>
      </c>
    </row>
    <row r="28" spans="1:14" x14ac:dyDescent="0.25">
      <c r="A28" s="5" t="s">
        <v>615</v>
      </c>
      <c r="B28" s="29" t="s">
        <v>616</v>
      </c>
      <c r="C28" s="340"/>
      <c r="D28" s="340"/>
      <c r="E28" s="346"/>
      <c r="F28" s="341"/>
      <c r="G28" s="341"/>
      <c r="H28" s="341"/>
      <c r="I28" s="384">
        <v>780000</v>
      </c>
      <c r="J28" s="384">
        <v>1635766</v>
      </c>
      <c r="K28" s="384">
        <v>634019</v>
      </c>
      <c r="L28" s="385">
        <v>780000</v>
      </c>
      <c r="M28" s="385">
        <v>1635766</v>
      </c>
      <c r="N28" s="385">
        <v>634019</v>
      </c>
    </row>
    <row r="29" spans="1:14" x14ac:dyDescent="0.25">
      <c r="A29" s="5" t="s">
        <v>617</v>
      </c>
      <c r="B29" s="29" t="s">
        <v>618</v>
      </c>
      <c r="C29" s="335"/>
      <c r="D29" s="335"/>
      <c r="E29" s="341"/>
      <c r="F29" s="341"/>
      <c r="G29" s="341"/>
      <c r="H29" s="341"/>
      <c r="I29" s="384"/>
      <c r="J29" s="384"/>
      <c r="K29" s="384"/>
      <c r="L29" s="386"/>
      <c r="M29" s="386"/>
      <c r="N29" s="384"/>
    </row>
    <row r="30" spans="1:14" x14ac:dyDescent="0.25">
      <c r="A30" s="7" t="s">
        <v>881</v>
      </c>
      <c r="B30" s="32" t="s">
        <v>619</v>
      </c>
      <c r="C30" s="340"/>
      <c r="D30" s="340"/>
      <c r="E30" s="346"/>
      <c r="F30" s="341"/>
      <c r="G30" s="341"/>
      <c r="H30" s="341"/>
      <c r="I30" s="384">
        <v>840000</v>
      </c>
      <c r="J30" s="384">
        <v>1737293</v>
      </c>
      <c r="K30" s="384">
        <v>735546</v>
      </c>
      <c r="L30" s="385">
        <v>840000</v>
      </c>
      <c r="M30" s="385">
        <v>1737293</v>
      </c>
      <c r="N30" s="385">
        <v>735546</v>
      </c>
    </row>
    <row r="31" spans="1:14" x14ac:dyDescent="0.25">
      <c r="A31" s="5" t="s">
        <v>620</v>
      </c>
      <c r="B31" s="29" t="s">
        <v>621</v>
      </c>
      <c r="C31" s="340"/>
      <c r="D31" s="340"/>
      <c r="E31" s="346"/>
      <c r="F31" s="341"/>
      <c r="G31" s="341"/>
      <c r="H31" s="341"/>
      <c r="I31" s="384">
        <v>1530000</v>
      </c>
      <c r="J31" s="384">
        <v>1720446</v>
      </c>
      <c r="K31" s="384">
        <v>1586318</v>
      </c>
      <c r="L31" s="385">
        <v>1530000</v>
      </c>
      <c r="M31" s="385">
        <v>1720446</v>
      </c>
      <c r="N31" s="385">
        <v>1586318</v>
      </c>
    </row>
    <row r="32" spans="1:14" x14ac:dyDescent="0.25">
      <c r="A32" s="5" t="s">
        <v>622</v>
      </c>
      <c r="B32" s="29" t="s">
        <v>623</v>
      </c>
      <c r="C32" s="340"/>
      <c r="D32" s="340"/>
      <c r="E32" s="346"/>
      <c r="F32" s="341"/>
      <c r="G32" s="341"/>
      <c r="H32" s="341"/>
      <c r="I32" s="384">
        <v>75000</v>
      </c>
      <c r="J32" s="384">
        <v>75000</v>
      </c>
      <c r="K32" s="384">
        <v>72605</v>
      </c>
      <c r="L32" s="385">
        <v>75000</v>
      </c>
      <c r="M32" s="385">
        <v>75000</v>
      </c>
      <c r="N32" s="385">
        <v>72605</v>
      </c>
    </row>
    <row r="33" spans="1:14" ht="15" customHeight="1" x14ac:dyDescent="0.25">
      <c r="A33" s="7" t="s">
        <v>68</v>
      </c>
      <c r="B33" s="32" t="s">
        <v>624</v>
      </c>
      <c r="C33" s="340"/>
      <c r="D33" s="340"/>
      <c r="E33" s="346"/>
      <c r="F33" s="341"/>
      <c r="G33" s="341"/>
      <c r="H33" s="341"/>
      <c r="I33" s="384">
        <v>1605000</v>
      </c>
      <c r="J33" s="384">
        <v>1795446</v>
      </c>
      <c r="K33" s="384">
        <v>1658923</v>
      </c>
      <c r="L33" s="385">
        <v>1605000</v>
      </c>
      <c r="M33" s="385">
        <v>1795446</v>
      </c>
      <c r="N33" s="385">
        <v>1658923</v>
      </c>
    </row>
    <row r="34" spans="1:14" x14ac:dyDescent="0.25">
      <c r="A34" s="5" t="s">
        <v>625</v>
      </c>
      <c r="B34" s="29" t="s">
        <v>626</v>
      </c>
      <c r="C34" s="340"/>
      <c r="D34" s="340"/>
      <c r="E34" s="346"/>
      <c r="F34" s="341"/>
      <c r="G34" s="341"/>
      <c r="H34" s="341"/>
      <c r="I34" s="384">
        <v>750000</v>
      </c>
      <c r="J34" s="384">
        <v>748524</v>
      </c>
      <c r="K34" s="384">
        <v>472691</v>
      </c>
      <c r="L34" s="385">
        <v>750000</v>
      </c>
      <c r="M34" s="385">
        <v>748524</v>
      </c>
      <c r="N34" s="385">
        <v>472691</v>
      </c>
    </row>
    <row r="35" spans="1:14" x14ac:dyDescent="0.25">
      <c r="A35" s="5" t="s">
        <v>627</v>
      </c>
      <c r="B35" s="29" t="s">
        <v>628</v>
      </c>
      <c r="C35" s="340"/>
      <c r="D35" s="340"/>
      <c r="E35" s="346"/>
      <c r="F35" s="341"/>
      <c r="G35" s="341"/>
      <c r="H35" s="341"/>
      <c r="I35" s="384">
        <v>0</v>
      </c>
      <c r="J35" s="384">
        <v>0</v>
      </c>
      <c r="K35" s="384">
        <v>0</v>
      </c>
      <c r="L35" s="385">
        <v>0</v>
      </c>
      <c r="M35" s="385">
        <v>0</v>
      </c>
      <c r="N35" s="385">
        <v>0</v>
      </c>
    </row>
    <row r="36" spans="1:14" x14ac:dyDescent="0.25">
      <c r="A36" s="5" t="s">
        <v>39</v>
      </c>
      <c r="B36" s="29" t="s">
        <v>629</v>
      </c>
      <c r="C36" s="335"/>
      <c r="D36" s="335"/>
      <c r="E36" s="341"/>
      <c r="F36" s="341"/>
      <c r="G36" s="341"/>
      <c r="H36" s="341"/>
      <c r="I36" s="384"/>
      <c r="J36" s="384"/>
      <c r="K36" s="384">
        <v>0</v>
      </c>
      <c r="L36" s="386"/>
      <c r="M36" s="386"/>
      <c r="N36" s="384">
        <v>0</v>
      </c>
    </row>
    <row r="37" spans="1:14" x14ac:dyDescent="0.25">
      <c r="A37" s="5" t="s">
        <v>630</v>
      </c>
      <c r="B37" s="29" t="s">
        <v>631</v>
      </c>
      <c r="C37" s="340"/>
      <c r="D37" s="340"/>
      <c r="E37" s="346"/>
      <c r="F37" s="341"/>
      <c r="G37" s="341"/>
      <c r="H37" s="341"/>
      <c r="I37" s="384">
        <v>120000</v>
      </c>
      <c r="J37" s="384">
        <v>252851</v>
      </c>
      <c r="K37" s="384">
        <v>252851</v>
      </c>
      <c r="L37" s="385">
        <v>120000</v>
      </c>
      <c r="M37" s="385">
        <v>252851</v>
      </c>
      <c r="N37" s="385">
        <v>252851</v>
      </c>
    </row>
    <row r="38" spans="1:14" x14ac:dyDescent="0.25">
      <c r="A38" s="9" t="s">
        <v>40</v>
      </c>
      <c r="B38" s="29" t="s">
        <v>632</v>
      </c>
      <c r="C38" s="335"/>
      <c r="D38" s="335"/>
      <c r="E38" s="341"/>
      <c r="F38" s="341"/>
      <c r="G38" s="341"/>
      <c r="H38" s="341"/>
      <c r="I38" s="384"/>
      <c r="J38" s="384"/>
      <c r="K38" s="384"/>
      <c r="L38" s="386"/>
      <c r="M38" s="386"/>
      <c r="N38" s="384"/>
    </row>
    <row r="39" spans="1:14" x14ac:dyDescent="0.25">
      <c r="A39" s="6" t="s">
        <v>633</v>
      </c>
      <c r="B39" s="29" t="s">
        <v>634</v>
      </c>
      <c r="C39" s="340"/>
      <c r="D39" s="340"/>
      <c r="E39" s="346"/>
      <c r="F39" s="341"/>
      <c r="G39" s="341"/>
      <c r="H39" s="341"/>
      <c r="I39" s="384">
        <v>400000</v>
      </c>
      <c r="J39" s="384">
        <v>400000</v>
      </c>
      <c r="K39" s="384">
        <v>13200</v>
      </c>
      <c r="L39" s="385">
        <v>400000</v>
      </c>
      <c r="M39" s="385">
        <v>400000</v>
      </c>
      <c r="N39" s="385">
        <v>13200</v>
      </c>
    </row>
    <row r="40" spans="1:14" x14ac:dyDescent="0.25">
      <c r="A40" s="5" t="s">
        <v>41</v>
      </c>
      <c r="B40" s="29" t="s">
        <v>635</v>
      </c>
      <c r="C40" s="340"/>
      <c r="D40" s="340"/>
      <c r="E40" s="346"/>
      <c r="F40" s="341"/>
      <c r="G40" s="341"/>
      <c r="H40" s="341"/>
      <c r="I40" s="384">
        <v>1000000</v>
      </c>
      <c r="J40" s="384">
        <v>1000000</v>
      </c>
      <c r="K40" s="384">
        <v>840220</v>
      </c>
      <c r="L40" s="385">
        <v>1000000</v>
      </c>
      <c r="M40" s="385">
        <v>1000000</v>
      </c>
      <c r="N40" s="385">
        <v>840220</v>
      </c>
    </row>
    <row r="41" spans="1:14" x14ac:dyDescent="0.25">
      <c r="A41" s="7" t="s">
        <v>882</v>
      </c>
      <c r="B41" s="32" t="s">
        <v>636</v>
      </c>
      <c r="C41" s="340"/>
      <c r="D41" s="340"/>
      <c r="E41" s="346"/>
      <c r="F41" s="341"/>
      <c r="G41" s="341"/>
      <c r="H41" s="341"/>
      <c r="I41" s="384">
        <v>2270000</v>
      </c>
      <c r="J41" s="384">
        <v>2401375</v>
      </c>
      <c r="K41" s="384">
        <v>1578962</v>
      </c>
      <c r="L41" s="385">
        <v>2270000</v>
      </c>
      <c r="M41" s="385">
        <v>2401375</v>
      </c>
      <c r="N41" s="385">
        <v>1578962</v>
      </c>
    </row>
    <row r="42" spans="1:14" x14ac:dyDescent="0.25">
      <c r="A42" s="5" t="s">
        <v>637</v>
      </c>
      <c r="B42" s="29" t="s">
        <v>638</v>
      </c>
      <c r="C42" s="340"/>
      <c r="D42" s="340"/>
      <c r="E42" s="346"/>
      <c r="F42" s="341"/>
      <c r="G42" s="341"/>
      <c r="H42" s="341"/>
      <c r="I42" s="384">
        <v>70000</v>
      </c>
      <c r="J42" s="384">
        <v>47289</v>
      </c>
      <c r="K42" s="384">
        <v>1500</v>
      </c>
      <c r="L42" s="385">
        <v>70000</v>
      </c>
      <c r="M42" s="385">
        <v>47289</v>
      </c>
      <c r="N42" s="385">
        <v>1500</v>
      </c>
    </row>
    <row r="43" spans="1:14" x14ac:dyDescent="0.25">
      <c r="A43" s="5" t="s">
        <v>639</v>
      </c>
      <c r="B43" s="29" t="s">
        <v>640</v>
      </c>
      <c r="C43" s="340"/>
      <c r="D43" s="340"/>
      <c r="E43" s="346"/>
      <c r="F43" s="341"/>
      <c r="G43" s="341"/>
      <c r="H43" s="341"/>
      <c r="I43" s="384"/>
      <c r="J43" s="384"/>
      <c r="K43" s="384"/>
      <c r="L43" s="385"/>
      <c r="M43" s="385"/>
      <c r="N43" s="385"/>
    </row>
    <row r="44" spans="1:14" x14ac:dyDescent="0.25">
      <c r="A44" s="7" t="s">
        <v>883</v>
      </c>
      <c r="B44" s="32" t="s">
        <v>641</v>
      </c>
      <c r="C44" s="340"/>
      <c r="D44" s="340"/>
      <c r="E44" s="346"/>
      <c r="F44" s="341"/>
      <c r="G44" s="341"/>
      <c r="H44" s="341"/>
      <c r="I44" s="384">
        <v>70000</v>
      </c>
      <c r="J44" s="384">
        <v>47289</v>
      </c>
      <c r="K44" s="384">
        <v>1500</v>
      </c>
      <c r="L44" s="385">
        <v>70000</v>
      </c>
      <c r="M44" s="385">
        <v>47289</v>
      </c>
      <c r="N44" s="385">
        <v>1500</v>
      </c>
    </row>
    <row r="45" spans="1:14" x14ac:dyDescent="0.25">
      <c r="A45" s="5" t="s">
        <v>642</v>
      </c>
      <c r="B45" s="29" t="s">
        <v>643</v>
      </c>
      <c r="C45" s="340"/>
      <c r="D45" s="340"/>
      <c r="E45" s="346"/>
      <c r="F45" s="341"/>
      <c r="G45" s="341"/>
      <c r="H45" s="341"/>
      <c r="I45" s="384">
        <v>1283850</v>
      </c>
      <c r="J45" s="384">
        <v>1283850</v>
      </c>
      <c r="K45" s="384">
        <v>837913</v>
      </c>
      <c r="L45" s="385">
        <v>1283850</v>
      </c>
      <c r="M45" s="385">
        <v>1283850</v>
      </c>
      <c r="N45" s="385">
        <v>837913</v>
      </c>
    </row>
    <row r="46" spans="1:14" x14ac:dyDescent="0.25">
      <c r="A46" s="5" t="s">
        <v>644</v>
      </c>
      <c r="B46" s="29" t="s">
        <v>645</v>
      </c>
      <c r="C46" s="335"/>
      <c r="D46" s="335"/>
      <c r="E46" s="341"/>
      <c r="F46" s="341"/>
      <c r="G46" s="341"/>
      <c r="H46" s="341"/>
      <c r="I46" s="384"/>
      <c r="J46" s="384"/>
      <c r="K46" s="384"/>
      <c r="L46" s="386"/>
      <c r="M46" s="386"/>
      <c r="N46" s="384"/>
    </row>
    <row r="47" spans="1:14" x14ac:dyDescent="0.25">
      <c r="A47" s="5" t="s">
        <v>42</v>
      </c>
      <c r="B47" s="29" t="s">
        <v>646</v>
      </c>
      <c r="C47" s="340"/>
      <c r="D47" s="340"/>
      <c r="E47" s="346"/>
      <c r="F47" s="341"/>
      <c r="G47" s="341"/>
      <c r="H47" s="341"/>
      <c r="I47" s="384">
        <v>0</v>
      </c>
      <c r="J47" s="384">
        <v>0</v>
      </c>
      <c r="K47" s="384">
        <v>0</v>
      </c>
      <c r="L47" s="385">
        <v>0</v>
      </c>
      <c r="M47" s="385">
        <v>0</v>
      </c>
      <c r="N47" s="385">
        <v>0</v>
      </c>
    </row>
    <row r="48" spans="1:14" x14ac:dyDescent="0.25">
      <c r="A48" s="5" t="s">
        <v>43</v>
      </c>
      <c r="B48" s="29" t="s">
        <v>647</v>
      </c>
      <c r="C48" s="335"/>
      <c r="D48" s="335"/>
      <c r="E48" s="341"/>
      <c r="F48" s="341"/>
      <c r="G48" s="341"/>
      <c r="H48" s="341"/>
      <c r="I48" s="384">
        <v>0</v>
      </c>
      <c r="J48" s="384">
        <v>0</v>
      </c>
      <c r="K48" s="384">
        <v>0</v>
      </c>
      <c r="L48" s="386">
        <v>0</v>
      </c>
      <c r="M48" s="386">
        <v>0</v>
      </c>
      <c r="N48" s="384">
        <v>0</v>
      </c>
    </row>
    <row r="49" spans="1:14" x14ac:dyDescent="0.25">
      <c r="A49" s="5" t="s">
        <v>648</v>
      </c>
      <c r="B49" s="29" t="s">
        <v>649</v>
      </c>
      <c r="C49" s="343"/>
      <c r="D49" s="343"/>
      <c r="E49" s="348"/>
      <c r="F49" s="341"/>
      <c r="G49" s="341"/>
      <c r="H49" s="341"/>
      <c r="I49" s="384">
        <v>5000</v>
      </c>
      <c r="J49" s="384">
        <v>7000</v>
      </c>
      <c r="K49" s="384">
        <v>7</v>
      </c>
      <c r="L49" s="389">
        <v>5000</v>
      </c>
      <c r="M49" s="389">
        <v>7000</v>
      </c>
      <c r="N49" s="389">
        <v>7</v>
      </c>
    </row>
    <row r="50" spans="1:14" x14ac:dyDescent="0.25">
      <c r="A50" s="7" t="s">
        <v>884</v>
      </c>
      <c r="B50" s="32" t="s">
        <v>650</v>
      </c>
      <c r="C50" s="340"/>
      <c r="D50" s="340"/>
      <c r="E50" s="346"/>
      <c r="F50" s="341"/>
      <c r="G50" s="341"/>
      <c r="H50" s="341"/>
      <c r="I50" s="384">
        <v>1288850</v>
      </c>
      <c r="J50" s="384">
        <v>1290850</v>
      </c>
      <c r="K50" s="384">
        <v>837920</v>
      </c>
      <c r="L50" s="385">
        <v>1288850</v>
      </c>
      <c r="M50" s="385">
        <v>1290850</v>
      </c>
      <c r="N50" s="385">
        <v>837920</v>
      </c>
    </row>
    <row r="51" spans="1:14" x14ac:dyDescent="0.25">
      <c r="A51" s="36" t="s">
        <v>885</v>
      </c>
      <c r="B51" s="44" t="s">
        <v>651</v>
      </c>
      <c r="C51" s="342"/>
      <c r="D51" s="342"/>
      <c r="E51" s="347"/>
      <c r="F51" s="341"/>
      <c r="G51" s="341"/>
      <c r="H51" s="341"/>
      <c r="I51" s="396">
        <v>6073850</v>
      </c>
      <c r="J51" s="396">
        <v>7272253</v>
      </c>
      <c r="K51" s="396">
        <v>4812851</v>
      </c>
      <c r="L51" s="388">
        <v>6073850</v>
      </c>
      <c r="M51" s="388">
        <v>7272253</v>
      </c>
      <c r="N51" s="388">
        <v>4812851</v>
      </c>
    </row>
    <row r="52" spans="1:14" x14ac:dyDescent="0.25">
      <c r="A52" s="12" t="s">
        <v>652</v>
      </c>
      <c r="B52" s="29" t="s">
        <v>653</v>
      </c>
      <c r="C52" s="335"/>
      <c r="D52" s="335"/>
      <c r="E52" s="341"/>
      <c r="F52" s="341"/>
      <c r="G52" s="341"/>
      <c r="H52" s="341"/>
      <c r="I52" s="384">
        <v>0</v>
      </c>
      <c r="J52" s="384">
        <v>0</v>
      </c>
      <c r="K52" s="384">
        <v>0</v>
      </c>
      <c r="L52" s="386">
        <v>0</v>
      </c>
      <c r="M52" s="386">
        <v>0</v>
      </c>
      <c r="N52" s="384">
        <v>0</v>
      </c>
    </row>
    <row r="53" spans="1:14" x14ac:dyDescent="0.25">
      <c r="A53" s="12" t="s">
        <v>886</v>
      </c>
      <c r="B53" s="29" t="s">
        <v>654</v>
      </c>
      <c r="C53" s="335"/>
      <c r="D53" s="335"/>
      <c r="E53" s="341"/>
      <c r="F53" s="341"/>
      <c r="G53" s="341"/>
      <c r="H53" s="341"/>
      <c r="I53" s="384">
        <v>0</v>
      </c>
      <c r="J53" s="384">
        <v>0</v>
      </c>
      <c r="K53" s="384">
        <v>0</v>
      </c>
      <c r="L53" s="386">
        <v>0</v>
      </c>
      <c r="M53" s="386">
        <v>0</v>
      </c>
      <c r="N53" s="384">
        <v>0</v>
      </c>
    </row>
    <row r="54" spans="1:14" x14ac:dyDescent="0.25">
      <c r="A54" s="16" t="s">
        <v>44</v>
      </c>
      <c r="B54" s="29" t="s">
        <v>655</v>
      </c>
      <c r="C54" s="335"/>
      <c r="D54" s="335"/>
      <c r="E54" s="341"/>
      <c r="F54" s="341"/>
      <c r="G54" s="341"/>
      <c r="H54" s="341"/>
      <c r="I54" s="384"/>
      <c r="J54" s="384"/>
      <c r="K54" s="384"/>
      <c r="L54" s="386"/>
      <c r="M54" s="386"/>
      <c r="N54" s="384"/>
    </row>
    <row r="55" spans="1:14" x14ac:dyDescent="0.25">
      <c r="A55" s="16" t="s">
        <v>45</v>
      </c>
      <c r="B55" s="29" t="s">
        <v>656</v>
      </c>
      <c r="C55" s="335"/>
      <c r="D55" s="335"/>
      <c r="E55" s="341"/>
      <c r="F55" s="341"/>
      <c r="G55" s="341"/>
      <c r="H55" s="341"/>
      <c r="I55" s="384">
        <v>0</v>
      </c>
      <c r="J55" s="384">
        <v>0</v>
      </c>
      <c r="K55" s="384">
        <v>0</v>
      </c>
      <c r="L55" s="386">
        <v>0</v>
      </c>
      <c r="M55" s="386">
        <v>0</v>
      </c>
      <c r="N55" s="384">
        <v>0</v>
      </c>
    </row>
    <row r="56" spans="1:14" x14ac:dyDescent="0.25">
      <c r="A56" s="16" t="s">
        <v>46</v>
      </c>
      <c r="B56" s="29" t="s">
        <v>657</v>
      </c>
      <c r="C56" s="335"/>
      <c r="D56" s="335"/>
      <c r="E56" s="341"/>
      <c r="F56" s="341"/>
      <c r="G56" s="341"/>
      <c r="H56" s="341"/>
      <c r="I56" s="384">
        <v>0</v>
      </c>
      <c r="J56" s="384">
        <v>0</v>
      </c>
      <c r="K56" s="384">
        <v>0</v>
      </c>
      <c r="L56" s="386">
        <v>0</v>
      </c>
      <c r="M56" s="386">
        <v>0</v>
      </c>
      <c r="N56" s="384">
        <v>0</v>
      </c>
    </row>
    <row r="57" spans="1:14" x14ac:dyDescent="0.25">
      <c r="A57" s="12" t="s">
        <v>47</v>
      </c>
      <c r="B57" s="29" t="s">
        <v>658</v>
      </c>
      <c r="C57" s="335"/>
      <c r="D57" s="335"/>
      <c r="E57" s="341"/>
      <c r="F57" s="341"/>
      <c r="G57" s="341"/>
      <c r="H57" s="341"/>
      <c r="I57" s="384">
        <v>0</v>
      </c>
      <c r="J57" s="384">
        <v>0</v>
      </c>
      <c r="K57" s="384">
        <v>0</v>
      </c>
      <c r="L57" s="386">
        <v>0</v>
      </c>
      <c r="M57" s="386">
        <v>0</v>
      </c>
      <c r="N57" s="384">
        <v>0</v>
      </c>
    </row>
    <row r="58" spans="1:14" x14ac:dyDescent="0.25">
      <c r="A58" s="12" t="s">
        <v>48</v>
      </c>
      <c r="B58" s="29" t="s">
        <v>659</v>
      </c>
      <c r="C58" s="335"/>
      <c r="D58" s="335"/>
      <c r="E58" s="341"/>
      <c r="F58" s="341"/>
      <c r="G58" s="341"/>
      <c r="H58" s="341"/>
      <c r="I58" s="384">
        <v>0</v>
      </c>
      <c r="J58" s="384">
        <v>0</v>
      </c>
      <c r="K58" s="384">
        <v>0</v>
      </c>
      <c r="L58" s="386">
        <v>0</v>
      </c>
      <c r="M58" s="386">
        <v>0</v>
      </c>
      <c r="N58" s="384">
        <v>0</v>
      </c>
    </row>
    <row r="59" spans="1:14" x14ac:dyDescent="0.25">
      <c r="A59" s="12" t="s">
        <v>49</v>
      </c>
      <c r="B59" s="29" t="s">
        <v>660</v>
      </c>
      <c r="C59" s="335"/>
      <c r="D59" s="335"/>
      <c r="E59" s="335"/>
      <c r="F59" s="341"/>
      <c r="G59" s="341"/>
      <c r="H59" s="341"/>
      <c r="I59" s="384">
        <v>0</v>
      </c>
      <c r="J59" s="384">
        <v>0</v>
      </c>
      <c r="K59" s="384">
        <v>0</v>
      </c>
      <c r="L59" s="386">
        <v>0</v>
      </c>
      <c r="M59" s="386">
        <v>0</v>
      </c>
      <c r="N59" s="386">
        <v>0</v>
      </c>
    </row>
    <row r="60" spans="1:14" x14ac:dyDescent="0.25">
      <c r="A60" s="41" t="s">
        <v>11</v>
      </c>
      <c r="B60" s="44" t="s">
        <v>661</v>
      </c>
      <c r="C60" s="336"/>
      <c r="D60" s="336"/>
      <c r="E60" s="336"/>
      <c r="F60" s="341"/>
      <c r="G60" s="341"/>
      <c r="H60" s="341"/>
      <c r="I60" s="384"/>
      <c r="J60" s="384"/>
      <c r="K60" s="384"/>
      <c r="L60" s="387"/>
      <c r="M60" s="387"/>
      <c r="N60" s="387"/>
    </row>
    <row r="61" spans="1:14" x14ac:dyDescent="0.25">
      <c r="A61" s="11" t="s">
        <v>50</v>
      </c>
      <c r="B61" s="29" t="s">
        <v>662</v>
      </c>
      <c r="C61" s="335"/>
      <c r="D61" s="335"/>
      <c r="E61" s="341"/>
      <c r="F61" s="341"/>
      <c r="G61" s="341"/>
      <c r="H61" s="341"/>
      <c r="I61" s="384">
        <v>0</v>
      </c>
      <c r="J61" s="384">
        <v>0</v>
      </c>
      <c r="K61" s="384">
        <v>0</v>
      </c>
      <c r="L61" s="386">
        <v>0</v>
      </c>
      <c r="M61" s="386">
        <v>0</v>
      </c>
      <c r="N61" s="384">
        <v>0</v>
      </c>
    </row>
    <row r="62" spans="1:14" x14ac:dyDescent="0.25">
      <c r="A62" s="11" t="s">
        <v>663</v>
      </c>
      <c r="B62" s="29" t="s">
        <v>664</v>
      </c>
      <c r="C62" s="335"/>
      <c r="D62" s="335"/>
      <c r="E62" s="341"/>
      <c r="F62" s="341"/>
      <c r="G62" s="341"/>
      <c r="H62" s="341"/>
      <c r="I62" s="384">
        <v>0</v>
      </c>
      <c r="J62" s="384">
        <v>0</v>
      </c>
      <c r="K62" s="384">
        <v>0</v>
      </c>
      <c r="L62" s="386">
        <v>0</v>
      </c>
      <c r="M62" s="386">
        <v>0</v>
      </c>
      <c r="N62" s="384">
        <v>0</v>
      </c>
    </row>
    <row r="63" spans="1:14" ht="30" x14ac:dyDescent="0.25">
      <c r="A63" s="11" t="s">
        <v>665</v>
      </c>
      <c r="B63" s="29" t="s">
        <v>666</v>
      </c>
      <c r="C63" s="335"/>
      <c r="D63" s="335"/>
      <c r="E63" s="341"/>
      <c r="F63" s="341"/>
      <c r="G63" s="341"/>
      <c r="H63" s="341"/>
      <c r="I63" s="384">
        <v>0</v>
      </c>
      <c r="J63" s="384">
        <v>0</v>
      </c>
      <c r="K63" s="384">
        <v>0</v>
      </c>
      <c r="L63" s="386">
        <v>0</v>
      </c>
      <c r="M63" s="386">
        <v>0</v>
      </c>
      <c r="N63" s="384">
        <v>0</v>
      </c>
    </row>
    <row r="64" spans="1:14" x14ac:dyDescent="0.25">
      <c r="A64" s="11" t="s">
        <v>12</v>
      </c>
      <c r="B64" s="29" t="s">
        <v>667</v>
      </c>
      <c r="C64" s="335"/>
      <c r="D64" s="335"/>
      <c r="E64" s="341"/>
      <c r="F64" s="341"/>
      <c r="G64" s="341"/>
      <c r="H64" s="341"/>
      <c r="I64" s="384">
        <v>0</v>
      </c>
      <c r="J64" s="384">
        <v>0</v>
      </c>
      <c r="K64" s="384">
        <v>0</v>
      </c>
      <c r="L64" s="386">
        <v>0</v>
      </c>
      <c r="M64" s="386">
        <v>0</v>
      </c>
      <c r="N64" s="384">
        <v>0</v>
      </c>
    </row>
    <row r="65" spans="1:14" ht="30" x14ac:dyDescent="0.25">
      <c r="A65" s="11" t="s">
        <v>51</v>
      </c>
      <c r="B65" s="29" t="s">
        <v>668</v>
      </c>
      <c r="C65" s="335"/>
      <c r="D65" s="335"/>
      <c r="E65" s="341"/>
      <c r="F65" s="341"/>
      <c r="G65" s="341"/>
      <c r="H65" s="341"/>
      <c r="I65" s="384">
        <v>0</v>
      </c>
      <c r="J65" s="384">
        <v>0</v>
      </c>
      <c r="K65" s="384">
        <v>0</v>
      </c>
      <c r="L65" s="386">
        <v>0</v>
      </c>
      <c r="M65" s="386">
        <v>0</v>
      </c>
      <c r="N65" s="384">
        <v>0</v>
      </c>
    </row>
    <row r="66" spans="1:14" x14ac:dyDescent="0.25">
      <c r="A66" s="11" t="s">
        <v>14</v>
      </c>
      <c r="B66" s="29" t="s">
        <v>669</v>
      </c>
      <c r="C66" s="335"/>
      <c r="D66" s="335"/>
      <c r="E66" s="341"/>
      <c r="F66" s="341"/>
      <c r="G66" s="341"/>
      <c r="H66" s="341"/>
      <c r="I66" s="384">
        <v>478800</v>
      </c>
      <c r="J66" s="384">
        <v>478800</v>
      </c>
      <c r="K66" s="384">
        <v>478800</v>
      </c>
      <c r="L66" s="386">
        <v>478800</v>
      </c>
      <c r="M66" s="386">
        <v>478800</v>
      </c>
      <c r="N66" s="384">
        <v>478800</v>
      </c>
    </row>
    <row r="67" spans="1:14" ht="30" x14ac:dyDescent="0.25">
      <c r="A67" s="11" t="s">
        <v>52</v>
      </c>
      <c r="B67" s="29" t="s">
        <v>670</v>
      </c>
      <c r="C67" s="335"/>
      <c r="D67" s="335"/>
      <c r="E67" s="341"/>
      <c r="F67" s="341"/>
      <c r="G67" s="341"/>
      <c r="H67" s="341"/>
      <c r="I67" s="384"/>
      <c r="J67" s="384"/>
      <c r="K67" s="384"/>
      <c r="L67" s="386"/>
      <c r="M67" s="386"/>
      <c r="N67" s="384"/>
    </row>
    <row r="68" spans="1:14" x14ac:dyDescent="0.25">
      <c r="A68" s="11" t="s">
        <v>53</v>
      </c>
      <c r="B68" s="29" t="s">
        <v>671</v>
      </c>
      <c r="C68" s="335"/>
      <c r="D68" s="335"/>
      <c r="E68" s="341"/>
      <c r="F68" s="341"/>
      <c r="G68" s="341"/>
      <c r="H68" s="341"/>
      <c r="I68" s="384">
        <v>0</v>
      </c>
      <c r="J68" s="384">
        <v>0</v>
      </c>
      <c r="K68" s="384">
        <v>0</v>
      </c>
      <c r="L68" s="386">
        <v>0</v>
      </c>
      <c r="M68" s="386">
        <v>0</v>
      </c>
      <c r="N68" s="384">
        <v>0</v>
      </c>
    </row>
    <row r="69" spans="1:14" x14ac:dyDescent="0.25">
      <c r="A69" s="11" t="s">
        <v>672</v>
      </c>
      <c r="B69" s="29" t="s">
        <v>673</v>
      </c>
      <c r="C69" s="335"/>
      <c r="D69" s="335"/>
      <c r="E69" s="341"/>
      <c r="F69" s="341"/>
      <c r="G69" s="341"/>
      <c r="H69" s="341"/>
      <c r="I69" s="384">
        <v>0</v>
      </c>
      <c r="J69" s="384">
        <v>0</v>
      </c>
      <c r="K69" s="384">
        <v>0</v>
      </c>
      <c r="L69" s="386">
        <v>0</v>
      </c>
      <c r="M69" s="386">
        <v>0</v>
      </c>
      <c r="N69" s="384">
        <v>0</v>
      </c>
    </row>
    <row r="70" spans="1:14" x14ac:dyDescent="0.25">
      <c r="A70" s="18" t="s">
        <v>674</v>
      </c>
      <c r="B70" s="29" t="s">
        <v>675</v>
      </c>
      <c r="C70" s="335"/>
      <c r="D70" s="335"/>
      <c r="E70" s="341"/>
      <c r="F70" s="341"/>
      <c r="G70" s="341"/>
      <c r="H70" s="341"/>
      <c r="I70" s="384">
        <v>0</v>
      </c>
      <c r="J70" s="384">
        <v>0</v>
      </c>
      <c r="K70" s="384">
        <v>0</v>
      </c>
      <c r="L70" s="386">
        <v>0</v>
      </c>
      <c r="M70" s="386">
        <v>0</v>
      </c>
      <c r="N70" s="384">
        <v>0</v>
      </c>
    </row>
    <row r="71" spans="1:14" x14ac:dyDescent="0.25">
      <c r="A71" s="11" t="s">
        <v>54</v>
      </c>
      <c r="B71" s="29" t="s">
        <v>676</v>
      </c>
      <c r="C71" s="335"/>
      <c r="D71" s="335"/>
      <c r="E71" s="335"/>
      <c r="F71" s="341"/>
      <c r="G71" s="341"/>
      <c r="H71" s="341"/>
      <c r="I71" s="384">
        <v>0</v>
      </c>
      <c r="J71" s="384">
        <v>0</v>
      </c>
      <c r="K71" s="384">
        <v>0</v>
      </c>
      <c r="L71" s="386">
        <v>0</v>
      </c>
      <c r="M71" s="386">
        <v>0</v>
      </c>
      <c r="N71" s="386">
        <v>0</v>
      </c>
    </row>
    <row r="72" spans="1:14" x14ac:dyDescent="0.25">
      <c r="A72" s="18" t="s">
        <v>232</v>
      </c>
      <c r="B72" s="29" t="s">
        <v>677</v>
      </c>
      <c r="C72" s="335"/>
      <c r="D72" s="335"/>
      <c r="E72" s="341"/>
      <c r="F72" s="341"/>
      <c r="G72" s="341"/>
      <c r="H72" s="341"/>
      <c r="I72" s="384">
        <v>2878393</v>
      </c>
      <c r="J72" s="384">
        <v>29059</v>
      </c>
      <c r="K72" s="384">
        <v>0</v>
      </c>
      <c r="L72" s="386">
        <v>2878393</v>
      </c>
      <c r="M72" s="386">
        <v>29059</v>
      </c>
      <c r="N72" s="384">
        <v>0</v>
      </c>
    </row>
    <row r="73" spans="1:14" x14ac:dyDescent="0.25">
      <c r="A73" s="18" t="s">
        <v>233</v>
      </c>
      <c r="B73" s="29" t="s">
        <v>677</v>
      </c>
      <c r="C73" s="335"/>
      <c r="D73" s="335"/>
      <c r="E73" s="341"/>
      <c r="F73" s="341"/>
      <c r="G73" s="341"/>
      <c r="H73" s="341"/>
      <c r="I73" s="384">
        <v>0</v>
      </c>
      <c r="J73" s="384">
        <v>0</v>
      </c>
      <c r="K73" s="384">
        <v>0</v>
      </c>
      <c r="L73" s="386">
        <v>0</v>
      </c>
      <c r="M73" s="386">
        <v>0</v>
      </c>
      <c r="N73" s="384">
        <v>0</v>
      </c>
    </row>
    <row r="74" spans="1:14" x14ac:dyDescent="0.25">
      <c r="A74" s="41" t="s">
        <v>17</v>
      </c>
      <c r="B74" s="44" t="s">
        <v>678</v>
      </c>
      <c r="C74" s="336"/>
      <c r="D74" s="336"/>
      <c r="E74" s="336"/>
      <c r="F74" s="341"/>
      <c r="G74" s="341"/>
      <c r="H74" s="341"/>
      <c r="I74" s="396">
        <v>3357193</v>
      </c>
      <c r="J74" s="396">
        <v>507859</v>
      </c>
      <c r="K74" s="396">
        <v>478800</v>
      </c>
      <c r="L74" s="387">
        <v>3357193</v>
      </c>
      <c r="M74" s="387">
        <v>507859</v>
      </c>
      <c r="N74" s="387">
        <v>478800</v>
      </c>
    </row>
    <row r="75" spans="1:14" ht="15.75" x14ac:dyDescent="0.25">
      <c r="A75" s="319" t="s">
        <v>178</v>
      </c>
      <c r="B75" s="330"/>
      <c r="C75" s="402"/>
      <c r="D75" s="402"/>
      <c r="E75" s="403"/>
      <c r="F75" s="403"/>
      <c r="G75" s="403"/>
      <c r="H75" s="403"/>
      <c r="I75" s="404">
        <v>49549244</v>
      </c>
      <c r="J75" s="404">
        <v>46455389</v>
      </c>
      <c r="K75" s="404">
        <v>43719816</v>
      </c>
      <c r="L75" s="405">
        <v>49549244</v>
      </c>
      <c r="M75" s="405">
        <v>46455389</v>
      </c>
      <c r="N75" s="404">
        <v>43719816</v>
      </c>
    </row>
    <row r="76" spans="1:14" x14ac:dyDescent="0.25">
      <c r="A76" s="33" t="s">
        <v>679</v>
      </c>
      <c r="B76" s="29" t="s">
        <v>680</v>
      </c>
      <c r="C76" s="335"/>
      <c r="D76" s="335"/>
      <c r="E76" s="341"/>
      <c r="F76" s="341"/>
      <c r="G76" s="341"/>
      <c r="H76" s="341"/>
      <c r="I76" s="384">
        <v>0</v>
      </c>
      <c r="J76" s="384">
        <v>0</v>
      </c>
      <c r="K76" s="384">
        <v>0</v>
      </c>
      <c r="L76" s="386">
        <v>0</v>
      </c>
      <c r="M76" s="386">
        <v>0</v>
      </c>
      <c r="N76" s="384">
        <v>0</v>
      </c>
    </row>
    <row r="77" spans="1:14" x14ac:dyDescent="0.25">
      <c r="A77" s="33" t="s">
        <v>55</v>
      </c>
      <c r="B77" s="29" t="s">
        <v>681</v>
      </c>
      <c r="C77" s="335"/>
      <c r="D77" s="335"/>
      <c r="E77" s="341"/>
      <c r="F77" s="341"/>
      <c r="G77" s="341"/>
      <c r="H77" s="341"/>
      <c r="I77" s="384">
        <v>0</v>
      </c>
      <c r="J77" s="384">
        <v>0</v>
      </c>
      <c r="K77" s="384">
        <v>0</v>
      </c>
      <c r="L77" s="386">
        <v>0</v>
      </c>
      <c r="M77" s="386">
        <v>0</v>
      </c>
      <c r="N77" s="384">
        <v>0</v>
      </c>
    </row>
    <row r="78" spans="1:14" x14ac:dyDescent="0.25">
      <c r="A78" s="33" t="s">
        <v>682</v>
      </c>
      <c r="B78" s="29" t="s">
        <v>683</v>
      </c>
      <c r="C78" s="335"/>
      <c r="D78" s="335"/>
      <c r="E78" s="341"/>
      <c r="F78" s="341"/>
      <c r="G78" s="341"/>
      <c r="H78" s="341"/>
      <c r="I78" s="384">
        <v>280000</v>
      </c>
      <c r="J78" s="384">
        <v>1009370</v>
      </c>
      <c r="K78" s="384">
        <v>1009370</v>
      </c>
      <c r="L78" s="386">
        <v>280000</v>
      </c>
      <c r="M78" s="386">
        <v>1009370</v>
      </c>
      <c r="N78" s="384">
        <v>1009370</v>
      </c>
    </row>
    <row r="79" spans="1:14" x14ac:dyDescent="0.25">
      <c r="A79" s="33" t="s">
        <v>684</v>
      </c>
      <c r="B79" s="29" t="s">
        <v>685</v>
      </c>
      <c r="C79" s="340"/>
      <c r="D79" s="340"/>
      <c r="E79" s="346"/>
      <c r="F79" s="341"/>
      <c r="G79" s="341"/>
      <c r="H79" s="341"/>
      <c r="I79" s="384">
        <v>75000</v>
      </c>
      <c r="J79" s="384">
        <v>75000</v>
      </c>
      <c r="K79" s="384">
        <v>69874</v>
      </c>
      <c r="L79" s="385">
        <v>75000</v>
      </c>
      <c r="M79" s="385">
        <v>75000</v>
      </c>
      <c r="N79" s="385">
        <v>69874</v>
      </c>
    </row>
    <row r="80" spans="1:14" x14ac:dyDescent="0.25">
      <c r="A80" s="6" t="s">
        <v>686</v>
      </c>
      <c r="B80" s="29" t="s">
        <v>687</v>
      </c>
      <c r="C80" s="340"/>
      <c r="D80" s="340"/>
      <c r="E80" s="346"/>
      <c r="F80" s="341"/>
      <c r="G80" s="341"/>
      <c r="H80" s="341"/>
      <c r="I80" s="384"/>
      <c r="J80" s="384"/>
      <c r="K80" s="384"/>
      <c r="L80" s="385"/>
      <c r="M80" s="385"/>
      <c r="N80" s="385"/>
    </row>
    <row r="81" spans="1:14" x14ac:dyDescent="0.25">
      <c r="A81" s="6" t="s">
        <v>688</v>
      </c>
      <c r="B81" s="29" t="s">
        <v>689</v>
      </c>
      <c r="C81" s="335"/>
      <c r="D81" s="335"/>
      <c r="E81" s="341"/>
      <c r="F81" s="341"/>
      <c r="G81" s="341"/>
      <c r="H81" s="341"/>
      <c r="I81" s="384"/>
      <c r="J81" s="384"/>
      <c r="K81" s="384"/>
      <c r="L81" s="386"/>
      <c r="M81" s="386"/>
      <c r="N81" s="384"/>
    </row>
    <row r="82" spans="1:14" x14ac:dyDescent="0.25">
      <c r="A82" s="6" t="s">
        <v>690</v>
      </c>
      <c r="B82" s="29" t="s">
        <v>691</v>
      </c>
      <c r="C82" s="340"/>
      <c r="D82" s="340"/>
      <c r="E82" s="346"/>
      <c r="F82" s="341"/>
      <c r="G82" s="341"/>
      <c r="H82" s="341"/>
      <c r="I82" s="384">
        <v>95850</v>
      </c>
      <c r="J82" s="384">
        <v>291396</v>
      </c>
      <c r="K82" s="384">
        <v>291396</v>
      </c>
      <c r="L82" s="385">
        <v>95850</v>
      </c>
      <c r="M82" s="385">
        <v>291396</v>
      </c>
      <c r="N82" s="385">
        <v>291396</v>
      </c>
    </row>
    <row r="83" spans="1:14" x14ac:dyDescent="0.25">
      <c r="A83" s="42" t="s">
        <v>19</v>
      </c>
      <c r="B83" s="44" t="s">
        <v>692</v>
      </c>
      <c r="C83" s="342"/>
      <c r="D83" s="342"/>
      <c r="E83" s="347"/>
      <c r="F83" s="341"/>
      <c r="G83" s="341"/>
      <c r="H83" s="341"/>
      <c r="I83" s="384">
        <v>450850</v>
      </c>
      <c r="J83" s="384">
        <v>1375766</v>
      </c>
      <c r="K83" s="384">
        <v>1370640</v>
      </c>
      <c r="L83" s="388">
        <v>450850</v>
      </c>
      <c r="M83" s="388">
        <v>1375766</v>
      </c>
      <c r="N83" s="388">
        <v>1370640</v>
      </c>
    </row>
    <row r="84" spans="1:14" x14ac:dyDescent="0.25">
      <c r="A84" s="12" t="s">
        <v>693</v>
      </c>
      <c r="B84" s="29" t="s">
        <v>694</v>
      </c>
      <c r="C84" s="340"/>
      <c r="D84" s="340"/>
      <c r="E84" s="346"/>
      <c r="F84" s="341"/>
      <c r="G84" s="341"/>
      <c r="H84" s="341"/>
      <c r="I84" s="384">
        <v>0</v>
      </c>
      <c r="J84" s="384">
        <v>0</v>
      </c>
      <c r="K84" s="384">
        <v>0</v>
      </c>
      <c r="L84" s="385">
        <v>0</v>
      </c>
      <c r="M84" s="385">
        <v>0</v>
      </c>
      <c r="N84" s="385">
        <v>0</v>
      </c>
    </row>
    <row r="85" spans="1:14" x14ac:dyDescent="0.25">
      <c r="A85" s="12" t="s">
        <v>695</v>
      </c>
      <c r="B85" s="29" t="s">
        <v>696</v>
      </c>
      <c r="C85" s="335"/>
      <c r="D85" s="335"/>
      <c r="E85" s="341"/>
      <c r="F85" s="341"/>
      <c r="G85" s="341"/>
      <c r="H85" s="341"/>
      <c r="I85" s="384">
        <v>0</v>
      </c>
      <c r="J85" s="384">
        <v>0</v>
      </c>
      <c r="K85" s="384">
        <v>0</v>
      </c>
      <c r="L85" s="386">
        <v>0</v>
      </c>
      <c r="M85" s="386">
        <v>0</v>
      </c>
      <c r="N85" s="384">
        <v>0</v>
      </c>
    </row>
    <row r="86" spans="1:14" x14ac:dyDescent="0.25">
      <c r="A86" s="12" t="s">
        <v>697</v>
      </c>
      <c r="B86" s="29" t="s">
        <v>698</v>
      </c>
      <c r="C86" s="340"/>
      <c r="D86" s="340"/>
      <c r="E86" s="346"/>
      <c r="F86" s="341"/>
      <c r="G86" s="341"/>
      <c r="H86" s="341"/>
      <c r="I86" s="384">
        <v>0</v>
      </c>
      <c r="J86" s="384">
        <v>0</v>
      </c>
      <c r="K86" s="384">
        <v>0</v>
      </c>
      <c r="L86" s="385">
        <v>0</v>
      </c>
      <c r="M86" s="385">
        <v>0</v>
      </c>
      <c r="N86" s="385">
        <v>0</v>
      </c>
    </row>
    <row r="87" spans="1:14" x14ac:dyDescent="0.25">
      <c r="A87" s="12" t="s">
        <v>699</v>
      </c>
      <c r="B87" s="29" t="s">
        <v>700</v>
      </c>
      <c r="C87" s="340"/>
      <c r="D87" s="340"/>
      <c r="E87" s="346"/>
      <c r="F87" s="341"/>
      <c r="G87" s="341"/>
      <c r="H87" s="341"/>
      <c r="I87" s="384">
        <v>0</v>
      </c>
      <c r="J87" s="384">
        <v>0</v>
      </c>
      <c r="K87" s="384">
        <v>0</v>
      </c>
      <c r="L87" s="385">
        <v>0</v>
      </c>
      <c r="M87" s="385">
        <v>0</v>
      </c>
      <c r="N87" s="385">
        <v>0</v>
      </c>
    </row>
    <row r="88" spans="1:14" x14ac:dyDescent="0.25">
      <c r="A88" s="41" t="s">
        <v>20</v>
      </c>
      <c r="B88" s="44" t="s">
        <v>701</v>
      </c>
      <c r="C88" s="342"/>
      <c r="D88" s="342"/>
      <c r="E88" s="347"/>
      <c r="F88" s="341"/>
      <c r="G88" s="341"/>
      <c r="H88" s="341"/>
      <c r="I88" s="384">
        <v>0</v>
      </c>
      <c r="J88" s="384">
        <v>0</v>
      </c>
      <c r="K88" s="384">
        <v>0</v>
      </c>
      <c r="L88" s="388">
        <v>0</v>
      </c>
      <c r="M88" s="388">
        <v>0</v>
      </c>
      <c r="N88" s="388">
        <v>0</v>
      </c>
    </row>
    <row r="89" spans="1:14" ht="30" x14ac:dyDescent="0.25">
      <c r="A89" s="12" t="s">
        <v>702</v>
      </c>
      <c r="B89" s="29" t="s">
        <v>703</v>
      </c>
      <c r="C89" s="335"/>
      <c r="D89" s="335"/>
      <c r="E89" s="341"/>
      <c r="F89" s="341"/>
      <c r="G89" s="341"/>
      <c r="H89" s="341"/>
      <c r="I89" s="384">
        <v>0</v>
      </c>
      <c r="J89" s="384">
        <v>0</v>
      </c>
      <c r="K89" s="384">
        <v>0</v>
      </c>
      <c r="L89" s="386">
        <v>0</v>
      </c>
      <c r="M89" s="386">
        <v>0</v>
      </c>
      <c r="N89" s="384">
        <v>0</v>
      </c>
    </row>
    <row r="90" spans="1:14" ht="30" x14ac:dyDescent="0.25">
      <c r="A90" s="12" t="s">
        <v>56</v>
      </c>
      <c r="B90" s="29" t="s">
        <v>704</v>
      </c>
      <c r="C90" s="335"/>
      <c r="D90" s="335"/>
      <c r="E90" s="341"/>
      <c r="F90" s="341"/>
      <c r="G90" s="341"/>
      <c r="H90" s="341"/>
      <c r="I90" s="384">
        <v>0</v>
      </c>
      <c r="J90" s="384">
        <v>0</v>
      </c>
      <c r="K90" s="384">
        <v>0</v>
      </c>
      <c r="L90" s="386">
        <v>0</v>
      </c>
      <c r="M90" s="386">
        <v>0</v>
      </c>
      <c r="N90" s="384">
        <v>0</v>
      </c>
    </row>
    <row r="91" spans="1:14" ht="30" x14ac:dyDescent="0.25">
      <c r="A91" s="12" t="s">
        <v>57</v>
      </c>
      <c r="B91" s="29" t="s">
        <v>705</v>
      </c>
      <c r="C91" s="335"/>
      <c r="D91" s="335"/>
      <c r="E91" s="341"/>
      <c r="F91" s="341"/>
      <c r="G91" s="341"/>
      <c r="H91" s="341"/>
      <c r="I91" s="384">
        <v>0</v>
      </c>
      <c r="J91" s="384">
        <v>0</v>
      </c>
      <c r="K91" s="384">
        <v>0</v>
      </c>
      <c r="L91" s="386">
        <v>0</v>
      </c>
      <c r="M91" s="386">
        <v>0</v>
      </c>
      <c r="N91" s="384">
        <v>0</v>
      </c>
    </row>
    <row r="92" spans="1:14" x14ac:dyDescent="0.25">
      <c r="A92" s="12" t="s">
        <v>58</v>
      </c>
      <c r="B92" s="29" t="s">
        <v>706</v>
      </c>
      <c r="C92" s="335"/>
      <c r="D92" s="335"/>
      <c r="E92" s="335"/>
      <c r="F92" s="341"/>
      <c r="G92" s="341"/>
      <c r="H92" s="341"/>
      <c r="I92" s="384">
        <v>0</v>
      </c>
      <c r="J92" s="384">
        <v>0</v>
      </c>
      <c r="K92" s="384">
        <v>0</v>
      </c>
      <c r="L92" s="386">
        <v>0</v>
      </c>
      <c r="M92" s="386">
        <v>0</v>
      </c>
      <c r="N92" s="386">
        <v>0</v>
      </c>
    </row>
    <row r="93" spans="1:14" ht="30" x14ac:dyDescent="0.25">
      <c r="A93" s="12" t="s">
        <v>59</v>
      </c>
      <c r="B93" s="29" t="s">
        <v>707</v>
      </c>
      <c r="C93" s="335"/>
      <c r="D93" s="335"/>
      <c r="E93" s="341"/>
      <c r="F93" s="341"/>
      <c r="G93" s="341"/>
      <c r="H93" s="341"/>
      <c r="I93" s="384">
        <v>0</v>
      </c>
      <c r="J93" s="384">
        <v>0</v>
      </c>
      <c r="K93" s="384">
        <v>0</v>
      </c>
      <c r="L93" s="386">
        <v>0</v>
      </c>
      <c r="M93" s="386">
        <v>0</v>
      </c>
      <c r="N93" s="384">
        <v>0</v>
      </c>
    </row>
    <row r="94" spans="1:14" ht="30" x14ac:dyDescent="0.25">
      <c r="A94" s="12" t="s">
        <v>60</v>
      </c>
      <c r="B94" s="29" t="s">
        <v>708</v>
      </c>
      <c r="C94" s="335"/>
      <c r="D94" s="335"/>
      <c r="E94" s="341"/>
      <c r="F94" s="341"/>
      <c r="G94" s="341"/>
      <c r="H94" s="341"/>
      <c r="I94" s="384">
        <v>0</v>
      </c>
      <c r="J94" s="384">
        <v>0</v>
      </c>
      <c r="K94" s="384">
        <v>0</v>
      </c>
      <c r="L94" s="386">
        <v>0</v>
      </c>
      <c r="M94" s="386">
        <v>0</v>
      </c>
      <c r="N94" s="384">
        <v>0</v>
      </c>
    </row>
    <row r="95" spans="1:14" x14ac:dyDescent="0.25">
      <c r="A95" s="12" t="s">
        <v>709</v>
      </c>
      <c r="B95" s="29" t="s">
        <v>710</v>
      </c>
      <c r="C95" s="335"/>
      <c r="D95" s="335"/>
      <c r="E95" s="341"/>
      <c r="F95" s="341"/>
      <c r="G95" s="341"/>
      <c r="H95" s="341"/>
      <c r="I95" s="384">
        <v>0</v>
      </c>
      <c r="J95" s="384">
        <v>0</v>
      </c>
      <c r="K95" s="384">
        <v>0</v>
      </c>
      <c r="L95" s="386">
        <v>0</v>
      </c>
      <c r="M95" s="386">
        <v>0</v>
      </c>
      <c r="N95" s="384">
        <v>0</v>
      </c>
    </row>
    <row r="96" spans="1:14" x14ac:dyDescent="0.25">
      <c r="A96" s="12" t="s">
        <v>61</v>
      </c>
      <c r="B96" s="29" t="s">
        <v>711</v>
      </c>
      <c r="C96" s="335"/>
      <c r="D96" s="335"/>
      <c r="E96" s="341"/>
      <c r="F96" s="341"/>
      <c r="G96" s="341"/>
      <c r="H96" s="341"/>
      <c r="I96" s="384">
        <v>0</v>
      </c>
      <c r="J96" s="384">
        <v>0</v>
      </c>
      <c r="K96" s="384">
        <v>0</v>
      </c>
      <c r="L96" s="386">
        <v>0</v>
      </c>
      <c r="M96" s="386">
        <v>0</v>
      </c>
      <c r="N96" s="384">
        <v>0</v>
      </c>
    </row>
    <row r="97" spans="1:31" x14ac:dyDescent="0.25">
      <c r="A97" s="41" t="s">
        <v>21</v>
      </c>
      <c r="B97" s="44" t="s">
        <v>712</v>
      </c>
      <c r="C97" s="336"/>
      <c r="D97" s="336"/>
      <c r="E97" s="336"/>
      <c r="F97" s="341"/>
      <c r="G97" s="341"/>
      <c r="H97" s="341"/>
      <c r="I97" s="384">
        <v>0</v>
      </c>
      <c r="J97" s="384">
        <v>0</v>
      </c>
      <c r="K97" s="384">
        <v>0</v>
      </c>
      <c r="L97" s="387">
        <v>0</v>
      </c>
      <c r="M97" s="387">
        <v>0</v>
      </c>
      <c r="N97" s="387">
        <v>0</v>
      </c>
    </row>
    <row r="98" spans="1:31" ht="15.75" x14ac:dyDescent="0.25">
      <c r="A98" s="118" t="s">
        <v>177</v>
      </c>
      <c r="B98" s="119"/>
      <c r="C98" s="337"/>
      <c r="D98" s="337"/>
      <c r="E98" s="344"/>
      <c r="F98" s="344"/>
      <c r="G98" s="344"/>
      <c r="H98" s="344"/>
      <c r="I98" s="397">
        <v>450850</v>
      </c>
      <c r="J98" s="397">
        <v>1375766</v>
      </c>
      <c r="K98" s="397">
        <v>1370640</v>
      </c>
      <c r="L98" s="391">
        <v>450850</v>
      </c>
      <c r="M98" s="391">
        <v>1375766</v>
      </c>
      <c r="N98" s="390">
        <v>1370640</v>
      </c>
    </row>
    <row r="99" spans="1:31" ht="15.75" x14ac:dyDescent="0.25">
      <c r="A99" s="121" t="s">
        <v>69</v>
      </c>
      <c r="B99" s="122" t="s">
        <v>713</v>
      </c>
      <c r="C99" s="338"/>
      <c r="D99" s="338"/>
      <c r="E99" s="338"/>
      <c r="F99" s="345"/>
      <c r="G99" s="345"/>
      <c r="H99" s="345"/>
      <c r="I99" s="398">
        <v>50000094</v>
      </c>
      <c r="J99" s="398">
        <v>47831155</v>
      </c>
      <c r="K99" s="398">
        <v>45090456</v>
      </c>
      <c r="L99" s="392">
        <v>50000094</v>
      </c>
      <c r="M99" s="392">
        <v>47831155</v>
      </c>
      <c r="N99" s="392">
        <v>45090456</v>
      </c>
    </row>
    <row r="100" spans="1:31" x14ac:dyDescent="0.25">
      <c r="A100" s="12" t="s">
        <v>62</v>
      </c>
      <c r="B100" s="5" t="s">
        <v>714</v>
      </c>
      <c r="C100" s="224">
        <v>0</v>
      </c>
      <c r="D100" s="224">
        <v>0</v>
      </c>
      <c r="E100" s="332">
        <v>0</v>
      </c>
      <c r="F100" s="332"/>
      <c r="G100" s="332"/>
      <c r="H100" s="332"/>
      <c r="I100" s="393">
        <v>0</v>
      </c>
      <c r="J100" s="393">
        <v>0</v>
      </c>
      <c r="K100" s="393">
        <v>0</v>
      </c>
      <c r="L100" s="386">
        <v>0</v>
      </c>
      <c r="M100" s="386">
        <v>0</v>
      </c>
      <c r="N100" s="393">
        <v>0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2"/>
      <c r="AE100" s="22"/>
    </row>
    <row r="101" spans="1:31" x14ac:dyDescent="0.25">
      <c r="A101" s="12" t="s">
        <v>717</v>
      </c>
      <c r="B101" s="5" t="s">
        <v>718</v>
      </c>
      <c r="C101" s="224">
        <v>0</v>
      </c>
      <c r="D101" s="224">
        <v>0</v>
      </c>
      <c r="E101" s="332">
        <v>0</v>
      </c>
      <c r="F101" s="332"/>
      <c r="G101" s="332"/>
      <c r="H101" s="332"/>
      <c r="I101" s="393">
        <v>0</v>
      </c>
      <c r="J101" s="393">
        <v>0</v>
      </c>
      <c r="K101" s="393">
        <v>0</v>
      </c>
      <c r="L101" s="386">
        <v>0</v>
      </c>
      <c r="M101" s="386">
        <v>0</v>
      </c>
      <c r="N101" s="393">
        <v>0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2"/>
      <c r="AE101" s="22"/>
    </row>
    <row r="102" spans="1:31" x14ac:dyDescent="0.25">
      <c r="A102" s="12" t="s">
        <v>63</v>
      </c>
      <c r="B102" s="5" t="s">
        <v>719</v>
      </c>
      <c r="C102" s="224">
        <v>0</v>
      </c>
      <c r="D102" s="224">
        <v>0</v>
      </c>
      <c r="E102" s="332">
        <v>0</v>
      </c>
      <c r="F102" s="332"/>
      <c r="G102" s="332"/>
      <c r="H102" s="332"/>
      <c r="I102" s="393">
        <v>0</v>
      </c>
      <c r="J102" s="393">
        <v>0</v>
      </c>
      <c r="K102" s="393">
        <v>0</v>
      </c>
      <c r="L102" s="386">
        <v>0</v>
      </c>
      <c r="M102" s="386">
        <v>0</v>
      </c>
      <c r="N102" s="393">
        <v>0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2"/>
      <c r="AE102" s="22"/>
    </row>
    <row r="103" spans="1:31" x14ac:dyDescent="0.25">
      <c r="A103" s="14" t="s">
        <v>26</v>
      </c>
      <c r="B103" s="7" t="s">
        <v>721</v>
      </c>
      <c r="C103" s="214">
        <v>0</v>
      </c>
      <c r="D103" s="214">
        <v>0</v>
      </c>
      <c r="E103" s="333">
        <v>0</v>
      </c>
      <c r="F103" s="333"/>
      <c r="G103" s="333"/>
      <c r="H103" s="333"/>
      <c r="I103" s="394">
        <v>0</v>
      </c>
      <c r="J103" s="394">
        <v>0</v>
      </c>
      <c r="K103" s="394">
        <v>0</v>
      </c>
      <c r="L103" s="387">
        <v>0</v>
      </c>
      <c r="M103" s="387">
        <v>0</v>
      </c>
      <c r="N103" s="394">
        <v>0</v>
      </c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2"/>
      <c r="AE103" s="22"/>
    </row>
    <row r="104" spans="1:31" x14ac:dyDescent="0.25">
      <c r="A104" s="34" t="s">
        <v>64</v>
      </c>
      <c r="B104" s="5" t="s">
        <v>722</v>
      </c>
      <c r="C104" s="224">
        <v>0</v>
      </c>
      <c r="D104" s="224">
        <v>0</v>
      </c>
      <c r="E104" s="332">
        <v>0</v>
      </c>
      <c r="F104" s="332"/>
      <c r="G104" s="332"/>
      <c r="H104" s="332"/>
      <c r="I104" s="393">
        <v>0</v>
      </c>
      <c r="J104" s="393">
        <v>0</v>
      </c>
      <c r="K104" s="393">
        <v>0</v>
      </c>
      <c r="L104" s="386">
        <v>0</v>
      </c>
      <c r="M104" s="386">
        <v>0</v>
      </c>
      <c r="N104" s="393">
        <v>0</v>
      </c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2"/>
      <c r="AE104" s="22"/>
    </row>
    <row r="105" spans="1:31" x14ac:dyDescent="0.25">
      <c r="A105" s="34" t="s">
        <v>32</v>
      </c>
      <c r="B105" s="5" t="s">
        <v>725</v>
      </c>
      <c r="C105" s="224">
        <v>0</v>
      </c>
      <c r="D105" s="224">
        <v>0</v>
      </c>
      <c r="E105" s="332">
        <v>0</v>
      </c>
      <c r="F105" s="332"/>
      <c r="G105" s="332"/>
      <c r="H105" s="332"/>
      <c r="I105" s="393">
        <v>0</v>
      </c>
      <c r="J105" s="393">
        <v>0</v>
      </c>
      <c r="K105" s="393">
        <v>0</v>
      </c>
      <c r="L105" s="386">
        <v>0</v>
      </c>
      <c r="M105" s="386">
        <v>0</v>
      </c>
      <c r="N105" s="393">
        <v>0</v>
      </c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2"/>
      <c r="AE105" s="22"/>
    </row>
    <row r="106" spans="1:31" x14ac:dyDescent="0.25">
      <c r="A106" s="12" t="s">
        <v>726</v>
      </c>
      <c r="B106" s="5" t="s">
        <v>727</v>
      </c>
      <c r="C106" s="224">
        <v>0</v>
      </c>
      <c r="D106" s="224">
        <v>0</v>
      </c>
      <c r="E106" s="332">
        <v>0</v>
      </c>
      <c r="F106" s="332"/>
      <c r="G106" s="332"/>
      <c r="H106" s="332"/>
      <c r="I106" s="393">
        <v>0</v>
      </c>
      <c r="J106" s="393">
        <v>0</v>
      </c>
      <c r="K106" s="393">
        <v>0</v>
      </c>
      <c r="L106" s="386">
        <v>0</v>
      </c>
      <c r="M106" s="386">
        <v>0</v>
      </c>
      <c r="N106" s="393">
        <v>0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2"/>
      <c r="AE106" s="22"/>
    </row>
    <row r="107" spans="1:31" x14ac:dyDescent="0.25">
      <c r="A107" s="12" t="s">
        <v>65</v>
      </c>
      <c r="B107" s="5" t="s">
        <v>728</v>
      </c>
      <c r="C107" s="224">
        <v>0</v>
      </c>
      <c r="D107" s="224">
        <v>0</v>
      </c>
      <c r="E107" s="332">
        <v>0</v>
      </c>
      <c r="F107" s="332"/>
      <c r="G107" s="332"/>
      <c r="H107" s="332"/>
      <c r="I107" s="393">
        <v>0</v>
      </c>
      <c r="J107" s="393">
        <v>0</v>
      </c>
      <c r="K107" s="393">
        <v>0</v>
      </c>
      <c r="L107" s="386">
        <v>0</v>
      </c>
      <c r="M107" s="386">
        <v>0</v>
      </c>
      <c r="N107" s="393"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2"/>
      <c r="AE107" s="22"/>
    </row>
    <row r="108" spans="1:31" x14ac:dyDescent="0.25">
      <c r="A108" s="13" t="s">
        <v>29</v>
      </c>
      <c r="B108" s="7" t="s">
        <v>729</v>
      </c>
      <c r="C108" s="214">
        <v>0</v>
      </c>
      <c r="D108" s="214">
        <v>0</v>
      </c>
      <c r="E108" s="333">
        <v>0</v>
      </c>
      <c r="F108" s="333"/>
      <c r="G108" s="333"/>
      <c r="H108" s="333"/>
      <c r="I108" s="394">
        <v>0</v>
      </c>
      <c r="J108" s="394">
        <v>0</v>
      </c>
      <c r="K108" s="394">
        <v>0</v>
      </c>
      <c r="L108" s="387">
        <v>0</v>
      </c>
      <c r="M108" s="387">
        <v>0</v>
      </c>
      <c r="N108" s="394">
        <v>0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2"/>
      <c r="AE108" s="22"/>
    </row>
    <row r="109" spans="1:31" x14ac:dyDescent="0.25">
      <c r="A109" s="34" t="s">
        <v>730</v>
      </c>
      <c r="B109" s="5" t="s">
        <v>731</v>
      </c>
      <c r="C109" s="224">
        <v>0</v>
      </c>
      <c r="D109" s="224">
        <v>0</v>
      </c>
      <c r="E109" s="332">
        <v>0</v>
      </c>
      <c r="F109" s="332"/>
      <c r="G109" s="332"/>
      <c r="H109" s="332"/>
      <c r="I109" s="393">
        <v>0</v>
      </c>
      <c r="J109" s="393">
        <v>0</v>
      </c>
      <c r="K109" s="393">
        <v>0</v>
      </c>
      <c r="L109" s="386">
        <v>0</v>
      </c>
      <c r="M109" s="386">
        <v>0</v>
      </c>
      <c r="N109" s="393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2"/>
      <c r="AE109" s="22"/>
    </row>
    <row r="110" spans="1:31" x14ac:dyDescent="0.25">
      <c r="A110" s="34" t="s">
        <v>732</v>
      </c>
      <c r="B110" s="5" t="s">
        <v>733</v>
      </c>
      <c r="C110" s="224">
        <v>0</v>
      </c>
      <c r="D110" s="224">
        <v>0</v>
      </c>
      <c r="E110" s="332">
        <v>0</v>
      </c>
      <c r="F110" s="332"/>
      <c r="G110" s="332"/>
      <c r="H110" s="332"/>
      <c r="I110" s="393">
        <v>0</v>
      </c>
      <c r="J110" s="393">
        <v>0</v>
      </c>
      <c r="K110" s="393">
        <v>0</v>
      </c>
      <c r="L110" s="386">
        <v>0</v>
      </c>
      <c r="M110" s="386">
        <v>0</v>
      </c>
      <c r="N110" s="393">
        <v>0</v>
      </c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2"/>
      <c r="AE110" s="22"/>
    </row>
    <row r="111" spans="1:31" x14ac:dyDescent="0.25">
      <c r="A111" s="13" t="s">
        <v>734</v>
      </c>
      <c r="B111" s="7" t="s">
        <v>735</v>
      </c>
      <c r="C111" s="214">
        <v>0</v>
      </c>
      <c r="D111" s="214">
        <v>0</v>
      </c>
      <c r="E111" s="214">
        <v>0</v>
      </c>
      <c r="F111" s="332"/>
      <c r="G111" s="332"/>
      <c r="H111" s="332"/>
      <c r="I111" s="393">
        <v>0</v>
      </c>
      <c r="J111" s="393">
        <v>0</v>
      </c>
      <c r="K111" s="393">
        <v>0</v>
      </c>
      <c r="L111" s="387">
        <v>0</v>
      </c>
      <c r="M111" s="387">
        <v>0</v>
      </c>
      <c r="N111" s="387">
        <v>0</v>
      </c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2"/>
      <c r="AE111" s="22"/>
    </row>
    <row r="112" spans="1:31" x14ac:dyDescent="0.25">
      <c r="A112" s="34" t="s">
        <v>736</v>
      </c>
      <c r="B112" s="5" t="s">
        <v>737</v>
      </c>
      <c r="C112" s="224">
        <v>0</v>
      </c>
      <c r="D112" s="224">
        <v>0</v>
      </c>
      <c r="E112" s="332">
        <v>0</v>
      </c>
      <c r="F112" s="332"/>
      <c r="G112" s="332"/>
      <c r="H112" s="332"/>
      <c r="I112" s="393"/>
      <c r="J112" s="393"/>
      <c r="K112" s="393"/>
      <c r="L112" s="386"/>
      <c r="M112" s="386"/>
      <c r="N112" s="393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2"/>
      <c r="AE112" s="22"/>
    </row>
    <row r="113" spans="1:31" x14ac:dyDescent="0.25">
      <c r="A113" s="34" t="s">
        <v>738</v>
      </c>
      <c r="B113" s="5" t="s">
        <v>739</v>
      </c>
      <c r="C113" s="224">
        <v>0</v>
      </c>
      <c r="D113" s="224">
        <v>0</v>
      </c>
      <c r="E113" s="332">
        <v>0</v>
      </c>
      <c r="F113" s="332"/>
      <c r="G113" s="332"/>
      <c r="H113" s="332"/>
      <c r="I113" s="393"/>
      <c r="J113" s="393"/>
      <c r="K113" s="393"/>
      <c r="L113" s="386"/>
      <c r="M113" s="386"/>
      <c r="N113" s="393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2"/>
      <c r="AE113" s="22"/>
    </row>
    <row r="114" spans="1:31" x14ac:dyDescent="0.25">
      <c r="A114" s="34" t="s">
        <v>740</v>
      </c>
      <c r="B114" s="5" t="s">
        <v>741</v>
      </c>
      <c r="C114" s="224">
        <v>0</v>
      </c>
      <c r="D114" s="224">
        <v>0</v>
      </c>
      <c r="E114" s="332">
        <v>0</v>
      </c>
      <c r="F114" s="332"/>
      <c r="G114" s="332"/>
      <c r="H114" s="332"/>
      <c r="I114" s="393"/>
      <c r="J114" s="393"/>
      <c r="K114" s="393"/>
      <c r="L114" s="386"/>
      <c r="M114" s="386"/>
      <c r="N114" s="393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2"/>
      <c r="AE114" s="22"/>
    </row>
    <row r="115" spans="1:31" x14ac:dyDescent="0.25">
      <c r="A115" s="35" t="s">
        <v>30</v>
      </c>
      <c r="B115" s="36" t="s">
        <v>742</v>
      </c>
      <c r="C115" s="214">
        <v>0</v>
      </c>
      <c r="D115" s="214">
        <v>0</v>
      </c>
      <c r="E115" s="333">
        <v>0</v>
      </c>
      <c r="F115" s="333">
        <v>0</v>
      </c>
      <c r="G115" s="333"/>
      <c r="H115" s="333"/>
      <c r="I115" s="394">
        <v>0</v>
      </c>
      <c r="J115" s="394">
        <v>0</v>
      </c>
      <c r="K115" s="394">
        <v>0</v>
      </c>
      <c r="L115" s="387">
        <v>0</v>
      </c>
      <c r="M115" s="387">
        <v>0</v>
      </c>
      <c r="N115" s="394">
        <v>0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2"/>
      <c r="AE115" s="22"/>
    </row>
    <row r="116" spans="1:31" x14ac:dyDescent="0.25">
      <c r="A116" s="34" t="s">
        <v>743</v>
      </c>
      <c r="B116" s="5" t="s">
        <v>744</v>
      </c>
      <c r="C116" s="224">
        <v>0</v>
      </c>
      <c r="D116" s="224">
        <v>0</v>
      </c>
      <c r="E116" s="332">
        <v>0</v>
      </c>
      <c r="F116" s="332"/>
      <c r="G116" s="332"/>
      <c r="H116" s="332"/>
      <c r="I116" s="393">
        <v>0</v>
      </c>
      <c r="J116" s="393">
        <v>0</v>
      </c>
      <c r="K116" s="393">
        <v>0</v>
      </c>
      <c r="L116" s="386">
        <v>0</v>
      </c>
      <c r="M116" s="386">
        <v>0</v>
      </c>
      <c r="N116" s="393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2"/>
      <c r="AE116" s="22"/>
    </row>
    <row r="117" spans="1:31" x14ac:dyDescent="0.25">
      <c r="A117" s="12" t="s">
        <v>745</v>
      </c>
      <c r="B117" s="5" t="s">
        <v>746</v>
      </c>
      <c r="C117" s="224">
        <v>0</v>
      </c>
      <c r="D117" s="224">
        <v>0</v>
      </c>
      <c r="E117" s="227">
        <v>0</v>
      </c>
      <c r="F117" s="227"/>
      <c r="G117" s="227"/>
      <c r="H117" s="227"/>
      <c r="I117" s="393">
        <v>0</v>
      </c>
      <c r="J117" s="393">
        <v>0</v>
      </c>
      <c r="K117" s="393">
        <v>0</v>
      </c>
      <c r="L117" s="386">
        <v>0</v>
      </c>
      <c r="M117" s="386">
        <v>0</v>
      </c>
      <c r="N117" s="393">
        <v>0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2"/>
      <c r="AE117" s="22"/>
    </row>
    <row r="118" spans="1:31" x14ac:dyDescent="0.25">
      <c r="A118" s="34" t="s">
        <v>66</v>
      </c>
      <c r="B118" s="5" t="s">
        <v>747</v>
      </c>
      <c r="C118" s="224">
        <v>0</v>
      </c>
      <c r="D118" s="224">
        <v>0</v>
      </c>
      <c r="E118" s="332">
        <v>0</v>
      </c>
      <c r="F118" s="332"/>
      <c r="G118" s="332"/>
      <c r="H118" s="332"/>
      <c r="I118" s="393">
        <v>0</v>
      </c>
      <c r="J118" s="393">
        <v>0</v>
      </c>
      <c r="K118" s="393">
        <v>0</v>
      </c>
      <c r="L118" s="386">
        <v>0</v>
      </c>
      <c r="M118" s="386">
        <v>0</v>
      </c>
      <c r="N118" s="393">
        <v>0</v>
      </c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2"/>
      <c r="AE118" s="22"/>
    </row>
    <row r="119" spans="1:31" x14ac:dyDescent="0.25">
      <c r="A119" s="34" t="s">
        <v>35</v>
      </c>
      <c r="B119" s="5" t="s">
        <v>748</v>
      </c>
      <c r="C119" s="224">
        <v>0</v>
      </c>
      <c r="D119" s="224">
        <v>0</v>
      </c>
      <c r="E119" s="332">
        <v>0</v>
      </c>
      <c r="F119" s="332"/>
      <c r="G119" s="332"/>
      <c r="H119" s="332"/>
      <c r="I119" s="393">
        <v>0</v>
      </c>
      <c r="J119" s="393">
        <v>0</v>
      </c>
      <c r="K119" s="393">
        <v>0</v>
      </c>
      <c r="L119" s="386">
        <v>0</v>
      </c>
      <c r="M119" s="386">
        <v>0</v>
      </c>
      <c r="N119" s="393">
        <v>0</v>
      </c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2"/>
      <c r="AE119" s="22"/>
    </row>
    <row r="120" spans="1:31" x14ac:dyDescent="0.25">
      <c r="A120" s="35" t="s">
        <v>36</v>
      </c>
      <c r="B120" s="36" t="s">
        <v>752</v>
      </c>
      <c r="C120" s="214">
        <v>0</v>
      </c>
      <c r="D120" s="214">
        <v>0</v>
      </c>
      <c r="E120" s="333">
        <v>0</v>
      </c>
      <c r="F120" s="333">
        <v>0</v>
      </c>
      <c r="G120" s="333"/>
      <c r="H120" s="333"/>
      <c r="I120" s="394">
        <v>0</v>
      </c>
      <c r="J120" s="394">
        <v>0</v>
      </c>
      <c r="K120" s="394">
        <v>0</v>
      </c>
      <c r="L120" s="387">
        <v>0</v>
      </c>
      <c r="M120" s="387">
        <v>0</v>
      </c>
      <c r="N120" s="394">
        <v>0</v>
      </c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2"/>
      <c r="AE120" s="22"/>
    </row>
    <row r="121" spans="1:31" x14ac:dyDescent="0.25">
      <c r="A121" s="12" t="s">
        <v>753</v>
      </c>
      <c r="B121" s="5" t="s">
        <v>754</v>
      </c>
      <c r="C121" s="224">
        <v>0</v>
      </c>
      <c r="D121" s="224">
        <v>0</v>
      </c>
      <c r="E121" s="227">
        <v>0</v>
      </c>
      <c r="F121" s="227"/>
      <c r="G121" s="227"/>
      <c r="H121" s="227"/>
      <c r="I121" s="393">
        <v>0</v>
      </c>
      <c r="J121" s="393">
        <v>0</v>
      </c>
      <c r="K121" s="393">
        <v>0</v>
      </c>
      <c r="L121" s="386">
        <v>0</v>
      </c>
      <c r="M121" s="386">
        <v>0</v>
      </c>
      <c r="N121" s="393">
        <v>0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2"/>
      <c r="AE121" s="22"/>
    </row>
    <row r="122" spans="1:31" ht="15.75" x14ac:dyDescent="0.25">
      <c r="A122" s="124" t="s">
        <v>70</v>
      </c>
      <c r="B122" s="125" t="s">
        <v>755</v>
      </c>
      <c r="C122" s="334">
        <v>0</v>
      </c>
      <c r="D122" s="334">
        <v>0</v>
      </c>
      <c r="E122" s="334">
        <v>0</v>
      </c>
      <c r="F122" s="339">
        <v>0</v>
      </c>
      <c r="G122" s="339"/>
      <c r="H122" s="339"/>
      <c r="I122" s="395">
        <v>0</v>
      </c>
      <c r="J122" s="395">
        <v>0</v>
      </c>
      <c r="K122" s="395">
        <v>0</v>
      </c>
      <c r="L122" s="392">
        <v>0</v>
      </c>
      <c r="M122" s="392">
        <v>0</v>
      </c>
      <c r="N122" s="392">
        <v>0</v>
      </c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2"/>
      <c r="AE122" s="22"/>
    </row>
    <row r="123" spans="1:31" ht="15.75" x14ac:dyDescent="0.25">
      <c r="A123" s="374" t="s">
        <v>106</v>
      </c>
      <c r="B123" s="375"/>
      <c r="C123" s="399"/>
      <c r="D123" s="399"/>
      <c r="E123" s="399"/>
      <c r="F123" s="400"/>
      <c r="G123" s="400"/>
      <c r="H123" s="400"/>
      <c r="I123" s="401">
        <v>50000094</v>
      </c>
      <c r="J123" s="401">
        <v>47831155</v>
      </c>
      <c r="K123" s="401">
        <v>45090456</v>
      </c>
      <c r="L123" s="401">
        <v>50000094</v>
      </c>
      <c r="M123" s="401">
        <v>47831155</v>
      </c>
      <c r="N123" s="401">
        <v>45090456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2:31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2:31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2:31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2:31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2:31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2:31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2:31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2:31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2:31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2:31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2:31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2:31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2:31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2:3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2:31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2:3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2:31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2:31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2:31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2:31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2:31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2:31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2:31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2:31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2:31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2:31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2:31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2:31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2:31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2:31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2:31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2:31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2:31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2:31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2:31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2:31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2:31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2:31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2:31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2:31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2:31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2:31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2:31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2:31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</sheetData>
  <mergeCells count="9">
    <mergeCell ref="A1:N1"/>
    <mergeCell ref="B4:N4"/>
    <mergeCell ref="A5:A6"/>
    <mergeCell ref="B5:B6"/>
    <mergeCell ref="C5:E5"/>
    <mergeCell ref="F5:H5"/>
    <mergeCell ref="I5:K5"/>
    <mergeCell ref="L5:N5"/>
    <mergeCell ref="A2:N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53"/>
  <sheetViews>
    <sheetView workbookViewId="0">
      <selection activeCell="A5" sqref="A5:D5"/>
    </sheetView>
  </sheetViews>
  <sheetFormatPr defaultRowHeight="15" x14ac:dyDescent="0.25"/>
  <cols>
    <col min="1" max="1" width="101.28515625" customWidth="1"/>
    <col min="2" max="2" width="10.7109375" customWidth="1"/>
    <col min="3" max="3" width="16.28515625" customWidth="1"/>
    <col min="4" max="4" width="17" customWidth="1"/>
    <col min="5" max="5" width="15.28515625" customWidth="1"/>
  </cols>
  <sheetData>
    <row r="1" spans="1:5" x14ac:dyDescent="0.25">
      <c r="A1" s="117" t="s">
        <v>464</v>
      </c>
      <c r="B1" s="88"/>
      <c r="C1" s="88"/>
      <c r="D1" s="88"/>
      <c r="E1" s="88"/>
    </row>
    <row r="2" spans="1:5" ht="26.25" customHeight="1" x14ac:dyDescent="0.25">
      <c r="A2" s="505" t="s">
        <v>976</v>
      </c>
      <c r="B2" s="510"/>
      <c r="C2" s="510"/>
      <c r="D2" s="510"/>
      <c r="E2" s="467"/>
    </row>
    <row r="3" spans="1:5" ht="30.75" customHeight="1" x14ac:dyDescent="0.25">
      <c r="A3" s="469" t="s">
        <v>906</v>
      </c>
      <c r="B3" s="466"/>
      <c r="C3" s="466"/>
      <c r="D3" s="466"/>
      <c r="E3" s="467"/>
    </row>
    <row r="5" spans="1:5" x14ac:dyDescent="0.25">
      <c r="A5" s="511" t="s">
        <v>1021</v>
      </c>
      <c r="B5" s="511"/>
      <c r="C5" s="511"/>
      <c r="D5" s="511"/>
    </row>
    <row r="6" spans="1:5" ht="48.75" customHeight="1" x14ac:dyDescent="0.3">
      <c r="A6" s="2" t="s">
        <v>576</v>
      </c>
      <c r="B6" s="3" t="s">
        <v>577</v>
      </c>
      <c r="C6" s="428" t="s">
        <v>991</v>
      </c>
      <c r="D6" s="428" t="s">
        <v>979</v>
      </c>
    </row>
    <row r="7" spans="1:5" x14ac:dyDescent="0.25">
      <c r="A7" s="30" t="s">
        <v>879</v>
      </c>
      <c r="B7" s="29" t="s">
        <v>603</v>
      </c>
      <c r="C7" s="365">
        <v>32936619</v>
      </c>
      <c r="D7" s="365">
        <v>32981719</v>
      </c>
    </row>
    <row r="8" spans="1:5" x14ac:dyDescent="0.25">
      <c r="A8" s="5" t="s">
        <v>880</v>
      </c>
      <c r="B8" s="29" t="s">
        <v>610</v>
      </c>
      <c r="C8" s="365">
        <v>3676604</v>
      </c>
      <c r="D8" s="365">
        <v>1862</v>
      </c>
    </row>
    <row r="9" spans="1:5" x14ac:dyDescent="0.25">
      <c r="A9" s="43" t="s">
        <v>67</v>
      </c>
      <c r="B9" s="44" t="s">
        <v>611</v>
      </c>
      <c r="C9" s="365">
        <f>SUM(C7:C8)</f>
        <v>36613223</v>
      </c>
      <c r="D9" s="365">
        <f>SUM(D7:D8)</f>
        <v>32983581</v>
      </c>
    </row>
    <row r="10" spans="1:5" x14ac:dyDescent="0.25">
      <c r="A10" s="36" t="s">
        <v>38</v>
      </c>
      <c r="B10" s="44" t="s">
        <v>612</v>
      </c>
      <c r="C10" s="365">
        <v>6862342</v>
      </c>
      <c r="D10" s="365">
        <v>5444584</v>
      </c>
    </row>
    <row r="11" spans="1:5" x14ac:dyDescent="0.25">
      <c r="A11" s="5" t="s">
        <v>881</v>
      </c>
      <c r="B11" s="29" t="s">
        <v>619</v>
      </c>
      <c r="C11" s="365">
        <v>874165</v>
      </c>
      <c r="D11" s="365">
        <v>735546</v>
      </c>
    </row>
    <row r="12" spans="1:5" x14ac:dyDescent="0.25">
      <c r="A12" s="5" t="s">
        <v>68</v>
      </c>
      <c r="B12" s="29" t="s">
        <v>624</v>
      </c>
      <c r="C12" s="365">
        <v>1393903</v>
      </c>
      <c r="D12" s="365">
        <v>1658923</v>
      </c>
    </row>
    <row r="13" spans="1:5" x14ac:dyDescent="0.25">
      <c r="A13" s="5" t="s">
        <v>882</v>
      </c>
      <c r="B13" s="29" t="s">
        <v>636</v>
      </c>
      <c r="C13" s="365">
        <v>3878271</v>
      </c>
      <c r="D13" s="365">
        <v>1578962</v>
      </c>
    </row>
    <row r="14" spans="1:5" x14ac:dyDescent="0.25">
      <c r="A14" s="5" t="s">
        <v>883</v>
      </c>
      <c r="B14" s="29" t="s">
        <v>641</v>
      </c>
      <c r="C14" s="365">
        <v>701753</v>
      </c>
      <c r="D14" s="365">
        <v>1500</v>
      </c>
    </row>
    <row r="15" spans="1:5" x14ac:dyDescent="0.25">
      <c r="A15" s="5" t="s">
        <v>884</v>
      </c>
      <c r="B15" s="29" t="s">
        <v>650</v>
      </c>
      <c r="C15" s="365">
        <v>1032970</v>
      </c>
      <c r="D15" s="365">
        <v>837920</v>
      </c>
    </row>
    <row r="16" spans="1:5" x14ac:dyDescent="0.25">
      <c r="A16" s="36" t="s">
        <v>885</v>
      </c>
      <c r="B16" s="44" t="s">
        <v>651</v>
      </c>
      <c r="C16" s="365">
        <f>SUM(C11:C15)</f>
        <v>7881062</v>
      </c>
      <c r="D16" s="365">
        <f>SUM(D11:D15)</f>
        <v>4812851</v>
      </c>
    </row>
    <row r="17" spans="1:4" x14ac:dyDescent="0.25">
      <c r="A17" s="12" t="s">
        <v>652</v>
      </c>
      <c r="B17" s="29" t="s">
        <v>653</v>
      </c>
      <c r="C17" s="365"/>
      <c r="D17" s="365"/>
    </row>
    <row r="18" spans="1:4" x14ac:dyDescent="0.25">
      <c r="A18" s="12" t="s">
        <v>886</v>
      </c>
      <c r="B18" s="29" t="s">
        <v>654</v>
      </c>
      <c r="C18" s="365"/>
      <c r="D18" s="365"/>
    </row>
    <row r="19" spans="1:4" x14ac:dyDescent="0.25">
      <c r="A19" s="16" t="s">
        <v>44</v>
      </c>
      <c r="B19" s="29" t="s">
        <v>655</v>
      </c>
      <c r="C19" s="365"/>
      <c r="D19" s="365"/>
    </row>
    <row r="20" spans="1:4" x14ac:dyDescent="0.25">
      <c r="A20" s="16" t="s">
        <v>45</v>
      </c>
      <c r="B20" s="29" t="s">
        <v>656</v>
      </c>
      <c r="C20" s="365"/>
      <c r="D20" s="365"/>
    </row>
    <row r="21" spans="1:4" x14ac:dyDescent="0.25">
      <c r="A21" s="16" t="s">
        <v>46</v>
      </c>
      <c r="B21" s="29" t="s">
        <v>657</v>
      </c>
      <c r="C21" s="365"/>
      <c r="D21" s="365"/>
    </row>
    <row r="22" spans="1:4" x14ac:dyDescent="0.25">
      <c r="A22" s="12" t="s">
        <v>47</v>
      </c>
      <c r="B22" s="29" t="s">
        <v>658</v>
      </c>
      <c r="C22" s="365"/>
      <c r="D22" s="365"/>
    </row>
    <row r="23" spans="1:4" x14ac:dyDescent="0.25">
      <c r="A23" s="12" t="s">
        <v>48</v>
      </c>
      <c r="B23" s="29" t="s">
        <v>659</v>
      </c>
      <c r="C23" s="365"/>
      <c r="D23" s="365"/>
    </row>
    <row r="24" spans="1:4" x14ac:dyDescent="0.25">
      <c r="A24" s="12" t="s">
        <v>49</v>
      </c>
      <c r="B24" s="29" t="s">
        <v>660</v>
      </c>
      <c r="C24" s="365"/>
      <c r="D24" s="365"/>
    </row>
    <row r="25" spans="1:4" x14ac:dyDescent="0.25">
      <c r="A25" s="41" t="s">
        <v>11</v>
      </c>
      <c r="B25" s="44" t="s">
        <v>661</v>
      </c>
      <c r="C25" s="365">
        <f>SUM(C17:C24)</f>
        <v>0</v>
      </c>
      <c r="D25" s="365">
        <f>SUM(D17:D24)</f>
        <v>0</v>
      </c>
    </row>
    <row r="26" spans="1:4" x14ac:dyDescent="0.25">
      <c r="A26" s="11" t="s">
        <v>50</v>
      </c>
      <c r="B26" s="29" t="s">
        <v>662</v>
      </c>
      <c r="C26" s="365"/>
      <c r="D26" s="365"/>
    </row>
    <row r="27" spans="1:4" x14ac:dyDescent="0.25">
      <c r="A27" s="11" t="s">
        <v>663</v>
      </c>
      <c r="B27" s="29" t="s">
        <v>664</v>
      </c>
      <c r="C27" s="365"/>
      <c r="D27" s="365"/>
    </row>
    <row r="28" spans="1:4" x14ac:dyDescent="0.25">
      <c r="A28" s="11" t="s">
        <v>665</v>
      </c>
      <c r="B28" s="29" t="s">
        <v>666</v>
      </c>
      <c r="C28" s="365"/>
      <c r="D28" s="365"/>
    </row>
    <row r="29" spans="1:4" x14ac:dyDescent="0.25">
      <c r="A29" s="11" t="s">
        <v>12</v>
      </c>
      <c r="B29" s="29" t="s">
        <v>667</v>
      </c>
      <c r="C29" s="365"/>
      <c r="D29" s="365"/>
    </row>
    <row r="30" spans="1:4" x14ac:dyDescent="0.25">
      <c r="A30" s="11" t="s">
        <v>51</v>
      </c>
      <c r="B30" s="29" t="s">
        <v>668</v>
      </c>
      <c r="C30" s="365"/>
      <c r="D30" s="365"/>
    </row>
    <row r="31" spans="1:4" x14ac:dyDescent="0.25">
      <c r="A31" s="11" t="s">
        <v>14</v>
      </c>
      <c r="B31" s="29" t="s">
        <v>669</v>
      </c>
      <c r="C31" s="365">
        <v>401471</v>
      </c>
      <c r="D31" s="365">
        <v>478800</v>
      </c>
    </row>
    <row r="32" spans="1:4" x14ac:dyDescent="0.25">
      <c r="A32" s="11" t="s">
        <v>52</v>
      </c>
      <c r="B32" s="29" t="s">
        <v>670</v>
      </c>
      <c r="C32" s="365"/>
      <c r="D32" s="365"/>
    </row>
    <row r="33" spans="1:4" x14ac:dyDescent="0.25">
      <c r="A33" s="11" t="s">
        <v>53</v>
      </c>
      <c r="B33" s="29" t="s">
        <v>671</v>
      </c>
      <c r="C33" s="365"/>
      <c r="D33" s="365"/>
    </row>
    <row r="34" spans="1:4" x14ac:dyDescent="0.25">
      <c r="A34" s="11" t="s">
        <v>672</v>
      </c>
      <c r="B34" s="29" t="s">
        <v>673</v>
      </c>
      <c r="C34" s="365"/>
      <c r="D34" s="365"/>
    </row>
    <row r="35" spans="1:4" x14ac:dyDescent="0.25">
      <c r="A35" s="18" t="s">
        <v>674</v>
      </c>
      <c r="B35" s="29" t="s">
        <v>675</v>
      </c>
      <c r="C35" s="365"/>
      <c r="D35" s="365"/>
    </row>
    <row r="36" spans="1:4" x14ac:dyDescent="0.25">
      <c r="A36" s="11" t="s">
        <v>54</v>
      </c>
      <c r="B36" s="29" t="s">
        <v>676</v>
      </c>
      <c r="C36" s="365"/>
      <c r="D36" s="365"/>
    </row>
    <row r="37" spans="1:4" x14ac:dyDescent="0.25">
      <c r="A37" s="18" t="s">
        <v>232</v>
      </c>
      <c r="B37" s="29" t="s">
        <v>677</v>
      </c>
      <c r="C37" s="365"/>
      <c r="D37" s="365"/>
    </row>
    <row r="38" spans="1:4" x14ac:dyDescent="0.25">
      <c r="A38" s="18" t="s">
        <v>233</v>
      </c>
      <c r="B38" s="29" t="s">
        <v>677</v>
      </c>
      <c r="C38" s="365"/>
      <c r="D38" s="365"/>
    </row>
    <row r="39" spans="1:4" x14ac:dyDescent="0.25">
      <c r="A39" s="41" t="s">
        <v>17</v>
      </c>
      <c r="B39" s="44" t="s">
        <v>678</v>
      </c>
      <c r="C39" s="365">
        <f>SUM(C26:C38)</f>
        <v>401471</v>
      </c>
      <c r="D39" s="365">
        <f>SUM(D26:D38)</f>
        <v>478800</v>
      </c>
    </row>
    <row r="40" spans="1:4" ht="15.75" x14ac:dyDescent="0.25">
      <c r="A40" s="276" t="s">
        <v>178</v>
      </c>
      <c r="B40" s="277"/>
      <c r="C40" s="367">
        <f>C9+C10+C16+C39+C25</f>
        <v>51758098</v>
      </c>
      <c r="D40" s="367">
        <f>D9+D10+D16+D39+D25</f>
        <v>43719816</v>
      </c>
    </row>
    <row r="41" spans="1:4" x14ac:dyDescent="0.25">
      <c r="A41" s="33" t="s">
        <v>679</v>
      </c>
      <c r="B41" s="29" t="s">
        <v>680</v>
      </c>
      <c r="C41" s="365"/>
      <c r="D41" s="365"/>
    </row>
    <row r="42" spans="1:4" x14ac:dyDescent="0.25">
      <c r="A42" s="33" t="s">
        <v>55</v>
      </c>
      <c r="B42" s="29" t="s">
        <v>681</v>
      </c>
      <c r="C42" s="365"/>
      <c r="D42" s="365"/>
    </row>
    <row r="43" spans="1:4" x14ac:dyDescent="0.25">
      <c r="A43" s="33" t="s">
        <v>682</v>
      </c>
      <c r="B43" s="29" t="s">
        <v>683</v>
      </c>
      <c r="C43" s="365"/>
      <c r="D43" s="365">
        <v>1009370</v>
      </c>
    </row>
    <row r="44" spans="1:4" x14ac:dyDescent="0.25">
      <c r="A44" s="33" t="s">
        <v>684</v>
      </c>
      <c r="B44" s="29" t="s">
        <v>685</v>
      </c>
      <c r="C44" s="365">
        <v>46291</v>
      </c>
      <c r="D44" s="365">
        <v>69874</v>
      </c>
    </row>
    <row r="45" spans="1:4" x14ac:dyDescent="0.25">
      <c r="A45" s="6" t="s">
        <v>686</v>
      </c>
      <c r="B45" s="29" t="s">
        <v>687</v>
      </c>
      <c r="C45" s="365"/>
      <c r="D45" s="365"/>
    </row>
    <row r="46" spans="1:4" x14ac:dyDescent="0.25">
      <c r="A46" s="6" t="s">
        <v>688</v>
      </c>
      <c r="B46" s="29" t="s">
        <v>689</v>
      </c>
      <c r="C46" s="365"/>
      <c r="D46" s="365"/>
    </row>
    <row r="47" spans="1:4" x14ac:dyDescent="0.25">
      <c r="A47" s="6" t="s">
        <v>690</v>
      </c>
      <c r="B47" s="29" t="s">
        <v>691</v>
      </c>
      <c r="C47" s="365">
        <v>12499</v>
      </c>
      <c r="D47" s="365">
        <v>291396</v>
      </c>
    </row>
    <row r="48" spans="1:4" x14ac:dyDescent="0.25">
      <c r="A48" s="42" t="s">
        <v>19</v>
      </c>
      <c r="B48" s="44" t="s">
        <v>692</v>
      </c>
      <c r="C48" s="365">
        <v>58790</v>
      </c>
      <c r="D48" s="365">
        <f>SUM(D41:D47)</f>
        <v>1370640</v>
      </c>
    </row>
    <row r="49" spans="1:4" x14ac:dyDescent="0.25">
      <c r="A49" s="12" t="s">
        <v>693</v>
      </c>
      <c r="B49" s="29" t="s">
        <v>694</v>
      </c>
      <c r="C49" s="365"/>
      <c r="D49" s="365"/>
    </row>
    <row r="50" spans="1:4" x14ac:dyDescent="0.25">
      <c r="A50" s="12" t="s">
        <v>695</v>
      </c>
      <c r="B50" s="29" t="s">
        <v>696</v>
      </c>
      <c r="C50" s="365"/>
      <c r="D50" s="365"/>
    </row>
    <row r="51" spans="1:4" x14ac:dyDescent="0.25">
      <c r="A51" s="12" t="s">
        <v>697</v>
      </c>
      <c r="B51" s="29" t="s">
        <v>698</v>
      </c>
      <c r="C51" s="365"/>
      <c r="D51" s="365"/>
    </row>
    <row r="52" spans="1:4" x14ac:dyDescent="0.25">
      <c r="A52" s="12" t="s">
        <v>699</v>
      </c>
      <c r="B52" s="29" t="s">
        <v>700</v>
      </c>
      <c r="C52" s="365"/>
      <c r="D52" s="365"/>
    </row>
    <row r="53" spans="1:4" x14ac:dyDescent="0.25">
      <c r="A53" s="41" t="s">
        <v>20</v>
      </c>
      <c r="B53" s="44" t="s">
        <v>701</v>
      </c>
      <c r="C53" s="365"/>
      <c r="D53" s="365"/>
    </row>
    <row r="54" spans="1:4" x14ac:dyDescent="0.25">
      <c r="A54" s="12" t="s">
        <v>702</v>
      </c>
      <c r="B54" s="29" t="s">
        <v>703</v>
      </c>
      <c r="C54" s="365"/>
      <c r="D54" s="365"/>
    </row>
    <row r="55" spans="1:4" x14ac:dyDescent="0.25">
      <c r="A55" s="12" t="s">
        <v>56</v>
      </c>
      <c r="B55" s="29" t="s">
        <v>704</v>
      </c>
      <c r="C55" s="365"/>
      <c r="D55" s="365"/>
    </row>
    <row r="56" spans="1:4" x14ac:dyDescent="0.25">
      <c r="A56" s="12" t="s">
        <v>57</v>
      </c>
      <c r="B56" s="29" t="s">
        <v>705</v>
      </c>
      <c r="C56" s="365"/>
      <c r="D56" s="365"/>
    </row>
    <row r="57" spans="1:4" x14ac:dyDescent="0.25">
      <c r="A57" s="12" t="s">
        <v>58</v>
      </c>
      <c r="B57" s="29" t="s">
        <v>706</v>
      </c>
      <c r="C57" s="365"/>
      <c r="D57" s="365"/>
    </row>
    <row r="58" spans="1:4" x14ac:dyDescent="0.25">
      <c r="A58" s="12" t="s">
        <v>59</v>
      </c>
      <c r="B58" s="29" t="s">
        <v>707</v>
      </c>
      <c r="C58" s="365"/>
      <c r="D58" s="365"/>
    </row>
    <row r="59" spans="1:4" x14ac:dyDescent="0.25">
      <c r="A59" s="12" t="s">
        <v>60</v>
      </c>
      <c r="B59" s="29" t="s">
        <v>708</v>
      </c>
      <c r="C59" s="365"/>
      <c r="D59" s="365"/>
    </row>
    <row r="60" spans="1:4" x14ac:dyDescent="0.25">
      <c r="A60" s="12" t="s">
        <v>709</v>
      </c>
      <c r="B60" s="29" t="s">
        <v>710</v>
      </c>
      <c r="C60" s="365"/>
      <c r="D60" s="365"/>
    </row>
    <row r="61" spans="1:4" x14ac:dyDescent="0.25">
      <c r="A61" s="12" t="s">
        <v>61</v>
      </c>
      <c r="B61" s="29" t="s">
        <v>711</v>
      </c>
      <c r="C61" s="365"/>
      <c r="D61" s="365"/>
    </row>
    <row r="62" spans="1:4" x14ac:dyDescent="0.25">
      <c r="A62" s="41" t="s">
        <v>21</v>
      </c>
      <c r="B62" s="44" t="s">
        <v>712</v>
      </c>
      <c r="C62" s="365"/>
      <c r="D62" s="365"/>
    </row>
    <row r="63" spans="1:4" ht="15.75" x14ac:dyDescent="0.25">
      <c r="A63" s="276" t="s">
        <v>177</v>
      </c>
      <c r="B63" s="277"/>
      <c r="C63" s="367">
        <f>C48+C53+C62</f>
        <v>58790</v>
      </c>
      <c r="D63" s="367">
        <f>D48+D53+D62</f>
        <v>1370640</v>
      </c>
    </row>
    <row r="64" spans="1:4" ht="15.75" x14ac:dyDescent="0.25">
      <c r="A64" s="325" t="s">
        <v>69</v>
      </c>
      <c r="B64" s="454" t="s">
        <v>713</v>
      </c>
      <c r="C64" s="366">
        <f>C40+C63</f>
        <v>51816888</v>
      </c>
      <c r="D64" s="366">
        <f>D40+D63</f>
        <v>45090456</v>
      </c>
    </row>
    <row r="65" spans="1:4" x14ac:dyDescent="0.25">
      <c r="A65" s="14" t="s">
        <v>26</v>
      </c>
      <c r="B65" s="7" t="s">
        <v>721</v>
      </c>
      <c r="C65" s="449"/>
      <c r="D65" s="449"/>
    </row>
    <row r="66" spans="1:4" x14ac:dyDescent="0.25">
      <c r="A66" s="13" t="s">
        <v>29</v>
      </c>
      <c r="B66" s="7" t="s">
        <v>729</v>
      </c>
      <c r="C66" s="450"/>
      <c r="D66" s="450"/>
    </row>
    <row r="67" spans="1:4" x14ac:dyDescent="0.25">
      <c r="A67" s="34" t="s">
        <v>730</v>
      </c>
      <c r="B67" s="5" t="s">
        <v>731</v>
      </c>
      <c r="C67" s="451"/>
      <c r="D67" s="451"/>
    </row>
    <row r="68" spans="1:4" x14ac:dyDescent="0.25">
      <c r="A68" s="34" t="s">
        <v>732</v>
      </c>
      <c r="B68" s="5" t="s">
        <v>733</v>
      </c>
      <c r="C68" s="451"/>
      <c r="D68" s="451"/>
    </row>
    <row r="69" spans="1:4" x14ac:dyDescent="0.25">
      <c r="A69" s="13" t="s">
        <v>734</v>
      </c>
      <c r="B69" s="7" t="s">
        <v>735</v>
      </c>
      <c r="C69" s="451"/>
      <c r="D69" s="451"/>
    </row>
    <row r="70" spans="1:4" x14ac:dyDescent="0.25">
      <c r="A70" s="34" t="s">
        <v>736</v>
      </c>
      <c r="B70" s="5" t="s">
        <v>737</v>
      </c>
      <c r="C70" s="451"/>
      <c r="D70" s="451"/>
    </row>
    <row r="71" spans="1:4" x14ac:dyDescent="0.25">
      <c r="A71" s="34" t="s">
        <v>738</v>
      </c>
      <c r="B71" s="5" t="s">
        <v>739</v>
      </c>
      <c r="C71" s="451"/>
      <c r="D71" s="451"/>
    </row>
    <row r="72" spans="1:4" x14ac:dyDescent="0.25">
      <c r="A72" s="34" t="s">
        <v>740</v>
      </c>
      <c r="B72" s="5" t="s">
        <v>741</v>
      </c>
      <c r="C72" s="451"/>
      <c r="D72" s="451"/>
    </row>
    <row r="73" spans="1:4" x14ac:dyDescent="0.25">
      <c r="A73" s="35" t="s">
        <v>30</v>
      </c>
      <c r="B73" s="36" t="s">
        <v>742</v>
      </c>
      <c r="C73" s="450"/>
      <c r="D73" s="450"/>
    </row>
    <row r="74" spans="1:4" x14ac:dyDescent="0.25">
      <c r="A74" s="34" t="s">
        <v>743</v>
      </c>
      <c r="B74" s="5" t="s">
        <v>744</v>
      </c>
      <c r="C74" s="451"/>
      <c r="D74" s="451"/>
    </row>
    <row r="75" spans="1:4" x14ac:dyDescent="0.25">
      <c r="A75" s="12" t="s">
        <v>745</v>
      </c>
      <c r="B75" s="5" t="s">
        <v>746</v>
      </c>
      <c r="C75" s="452"/>
      <c r="D75" s="452"/>
    </row>
    <row r="76" spans="1:4" x14ac:dyDescent="0.25">
      <c r="A76" s="34" t="s">
        <v>66</v>
      </c>
      <c r="B76" s="5" t="s">
        <v>747</v>
      </c>
      <c r="C76" s="451"/>
      <c r="D76" s="451"/>
    </row>
    <row r="77" spans="1:4" x14ac:dyDescent="0.25">
      <c r="A77" s="34" t="s">
        <v>35</v>
      </c>
      <c r="B77" s="5" t="s">
        <v>748</v>
      </c>
      <c r="C77" s="451"/>
      <c r="D77" s="451"/>
    </row>
    <row r="78" spans="1:4" x14ac:dyDescent="0.25">
      <c r="A78" s="35" t="s">
        <v>36</v>
      </c>
      <c r="B78" s="36" t="s">
        <v>752</v>
      </c>
      <c r="C78" s="450"/>
      <c r="D78" s="450"/>
    </row>
    <row r="79" spans="1:4" x14ac:dyDescent="0.25">
      <c r="A79" s="12" t="s">
        <v>753</v>
      </c>
      <c r="B79" s="5" t="s">
        <v>754</v>
      </c>
      <c r="C79" s="452"/>
      <c r="D79" s="452"/>
    </row>
    <row r="80" spans="1:4" ht="15.75" x14ac:dyDescent="0.25">
      <c r="A80" s="455" t="s">
        <v>70</v>
      </c>
      <c r="B80" s="456" t="s">
        <v>755</v>
      </c>
      <c r="C80" s="457"/>
      <c r="D80" s="457"/>
    </row>
    <row r="81" spans="1:4" ht="15.75" x14ac:dyDescent="0.25">
      <c r="A81" s="374" t="s">
        <v>106</v>
      </c>
      <c r="B81" s="375"/>
      <c r="C81" s="448">
        <f>C64+C80</f>
        <v>51816888</v>
      </c>
      <c r="D81" s="448">
        <f>D64+D80</f>
        <v>45090456</v>
      </c>
    </row>
    <row r="82" spans="1:4" ht="51.75" customHeight="1" x14ac:dyDescent="0.3">
      <c r="A82" s="2" t="s">
        <v>576</v>
      </c>
      <c r="B82" s="3" t="s">
        <v>293</v>
      </c>
      <c r="C82" s="428" t="s">
        <v>991</v>
      </c>
      <c r="D82" s="428" t="s">
        <v>979</v>
      </c>
    </row>
    <row r="83" spans="1:4" x14ac:dyDescent="0.25">
      <c r="A83" s="5" t="s">
        <v>109</v>
      </c>
      <c r="B83" s="6" t="s">
        <v>768</v>
      </c>
      <c r="C83" s="165"/>
      <c r="D83" s="165"/>
    </row>
    <row r="84" spans="1:4" x14ac:dyDescent="0.25">
      <c r="A84" s="5" t="s">
        <v>769</v>
      </c>
      <c r="B84" s="6" t="s">
        <v>770</v>
      </c>
      <c r="C84" s="165"/>
      <c r="D84" s="165"/>
    </row>
    <row r="85" spans="1:4" x14ac:dyDescent="0.25">
      <c r="A85" s="5" t="s">
        <v>771</v>
      </c>
      <c r="B85" s="6" t="s">
        <v>772</v>
      </c>
      <c r="C85" s="165"/>
      <c r="D85" s="165"/>
    </row>
    <row r="86" spans="1:4" x14ac:dyDescent="0.25">
      <c r="A86" s="5" t="s">
        <v>71</v>
      </c>
      <c r="B86" s="6" t="s">
        <v>773</v>
      </c>
      <c r="C86" s="165"/>
      <c r="D86" s="165"/>
    </row>
    <row r="87" spans="1:4" x14ac:dyDescent="0.25">
      <c r="A87" s="5" t="s">
        <v>72</v>
      </c>
      <c r="B87" s="6" t="s">
        <v>774</v>
      </c>
      <c r="C87" s="165"/>
      <c r="D87" s="165"/>
    </row>
    <row r="88" spans="1:4" x14ac:dyDescent="0.25">
      <c r="A88" s="5" t="s">
        <v>73</v>
      </c>
      <c r="B88" s="6" t="s">
        <v>775</v>
      </c>
      <c r="C88" s="165">
        <v>10751015</v>
      </c>
      <c r="D88" s="165">
        <v>0</v>
      </c>
    </row>
    <row r="89" spans="1:4" x14ac:dyDescent="0.25">
      <c r="A89" s="36" t="s">
        <v>110</v>
      </c>
      <c r="B89" s="42" t="s">
        <v>776</v>
      </c>
      <c r="C89" s="165">
        <f>SUM(C83:C88)</f>
        <v>10751015</v>
      </c>
      <c r="D89" s="165">
        <f>SUM(D83:D88)</f>
        <v>0</v>
      </c>
    </row>
    <row r="90" spans="1:4" x14ac:dyDescent="0.25">
      <c r="A90" s="5" t="s">
        <v>112</v>
      </c>
      <c r="B90" s="6" t="s">
        <v>787</v>
      </c>
      <c r="C90" s="165"/>
      <c r="D90" s="165"/>
    </row>
    <row r="91" spans="1:4" x14ac:dyDescent="0.25">
      <c r="A91" s="5" t="s">
        <v>79</v>
      </c>
      <c r="B91" s="6" t="s">
        <v>788</v>
      </c>
      <c r="C91" s="165"/>
      <c r="D91" s="165"/>
    </row>
    <row r="92" spans="1:4" x14ac:dyDescent="0.25">
      <c r="A92" s="5" t="s">
        <v>80</v>
      </c>
      <c r="B92" s="6" t="s">
        <v>789</v>
      </c>
      <c r="C92" s="165"/>
      <c r="D92" s="165"/>
    </row>
    <row r="93" spans="1:4" x14ac:dyDescent="0.25">
      <c r="A93" s="5" t="s">
        <v>81</v>
      </c>
      <c r="B93" s="6" t="s">
        <v>790</v>
      </c>
      <c r="C93" s="165"/>
      <c r="D93" s="165"/>
    </row>
    <row r="94" spans="1:4" x14ac:dyDescent="0.25">
      <c r="A94" s="5" t="s">
        <v>113</v>
      </c>
      <c r="B94" s="6" t="s">
        <v>805</v>
      </c>
      <c r="C94" s="165"/>
      <c r="D94" s="165"/>
    </row>
    <row r="95" spans="1:4" x14ac:dyDescent="0.25">
      <c r="A95" s="5" t="s">
        <v>86</v>
      </c>
      <c r="B95" s="6" t="s">
        <v>806</v>
      </c>
      <c r="C95" s="165"/>
      <c r="D95" s="165"/>
    </row>
    <row r="96" spans="1:4" x14ac:dyDescent="0.25">
      <c r="A96" s="36" t="s">
        <v>114</v>
      </c>
      <c r="B96" s="42" t="s">
        <v>807</v>
      </c>
      <c r="C96" s="165"/>
      <c r="D96" s="165"/>
    </row>
    <row r="97" spans="1:4" x14ac:dyDescent="0.25">
      <c r="A97" s="12" t="s">
        <v>808</v>
      </c>
      <c r="B97" s="6" t="s">
        <v>809</v>
      </c>
      <c r="C97" s="165"/>
      <c r="D97" s="165"/>
    </row>
    <row r="98" spans="1:4" x14ac:dyDescent="0.25">
      <c r="A98" s="12" t="s">
        <v>87</v>
      </c>
      <c r="B98" s="6" t="s">
        <v>810</v>
      </c>
      <c r="C98" s="165"/>
      <c r="D98" s="165"/>
    </row>
    <row r="99" spans="1:4" x14ac:dyDescent="0.25">
      <c r="A99" s="12" t="s">
        <v>88</v>
      </c>
      <c r="B99" s="6" t="s">
        <v>811</v>
      </c>
      <c r="C99" s="165">
        <v>43971</v>
      </c>
      <c r="D99" s="165">
        <v>6600</v>
      </c>
    </row>
    <row r="100" spans="1:4" x14ac:dyDescent="0.25">
      <c r="A100" s="12" t="s">
        <v>89</v>
      </c>
      <c r="B100" s="6" t="s">
        <v>812</v>
      </c>
      <c r="C100" s="165"/>
      <c r="D100" s="165"/>
    </row>
    <row r="101" spans="1:4" x14ac:dyDescent="0.25">
      <c r="A101" s="12" t="s">
        <v>813</v>
      </c>
      <c r="B101" s="6" t="s">
        <v>814</v>
      </c>
      <c r="C101" s="165"/>
      <c r="D101" s="165"/>
    </row>
    <row r="102" spans="1:4" x14ac:dyDescent="0.25">
      <c r="A102" s="12" t="s">
        <v>815</v>
      </c>
      <c r="B102" s="6" t="s">
        <v>816</v>
      </c>
      <c r="C102" s="165"/>
      <c r="D102" s="165"/>
    </row>
    <row r="103" spans="1:4" x14ac:dyDescent="0.25">
      <c r="A103" s="12" t="s">
        <v>817</v>
      </c>
      <c r="B103" s="6" t="s">
        <v>818</v>
      </c>
      <c r="C103" s="165"/>
      <c r="D103" s="165"/>
    </row>
    <row r="104" spans="1:4" x14ac:dyDescent="0.25">
      <c r="A104" s="12" t="s">
        <v>90</v>
      </c>
      <c r="B104" s="6" t="s">
        <v>819</v>
      </c>
      <c r="C104" s="165">
        <v>4</v>
      </c>
      <c r="D104" s="165">
        <v>5</v>
      </c>
    </row>
    <row r="105" spans="1:4" x14ac:dyDescent="0.25">
      <c r="A105" s="12" t="s">
        <v>91</v>
      </c>
      <c r="B105" s="6" t="s">
        <v>820</v>
      </c>
      <c r="C105" s="165"/>
      <c r="D105" s="165"/>
    </row>
    <row r="106" spans="1:4" x14ac:dyDescent="0.25">
      <c r="A106" s="12" t="s">
        <v>92</v>
      </c>
      <c r="B106" s="6" t="s">
        <v>821</v>
      </c>
      <c r="C106" s="165">
        <v>645200</v>
      </c>
      <c r="D106" s="165">
        <v>33743</v>
      </c>
    </row>
    <row r="107" spans="1:4" x14ac:dyDescent="0.25">
      <c r="A107" s="41" t="s">
        <v>115</v>
      </c>
      <c r="B107" s="42" t="s">
        <v>822</v>
      </c>
      <c r="C107" s="165">
        <f>SUM(C97:C106)</f>
        <v>689175</v>
      </c>
      <c r="D107" s="165">
        <f>SUM(D97:D106)</f>
        <v>40348</v>
      </c>
    </row>
    <row r="108" spans="1:4" x14ac:dyDescent="0.25">
      <c r="A108" s="12" t="s">
        <v>831</v>
      </c>
      <c r="B108" s="6" t="s">
        <v>832</v>
      </c>
      <c r="C108" s="165"/>
      <c r="D108" s="165"/>
    </row>
    <row r="109" spans="1:4" x14ac:dyDescent="0.25">
      <c r="A109" s="5" t="s">
        <v>96</v>
      </c>
      <c r="B109" s="6" t="s">
        <v>833</v>
      </c>
      <c r="C109" s="165"/>
      <c r="D109" s="165"/>
    </row>
    <row r="110" spans="1:4" x14ac:dyDescent="0.25">
      <c r="A110" s="12" t="s">
        <v>97</v>
      </c>
      <c r="B110" s="6" t="s">
        <v>834</v>
      </c>
      <c r="C110" s="165"/>
      <c r="D110" s="165"/>
    </row>
    <row r="111" spans="1:4" x14ac:dyDescent="0.25">
      <c r="A111" s="36" t="s">
        <v>117</v>
      </c>
      <c r="B111" s="42" t="s">
        <v>835</v>
      </c>
      <c r="C111" s="165"/>
      <c r="D111" s="165"/>
    </row>
    <row r="112" spans="1:4" ht="15.75" x14ac:dyDescent="0.25">
      <c r="A112" s="276" t="s">
        <v>178</v>
      </c>
      <c r="B112" s="458"/>
      <c r="C112" s="445">
        <f>C89+C96+C107+C111</f>
        <v>11440190</v>
      </c>
      <c r="D112" s="445">
        <f>D89+D96+D107+D111</f>
        <v>40348</v>
      </c>
    </row>
    <row r="113" spans="1:4" x14ac:dyDescent="0.25">
      <c r="A113" s="5" t="s">
        <v>777</v>
      </c>
      <c r="B113" s="6" t="s">
        <v>778</v>
      </c>
      <c r="C113" s="165"/>
      <c r="D113" s="165"/>
    </row>
    <row r="114" spans="1:4" x14ac:dyDescent="0.25">
      <c r="A114" s="5" t="s">
        <v>779</v>
      </c>
      <c r="B114" s="6" t="s">
        <v>780</v>
      </c>
      <c r="C114" s="165"/>
      <c r="D114" s="165"/>
    </row>
    <row r="115" spans="1:4" x14ac:dyDescent="0.25">
      <c r="A115" s="5" t="s">
        <v>74</v>
      </c>
      <c r="B115" s="6" t="s">
        <v>781</v>
      </c>
      <c r="C115" s="165"/>
      <c r="D115" s="165"/>
    </row>
    <row r="116" spans="1:4" x14ac:dyDescent="0.25">
      <c r="A116" s="5" t="s">
        <v>75</v>
      </c>
      <c r="B116" s="6" t="s">
        <v>782</v>
      </c>
      <c r="C116" s="165"/>
      <c r="D116" s="165"/>
    </row>
    <row r="117" spans="1:4" x14ac:dyDescent="0.25">
      <c r="A117" s="5" t="s">
        <v>76</v>
      </c>
      <c r="B117" s="6" t="s">
        <v>783</v>
      </c>
      <c r="C117" s="165"/>
      <c r="D117" s="165"/>
    </row>
    <row r="118" spans="1:4" x14ac:dyDescent="0.25">
      <c r="A118" s="36" t="s">
        <v>111</v>
      </c>
      <c r="B118" s="42" t="s">
        <v>784</v>
      </c>
      <c r="C118" s="165"/>
      <c r="D118" s="165"/>
    </row>
    <row r="119" spans="1:4" x14ac:dyDescent="0.25">
      <c r="A119" s="12" t="s">
        <v>93</v>
      </c>
      <c r="B119" s="6" t="s">
        <v>823</v>
      </c>
      <c r="C119" s="165"/>
      <c r="D119" s="165"/>
    </row>
    <row r="120" spans="1:4" x14ac:dyDescent="0.25">
      <c r="A120" s="12" t="s">
        <v>94</v>
      </c>
      <c r="B120" s="6" t="s">
        <v>824</v>
      </c>
      <c r="C120" s="165"/>
      <c r="D120" s="165"/>
    </row>
    <row r="121" spans="1:4" x14ac:dyDescent="0.25">
      <c r="A121" s="12" t="s">
        <v>825</v>
      </c>
      <c r="B121" s="6" t="s">
        <v>826</v>
      </c>
      <c r="C121" s="165"/>
      <c r="D121" s="165"/>
    </row>
    <row r="122" spans="1:4" x14ac:dyDescent="0.25">
      <c r="A122" s="12" t="s">
        <v>95</v>
      </c>
      <c r="B122" s="6" t="s">
        <v>827</v>
      </c>
      <c r="C122" s="165"/>
      <c r="D122" s="165"/>
    </row>
    <row r="123" spans="1:4" x14ac:dyDescent="0.25">
      <c r="A123" s="12" t="s">
        <v>828</v>
      </c>
      <c r="B123" s="6" t="s">
        <v>829</v>
      </c>
      <c r="C123" s="165"/>
      <c r="D123" s="165"/>
    </row>
    <row r="124" spans="1:4" x14ac:dyDescent="0.25">
      <c r="A124" s="36" t="s">
        <v>116</v>
      </c>
      <c r="B124" s="42" t="s">
        <v>830</v>
      </c>
      <c r="C124" s="165"/>
      <c r="D124" s="165"/>
    </row>
    <row r="125" spans="1:4" x14ac:dyDescent="0.25">
      <c r="A125" s="12" t="s">
        <v>836</v>
      </c>
      <c r="B125" s="6" t="s">
        <v>837</v>
      </c>
      <c r="C125" s="165"/>
      <c r="D125" s="165"/>
    </row>
    <row r="126" spans="1:4" x14ac:dyDescent="0.25">
      <c r="A126" s="5" t="s">
        <v>98</v>
      </c>
      <c r="B126" s="6" t="s">
        <v>838</v>
      </c>
      <c r="C126" s="165"/>
      <c r="D126" s="165"/>
    </row>
    <row r="127" spans="1:4" x14ac:dyDescent="0.25">
      <c r="A127" s="12" t="s">
        <v>99</v>
      </c>
      <c r="B127" s="6" t="s">
        <v>839</v>
      </c>
      <c r="C127" s="165"/>
      <c r="D127" s="165"/>
    </row>
    <row r="128" spans="1:4" x14ac:dyDescent="0.25">
      <c r="A128" s="36" t="s">
        <v>119</v>
      </c>
      <c r="B128" s="42" t="s">
        <v>840</v>
      </c>
      <c r="C128" s="165"/>
      <c r="D128" s="165"/>
    </row>
    <row r="129" spans="1:4" ht="15.75" x14ac:dyDescent="0.25">
      <c r="A129" s="276" t="s">
        <v>177</v>
      </c>
      <c r="B129" s="458"/>
      <c r="C129" s="445"/>
      <c r="D129" s="445"/>
    </row>
    <row r="130" spans="1:4" ht="15.75" x14ac:dyDescent="0.25">
      <c r="A130" s="293" t="s">
        <v>118</v>
      </c>
      <c r="B130" s="274" t="s">
        <v>841</v>
      </c>
      <c r="C130" s="445">
        <f>C112+C129</f>
        <v>11440190</v>
      </c>
      <c r="D130" s="445">
        <f>D112+D129</f>
        <v>40348</v>
      </c>
    </row>
    <row r="131" spans="1:4" ht="15.75" x14ac:dyDescent="0.25">
      <c r="A131" s="128" t="s">
        <v>230</v>
      </c>
      <c r="B131" s="129"/>
      <c r="C131" s="440">
        <f>C112-C40</f>
        <v>-40317908</v>
      </c>
      <c r="D131" s="440">
        <f>D112-D40</f>
        <v>-43679468</v>
      </c>
    </row>
    <row r="132" spans="1:4" ht="15.75" x14ac:dyDescent="0.25">
      <c r="A132" s="128" t="s">
        <v>231</v>
      </c>
      <c r="B132" s="129"/>
      <c r="C132" s="440">
        <f>C129-C63</f>
        <v>-58790</v>
      </c>
      <c r="D132" s="440">
        <f>D129-D63</f>
        <v>-1370640</v>
      </c>
    </row>
    <row r="133" spans="1:4" x14ac:dyDescent="0.25">
      <c r="A133" s="14" t="s">
        <v>120</v>
      </c>
      <c r="B133" s="7" t="s">
        <v>846</v>
      </c>
      <c r="C133" s="165"/>
      <c r="D133" s="165"/>
    </row>
    <row r="134" spans="1:4" x14ac:dyDescent="0.25">
      <c r="A134" s="13" t="s">
        <v>121</v>
      </c>
      <c r="B134" s="7" t="s">
        <v>853</v>
      </c>
      <c r="C134" s="165"/>
      <c r="D134" s="165"/>
    </row>
    <row r="135" spans="1:4" x14ac:dyDescent="0.25">
      <c r="A135" s="5" t="s">
        <v>228</v>
      </c>
      <c r="B135" s="5" t="s">
        <v>854</v>
      </c>
      <c r="C135" s="165">
        <v>582236</v>
      </c>
      <c r="D135" s="165">
        <v>2835002</v>
      </c>
    </row>
    <row r="136" spans="1:4" x14ac:dyDescent="0.25">
      <c r="A136" s="5" t="s">
        <v>229</v>
      </c>
      <c r="B136" s="5" t="s">
        <v>854</v>
      </c>
      <c r="C136" s="165"/>
      <c r="D136" s="165"/>
    </row>
    <row r="137" spans="1:4" x14ac:dyDescent="0.25">
      <c r="A137" s="5" t="s">
        <v>226</v>
      </c>
      <c r="B137" s="5" t="s">
        <v>855</v>
      </c>
      <c r="C137" s="165"/>
      <c r="D137" s="165"/>
    </row>
    <row r="138" spans="1:4" x14ac:dyDescent="0.25">
      <c r="A138" s="5" t="s">
        <v>227</v>
      </c>
      <c r="B138" s="5" t="s">
        <v>855</v>
      </c>
      <c r="C138" s="165"/>
      <c r="D138" s="165"/>
    </row>
    <row r="139" spans="1:4" x14ac:dyDescent="0.25">
      <c r="A139" s="7" t="s">
        <v>122</v>
      </c>
      <c r="B139" s="7" t="s">
        <v>856</v>
      </c>
      <c r="C139" s="165">
        <f>SUM(C133:C138)</f>
        <v>582236</v>
      </c>
      <c r="D139" s="165">
        <f>SUM(D133:D138)</f>
        <v>2835002</v>
      </c>
    </row>
    <row r="140" spans="1:4" x14ac:dyDescent="0.25">
      <c r="A140" s="34" t="s">
        <v>857</v>
      </c>
      <c r="B140" s="5" t="s">
        <v>858</v>
      </c>
      <c r="C140" s="165"/>
      <c r="D140" s="165"/>
    </row>
    <row r="141" spans="1:4" x14ac:dyDescent="0.25">
      <c r="A141" s="34" t="s">
        <v>859</v>
      </c>
      <c r="B141" s="5" t="s">
        <v>860</v>
      </c>
      <c r="C141" s="165"/>
      <c r="D141" s="165"/>
    </row>
    <row r="142" spans="1:4" x14ac:dyDescent="0.25">
      <c r="A142" s="34" t="s">
        <v>861</v>
      </c>
      <c r="B142" s="5" t="s">
        <v>862</v>
      </c>
      <c r="C142" s="165">
        <v>42452350</v>
      </c>
      <c r="D142" s="165">
        <v>44955806</v>
      </c>
    </row>
    <row r="143" spans="1:4" x14ac:dyDescent="0.25">
      <c r="A143" s="34" t="s">
        <v>863</v>
      </c>
      <c r="B143" s="5" t="s">
        <v>864</v>
      </c>
      <c r="C143" s="165"/>
      <c r="D143" s="165"/>
    </row>
    <row r="144" spans="1:4" x14ac:dyDescent="0.25">
      <c r="A144" s="12" t="s">
        <v>104</v>
      </c>
      <c r="B144" s="5" t="s">
        <v>865</v>
      </c>
      <c r="C144" s="165"/>
      <c r="D144" s="165"/>
    </row>
    <row r="145" spans="1:4" x14ac:dyDescent="0.25">
      <c r="A145" s="14" t="s">
        <v>123</v>
      </c>
      <c r="B145" s="7" t="s">
        <v>867</v>
      </c>
      <c r="C145" s="165">
        <f>SUM(C140:C144)</f>
        <v>42452350</v>
      </c>
      <c r="D145" s="165">
        <f>SUM(D140:D144)</f>
        <v>44955806</v>
      </c>
    </row>
    <row r="146" spans="1:4" x14ac:dyDescent="0.25">
      <c r="A146" s="12" t="s">
        <v>868</v>
      </c>
      <c r="B146" s="5" t="s">
        <v>869</v>
      </c>
      <c r="C146" s="165"/>
      <c r="D146" s="165"/>
    </row>
    <row r="147" spans="1:4" x14ac:dyDescent="0.25">
      <c r="A147" s="12" t="s">
        <v>870</v>
      </c>
      <c r="B147" s="5" t="s">
        <v>871</v>
      </c>
      <c r="C147" s="165"/>
      <c r="D147" s="165"/>
    </row>
    <row r="148" spans="1:4" x14ac:dyDescent="0.25">
      <c r="A148" s="34" t="s">
        <v>872</v>
      </c>
      <c r="B148" s="5" t="s">
        <v>873</v>
      </c>
      <c r="C148" s="165"/>
      <c r="D148" s="165"/>
    </row>
    <row r="149" spans="1:4" x14ac:dyDescent="0.25">
      <c r="A149" s="34" t="s">
        <v>105</v>
      </c>
      <c r="B149" s="5" t="s">
        <v>874</v>
      </c>
      <c r="C149" s="165"/>
      <c r="D149" s="165"/>
    </row>
    <row r="150" spans="1:4" x14ac:dyDescent="0.25">
      <c r="A150" s="13" t="s">
        <v>124</v>
      </c>
      <c r="B150" s="7" t="s">
        <v>875</v>
      </c>
      <c r="C150" s="165"/>
      <c r="D150" s="165"/>
    </row>
    <row r="151" spans="1:4" x14ac:dyDescent="0.25">
      <c r="A151" s="14" t="s">
        <v>876</v>
      </c>
      <c r="B151" s="7" t="s">
        <v>877</v>
      </c>
      <c r="C151" s="165"/>
      <c r="D151" s="165"/>
    </row>
    <row r="152" spans="1:4" ht="15.75" x14ac:dyDescent="0.25">
      <c r="A152" s="268" t="s">
        <v>125</v>
      </c>
      <c r="B152" s="269" t="s">
        <v>878</v>
      </c>
      <c r="C152" s="445">
        <f>C139+C145</f>
        <v>43034586</v>
      </c>
      <c r="D152" s="445">
        <f>D139+D145</f>
        <v>47790808</v>
      </c>
    </row>
    <row r="153" spans="1:4" ht="15.75" x14ac:dyDescent="0.25">
      <c r="A153" s="374" t="s">
        <v>107</v>
      </c>
      <c r="B153" s="375"/>
      <c r="C153" s="453">
        <f>C130+C152</f>
        <v>54474776</v>
      </c>
      <c r="D153" s="453">
        <f>D130+D152</f>
        <v>47831156</v>
      </c>
    </row>
  </sheetData>
  <mergeCells count="3">
    <mergeCell ref="A2:E2"/>
    <mergeCell ref="A3:E3"/>
    <mergeCell ref="A5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53"/>
  <sheetViews>
    <sheetView workbookViewId="0">
      <selection activeCell="A4" sqref="A4:D4"/>
    </sheetView>
  </sheetViews>
  <sheetFormatPr defaultRowHeight="15" x14ac:dyDescent="0.25"/>
  <cols>
    <col min="1" max="1" width="101.28515625" customWidth="1"/>
    <col min="2" max="2" width="10.28515625" customWidth="1"/>
    <col min="3" max="3" width="17" customWidth="1"/>
    <col min="4" max="4" width="17.5703125" customWidth="1"/>
  </cols>
  <sheetData>
    <row r="1" spans="1:4" x14ac:dyDescent="0.25">
      <c r="A1" s="117" t="s">
        <v>464</v>
      </c>
      <c r="B1" s="88"/>
      <c r="C1" s="88"/>
      <c r="D1" s="88"/>
    </row>
    <row r="2" spans="1:4" ht="26.25" customHeight="1" x14ac:dyDescent="0.25">
      <c r="A2" s="505" t="s">
        <v>976</v>
      </c>
      <c r="B2" s="510"/>
      <c r="C2" s="510"/>
      <c r="D2" s="467"/>
    </row>
    <row r="3" spans="1:4" ht="30" customHeight="1" x14ac:dyDescent="0.25">
      <c r="A3" s="469"/>
      <c r="B3" s="466"/>
      <c r="C3" s="466"/>
      <c r="D3" s="467"/>
    </row>
    <row r="4" spans="1:4" x14ac:dyDescent="0.25">
      <c r="A4" s="512" t="s">
        <v>1022</v>
      </c>
      <c r="B4" s="512"/>
      <c r="C4" s="512"/>
      <c r="D4" s="512"/>
    </row>
    <row r="5" spans="1:4" x14ac:dyDescent="0.25">
      <c r="A5" s="174" t="s">
        <v>939</v>
      </c>
    </row>
    <row r="6" spans="1:4" ht="48.75" customHeight="1" x14ac:dyDescent="0.3">
      <c r="A6" s="2" t="s">
        <v>576</v>
      </c>
      <c r="B6" s="3" t="s">
        <v>577</v>
      </c>
      <c r="C6" s="428" t="s">
        <v>991</v>
      </c>
      <c r="D6" s="428" t="s">
        <v>979</v>
      </c>
    </row>
    <row r="7" spans="1:4" x14ac:dyDescent="0.25">
      <c r="A7" s="30" t="s">
        <v>879</v>
      </c>
      <c r="B7" s="29" t="s">
        <v>603</v>
      </c>
      <c r="C7" s="365">
        <f>'[2]MÉRLEG (3)'!C7+'[2]MÉRLEG (2)'!C7</f>
        <v>42344248</v>
      </c>
      <c r="D7" s="365">
        <f>'[2]MÉRLEG (3)'!D7+'[2]MÉRLEG (2)'!D7</f>
        <v>46268357</v>
      </c>
    </row>
    <row r="8" spans="1:4" x14ac:dyDescent="0.25">
      <c r="A8" s="5" t="s">
        <v>880</v>
      </c>
      <c r="B8" s="29" t="s">
        <v>610</v>
      </c>
      <c r="C8" s="365">
        <f>'[2]MÉRLEG (3)'!C8+'[2]MÉRLEG (2)'!C8</f>
        <v>7608045</v>
      </c>
      <c r="D8" s="365">
        <f>'[2]MÉRLEG (3)'!D8+'[2]MÉRLEG (2)'!D8</f>
        <v>974415</v>
      </c>
    </row>
    <row r="9" spans="1:4" x14ac:dyDescent="0.25">
      <c r="A9" s="43" t="s">
        <v>67</v>
      </c>
      <c r="B9" s="44" t="s">
        <v>611</v>
      </c>
      <c r="C9" s="365">
        <f>'[2]MÉRLEG (3)'!C9+'[2]MÉRLEG (2)'!C9</f>
        <v>49952293</v>
      </c>
      <c r="D9" s="365">
        <f>'[2]MÉRLEG (3)'!D9+'[2]MÉRLEG (2)'!D9</f>
        <v>47242772</v>
      </c>
    </row>
    <row r="10" spans="1:4" x14ac:dyDescent="0.25">
      <c r="A10" s="36" t="s">
        <v>38</v>
      </c>
      <c r="B10" s="44" t="s">
        <v>612</v>
      </c>
      <c r="C10" s="365">
        <f>'[2]MÉRLEG (3)'!C10+'[2]MÉRLEG (2)'!C10</f>
        <v>9396390</v>
      </c>
      <c r="D10" s="365">
        <f>'[2]MÉRLEG (3)'!D10+'[2]MÉRLEG (2)'!D10</f>
        <v>7732717</v>
      </c>
    </row>
    <row r="11" spans="1:4" x14ac:dyDescent="0.25">
      <c r="A11" s="5" t="s">
        <v>881</v>
      </c>
      <c r="B11" s="29" t="s">
        <v>619</v>
      </c>
      <c r="C11" s="365">
        <f>'[2]MÉRLEG (3)'!C11+'[2]MÉRLEG (2)'!C11</f>
        <v>1678821</v>
      </c>
      <c r="D11" s="365">
        <f>'[2]MÉRLEG (3)'!D11+'[2]MÉRLEG (2)'!D11</f>
        <v>1879054</v>
      </c>
    </row>
    <row r="12" spans="1:4" x14ac:dyDescent="0.25">
      <c r="A12" s="5" t="s">
        <v>68</v>
      </c>
      <c r="B12" s="29" t="s">
        <v>624</v>
      </c>
      <c r="C12" s="365">
        <f>'[2]MÉRLEG (3)'!C12+'[2]MÉRLEG (2)'!C12</f>
        <v>1560696</v>
      </c>
      <c r="D12" s="365">
        <f>'[2]MÉRLEG (3)'!D12+'[2]MÉRLEG (2)'!D12</f>
        <v>1852846</v>
      </c>
    </row>
    <row r="13" spans="1:4" x14ac:dyDescent="0.25">
      <c r="A13" s="5" t="s">
        <v>882</v>
      </c>
      <c r="B13" s="29" t="s">
        <v>636</v>
      </c>
      <c r="C13" s="365">
        <f>'[2]MÉRLEG (3)'!C13+'[2]MÉRLEG (2)'!C13</f>
        <v>7360136</v>
      </c>
      <c r="D13" s="365">
        <f>'[2]MÉRLEG (3)'!D13+'[2]MÉRLEG (2)'!D13</f>
        <v>6479648</v>
      </c>
    </row>
    <row r="14" spans="1:4" x14ac:dyDescent="0.25">
      <c r="A14" s="5" t="s">
        <v>883</v>
      </c>
      <c r="B14" s="29" t="s">
        <v>641</v>
      </c>
      <c r="C14" s="365">
        <f>'[2]MÉRLEG (3)'!C14+'[2]MÉRLEG (2)'!C14</f>
        <v>857558</v>
      </c>
      <c r="D14" s="365">
        <f>'[2]MÉRLEG (3)'!D14+'[2]MÉRLEG (2)'!D14</f>
        <v>212629</v>
      </c>
    </row>
    <row r="15" spans="1:4" x14ac:dyDescent="0.25">
      <c r="A15" s="5" t="s">
        <v>884</v>
      </c>
      <c r="B15" s="29" t="s">
        <v>650</v>
      </c>
      <c r="C15" s="365">
        <f>'[2]MÉRLEG (3)'!C15+'[2]MÉRLEG (2)'!C15</f>
        <v>1954323</v>
      </c>
      <c r="D15" s="365">
        <f>'[2]MÉRLEG (3)'!D15+'[2]MÉRLEG (2)'!D15</f>
        <v>2147217</v>
      </c>
    </row>
    <row r="16" spans="1:4" x14ac:dyDescent="0.25">
      <c r="A16" s="36" t="s">
        <v>885</v>
      </c>
      <c r="B16" s="44" t="s">
        <v>651</v>
      </c>
      <c r="C16" s="365">
        <f>'[2]MÉRLEG (3)'!C16+'[2]MÉRLEG (2)'!C16</f>
        <v>13411534</v>
      </c>
      <c r="D16" s="365">
        <f>'[2]MÉRLEG (3)'!D16+'[2]MÉRLEG (2)'!D16</f>
        <v>12571394</v>
      </c>
    </row>
    <row r="17" spans="1:4" x14ac:dyDescent="0.25">
      <c r="A17" s="12" t="s">
        <v>652</v>
      </c>
      <c r="B17" s="29" t="s">
        <v>653</v>
      </c>
      <c r="C17" s="365">
        <f>'[2]MÉRLEG (3)'!C17+'[2]MÉRLEG (2)'!C17</f>
        <v>0</v>
      </c>
      <c r="D17" s="365">
        <f>'[2]MÉRLEG (3)'!D17+'[2]MÉRLEG (2)'!D17</f>
        <v>0</v>
      </c>
    </row>
    <row r="18" spans="1:4" x14ac:dyDescent="0.25">
      <c r="A18" s="12" t="s">
        <v>886</v>
      </c>
      <c r="B18" s="29" t="s">
        <v>654</v>
      </c>
      <c r="C18" s="365">
        <f>'[2]MÉRLEG (3)'!C18+'[2]MÉRLEG (2)'!C18</f>
        <v>0</v>
      </c>
      <c r="D18" s="365">
        <f>'[2]MÉRLEG (3)'!D18+'[2]MÉRLEG (2)'!D18</f>
        <v>0</v>
      </c>
    </row>
    <row r="19" spans="1:4" x14ac:dyDescent="0.25">
      <c r="A19" s="16" t="s">
        <v>44</v>
      </c>
      <c r="B19" s="29" t="s">
        <v>655</v>
      </c>
      <c r="C19" s="365">
        <f>'[2]MÉRLEG (3)'!C19+'[2]MÉRLEG (2)'!C19</f>
        <v>0</v>
      </c>
      <c r="D19" s="365">
        <f>'[2]MÉRLEG (3)'!D19+'[2]MÉRLEG (2)'!D19</f>
        <v>0</v>
      </c>
    </row>
    <row r="20" spans="1:4" x14ac:dyDescent="0.25">
      <c r="A20" s="16" t="s">
        <v>45</v>
      </c>
      <c r="B20" s="29" t="s">
        <v>656</v>
      </c>
      <c r="C20" s="365">
        <f>'[2]MÉRLEG (3)'!C20+'[2]MÉRLEG (2)'!C20</f>
        <v>0</v>
      </c>
      <c r="D20" s="365">
        <f>'[2]MÉRLEG (3)'!D20+'[2]MÉRLEG (2)'!D20</f>
        <v>0</v>
      </c>
    </row>
    <row r="21" spans="1:4" x14ac:dyDescent="0.25">
      <c r="A21" s="16" t="s">
        <v>46</v>
      </c>
      <c r="B21" s="29" t="s">
        <v>657</v>
      </c>
      <c r="C21" s="365">
        <f>'[2]MÉRLEG (3)'!C21+'[2]MÉRLEG (2)'!C21</f>
        <v>0</v>
      </c>
      <c r="D21" s="365">
        <f>'[2]MÉRLEG (3)'!D21+'[2]MÉRLEG (2)'!D21</f>
        <v>0</v>
      </c>
    </row>
    <row r="22" spans="1:4" x14ac:dyDescent="0.25">
      <c r="A22" s="12" t="s">
        <v>47</v>
      </c>
      <c r="B22" s="29" t="s">
        <v>658</v>
      </c>
      <c r="C22" s="365">
        <f>'[2]MÉRLEG (3)'!C22+'[2]MÉRLEG (2)'!C22</f>
        <v>0</v>
      </c>
      <c r="D22" s="365">
        <f>'[2]MÉRLEG (3)'!D22+'[2]MÉRLEG (2)'!D22</f>
        <v>0</v>
      </c>
    </row>
    <row r="23" spans="1:4" x14ac:dyDescent="0.25">
      <c r="A23" s="12" t="s">
        <v>48</v>
      </c>
      <c r="B23" s="29" t="s">
        <v>659</v>
      </c>
      <c r="C23" s="365">
        <f>'[2]MÉRLEG (3)'!C23+'[2]MÉRLEG (2)'!C23</f>
        <v>0</v>
      </c>
      <c r="D23" s="365">
        <f>'[2]MÉRLEG (3)'!D23+'[2]MÉRLEG (2)'!D23</f>
        <v>0</v>
      </c>
    </row>
    <row r="24" spans="1:4" x14ac:dyDescent="0.25">
      <c r="A24" s="12" t="s">
        <v>49</v>
      </c>
      <c r="B24" s="29" t="s">
        <v>660</v>
      </c>
      <c r="C24" s="365">
        <f>'[2]MÉRLEG (3)'!C24+'[2]MÉRLEG (2)'!C24</f>
        <v>2628639</v>
      </c>
      <c r="D24" s="365">
        <f>'[2]MÉRLEG (3)'!D24+'[2]MÉRLEG (2)'!D24</f>
        <v>3342953</v>
      </c>
    </row>
    <row r="25" spans="1:4" x14ac:dyDescent="0.25">
      <c r="A25" s="41" t="s">
        <v>11</v>
      </c>
      <c r="B25" s="44" t="s">
        <v>661</v>
      </c>
      <c r="C25" s="365">
        <f>'[2]MÉRLEG (3)'!C25+'[2]MÉRLEG (2)'!C25</f>
        <v>2628639</v>
      </c>
      <c r="D25" s="365">
        <f>'[2]MÉRLEG (3)'!D25+'[2]MÉRLEG (2)'!D25</f>
        <v>3342953</v>
      </c>
    </row>
    <row r="26" spans="1:4" x14ac:dyDescent="0.25">
      <c r="A26" s="11" t="s">
        <v>50</v>
      </c>
      <c r="B26" s="29" t="s">
        <v>662</v>
      </c>
      <c r="C26" s="365">
        <f>'[2]MÉRLEG (3)'!C26+'[2]MÉRLEG (2)'!C26</f>
        <v>561012</v>
      </c>
      <c r="D26" s="365">
        <f>'[2]MÉRLEG (3)'!D26+'[2]MÉRLEG (2)'!D26</f>
        <v>370039</v>
      </c>
    </row>
    <row r="27" spans="1:4" x14ac:dyDescent="0.25">
      <c r="A27" s="11" t="s">
        <v>663</v>
      </c>
      <c r="B27" s="29" t="s">
        <v>664</v>
      </c>
      <c r="C27" s="365">
        <f>'[2]MÉRLEG (3)'!C27+'[2]MÉRLEG (2)'!C27</f>
        <v>0</v>
      </c>
      <c r="D27" s="365">
        <f>'[2]MÉRLEG (3)'!D27+'[2]MÉRLEG (2)'!D27</f>
        <v>0</v>
      </c>
    </row>
    <row r="28" spans="1:4" x14ac:dyDescent="0.25">
      <c r="A28" s="11" t="s">
        <v>665</v>
      </c>
      <c r="B28" s="29" t="s">
        <v>666</v>
      </c>
      <c r="C28" s="365">
        <f>'[2]MÉRLEG (3)'!C28+'[2]MÉRLEG (2)'!C28</f>
        <v>0</v>
      </c>
      <c r="D28" s="365">
        <f>'[2]MÉRLEG (3)'!D28+'[2]MÉRLEG (2)'!D28</f>
        <v>0</v>
      </c>
    </row>
    <row r="29" spans="1:4" x14ac:dyDescent="0.25">
      <c r="A29" s="11" t="s">
        <v>12</v>
      </c>
      <c r="B29" s="29" t="s">
        <v>667</v>
      </c>
      <c r="C29" s="365">
        <f>'[2]MÉRLEG (3)'!C29+'[2]MÉRLEG (2)'!C29</f>
        <v>0</v>
      </c>
      <c r="D29" s="365">
        <f>'[2]MÉRLEG (3)'!D29+'[2]MÉRLEG (2)'!D29</f>
        <v>0</v>
      </c>
    </row>
    <row r="30" spans="1:4" x14ac:dyDescent="0.25">
      <c r="A30" s="11" t="s">
        <v>51</v>
      </c>
      <c r="B30" s="29" t="s">
        <v>668</v>
      </c>
      <c r="C30" s="365">
        <f>'[2]MÉRLEG (3)'!C30+'[2]MÉRLEG (2)'!C30</f>
        <v>0</v>
      </c>
      <c r="D30" s="365">
        <f>'[2]MÉRLEG (3)'!D30+'[2]MÉRLEG (2)'!D30</f>
        <v>0</v>
      </c>
    </row>
    <row r="31" spans="1:4" x14ac:dyDescent="0.25">
      <c r="A31" s="11" t="s">
        <v>14</v>
      </c>
      <c r="B31" s="29" t="s">
        <v>669</v>
      </c>
      <c r="C31" s="365">
        <f>'[2]MÉRLEG (3)'!C31+'[2]MÉRLEG (2)'!C31</f>
        <v>37053201</v>
      </c>
      <c r="D31" s="365">
        <f>'[2]MÉRLEG (3)'!D31+'[2]MÉRLEG (2)'!D31</f>
        <v>34371346</v>
      </c>
    </row>
    <row r="32" spans="1:4" x14ac:dyDescent="0.25">
      <c r="A32" s="11" t="s">
        <v>52</v>
      </c>
      <c r="B32" s="29" t="s">
        <v>670</v>
      </c>
      <c r="C32" s="365">
        <f>'[2]MÉRLEG (3)'!C32+'[2]MÉRLEG (2)'!C32</f>
        <v>0</v>
      </c>
      <c r="D32" s="365">
        <f>'[2]MÉRLEG (3)'!D32+'[2]MÉRLEG (2)'!D32</f>
        <v>0</v>
      </c>
    </row>
    <row r="33" spans="1:4" x14ac:dyDescent="0.25">
      <c r="A33" s="11" t="s">
        <v>53</v>
      </c>
      <c r="B33" s="29" t="s">
        <v>671</v>
      </c>
      <c r="C33" s="365">
        <f>'[2]MÉRLEG (3)'!C33+'[2]MÉRLEG (2)'!C33</f>
        <v>0</v>
      </c>
      <c r="D33" s="365">
        <f>'[2]MÉRLEG (3)'!D33+'[2]MÉRLEG (2)'!D33</f>
        <v>0</v>
      </c>
    </row>
    <row r="34" spans="1:4" x14ac:dyDescent="0.25">
      <c r="A34" s="11" t="s">
        <v>672</v>
      </c>
      <c r="B34" s="29" t="s">
        <v>673</v>
      </c>
      <c r="C34" s="365">
        <f>'[2]MÉRLEG (3)'!C34+'[2]MÉRLEG (2)'!C34</f>
        <v>0</v>
      </c>
      <c r="D34" s="365">
        <f>'[2]MÉRLEG (3)'!D34+'[2]MÉRLEG (2)'!D34</f>
        <v>0</v>
      </c>
    </row>
    <row r="35" spans="1:4" x14ac:dyDescent="0.25">
      <c r="A35" s="18" t="s">
        <v>674</v>
      </c>
      <c r="B35" s="29" t="s">
        <v>675</v>
      </c>
      <c r="C35" s="365">
        <f>'[2]MÉRLEG (3)'!C35+'[2]MÉRLEG (2)'!C35</f>
        <v>0</v>
      </c>
      <c r="D35" s="365">
        <f>'[2]MÉRLEG (3)'!D35+'[2]MÉRLEG (2)'!D35</f>
        <v>0</v>
      </c>
    </row>
    <row r="36" spans="1:4" x14ac:dyDescent="0.25">
      <c r="A36" s="11" t="s">
        <v>54</v>
      </c>
      <c r="B36" s="29" t="s">
        <v>676</v>
      </c>
      <c r="C36" s="365">
        <f>'[2]MÉRLEG (3)'!C36+'[2]MÉRLEG (2)'!C36</f>
        <v>123560</v>
      </c>
      <c r="D36" s="365">
        <f>'[2]MÉRLEG (3)'!D36+'[2]MÉRLEG (2)'!D36</f>
        <v>0</v>
      </c>
    </row>
    <row r="37" spans="1:4" x14ac:dyDescent="0.25">
      <c r="A37" s="18" t="s">
        <v>232</v>
      </c>
      <c r="B37" s="29" t="s">
        <v>677</v>
      </c>
      <c r="C37" s="365">
        <f>'[2]MÉRLEG (3)'!C37+'[2]MÉRLEG (2)'!C37</f>
        <v>0</v>
      </c>
      <c r="D37" s="365">
        <f>'[2]MÉRLEG (3)'!D37+'[2]MÉRLEG (2)'!D37</f>
        <v>0</v>
      </c>
    </row>
    <row r="38" spans="1:4" x14ac:dyDescent="0.25">
      <c r="A38" s="18" t="s">
        <v>233</v>
      </c>
      <c r="B38" s="29" t="s">
        <v>677</v>
      </c>
      <c r="C38" s="365">
        <f>'[2]MÉRLEG (3)'!C38+'[2]MÉRLEG (2)'!C38</f>
        <v>0</v>
      </c>
      <c r="D38" s="365">
        <f>'[2]MÉRLEG (3)'!D38+'[2]MÉRLEG (2)'!D38</f>
        <v>0</v>
      </c>
    </row>
    <row r="39" spans="1:4" x14ac:dyDescent="0.25">
      <c r="A39" s="41" t="s">
        <v>17</v>
      </c>
      <c r="B39" s="44" t="s">
        <v>678</v>
      </c>
      <c r="C39" s="365">
        <f>'[2]MÉRLEG (3)'!C39+'[2]MÉRLEG (2)'!C39</f>
        <v>37737773</v>
      </c>
      <c r="D39" s="365">
        <f>'[2]MÉRLEG (3)'!D39+'[2]MÉRLEG (2)'!D39</f>
        <v>34741385</v>
      </c>
    </row>
    <row r="40" spans="1:4" ht="15.75" x14ac:dyDescent="0.25">
      <c r="A40" s="276" t="s">
        <v>937</v>
      </c>
      <c r="B40" s="277"/>
      <c r="C40" s="367">
        <f>'[2]MÉRLEG (3)'!C40+'[2]MÉRLEG (2)'!C40</f>
        <v>113126629</v>
      </c>
      <c r="D40" s="367">
        <f>'[2]MÉRLEG (3)'!D40+'[2]MÉRLEG (2)'!D40</f>
        <v>105631221</v>
      </c>
    </row>
    <row r="41" spans="1:4" x14ac:dyDescent="0.25">
      <c r="A41" s="33" t="s">
        <v>679</v>
      </c>
      <c r="B41" s="29" t="s">
        <v>680</v>
      </c>
      <c r="C41" s="365">
        <f>'[2]MÉRLEG (3)'!C41+'[2]MÉRLEG (2)'!C41</f>
        <v>0</v>
      </c>
      <c r="D41" s="365">
        <f>'[2]MÉRLEG (3)'!D41+'[2]MÉRLEG (2)'!D41</f>
        <v>0</v>
      </c>
    </row>
    <row r="42" spans="1:4" x14ac:dyDescent="0.25">
      <c r="A42" s="33" t="s">
        <v>55</v>
      </c>
      <c r="B42" s="29" t="s">
        <v>681</v>
      </c>
      <c r="C42" s="365">
        <f>'[2]MÉRLEG (3)'!C42+'[2]MÉRLEG (2)'!C42</f>
        <v>0</v>
      </c>
      <c r="D42" s="365">
        <f>'[2]MÉRLEG (3)'!D42+'[2]MÉRLEG (2)'!D42</f>
        <v>0</v>
      </c>
    </row>
    <row r="43" spans="1:4" x14ac:dyDescent="0.25">
      <c r="A43" s="33" t="s">
        <v>682</v>
      </c>
      <c r="B43" s="29" t="s">
        <v>683</v>
      </c>
      <c r="C43" s="365">
        <f>'[2]MÉRLEG (3)'!C43+'[2]MÉRLEG (2)'!C43</f>
        <v>703400</v>
      </c>
      <c r="D43" s="365">
        <f>'[2]MÉRLEG (3)'!D43+'[2]MÉRLEG (2)'!D43</f>
        <v>1009370</v>
      </c>
    </row>
    <row r="44" spans="1:4" x14ac:dyDescent="0.25">
      <c r="A44" s="33" t="s">
        <v>684</v>
      </c>
      <c r="B44" s="29" t="s">
        <v>685</v>
      </c>
      <c r="C44" s="365">
        <f>'[2]MÉRLEG (3)'!C44+'[2]MÉRLEG (2)'!C44</f>
        <v>1885039</v>
      </c>
      <c r="D44" s="365">
        <f>'[2]MÉRLEG (3)'!D44+'[2]MÉRLEG (2)'!D44</f>
        <v>1046637</v>
      </c>
    </row>
    <row r="45" spans="1:4" x14ac:dyDescent="0.25">
      <c r="A45" s="6" t="s">
        <v>686</v>
      </c>
      <c r="B45" s="29" t="s">
        <v>687</v>
      </c>
      <c r="C45" s="365">
        <f>'[2]MÉRLEG (3)'!C45+'[2]MÉRLEG (2)'!C45</f>
        <v>0</v>
      </c>
      <c r="D45" s="365">
        <f>'[2]MÉRLEG (3)'!D45+'[2]MÉRLEG (2)'!D45</f>
        <v>0</v>
      </c>
    </row>
    <row r="46" spans="1:4" x14ac:dyDescent="0.25">
      <c r="A46" s="6" t="s">
        <v>688</v>
      </c>
      <c r="B46" s="29" t="s">
        <v>689</v>
      </c>
      <c r="C46" s="365">
        <f>'[2]MÉRLEG (3)'!C46+'[2]MÉRLEG (2)'!C46</f>
        <v>0</v>
      </c>
      <c r="D46" s="365">
        <f>'[2]MÉRLEG (3)'!D46+'[2]MÉRLEG (2)'!D46</f>
        <v>0</v>
      </c>
    </row>
    <row r="47" spans="1:4" x14ac:dyDescent="0.25">
      <c r="A47" s="6" t="s">
        <v>690</v>
      </c>
      <c r="B47" s="29" t="s">
        <v>691</v>
      </c>
      <c r="C47" s="365">
        <f>'[2]MÉRLEG (3)'!C47+'[2]MÉRLEG (2)'!C47</f>
        <v>698879</v>
      </c>
      <c r="D47" s="365">
        <f>'[2]MÉRLEG (3)'!D47+'[2]MÉRLEG (2)'!D47</f>
        <v>555123</v>
      </c>
    </row>
    <row r="48" spans="1:4" x14ac:dyDescent="0.25">
      <c r="A48" s="42" t="s">
        <v>19</v>
      </c>
      <c r="B48" s="44" t="s">
        <v>692</v>
      </c>
      <c r="C48" s="365">
        <f>'[2]MÉRLEG (3)'!C48+'[2]MÉRLEG (2)'!C48</f>
        <v>3287318</v>
      </c>
      <c r="D48" s="365">
        <f>'[2]MÉRLEG (3)'!D48+'[2]MÉRLEG (2)'!D48</f>
        <v>2611130</v>
      </c>
    </row>
    <row r="49" spans="1:4" x14ac:dyDescent="0.25">
      <c r="A49" s="12" t="s">
        <v>693</v>
      </c>
      <c r="B49" s="29" t="s">
        <v>694</v>
      </c>
      <c r="C49" s="365">
        <f>'[2]MÉRLEG (3)'!C49+'[2]MÉRLEG (2)'!C49</f>
        <v>595000</v>
      </c>
      <c r="D49" s="365">
        <f>'[2]MÉRLEG (3)'!D49+'[2]MÉRLEG (2)'!D49</f>
        <v>4916332</v>
      </c>
    </row>
    <row r="50" spans="1:4" x14ac:dyDescent="0.25">
      <c r="A50" s="12" t="s">
        <v>695</v>
      </c>
      <c r="B50" s="29" t="s">
        <v>696</v>
      </c>
      <c r="C50" s="365">
        <f>'[2]MÉRLEG (3)'!C50+'[2]MÉRLEG (2)'!C50</f>
        <v>0</v>
      </c>
      <c r="D50" s="365">
        <f>'[2]MÉRLEG (3)'!D50+'[2]MÉRLEG (2)'!D50</f>
        <v>0</v>
      </c>
    </row>
    <row r="51" spans="1:4" x14ac:dyDescent="0.25">
      <c r="A51" s="12" t="s">
        <v>697</v>
      </c>
      <c r="B51" s="29" t="s">
        <v>698</v>
      </c>
      <c r="C51" s="365">
        <f>'[2]MÉRLEG (3)'!C51+'[2]MÉRLEG (2)'!C51</f>
        <v>0</v>
      </c>
      <c r="D51" s="365">
        <f>'[2]MÉRLEG (3)'!D51+'[2]MÉRLEG (2)'!D51</f>
        <v>0</v>
      </c>
    </row>
    <row r="52" spans="1:4" x14ac:dyDescent="0.25">
      <c r="A52" s="12" t="s">
        <v>699</v>
      </c>
      <c r="B52" s="29" t="s">
        <v>700</v>
      </c>
      <c r="C52" s="365">
        <f>'[2]MÉRLEG (3)'!C52+'[2]MÉRLEG (2)'!C52</f>
        <v>120150</v>
      </c>
      <c r="D52" s="365">
        <f>'[2]MÉRLEG (3)'!D52+'[2]MÉRLEG (2)'!D52</f>
        <v>1279555</v>
      </c>
    </row>
    <row r="53" spans="1:4" x14ac:dyDescent="0.25">
      <c r="A53" s="41" t="s">
        <v>20</v>
      </c>
      <c r="B53" s="44" t="s">
        <v>701</v>
      </c>
      <c r="C53" s="365">
        <f>'[2]MÉRLEG (3)'!C53+'[2]MÉRLEG (2)'!C53</f>
        <v>715150</v>
      </c>
      <c r="D53" s="365">
        <f>'[2]MÉRLEG (3)'!D53+'[2]MÉRLEG (2)'!D53</f>
        <v>6195887</v>
      </c>
    </row>
    <row r="54" spans="1:4" x14ac:dyDescent="0.25">
      <c r="A54" s="12" t="s">
        <v>702</v>
      </c>
      <c r="B54" s="29" t="s">
        <v>703</v>
      </c>
      <c r="C54" s="365">
        <f>'[2]MÉRLEG (3)'!C54+'[2]MÉRLEG (2)'!C54</f>
        <v>0</v>
      </c>
      <c r="D54" s="365">
        <f>'[2]MÉRLEG (3)'!D54+'[2]MÉRLEG (2)'!D54</f>
        <v>0</v>
      </c>
    </row>
    <row r="55" spans="1:4" x14ac:dyDescent="0.25">
      <c r="A55" s="12" t="s">
        <v>56</v>
      </c>
      <c r="B55" s="29" t="s">
        <v>704</v>
      </c>
      <c r="C55" s="365">
        <f>'[2]MÉRLEG (3)'!C55+'[2]MÉRLEG (2)'!C55</f>
        <v>0</v>
      </c>
      <c r="D55" s="365">
        <f>'[2]MÉRLEG (3)'!D55+'[2]MÉRLEG (2)'!D55</f>
        <v>0</v>
      </c>
    </row>
    <row r="56" spans="1:4" x14ac:dyDescent="0.25">
      <c r="A56" s="12" t="s">
        <v>57</v>
      </c>
      <c r="B56" s="29" t="s">
        <v>705</v>
      </c>
      <c r="C56" s="365">
        <f>'[2]MÉRLEG (3)'!C56+'[2]MÉRLEG (2)'!C56</f>
        <v>0</v>
      </c>
      <c r="D56" s="365">
        <f>'[2]MÉRLEG (3)'!D56+'[2]MÉRLEG (2)'!D56</f>
        <v>0</v>
      </c>
    </row>
    <row r="57" spans="1:4" x14ac:dyDescent="0.25">
      <c r="A57" s="12" t="s">
        <v>58</v>
      </c>
      <c r="B57" s="29" t="s">
        <v>706</v>
      </c>
      <c r="C57" s="365">
        <f>'[2]MÉRLEG (3)'!C57+'[2]MÉRLEG (2)'!C57</f>
        <v>0</v>
      </c>
      <c r="D57" s="365">
        <f>'[2]MÉRLEG (3)'!D57+'[2]MÉRLEG (2)'!D57</f>
        <v>0</v>
      </c>
    </row>
    <row r="58" spans="1:4" x14ac:dyDescent="0.25">
      <c r="A58" s="12" t="s">
        <v>59</v>
      </c>
      <c r="B58" s="29" t="s">
        <v>707</v>
      </c>
      <c r="C58" s="365">
        <f>'[2]MÉRLEG (3)'!C58+'[2]MÉRLEG (2)'!C58</f>
        <v>0</v>
      </c>
      <c r="D58" s="365">
        <f>'[2]MÉRLEG (3)'!D58+'[2]MÉRLEG (2)'!D58</f>
        <v>0</v>
      </c>
    </row>
    <row r="59" spans="1:4" x14ac:dyDescent="0.25">
      <c r="A59" s="12" t="s">
        <v>60</v>
      </c>
      <c r="B59" s="29" t="s">
        <v>708</v>
      </c>
      <c r="C59" s="365">
        <f>'[2]MÉRLEG (3)'!C59+'[2]MÉRLEG (2)'!C59</f>
        <v>0</v>
      </c>
      <c r="D59" s="365">
        <f>'[2]MÉRLEG (3)'!D59+'[2]MÉRLEG (2)'!D59</f>
        <v>0</v>
      </c>
    </row>
    <row r="60" spans="1:4" x14ac:dyDescent="0.25">
      <c r="A60" s="12" t="s">
        <v>709</v>
      </c>
      <c r="B60" s="29" t="s">
        <v>710</v>
      </c>
      <c r="C60" s="365">
        <f>'[2]MÉRLEG (3)'!C60+'[2]MÉRLEG (2)'!C60</f>
        <v>0</v>
      </c>
      <c r="D60" s="365">
        <f>'[2]MÉRLEG (3)'!D60+'[2]MÉRLEG (2)'!D60</f>
        <v>0</v>
      </c>
    </row>
    <row r="61" spans="1:4" x14ac:dyDescent="0.25">
      <c r="A61" s="12" t="s">
        <v>61</v>
      </c>
      <c r="B61" s="29" t="s">
        <v>711</v>
      </c>
      <c r="C61" s="365">
        <f>'[2]MÉRLEG (3)'!C61+'[2]MÉRLEG (2)'!C61</f>
        <v>1000000</v>
      </c>
      <c r="D61" s="365">
        <f>'[2]MÉRLEG (3)'!D61+'[2]MÉRLEG (2)'!D61</f>
        <v>0</v>
      </c>
    </row>
    <row r="62" spans="1:4" x14ac:dyDescent="0.25">
      <c r="A62" s="41" t="s">
        <v>21</v>
      </c>
      <c r="B62" s="44" t="s">
        <v>712</v>
      </c>
      <c r="C62" s="365">
        <f>'[2]MÉRLEG (3)'!C62+'[2]MÉRLEG (2)'!C62</f>
        <v>1000000</v>
      </c>
      <c r="D62" s="365">
        <f>'[2]MÉRLEG (3)'!D62+'[2]MÉRLEG (2)'!D62</f>
        <v>0</v>
      </c>
    </row>
    <row r="63" spans="1:4" ht="15.75" x14ac:dyDescent="0.25">
      <c r="A63" s="276" t="s">
        <v>938</v>
      </c>
      <c r="B63" s="277"/>
      <c r="C63" s="367">
        <f>'[2]MÉRLEG (3)'!C63+'[2]MÉRLEG (2)'!C63</f>
        <v>5002468</v>
      </c>
      <c r="D63" s="367">
        <f>'[2]MÉRLEG (3)'!D63+'[2]MÉRLEG (2)'!D63</f>
        <v>8807017</v>
      </c>
    </row>
    <row r="64" spans="1:4" ht="15.75" x14ac:dyDescent="0.25">
      <c r="A64" s="325" t="s">
        <v>69</v>
      </c>
      <c r="B64" s="454" t="s">
        <v>713</v>
      </c>
      <c r="C64" s="366">
        <f>'[2]MÉRLEG (3)'!C64+'[2]MÉRLEG (2)'!C64</f>
        <v>118129097</v>
      </c>
      <c r="D64" s="366">
        <f>'[2]MÉRLEG (3)'!D64+'[2]MÉRLEG (2)'!D64</f>
        <v>114438238</v>
      </c>
    </row>
    <row r="65" spans="1:4" x14ac:dyDescent="0.25">
      <c r="A65" s="14" t="s">
        <v>26</v>
      </c>
      <c r="B65" s="7" t="s">
        <v>721</v>
      </c>
      <c r="C65" s="365">
        <f>'[2]MÉRLEG (3)'!C65+'[2]MÉRLEG (2)'!C65</f>
        <v>0</v>
      </c>
      <c r="D65" s="365">
        <f>'[2]MÉRLEG (3)'!D65+'[2]MÉRLEG (2)'!D65</f>
        <v>0</v>
      </c>
    </row>
    <row r="66" spans="1:4" x14ac:dyDescent="0.25">
      <c r="A66" s="13" t="s">
        <v>29</v>
      </c>
      <c r="B66" s="7" t="s">
        <v>729</v>
      </c>
      <c r="C66" s="365">
        <f>'[2]MÉRLEG (3)'!C66+'[2]MÉRLEG (2)'!C66</f>
        <v>0</v>
      </c>
      <c r="D66" s="365">
        <f>'[2]MÉRLEG (3)'!D66+'[2]MÉRLEG (2)'!D66</f>
        <v>0</v>
      </c>
    </row>
    <row r="67" spans="1:4" x14ac:dyDescent="0.25">
      <c r="A67" s="34" t="s">
        <v>730</v>
      </c>
      <c r="B67" s="5" t="s">
        <v>731</v>
      </c>
      <c r="C67" s="365">
        <f>'[2]MÉRLEG (3)'!C67+'[2]MÉRLEG (2)'!C67</f>
        <v>0</v>
      </c>
      <c r="D67" s="365">
        <f>'[2]MÉRLEG (3)'!D67+'[2]MÉRLEG (2)'!D67</f>
        <v>0</v>
      </c>
    </row>
    <row r="68" spans="1:4" x14ac:dyDescent="0.25">
      <c r="A68" s="34" t="s">
        <v>732</v>
      </c>
      <c r="B68" s="5" t="s">
        <v>733</v>
      </c>
      <c r="C68" s="365">
        <f>'[2]MÉRLEG (3)'!C68+'[2]MÉRLEG (2)'!C68</f>
        <v>2668376</v>
      </c>
      <c r="D68" s="365">
        <f>'[2]MÉRLEG (3)'!D68+'[2]MÉRLEG (2)'!D68</f>
        <v>3060499</v>
      </c>
    </row>
    <row r="69" spans="1:4" x14ac:dyDescent="0.25">
      <c r="A69" s="13" t="s">
        <v>734</v>
      </c>
      <c r="B69" s="7" t="s">
        <v>735</v>
      </c>
      <c r="C69" s="365">
        <f>'[2]MÉRLEG (3)'!C69+'[2]MÉRLEG (2)'!C69</f>
        <v>42452350</v>
      </c>
      <c r="D69" s="365">
        <f>'[2]MÉRLEG (3)'!D69+'[2]MÉRLEG (2)'!D69</f>
        <v>44955806</v>
      </c>
    </row>
    <row r="70" spans="1:4" x14ac:dyDescent="0.25">
      <c r="A70" s="34" t="s">
        <v>736</v>
      </c>
      <c r="B70" s="5" t="s">
        <v>737</v>
      </c>
      <c r="C70" s="365">
        <f>'[2]MÉRLEG (3)'!C70+'[2]MÉRLEG (2)'!C70</f>
        <v>0</v>
      </c>
      <c r="D70" s="365">
        <f>'[2]MÉRLEG (3)'!D70+'[2]MÉRLEG (2)'!D70</f>
        <v>0</v>
      </c>
    </row>
    <row r="71" spans="1:4" x14ac:dyDescent="0.25">
      <c r="A71" s="34" t="s">
        <v>738</v>
      </c>
      <c r="B71" s="5" t="s">
        <v>739</v>
      </c>
      <c r="C71" s="365">
        <f>'[2]MÉRLEG (3)'!C71+'[2]MÉRLEG (2)'!C71</f>
        <v>0</v>
      </c>
      <c r="D71" s="365">
        <f>'[2]MÉRLEG (3)'!D71+'[2]MÉRLEG (2)'!D71</f>
        <v>0</v>
      </c>
    </row>
    <row r="72" spans="1:4" x14ac:dyDescent="0.25">
      <c r="A72" s="34" t="s">
        <v>740</v>
      </c>
      <c r="B72" s="5" t="s">
        <v>741</v>
      </c>
      <c r="C72" s="365">
        <f>'[2]MÉRLEG (3)'!C72+'[2]MÉRLEG (2)'!C72</f>
        <v>0</v>
      </c>
      <c r="D72" s="365">
        <f>'[2]MÉRLEG (3)'!D72+'[2]MÉRLEG (2)'!D72</f>
        <v>0</v>
      </c>
    </row>
    <row r="73" spans="1:4" x14ac:dyDescent="0.25">
      <c r="A73" s="35" t="s">
        <v>30</v>
      </c>
      <c r="B73" s="36" t="s">
        <v>742</v>
      </c>
      <c r="C73" s="365">
        <f>'[2]MÉRLEG (3)'!C73+'[2]MÉRLEG (2)'!C73</f>
        <v>45120726</v>
      </c>
      <c r="D73" s="365">
        <f>'[2]MÉRLEG (3)'!D73+'[2]MÉRLEG (2)'!D73</f>
        <v>48016305</v>
      </c>
    </row>
    <row r="74" spans="1:4" x14ac:dyDescent="0.25">
      <c r="A74" s="34" t="s">
        <v>743</v>
      </c>
      <c r="B74" s="5" t="s">
        <v>744</v>
      </c>
      <c r="C74" s="365">
        <f>'[2]MÉRLEG (3)'!C74+'[2]MÉRLEG (2)'!C74</f>
        <v>0</v>
      </c>
      <c r="D74" s="365">
        <f>'[2]MÉRLEG (3)'!D74+'[2]MÉRLEG (2)'!D74</f>
        <v>0</v>
      </c>
    </row>
    <row r="75" spans="1:4" x14ac:dyDescent="0.25">
      <c r="A75" s="12" t="s">
        <v>745</v>
      </c>
      <c r="B75" s="5" t="s">
        <v>746</v>
      </c>
      <c r="C75" s="365">
        <f>'[2]MÉRLEG (3)'!C75+'[2]MÉRLEG (2)'!C75</f>
        <v>0</v>
      </c>
      <c r="D75" s="365">
        <f>'[2]MÉRLEG (3)'!D75+'[2]MÉRLEG (2)'!D75</f>
        <v>0</v>
      </c>
    </row>
    <row r="76" spans="1:4" x14ac:dyDescent="0.25">
      <c r="A76" s="34" t="s">
        <v>66</v>
      </c>
      <c r="B76" s="5" t="s">
        <v>747</v>
      </c>
      <c r="C76" s="365">
        <f>'[2]MÉRLEG (3)'!C76+'[2]MÉRLEG (2)'!C76</f>
        <v>0</v>
      </c>
      <c r="D76" s="365">
        <f>'[2]MÉRLEG (3)'!D76+'[2]MÉRLEG (2)'!D76</f>
        <v>0</v>
      </c>
    </row>
    <row r="77" spans="1:4" x14ac:dyDescent="0.25">
      <c r="A77" s="34" t="s">
        <v>35</v>
      </c>
      <c r="B77" s="5" t="s">
        <v>748</v>
      </c>
      <c r="C77" s="365">
        <f>'[2]MÉRLEG (3)'!C77+'[2]MÉRLEG (2)'!C77</f>
        <v>0</v>
      </c>
      <c r="D77" s="365">
        <f>'[2]MÉRLEG (3)'!D77+'[2]MÉRLEG (2)'!D77</f>
        <v>0</v>
      </c>
    </row>
    <row r="78" spans="1:4" x14ac:dyDescent="0.25">
      <c r="A78" s="35" t="s">
        <v>36</v>
      </c>
      <c r="B78" s="36" t="s">
        <v>752</v>
      </c>
      <c r="C78" s="365">
        <f>'[2]MÉRLEG (3)'!C78+'[2]MÉRLEG (2)'!C78</f>
        <v>0</v>
      </c>
      <c r="D78" s="365">
        <f>'[2]MÉRLEG (3)'!D78+'[2]MÉRLEG (2)'!D78</f>
        <v>0</v>
      </c>
    </row>
    <row r="79" spans="1:4" x14ac:dyDescent="0.25">
      <c r="A79" s="12" t="s">
        <v>753</v>
      </c>
      <c r="B79" s="5" t="s">
        <v>754</v>
      </c>
      <c r="C79" s="365">
        <f>'[2]MÉRLEG (3)'!C79+'[2]MÉRLEG (2)'!C79</f>
        <v>0</v>
      </c>
      <c r="D79" s="365">
        <f>'[2]MÉRLEG (3)'!D79+'[2]MÉRLEG (2)'!D79</f>
        <v>0</v>
      </c>
    </row>
    <row r="80" spans="1:4" ht="15.75" x14ac:dyDescent="0.25">
      <c r="A80" s="455" t="s">
        <v>70</v>
      </c>
      <c r="B80" s="456" t="s">
        <v>755</v>
      </c>
      <c r="C80" s="366">
        <f>'[2]MÉRLEG (3)'!C80+'[2]MÉRLEG (2)'!C80</f>
        <v>45120726</v>
      </c>
      <c r="D80" s="366">
        <f>'[2]MÉRLEG (3)'!D80+'[2]MÉRLEG (2)'!D80</f>
        <v>48016305</v>
      </c>
    </row>
    <row r="81" spans="1:4" ht="15.75" x14ac:dyDescent="0.25">
      <c r="A81" s="459" t="s">
        <v>106</v>
      </c>
      <c r="B81" s="459"/>
      <c r="C81" s="367">
        <f>'[2]MÉRLEG (3)'!C81+'[2]MÉRLEG (2)'!C81</f>
        <v>163249823</v>
      </c>
      <c r="D81" s="367">
        <f>'[2]MÉRLEG (3)'!D81+'[2]MÉRLEG (2)'!D81</f>
        <v>162454543</v>
      </c>
    </row>
    <row r="82" spans="1:4" ht="49.5" customHeight="1" x14ac:dyDescent="0.3">
      <c r="A82" s="2" t="s">
        <v>576</v>
      </c>
      <c r="B82" s="3" t="s">
        <v>293</v>
      </c>
      <c r="C82" s="428" t="s">
        <v>991</v>
      </c>
      <c r="D82" s="428" t="s">
        <v>979</v>
      </c>
    </row>
    <row r="83" spans="1:4" x14ac:dyDescent="0.25">
      <c r="A83" s="5" t="s">
        <v>109</v>
      </c>
      <c r="B83" s="6" t="s">
        <v>768</v>
      </c>
      <c r="C83" s="365">
        <f>'[2]MÉRLEG (3)'!C83+'[2]MÉRLEG (2)'!C83</f>
        <v>83414887</v>
      </c>
      <c r="D83" s="365">
        <f>'[2]MÉRLEG (3)'!D83+'[2]MÉRLEG (2)'!D83</f>
        <v>87025846</v>
      </c>
    </row>
    <row r="84" spans="1:4" x14ac:dyDescent="0.25">
      <c r="A84" s="5" t="s">
        <v>769</v>
      </c>
      <c r="B84" s="6" t="s">
        <v>770</v>
      </c>
      <c r="C84" s="365">
        <f>'[2]MÉRLEG (3)'!C84+'[2]MÉRLEG (2)'!C84</f>
        <v>0</v>
      </c>
      <c r="D84" s="365">
        <f>'[2]MÉRLEG (3)'!D84+'[2]MÉRLEG (2)'!D84</f>
        <v>10189</v>
      </c>
    </row>
    <row r="85" spans="1:4" x14ac:dyDescent="0.25">
      <c r="A85" s="5" t="s">
        <v>771</v>
      </c>
      <c r="B85" s="6" t="s">
        <v>772</v>
      </c>
      <c r="C85" s="365">
        <f>'[2]MÉRLEG (3)'!C85+'[2]MÉRLEG (2)'!C85</f>
        <v>0</v>
      </c>
      <c r="D85" s="365">
        <f>'[2]MÉRLEG (3)'!D85+'[2]MÉRLEG (2)'!D85</f>
        <v>0</v>
      </c>
    </row>
    <row r="86" spans="1:4" x14ac:dyDescent="0.25">
      <c r="A86" s="5" t="s">
        <v>71</v>
      </c>
      <c r="B86" s="6" t="s">
        <v>773</v>
      </c>
      <c r="C86" s="365">
        <f>'[2]MÉRLEG (3)'!C86+'[2]MÉRLEG (2)'!C86</f>
        <v>0</v>
      </c>
      <c r="D86" s="365">
        <f>'[2]MÉRLEG (3)'!D86+'[2]MÉRLEG (2)'!D86</f>
        <v>0</v>
      </c>
    </row>
    <row r="87" spans="1:4" x14ac:dyDescent="0.25">
      <c r="A87" s="5" t="s">
        <v>72</v>
      </c>
      <c r="B87" s="6" t="s">
        <v>774</v>
      </c>
      <c r="C87" s="365">
        <f>'[2]MÉRLEG (3)'!C87+'[2]MÉRLEG (2)'!C87</f>
        <v>0</v>
      </c>
      <c r="D87" s="365">
        <f>'[2]MÉRLEG (3)'!D87+'[2]MÉRLEG (2)'!D87</f>
        <v>0</v>
      </c>
    </row>
    <row r="88" spans="1:4" x14ac:dyDescent="0.25">
      <c r="A88" s="5" t="s">
        <v>73</v>
      </c>
      <c r="B88" s="6" t="s">
        <v>775</v>
      </c>
      <c r="C88" s="365">
        <f>'[2]MÉRLEG (3)'!C88+'[2]MÉRLEG (2)'!C88</f>
        <v>26461290</v>
      </c>
      <c r="D88" s="365">
        <f>'[2]MÉRLEG (3)'!D88+'[2]MÉRLEG (2)'!D88</f>
        <v>13229515</v>
      </c>
    </row>
    <row r="89" spans="1:4" x14ac:dyDescent="0.25">
      <c r="A89" s="36" t="s">
        <v>110</v>
      </c>
      <c r="B89" s="42" t="s">
        <v>776</v>
      </c>
      <c r="C89" s="365">
        <f>'[2]MÉRLEG (3)'!C89+'[2]MÉRLEG (2)'!C89</f>
        <v>109876177</v>
      </c>
      <c r="D89" s="365">
        <f>'[2]MÉRLEG (3)'!D89+'[2]MÉRLEG (2)'!D89</f>
        <v>100265550</v>
      </c>
    </row>
    <row r="90" spans="1:4" x14ac:dyDescent="0.25">
      <c r="A90" s="5" t="s">
        <v>112</v>
      </c>
      <c r="B90" s="6" t="s">
        <v>787</v>
      </c>
      <c r="C90" s="365">
        <f>'[2]MÉRLEG (3)'!C90+'[2]MÉRLEG (2)'!C90</f>
        <v>0</v>
      </c>
      <c r="D90" s="365">
        <f>'[2]MÉRLEG (3)'!D90+'[2]MÉRLEG (2)'!D90</f>
        <v>0</v>
      </c>
    </row>
    <row r="91" spans="1:4" x14ac:dyDescent="0.25">
      <c r="A91" s="5" t="s">
        <v>79</v>
      </c>
      <c r="B91" s="6" t="s">
        <v>788</v>
      </c>
      <c r="C91" s="365">
        <f>'[2]MÉRLEG (3)'!C91+'[2]MÉRLEG (2)'!C91</f>
        <v>0</v>
      </c>
      <c r="D91" s="365">
        <f>'[2]MÉRLEG (3)'!D91+'[2]MÉRLEG (2)'!D91</f>
        <v>0</v>
      </c>
    </row>
    <row r="92" spans="1:4" x14ac:dyDescent="0.25">
      <c r="A92" s="5" t="s">
        <v>80</v>
      </c>
      <c r="B92" s="6" t="s">
        <v>789</v>
      </c>
      <c r="C92" s="365">
        <f>'[2]MÉRLEG (3)'!C92+'[2]MÉRLEG (2)'!C92</f>
        <v>0</v>
      </c>
      <c r="D92" s="365">
        <f>'[2]MÉRLEG (3)'!D92+'[2]MÉRLEG (2)'!D92</f>
        <v>0</v>
      </c>
    </row>
    <row r="93" spans="1:4" x14ac:dyDescent="0.25">
      <c r="A93" s="5" t="s">
        <v>81</v>
      </c>
      <c r="B93" s="6" t="s">
        <v>790</v>
      </c>
      <c r="C93" s="365">
        <f>'[2]MÉRLEG (3)'!C93+'[2]MÉRLEG (2)'!C93</f>
        <v>1994561</v>
      </c>
      <c r="D93" s="365">
        <f>'[2]MÉRLEG (3)'!D93+'[2]MÉRLEG (2)'!D93</f>
        <v>2150461</v>
      </c>
    </row>
    <row r="94" spans="1:4" x14ac:dyDescent="0.25">
      <c r="A94" s="5" t="s">
        <v>113</v>
      </c>
      <c r="B94" s="6" t="s">
        <v>805</v>
      </c>
      <c r="C94" s="365">
        <f>'[2]MÉRLEG (3)'!C94+'[2]MÉRLEG (2)'!C94</f>
        <v>2454300</v>
      </c>
      <c r="D94" s="365">
        <f>'[2]MÉRLEG (3)'!D94+'[2]MÉRLEG (2)'!D94</f>
        <v>2282885</v>
      </c>
    </row>
    <row r="95" spans="1:4" x14ac:dyDescent="0.25">
      <c r="A95" s="5" t="s">
        <v>86</v>
      </c>
      <c r="B95" s="6" t="s">
        <v>806</v>
      </c>
      <c r="C95" s="365">
        <f>'[2]MÉRLEG (3)'!C95+'[2]MÉRLEG (2)'!C95</f>
        <v>1324783</v>
      </c>
      <c r="D95" s="365">
        <f>'[2]MÉRLEG (3)'!D95+'[2]MÉRLEG (2)'!D95</f>
        <v>6501938</v>
      </c>
    </row>
    <row r="96" spans="1:4" x14ac:dyDescent="0.25">
      <c r="A96" s="36" t="s">
        <v>114</v>
      </c>
      <c r="B96" s="42" t="s">
        <v>807</v>
      </c>
      <c r="C96" s="365">
        <f>'[2]MÉRLEG (3)'!C96+'[2]MÉRLEG (2)'!C96</f>
        <v>5773644</v>
      </c>
      <c r="D96" s="365">
        <f>'[2]MÉRLEG (3)'!D96+'[2]MÉRLEG (2)'!D96</f>
        <v>10935284</v>
      </c>
    </row>
    <row r="97" spans="1:4" x14ac:dyDescent="0.25">
      <c r="A97" s="12" t="s">
        <v>808</v>
      </c>
      <c r="B97" s="6" t="s">
        <v>809</v>
      </c>
      <c r="C97" s="365">
        <f>'[2]MÉRLEG (3)'!C97+'[2]MÉRLEG (2)'!C97</f>
        <v>0</v>
      </c>
      <c r="D97" s="365">
        <f>'[2]MÉRLEG (3)'!D97+'[2]MÉRLEG (2)'!D97</f>
        <v>0</v>
      </c>
    </row>
    <row r="98" spans="1:4" x14ac:dyDescent="0.25">
      <c r="A98" s="12" t="s">
        <v>87</v>
      </c>
      <c r="B98" s="6" t="s">
        <v>810</v>
      </c>
      <c r="C98" s="365">
        <f>'[2]MÉRLEG (3)'!C98+'[2]MÉRLEG (2)'!C98</f>
        <v>523720</v>
      </c>
      <c r="D98" s="365">
        <f>'[2]MÉRLEG (3)'!D98+'[2]MÉRLEG (2)'!D98</f>
        <v>544040</v>
      </c>
    </row>
    <row r="99" spans="1:4" x14ac:dyDescent="0.25">
      <c r="A99" s="12" t="s">
        <v>88</v>
      </c>
      <c r="B99" s="6" t="s">
        <v>811</v>
      </c>
      <c r="C99" s="365">
        <f>'[2]MÉRLEG (3)'!C99+'[2]MÉRLEG (2)'!C99</f>
        <v>43971</v>
      </c>
      <c r="D99" s="365">
        <f>'[2]MÉRLEG (3)'!D99+'[2]MÉRLEG (2)'!D99</f>
        <v>6600</v>
      </c>
    </row>
    <row r="100" spans="1:4" x14ac:dyDescent="0.25">
      <c r="A100" s="12" t="s">
        <v>89</v>
      </c>
      <c r="B100" s="6" t="s">
        <v>812</v>
      </c>
      <c r="C100" s="365">
        <f>'[2]MÉRLEG (3)'!C100+'[2]MÉRLEG (2)'!C100</f>
        <v>0</v>
      </c>
      <c r="D100" s="365">
        <f>'[2]MÉRLEG (3)'!D100+'[2]MÉRLEG (2)'!D100</f>
        <v>566700</v>
      </c>
    </row>
    <row r="101" spans="1:4" x14ac:dyDescent="0.25">
      <c r="A101" s="12" t="s">
        <v>813</v>
      </c>
      <c r="B101" s="6" t="s">
        <v>814</v>
      </c>
      <c r="C101" s="365">
        <f>'[2]MÉRLEG (3)'!C101+'[2]MÉRLEG (2)'!C101</f>
        <v>0</v>
      </c>
      <c r="D101" s="365">
        <f>'[2]MÉRLEG (3)'!D101+'[2]MÉRLEG (2)'!D101</f>
        <v>0</v>
      </c>
    </row>
    <row r="102" spans="1:4" x14ac:dyDescent="0.25">
      <c r="A102" s="12" t="s">
        <v>815</v>
      </c>
      <c r="B102" s="6" t="s">
        <v>816</v>
      </c>
      <c r="C102" s="365">
        <f>'[2]MÉRLEG (3)'!C102+'[2]MÉRLEG (2)'!C102</f>
        <v>0</v>
      </c>
      <c r="D102" s="365">
        <f>'[2]MÉRLEG (3)'!D102+'[2]MÉRLEG (2)'!D102</f>
        <v>0</v>
      </c>
    </row>
    <row r="103" spans="1:4" x14ac:dyDescent="0.25">
      <c r="A103" s="12" t="s">
        <v>817</v>
      </c>
      <c r="B103" s="6" t="s">
        <v>818</v>
      </c>
      <c r="C103" s="365">
        <f>'[2]MÉRLEG (3)'!C103+'[2]MÉRLEG (2)'!C103</f>
        <v>0</v>
      </c>
      <c r="D103" s="365">
        <f>'[2]MÉRLEG (3)'!D103+'[2]MÉRLEG (2)'!D103</f>
        <v>0</v>
      </c>
    </row>
    <row r="104" spans="1:4" x14ac:dyDescent="0.25">
      <c r="A104" s="12" t="s">
        <v>90</v>
      </c>
      <c r="B104" s="6" t="s">
        <v>819</v>
      </c>
      <c r="C104" s="365">
        <f>'[2]MÉRLEG (3)'!C104+'[2]MÉRLEG (2)'!C104</f>
        <v>12</v>
      </c>
      <c r="D104" s="365">
        <f>'[2]MÉRLEG (3)'!D104+'[2]MÉRLEG (2)'!D104</f>
        <v>20</v>
      </c>
    </row>
    <row r="105" spans="1:4" x14ac:dyDescent="0.25">
      <c r="A105" s="12" t="s">
        <v>91</v>
      </c>
      <c r="B105" s="6" t="s">
        <v>820</v>
      </c>
      <c r="C105" s="365">
        <f>'[2]MÉRLEG (3)'!C105+'[2]MÉRLEG (2)'!C105</f>
        <v>19530</v>
      </c>
      <c r="D105" s="365">
        <f>'[2]MÉRLEG (3)'!D105+'[2]MÉRLEG (2)'!D105</f>
        <v>0</v>
      </c>
    </row>
    <row r="106" spans="1:4" x14ac:dyDescent="0.25">
      <c r="A106" s="12" t="s">
        <v>92</v>
      </c>
      <c r="B106" s="6" t="s">
        <v>821</v>
      </c>
      <c r="C106" s="365">
        <f>'[2]MÉRLEG (3)'!C106+'[2]MÉRLEG (2)'!C106</f>
        <v>645200</v>
      </c>
      <c r="D106" s="365">
        <f>'[2]MÉRLEG (3)'!D106+'[2]MÉRLEG (2)'!D106</f>
        <v>93743</v>
      </c>
    </row>
    <row r="107" spans="1:4" x14ac:dyDescent="0.25">
      <c r="A107" s="41" t="s">
        <v>115</v>
      </c>
      <c r="B107" s="42" t="s">
        <v>822</v>
      </c>
      <c r="C107" s="365">
        <f>'[2]MÉRLEG (3)'!C107+'[2]MÉRLEG (2)'!C107</f>
        <v>1232433</v>
      </c>
      <c r="D107" s="365">
        <f>'[2]MÉRLEG (3)'!D107+'[2]MÉRLEG (2)'!D107</f>
        <v>1211103</v>
      </c>
    </row>
    <row r="108" spans="1:4" x14ac:dyDescent="0.25">
      <c r="A108" s="12" t="s">
        <v>831</v>
      </c>
      <c r="B108" s="6" t="s">
        <v>832</v>
      </c>
      <c r="C108" s="365">
        <f>'[2]MÉRLEG (3)'!C108+'[2]MÉRLEG (2)'!C108</f>
        <v>0</v>
      </c>
      <c r="D108" s="365">
        <f>'[2]MÉRLEG (3)'!D108+'[2]MÉRLEG (2)'!D108</f>
        <v>0</v>
      </c>
    </row>
    <row r="109" spans="1:4" x14ac:dyDescent="0.25">
      <c r="A109" s="5" t="s">
        <v>96</v>
      </c>
      <c r="B109" s="6" t="s">
        <v>833</v>
      </c>
      <c r="C109" s="365">
        <f>'[2]MÉRLEG (3)'!C109+'[2]MÉRLEG (2)'!C109</f>
        <v>0</v>
      </c>
      <c r="D109" s="365">
        <f>'[2]MÉRLEG (3)'!D109+'[2]MÉRLEG (2)'!D109</f>
        <v>0</v>
      </c>
    </row>
    <row r="110" spans="1:4" x14ac:dyDescent="0.25">
      <c r="A110" s="12" t="s">
        <v>97</v>
      </c>
      <c r="B110" s="6" t="s">
        <v>834</v>
      </c>
      <c r="C110" s="365">
        <f>'[2]MÉRLEG (3)'!C110+'[2]MÉRLEG (2)'!C110</f>
        <v>200000</v>
      </c>
      <c r="D110" s="365">
        <f>'[2]MÉRLEG (3)'!D110+'[2]MÉRLEG (2)'!D110</f>
        <v>0</v>
      </c>
    </row>
    <row r="111" spans="1:4" x14ac:dyDescent="0.25">
      <c r="A111" s="36" t="s">
        <v>117</v>
      </c>
      <c r="B111" s="42" t="s">
        <v>835</v>
      </c>
      <c r="C111" s="365">
        <f>'[2]MÉRLEG (3)'!C111+'[2]MÉRLEG (2)'!C111</f>
        <v>200000</v>
      </c>
      <c r="D111" s="365">
        <f>'[2]MÉRLEG (3)'!D111+'[2]MÉRLEG (2)'!D111</f>
        <v>0</v>
      </c>
    </row>
    <row r="112" spans="1:4" ht="15.75" x14ac:dyDescent="0.25">
      <c r="A112" s="276" t="s">
        <v>955</v>
      </c>
      <c r="B112" s="458"/>
      <c r="C112" s="367">
        <f>'[2]MÉRLEG (3)'!C112+'[2]MÉRLEG (2)'!C112</f>
        <v>117082254</v>
      </c>
      <c r="D112" s="367">
        <f>'[2]MÉRLEG (3)'!D112+'[2]MÉRLEG (2)'!D112</f>
        <v>112411937</v>
      </c>
    </row>
    <row r="113" spans="1:4" x14ac:dyDescent="0.25">
      <c r="A113" s="5" t="s">
        <v>777</v>
      </c>
      <c r="B113" s="6" t="s">
        <v>778</v>
      </c>
      <c r="C113" s="365">
        <f>'[2]MÉRLEG (3)'!C113+'[2]MÉRLEG (2)'!C113</f>
        <v>1240482</v>
      </c>
      <c r="D113" s="365">
        <f>'[2]MÉRLEG (3)'!D113+'[2]MÉRLEG (2)'!D113</f>
        <v>0</v>
      </c>
    </row>
    <row r="114" spans="1:4" x14ac:dyDescent="0.25">
      <c r="A114" s="5" t="s">
        <v>779</v>
      </c>
      <c r="B114" s="6" t="s">
        <v>780</v>
      </c>
      <c r="C114" s="365">
        <f>'[2]MÉRLEG (3)'!C114+'[2]MÉRLEG (2)'!C114</f>
        <v>0</v>
      </c>
      <c r="D114" s="365">
        <f>'[2]MÉRLEG (3)'!D114+'[2]MÉRLEG (2)'!D114</f>
        <v>0</v>
      </c>
    </row>
    <row r="115" spans="1:4" x14ac:dyDescent="0.25">
      <c r="A115" s="5" t="s">
        <v>74</v>
      </c>
      <c r="B115" s="6" t="s">
        <v>781</v>
      </c>
      <c r="C115" s="365">
        <f>'[2]MÉRLEG (3)'!C115+'[2]MÉRLEG (2)'!C115</f>
        <v>0</v>
      </c>
      <c r="D115" s="365">
        <f>'[2]MÉRLEG (3)'!D115+'[2]MÉRLEG (2)'!D115</f>
        <v>0</v>
      </c>
    </row>
    <row r="116" spans="1:4" x14ac:dyDescent="0.25">
      <c r="A116" s="5" t="s">
        <v>75</v>
      </c>
      <c r="B116" s="6" t="s">
        <v>782</v>
      </c>
      <c r="C116" s="365">
        <f>'[2]MÉRLEG (3)'!C116+'[2]MÉRLEG (2)'!C116</f>
        <v>0</v>
      </c>
      <c r="D116" s="365">
        <f>'[2]MÉRLEG (3)'!D116+'[2]MÉRLEG (2)'!D116</f>
        <v>0</v>
      </c>
    </row>
    <row r="117" spans="1:4" x14ac:dyDescent="0.25">
      <c r="A117" s="5" t="s">
        <v>76</v>
      </c>
      <c r="B117" s="6" t="s">
        <v>783</v>
      </c>
      <c r="C117" s="365">
        <f>'[2]MÉRLEG (3)'!C117+'[2]MÉRLEG (2)'!C117</f>
        <v>0</v>
      </c>
      <c r="D117" s="365">
        <f>'[2]MÉRLEG (3)'!D117+'[2]MÉRLEG (2)'!D117</f>
        <v>6979909</v>
      </c>
    </row>
    <row r="118" spans="1:4" x14ac:dyDescent="0.25">
      <c r="A118" s="36" t="s">
        <v>111</v>
      </c>
      <c r="B118" s="42" t="s">
        <v>784</v>
      </c>
      <c r="C118" s="365">
        <f>'[2]MÉRLEG (3)'!C118+'[2]MÉRLEG (2)'!C118</f>
        <v>1240482</v>
      </c>
      <c r="D118" s="365">
        <f>'[2]MÉRLEG (3)'!D118+'[2]MÉRLEG (2)'!D118</f>
        <v>6979909</v>
      </c>
    </row>
    <row r="119" spans="1:4" x14ac:dyDescent="0.25">
      <c r="A119" s="12" t="s">
        <v>93</v>
      </c>
      <c r="B119" s="6" t="s">
        <v>823</v>
      </c>
      <c r="C119" s="365">
        <f>'[2]MÉRLEG (3)'!C119+'[2]MÉRLEG (2)'!C119</f>
        <v>0</v>
      </c>
      <c r="D119" s="365">
        <f>'[2]MÉRLEG (3)'!D119+'[2]MÉRLEG (2)'!D119</f>
        <v>0</v>
      </c>
    </row>
    <row r="120" spans="1:4" x14ac:dyDescent="0.25">
      <c r="A120" s="12" t="s">
        <v>94</v>
      </c>
      <c r="B120" s="6" t="s">
        <v>824</v>
      </c>
      <c r="C120" s="365">
        <f>'[2]MÉRLEG (3)'!C120+'[2]MÉRLEG (2)'!C120</f>
        <v>0</v>
      </c>
      <c r="D120" s="365">
        <f>'[2]MÉRLEG (3)'!D120+'[2]MÉRLEG (2)'!D120</f>
        <v>0</v>
      </c>
    </row>
    <row r="121" spans="1:4" x14ac:dyDescent="0.25">
      <c r="A121" s="12" t="s">
        <v>825</v>
      </c>
      <c r="B121" s="6" t="s">
        <v>826</v>
      </c>
      <c r="C121" s="365">
        <f>'[2]MÉRLEG (3)'!C121+'[2]MÉRLEG (2)'!C121</f>
        <v>0</v>
      </c>
      <c r="D121" s="365">
        <f>'[2]MÉRLEG (3)'!D121+'[2]MÉRLEG (2)'!D121</f>
        <v>0</v>
      </c>
    </row>
    <row r="122" spans="1:4" x14ac:dyDescent="0.25">
      <c r="A122" s="12" t="s">
        <v>95</v>
      </c>
      <c r="B122" s="6" t="s">
        <v>827</v>
      </c>
      <c r="C122" s="365">
        <f>'[2]MÉRLEG (3)'!C122+'[2]MÉRLEG (2)'!C122</f>
        <v>0</v>
      </c>
      <c r="D122" s="365">
        <f>'[2]MÉRLEG (3)'!D122+'[2]MÉRLEG (2)'!D122</f>
        <v>0</v>
      </c>
    </row>
    <row r="123" spans="1:4" x14ac:dyDescent="0.25">
      <c r="A123" s="12" t="s">
        <v>828</v>
      </c>
      <c r="B123" s="6" t="s">
        <v>829</v>
      </c>
      <c r="C123" s="365">
        <f>'[2]MÉRLEG (3)'!C123+'[2]MÉRLEG (2)'!C123</f>
        <v>0</v>
      </c>
      <c r="D123" s="365">
        <f>'[2]MÉRLEG (3)'!D123+'[2]MÉRLEG (2)'!D123</f>
        <v>0</v>
      </c>
    </row>
    <row r="124" spans="1:4" x14ac:dyDescent="0.25">
      <c r="A124" s="36" t="s">
        <v>116</v>
      </c>
      <c r="B124" s="42" t="s">
        <v>830</v>
      </c>
      <c r="C124" s="365">
        <f>'[2]MÉRLEG (3)'!C124+'[2]MÉRLEG (2)'!C124</f>
        <v>0</v>
      </c>
      <c r="D124" s="365">
        <f>'[2]MÉRLEG (3)'!D124+'[2]MÉRLEG (2)'!D124</f>
        <v>0</v>
      </c>
    </row>
    <row r="125" spans="1:4" x14ac:dyDescent="0.25">
      <c r="A125" s="12" t="s">
        <v>836</v>
      </c>
      <c r="B125" s="6" t="s">
        <v>837</v>
      </c>
      <c r="C125" s="365">
        <f>'[2]MÉRLEG (3)'!C125+'[2]MÉRLEG (2)'!C125</f>
        <v>0</v>
      </c>
      <c r="D125" s="365">
        <f>'[2]MÉRLEG (3)'!D125+'[2]MÉRLEG (2)'!D125</f>
        <v>0</v>
      </c>
    </row>
    <row r="126" spans="1:4" x14ac:dyDescent="0.25">
      <c r="A126" s="5" t="s">
        <v>98</v>
      </c>
      <c r="B126" s="6" t="s">
        <v>838</v>
      </c>
      <c r="C126" s="365">
        <f>'[2]MÉRLEG (3)'!C126+'[2]MÉRLEG (2)'!C126</f>
        <v>0</v>
      </c>
      <c r="D126" s="365">
        <f>'[2]MÉRLEG (3)'!D126+'[2]MÉRLEG (2)'!D126</f>
        <v>0</v>
      </c>
    </row>
    <row r="127" spans="1:4" x14ac:dyDescent="0.25">
      <c r="A127" s="12" t="s">
        <v>99</v>
      </c>
      <c r="B127" s="6" t="s">
        <v>839</v>
      </c>
      <c r="C127" s="365">
        <f>'[2]MÉRLEG (3)'!C127+'[2]MÉRLEG (2)'!C127</f>
        <v>271577</v>
      </c>
      <c r="D127" s="365">
        <f>'[2]MÉRLEG (3)'!D127+'[2]MÉRLEG (2)'!D127</f>
        <v>0</v>
      </c>
    </row>
    <row r="128" spans="1:4" x14ac:dyDescent="0.25">
      <c r="A128" s="36" t="s">
        <v>119</v>
      </c>
      <c r="B128" s="42" t="s">
        <v>840</v>
      </c>
      <c r="C128" s="365">
        <f>'[2]MÉRLEG (3)'!C128+'[2]MÉRLEG (2)'!C128</f>
        <v>271577</v>
      </c>
      <c r="D128" s="365">
        <f>'[2]MÉRLEG (3)'!D128+'[2]MÉRLEG (2)'!D128</f>
        <v>0</v>
      </c>
    </row>
    <row r="129" spans="1:4" ht="15.75" x14ac:dyDescent="0.25">
      <c r="A129" s="276" t="s">
        <v>956</v>
      </c>
      <c r="B129" s="458"/>
      <c r="C129" s="367">
        <f>'[2]MÉRLEG (3)'!C129+'[2]MÉRLEG (2)'!C129</f>
        <v>1512059</v>
      </c>
      <c r="D129" s="367">
        <f>'[2]MÉRLEG (3)'!D129+'[2]MÉRLEG (2)'!D129</f>
        <v>6979909</v>
      </c>
    </row>
    <row r="130" spans="1:4" ht="15.75" x14ac:dyDescent="0.25">
      <c r="A130" s="324" t="s">
        <v>118</v>
      </c>
      <c r="B130" s="325" t="s">
        <v>841</v>
      </c>
      <c r="C130" s="366">
        <f>'[2]MÉRLEG (3)'!C130+'[2]MÉRLEG (2)'!C130</f>
        <v>118594313</v>
      </c>
      <c r="D130" s="366">
        <f>'[2]MÉRLEG (3)'!D130+'[2]MÉRLEG (2)'!D130</f>
        <v>119391846</v>
      </c>
    </row>
    <row r="131" spans="1:4" ht="15.75" x14ac:dyDescent="0.25">
      <c r="A131" s="313" t="s">
        <v>957</v>
      </c>
      <c r="B131" s="248"/>
      <c r="C131" s="460">
        <f>'[2]MÉRLEG (3)'!C131+'[2]MÉRLEG (2)'!C131</f>
        <v>3955625</v>
      </c>
      <c r="D131" s="460">
        <f>'[2]MÉRLEG (3)'!D131+'[2]MÉRLEG (2)'!D131</f>
        <v>6780716</v>
      </c>
    </row>
    <row r="132" spans="1:4" ht="15.75" x14ac:dyDescent="0.25">
      <c r="A132" s="313" t="s">
        <v>958</v>
      </c>
      <c r="B132" s="248"/>
      <c r="C132" s="460">
        <f>'[2]MÉRLEG (3)'!C132+'[2]MÉRLEG (2)'!C132</f>
        <v>-3490409</v>
      </c>
      <c r="D132" s="460">
        <f>'[2]MÉRLEG (3)'!D132+'[2]MÉRLEG (2)'!D132</f>
        <v>-1827108</v>
      </c>
    </row>
    <row r="133" spans="1:4" x14ac:dyDescent="0.25">
      <c r="A133" s="14" t="s">
        <v>120</v>
      </c>
      <c r="B133" s="7" t="s">
        <v>846</v>
      </c>
      <c r="C133" s="365">
        <f>'[2]MÉRLEG (3)'!C133+'[2]MÉRLEG (2)'!C133</f>
        <v>0</v>
      </c>
      <c r="D133" s="365">
        <f>'[2]MÉRLEG (3)'!D133+'[2]MÉRLEG (2)'!D133</f>
        <v>0</v>
      </c>
    </row>
    <row r="134" spans="1:4" x14ac:dyDescent="0.25">
      <c r="A134" s="13" t="s">
        <v>121</v>
      </c>
      <c r="B134" s="7" t="s">
        <v>853</v>
      </c>
      <c r="C134" s="365">
        <f>'[2]MÉRLEG (3)'!C134+'[2]MÉRLEG (2)'!C134</f>
        <v>0</v>
      </c>
      <c r="D134" s="365">
        <f>'[2]MÉRLEG (3)'!D134+'[2]MÉRLEG (2)'!D134</f>
        <v>0</v>
      </c>
    </row>
    <row r="135" spans="1:4" x14ac:dyDescent="0.25">
      <c r="A135" s="5" t="s">
        <v>228</v>
      </c>
      <c r="B135" s="5" t="s">
        <v>854</v>
      </c>
      <c r="C135" s="365">
        <f>'[2]MÉRLEG (3)'!C135+'[2]MÉRLEG (2)'!C135</f>
        <v>582236</v>
      </c>
      <c r="D135" s="365">
        <f>'[2]MÉRLEG (3)'!D135+'[2]MÉRLEG (2)'!D135</f>
        <v>2835002</v>
      </c>
    </row>
    <row r="136" spans="1:4" x14ac:dyDescent="0.25">
      <c r="A136" s="5" t="s">
        <v>229</v>
      </c>
      <c r="B136" s="5" t="s">
        <v>854</v>
      </c>
      <c r="C136" s="365">
        <f>'[2]MÉRLEG (3)'!C136+'[2]MÉRLEG (2)'!C136</f>
        <v>6546034</v>
      </c>
      <c r="D136" s="365">
        <f>'[2]MÉRLEG (3)'!D136+'[2]MÉRLEG (2)'!D136</f>
        <v>5082444</v>
      </c>
    </row>
    <row r="137" spans="1:4" x14ac:dyDescent="0.25">
      <c r="A137" s="5" t="s">
        <v>226</v>
      </c>
      <c r="B137" s="5" t="s">
        <v>855</v>
      </c>
      <c r="C137" s="365">
        <f>'[2]MÉRLEG (3)'!C137+'[2]MÉRLEG (2)'!C137</f>
        <v>0</v>
      </c>
      <c r="D137" s="365">
        <f>'[2]MÉRLEG (3)'!D137+'[2]MÉRLEG (2)'!D137</f>
        <v>0</v>
      </c>
    </row>
    <row r="138" spans="1:4" x14ac:dyDescent="0.25">
      <c r="A138" s="5" t="s">
        <v>227</v>
      </c>
      <c r="B138" s="5" t="s">
        <v>855</v>
      </c>
      <c r="C138" s="365">
        <f>'[2]MÉRLEG (3)'!C138+'[2]MÉRLEG (2)'!C138</f>
        <v>0</v>
      </c>
      <c r="D138" s="365">
        <f>'[2]MÉRLEG (3)'!D138+'[2]MÉRLEG (2)'!D138</f>
        <v>0</v>
      </c>
    </row>
    <row r="139" spans="1:4" x14ac:dyDescent="0.25">
      <c r="A139" s="7" t="s">
        <v>122</v>
      </c>
      <c r="B139" s="7" t="s">
        <v>856</v>
      </c>
      <c r="C139" s="365">
        <f>'[2]MÉRLEG (3)'!C139+'[2]MÉRLEG (2)'!C139</f>
        <v>7128270</v>
      </c>
      <c r="D139" s="365">
        <f>'[2]MÉRLEG (3)'!D139+'[2]MÉRLEG (2)'!D139</f>
        <v>7917446</v>
      </c>
    </row>
    <row r="140" spans="1:4" x14ac:dyDescent="0.25">
      <c r="A140" s="34" t="s">
        <v>857</v>
      </c>
      <c r="B140" s="5" t="s">
        <v>858</v>
      </c>
      <c r="C140" s="365">
        <f>'[2]MÉRLEG (3)'!C140+'[2]MÉRLEG (2)'!C140</f>
        <v>3060499</v>
      </c>
      <c r="D140" s="365">
        <f>'[2]MÉRLEG (3)'!D140+'[2]MÉRLEG (2)'!D140</f>
        <v>3604420</v>
      </c>
    </row>
    <row r="141" spans="1:4" x14ac:dyDescent="0.25">
      <c r="A141" s="34" t="s">
        <v>859</v>
      </c>
      <c r="B141" s="5" t="s">
        <v>860</v>
      </c>
      <c r="C141" s="365">
        <f>'[2]MÉRLEG (3)'!C141+'[2]MÉRLEG (2)'!C141</f>
        <v>0</v>
      </c>
      <c r="D141" s="365">
        <f>'[2]MÉRLEG (3)'!D141+'[2]MÉRLEG (2)'!D141</f>
        <v>0</v>
      </c>
    </row>
    <row r="142" spans="1:4" x14ac:dyDescent="0.25">
      <c r="A142" s="34" t="s">
        <v>861</v>
      </c>
      <c r="B142" s="5" t="s">
        <v>862</v>
      </c>
      <c r="C142" s="365">
        <f>'[2]MÉRLEG (3)'!C142+'[2]MÉRLEG (2)'!C142</f>
        <v>42452350</v>
      </c>
      <c r="D142" s="365">
        <f>'[2]MÉRLEG (3)'!D142+'[2]MÉRLEG (2)'!D142</f>
        <v>44955806</v>
      </c>
    </row>
    <row r="143" spans="1:4" x14ac:dyDescent="0.25">
      <c r="A143" s="34" t="s">
        <v>863</v>
      </c>
      <c r="B143" s="5" t="s">
        <v>864</v>
      </c>
      <c r="C143" s="365">
        <f>'[2]MÉRLEG (3)'!C143+'[2]MÉRLEG (2)'!C143</f>
        <v>0</v>
      </c>
      <c r="D143" s="365">
        <f>'[2]MÉRLEG (3)'!D143+'[2]MÉRLEG (2)'!D143</f>
        <v>0</v>
      </c>
    </row>
    <row r="144" spans="1:4" x14ac:dyDescent="0.25">
      <c r="A144" s="12" t="s">
        <v>104</v>
      </c>
      <c r="B144" s="5" t="s">
        <v>865</v>
      </c>
      <c r="C144" s="365">
        <f>'[2]MÉRLEG (3)'!C144+'[2]MÉRLEG (2)'!C144</f>
        <v>0</v>
      </c>
      <c r="D144" s="365">
        <f>'[2]MÉRLEG (3)'!D144+'[2]MÉRLEG (2)'!D144</f>
        <v>0</v>
      </c>
    </row>
    <row r="145" spans="1:4" x14ac:dyDescent="0.25">
      <c r="A145" s="14" t="s">
        <v>123</v>
      </c>
      <c r="B145" s="7" t="s">
        <v>867</v>
      </c>
      <c r="C145" s="365">
        <f>'[2]MÉRLEG (3)'!C145+'[2]MÉRLEG (2)'!C145</f>
        <v>52058883</v>
      </c>
      <c r="D145" s="365">
        <f>'[2]MÉRLEG (3)'!D145+'[2]MÉRLEG (2)'!D145</f>
        <v>53642670</v>
      </c>
    </row>
    <row r="146" spans="1:4" x14ac:dyDescent="0.25">
      <c r="A146" s="12" t="s">
        <v>868</v>
      </c>
      <c r="B146" s="5" t="s">
        <v>869</v>
      </c>
      <c r="C146" s="365">
        <f>'[2]MÉRLEG (3)'!C146+'[2]MÉRLEG (2)'!C146</f>
        <v>0</v>
      </c>
      <c r="D146" s="365">
        <f>'[2]MÉRLEG (3)'!D146+'[2]MÉRLEG (2)'!D146</f>
        <v>0</v>
      </c>
    </row>
    <row r="147" spans="1:4" x14ac:dyDescent="0.25">
      <c r="A147" s="12" t="s">
        <v>870</v>
      </c>
      <c r="B147" s="5" t="s">
        <v>871</v>
      </c>
      <c r="C147" s="365">
        <f>'[2]MÉRLEG (3)'!C147+'[2]MÉRLEG (2)'!C147</f>
        <v>0</v>
      </c>
      <c r="D147" s="365">
        <f>'[2]MÉRLEG (3)'!D147+'[2]MÉRLEG (2)'!D147</f>
        <v>0</v>
      </c>
    </row>
    <row r="148" spans="1:4" x14ac:dyDescent="0.25">
      <c r="A148" s="34" t="s">
        <v>872</v>
      </c>
      <c r="B148" s="5" t="s">
        <v>873</v>
      </c>
      <c r="C148" s="365">
        <f>'[2]MÉRLEG (3)'!C148+'[2]MÉRLEG (2)'!C148</f>
        <v>0</v>
      </c>
      <c r="D148" s="365">
        <f>'[2]MÉRLEG (3)'!D148+'[2]MÉRLEG (2)'!D148</f>
        <v>0</v>
      </c>
    </row>
    <row r="149" spans="1:4" x14ac:dyDescent="0.25">
      <c r="A149" s="34" t="s">
        <v>105</v>
      </c>
      <c r="B149" s="5" t="s">
        <v>874</v>
      </c>
      <c r="C149" s="365">
        <f>'[2]MÉRLEG (3)'!C149+'[2]MÉRLEG (2)'!C149</f>
        <v>0</v>
      </c>
      <c r="D149" s="365">
        <f>'[2]MÉRLEG (3)'!D149+'[2]MÉRLEG (2)'!D149</f>
        <v>0</v>
      </c>
    </row>
    <row r="150" spans="1:4" x14ac:dyDescent="0.25">
      <c r="A150" s="13" t="s">
        <v>124</v>
      </c>
      <c r="B150" s="7" t="s">
        <v>875</v>
      </c>
      <c r="C150" s="365">
        <f>'[2]MÉRLEG (3)'!C150+'[2]MÉRLEG (2)'!C150</f>
        <v>0</v>
      </c>
      <c r="D150" s="365">
        <f>'[2]MÉRLEG (3)'!D150+'[2]MÉRLEG (2)'!D150</f>
        <v>0</v>
      </c>
    </row>
    <row r="151" spans="1:4" x14ac:dyDescent="0.25">
      <c r="A151" s="14" t="s">
        <v>876</v>
      </c>
      <c r="B151" s="7" t="s">
        <v>877</v>
      </c>
      <c r="C151" s="365">
        <f>'[2]MÉRLEG (3)'!C151+'[2]MÉRLEG (2)'!C151</f>
        <v>0</v>
      </c>
      <c r="D151" s="365">
        <f>'[2]MÉRLEG (3)'!D151+'[2]MÉRLEG (2)'!D151</f>
        <v>0</v>
      </c>
    </row>
    <row r="152" spans="1:4" ht="15.75" x14ac:dyDescent="0.25">
      <c r="A152" s="455" t="s">
        <v>125</v>
      </c>
      <c r="B152" s="456" t="s">
        <v>878</v>
      </c>
      <c r="C152" s="366">
        <f>'[2]MÉRLEG (3)'!C152+'[2]MÉRLEG (2)'!C152</f>
        <v>52641119</v>
      </c>
      <c r="D152" s="366">
        <f>'[2]MÉRLEG (3)'!D152+'[2]MÉRLEG (2)'!D152</f>
        <v>56477672</v>
      </c>
    </row>
    <row r="153" spans="1:4" ht="15.75" x14ac:dyDescent="0.25">
      <c r="A153" s="459" t="s">
        <v>107</v>
      </c>
      <c r="B153" s="459"/>
      <c r="C153" s="367">
        <f>'[2]MÉRLEG (3)'!C153+'[2]MÉRLEG (2)'!C153</f>
        <v>171235432</v>
      </c>
      <c r="D153" s="367">
        <f>'[2]MÉRLEG (3)'!D153+'[2]MÉRLEG (2)'!D153</f>
        <v>175869518</v>
      </c>
    </row>
  </sheetData>
  <mergeCells count="3">
    <mergeCell ref="A2:D2"/>
    <mergeCell ref="A3:D3"/>
    <mergeCell ref="A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2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1"/>
  <sheetViews>
    <sheetView workbookViewId="0">
      <selection activeCell="B5" sqref="B5:K5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17" t="s">
        <v>464</v>
      </c>
      <c r="B1" s="88"/>
      <c r="C1" s="88"/>
      <c r="D1" s="88"/>
      <c r="E1" s="88"/>
      <c r="F1" s="88"/>
      <c r="G1" s="88"/>
      <c r="H1" s="88"/>
    </row>
    <row r="2" spans="1:11" ht="30.75" customHeight="1" x14ac:dyDescent="0.25">
      <c r="A2" s="465" t="s">
        <v>976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1" ht="23.25" customHeight="1" x14ac:dyDescent="0.25">
      <c r="A3" s="469" t="s">
        <v>923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</row>
    <row r="5" spans="1:11" x14ac:dyDescent="0.25">
      <c r="A5" s="174" t="s">
        <v>927</v>
      </c>
      <c r="B5" s="479" t="s">
        <v>1023</v>
      </c>
      <c r="C5" s="479"/>
      <c r="D5" s="479"/>
      <c r="E5" s="479"/>
      <c r="F5" s="479"/>
      <c r="G5" s="479"/>
      <c r="H5" s="479"/>
      <c r="I5" s="479"/>
      <c r="J5" s="479"/>
      <c r="K5" s="479"/>
    </row>
    <row r="6" spans="1:11" ht="48.75" x14ac:dyDescent="0.25">
      <c r="A6" s="79" t="s">
        <v>294</v>
      </c>
      <c r="B6" s="80" t="s">
        <v>295</v>
      </c>
      <c r="C6" s="80" t="s">
        <v>296</v>
      </c>
      <c r="D6" s="80" t="s">
        <v>980</v>
      </c>
      <c r="E6" s="80" t="s">
        <v>981</v>
      </c>
      <c r="F6" s="80" t="s">
        <v>982</v>
      </c>
      <c r="G6" s="80" t="s">
        <v>972</v>
      </c>
      <c r="H6" s="80" t="s">
        <v>973</v>
      </c>
      <c r="I6" s="80" t="s">
        <v>974</v>
      </c>
      <c r="J6" s="80" t="s">
        <v>975</v>
      </c>
      <c r="K6" s="87" t="s">
        <v>297</v>
      </c>
    </row>
    <row r="7" spans="1:11" ht="15.75" x14ac:dyDescent="0.3">
      <c r="A7" s="81"/>
      <c r="B7" s="81"/>
      <c r="C7" s="82"/>
      <c r="D7" s="82"/>
      <c r="E7" s="82"/>
      <c r="F7" s="82"/>
      <c r="G7" s="82"/>
      <c r="H7" s="82"/>
      <c r="I7" s="82"/>
      <c r="J7" s="82"/>
      <c r="K7" s="82"/>
    </row>
    <row r="8" spans="1:11" ht="15.75" x14ac:dyDescent="0.3">
      <c r="A8" s="81"/>
      <c r="B8" s="81"/>
      <c r="C8" s="82"/>
      <c r="D8" s="82"/>
      <c r="E8" s="82"/>
      <c r="F8" s="82"/>
      <c r="G8" s="82"/>
      <c r="H8" s="82"/>
      <c r="I8" s="82"/>
      <c r="J8" s="82"/>
      <c r="K8" s="82"/>
    </row>
    <row r="9" spans="1:11" ht="15.75" x14ac:dyDescent="0.3">
      <c r="A9" s="81"/>
      <c r="B9" s="81"/>
      <c r="C9" s="82"/>
      <c r="D9" s="82"/>
      <c r="E9" s="82"/>
      <c r="F9" s="82"/>
      <c r="G9" s="82"/>
      <c r="H9" s="82"/>
      <c r="I9" s="82"/>
      <c r="J9" s="82"/>
      <c r="K9" s="82"/>
    </row>
    <row r="10" spans="1:11" ht="15.75" x14ac:dyDescent="0.3">
      <c r="A10" s="81"/>
      <c r="B10" s="81"/>
      <c r="C10" s="82"/>
      <c r="D10" s="82"/>
      <c r="E10" s="82"/>
      <c r="F10" s="82"/>
      <c r="G10" s="82"/>
      <c r="H10" s="82"/>
      <c r="I10" s="82"/>
      <c r="J10" s="82"/>
      <c r="K10" s="82"/>
    </row>
    <row r="11" spans="1:11" x14ac:dyDescent="0.25">
      <c r="A11" s="83" t="s">
        <v>298</v>
      </c>
      <c r="B11" s="83"/>
      <c r="C11" s="84"/>
      <c r="D11" s="84"/>
      <c r="E11" s="84"/>
      <c r="F11" s="84"/>
      <c r="G11" s="84"/>
      <c r="H11" s="84"/>
      <c r="I11" s="84"/>
      <c r="J11" s="84"/>
      <c r="K11" s="84"/>
    </row>
    <row r="12" spans="1:11" ht="15.75" x14ac:dyDescent="0.3">
      <c r="A12" s="81"/>
      <c r="B12" s="81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15.75" x14ac:dyDescent="0.3">
      <c r="A13" s="81"/>
      <c r="B13" s="81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15.75" x14ac:dyDescent="0.3">
      <c r="A14" s="81"/>
      <c r="B14" s="81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15.75" x14ac:dyDescent="0.3">
      <c r="A15" s="81"/>
      <c r="B15" s="81"/>
      <c r="C15" s="82"/>
      <c r="D15" s="82"/>
      <c r="E15" s="82"/>
      <c r="F15" s="82"/>
      <c r="G15" s="82"/>
      <c r="H15" s="82"/>
      <c r="I15" s="82"/>
      <c r="J15" s="82"/>
      <c r="K15" s="82"/>
    </row>
    <row r="16" spans="1:11" x14ac:dyDescent="0.25">
      <c r="A16" s="83" t="s">
        <v>299</v>
      </c>
      <c r="B16" s="83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5.75" x14ac:dyDescent="0.3">
      <c r="A17" s="81"/>
      <c r="B17" s="81"/>
      <c r="C17" s="82"/>
      <c r="D17" s="82"/>
      <c r="E17" s="82"/>
      <c r="F17" s="82"/>
      <c r="G17" s="82"/>
      <c r="H17" s="82"/>
      <c r="I17" s="82"/>
      <c r="J17" s="82"/>
      <c r="K17" s="82"/>
    </row>
    <row r="18" spans="1:11" ht="15.75" x14ac:dyDescent="0.3">
      <c r="A18" s="81"/>
      <c r="B18" s="81"/>
      <c r="C18" s="82"/>
      <c r="D18" s="82"/>
      <c r="E18" s="82"/>
      <c r="F18" s="82"/>
      <c r="G18" s="82"/>
      <c r="H18" s="82"/>
      <c r="I18" s="82"/>
      <c r="J18" s="82"/>
      <c r="K18" s="82"/>
    </row>
    <row r="19" spans="1:11" ht="15.75" x14ac:dyDescent="0.3">
      <c r="A19" s="81"/>
      <c r="B19" s="81"/>
      <c r="C19" s="82"/>
      <c r="D19" s="82"/>
      <c r="E19" s="82"/>
      <c r="F19" s="82"/>
      <c r="G19" s="82"/>
      <c r="H19" s="82"/>
      <c r="I19" s="82"/>
      <c r="J19" s="82"/>
      <c r="K19" s="82"/>
    </row>
    <row r="20" spans="1:11" ht="15.75" x14ac:dyDescent="0.3">
      <c r="A20" s="81"/>
      <c r="B20" s="81"/>
      <c r="C20" s="82"/>
      <c r="D20" s="82"/>
      <c r="E20" s="82"/>
      <c r="F20" s="82"/>
      <c r="G20" s="82"/>
      <c r="H20" s="82"/>
      <c r="I20" s="82"/>
      <c r="J20" s="82"/>
      <c r="K20" s="82"/>
    </row>
    <row r="21" spans="1:11" x14ac:dyDescent="0.25">
      <c r="A21" s="83" t="s">
        <v>300</v>
      </c>
      <c r="B21" s="83"/>
      <c r="C21" s="84"/>
      <c r="D21" s="84"/>
      <c r="E21" s="84"/>
      <c r="F21" s="84"/>
      <c r="G21" s="84"/>
      <c r="H21" s="84"/>
      <c r="I21" s="84"/>
      <c r="J21" s="84"/>
      <c r="K21" s="84"/>
    </row>
    <row r="22" spans="1:11" ht="15.75" x14ac:dyDescent="0.3">
      <c r="A22" s="81"/>
      <c r="B22" s="81"/>
      <c r="C22" s="82"/>
      <c r="D22" s="82"/>
      <c r="E22" s="82"/>
      <c r="F22" s="82"/>
      <c r="G22" s="82"/>
      <c r="H22" s="82"/>
      <c r="I22" s="82"/>
      <c r="J22" s="82"/>
      <c r="K22" s="82"/>
    </row>
    <row r="23" spans="1:11" ht="15.75" x14ac:dyDescent="0.3">
      <c r="A23" s="81"/>
      <c r="B23" s="81"/>
      <c r="C23" s="82"/>
      <c r="D23" s="82"/>
      <c r="E23" s="82"/>
      <c r="F23" s="82"/>
      <c r="G23" s="82"/>
      <c r="H23" s="82"/>
      <c r="I23" s="82"/>
      <c r="J23" s="82"/>
      <c r="K23" s="82"/>
    </row>
    <row r="24" spans="1:11" ht="15.75" x14ac:dyDescent="0.3">
      <c r="A24" s="81"/>
      <c r="B24" s="81"/>
      <c r="C24" s="82"/>
      <c r="D24" s="82"/>
      <c r="E24" s="82"/>
      <c r="F24" s="82"/>
      <c r="G24" s="82"/>
      <c r="H24" s="82"/>
      <c r="I24" s="82"/>
      <c r="J24" s="82"/>
      <c r="K24" s="82"/>
    </row>
    <row r="25" spans="1:11" ht="15.75" x14ac:dyDescent="0.3">
      <c r="A25" s="81"/>
      <c r="B25" s="81"/>
      <c r="C25" s="82"/>
      <c r="D25" s="82"/>
      <c r="E25" s="82"/>
      <c r="F25" s="82"/>
      <c r="G25" s="82"/>
      <c r="H25" s="82"/>
      <c r="I25" s="82"/>
      <c r="J25" s="82"/>
      <c r="K25" s="82"/>
    </row>
    <row r="26" spans="1:11" x14ac:dyDescent="0.25">
      <c r="A26" s="83" t="s">
        <v>301</v>
      </c>
      <c r="B26" s="83"/>
      <c r="C26" s="84"/>
      <c r="D26" s="84"/>
      <c r="E26" s="84"/>
      <c r="F26" s="84"/>
      <c r="G26" s="84"/>
      <c r="H26" s="84"/>
      <c r="I26" s="84"/>
      <c r="J26" s="84"/>
      <c r="K26" s="84"/>
    </row>
    <row r="27" spans="1:11" x14ac:dyDescent="0.25">
      <c r="A27" s="83"/>
      <c r="B27" s="83"/>
      <c r="C27" s="84"/>
      <c r="D27" s="84"/>
      <c r="E27" s="84"/>
      <c r="F27" s="84"/>
      <c r="G27" s="84"/>
      <c r="H27" s="84"/>
      <c r="I27" s="84"/>
      <c r="J27" s="84"/>
      <c r="K27" s="84"/>
    </row>
    <row r="28" spans="1:11" x14ac:dyDescent="0.25">
      <c r="A28" s="83"/>
      <c r="B28" s="83"/>
      <c r="C28" s="84"/>
      <c r="D28" s="84"/>
      <c r="E28" s="84"/>
      <c r="F28" s="84"/>
      <c r="G28" s="84"/>
      <c r="H28" s="84"/>
      <c r="I28" s="84"/>
      <c r="J28" s="84"/>
      <c r="K28" s="84"/>
    </row>
    <row r="29" spans="1:11" x14ac:dyDescent="0.25">
      <c r="A29" s="83"/>
      <c r="B29" s="83"/>
      <c r="C29" s="84"/>
      <c r="D29" s="84"/>
      <c r="E29" s="84"/>
      <c r="F29" s="84"/>
      <c r="G29" s="84"/>
      <c r="H29" s="84"/>
      <c r="I29" s="84"/>
      <c r="J29" s="84"/>
      <c r="K29" s="84"/>
    </row>
    <row r="30" spans="1:11" x14ac:dyDescent="0.25">
      <c r="A30" s="83"/>
      <c r="B30" s="83"/>
      <c r="C30" s="84"/>
      <c r="D30" s="84"/>
      <c r="E30" s="84"/>
      <c r="F30" s="84"/>
      <c r="G30" s="84"/>
      <c r="H30" s="84"/>
      <c r="I30" s="84"/>
      <c r="J30" s="84"/>
      <c r="K30" s="84"/>
    </row>
    <row r="31" spans="1:11" ht="16.5" x14ac:dyDescent="0.3">
      <c r="A31" s="85" t="s">
        <v>302</v>
      </c>
      <c r="B31" s="81"/>
      <c r="C31" s="86"/>
      <c r="D31" s="86"/>
      <c r="E31" s="86"/>
      <c r="F31" s="86"/>
      <c r="G31" s="86"/>
      <c r="H31" s="86"/>
      <c r="I31" s="86"/>
      <c r="J31" s="86"/>
      <c r="K31" s="86"/>
    </row>
  </sheetData>
  <mergeCells count="3">
    <mergeCell ref="A2:K2"/>
    <mergeCell ref="A3:K3"/>
    <mergeCell ref="B5:K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8"/>
  <sheetViews>
    <sheetView workbookViewId="0">
      <selection activeCell="A5" sqref="A5:E5"/>
    </sheetView>
  </sheetViews>
  <sheetFormatPr defaultRowHeight="15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x14ac:dyDescent="0.25">
      <c r="A1" s="117" t="s">
        <v>464</v>
      </c>
      <c r="B1" s="88"/>
      <c r="C1" s="88"/>
      <c r="D1" s="88"/>
      <c r="E1" s="88"/>
      <c r="F1" s="88"/>
    </row>
    <row r="2" spans="1:6" ht="27" customHeight="1" x14ac:dyDescent="0.25">
      <c r="A2" s="465" t="s">
        <v>976</v>
      </c>
      <c r="B2" s="481"/>
      <c r="C2" s="481"/>
      <c r="D2" s="481"/>
      <c r="E2" s="481"/>
    </row>
    <row r="3" spans="1:6" ht="22.5" customHeight="1" x14ac:dyDescent="0.25">
      <c r="A3" s="469" t="s">
        <v>926</v>
      </c>
      <c r="B3" s="466"/>
      <c r="C3" s="466"/>
      <c r="D3" s="466"/>
      <c r="E3" s="466"/>
    </row>
    <row r="4" spans="1:6" ht="18" x14ac:dyDescent="0.25">
      <c r="A4" s="68"/>
    </row>
    <row r="5" spans="1:6" x14ac:dyDescent="0.25">
      <c r="A5" s="509" t="s">
        <v>1024</v>
      </c>
      <c r="B5" s="509"/>
      <c r="C5" s="509"/>
      <c r="D5" s="509"/>
      <c r="E5" s="509"/>
    </row>
    <row r="6" spans="1:6" ht="31.5" customHeight="1" x14ac:dyDescent="0.25">
      <c r="A6" s="69" t="s">
        <v>576</v>
      </c>
      <c r="B6" s="70" t="s">
        <v>577</v>
      </c>
      <c r="C6" s="62" t="s">
        <v>471</v>
      </c>
      <c r="D6" s="62" t="s">
        <v>279</v>
      </c>
      <c r="E6" s="62" t="s">
        <v>472</v>
      </c>
    </row>
    <row r="7" spans="1:6" ht="15" customHeight="1" x14ac:dyDescent="0.25">
      <c r="A7" s="71"/>
      <c r="B7" s="37"/>
      <c r="C7" s="37"/>
      <c r="D7" s="37"/>
      <c r="E7" s="37"/>
    </row>
    <row r="8" spans="1:6" ht="15" customHeight="1" x14ac:dyDescent="0.25">
      <c r="A8" s="71"/>
      <c r="B8" s="37"/>
      <c r="C8" s="37"/>
      <c r="D8" s="37"/>
      <c r="E8" s="37"/>
    </row>
    <row r="9" spans="1:6" ht="15" customHeight="1" x14ac:dyDescent="0.25">
      <c r="A9" s="71"/>
      <c r="B9" s="37"/>
      <c r="C9" s="37"/>
      <c r="D9" s="37"/>
      <c r="E9" s="37"/>
    </row>
    <row r="10" spans="1:6" ht="15" customHeight="1" x14ac:dyDescent="0.25">
      <c r="A10" s="37"/>
      <c r="B10" s="37"/>
      <c r="C10" s="37"/>
      <c r="D10" s="37"/>
      <c r="E10" s="37"/>
    </row>
    <row r="11" spans="1:6" ht="31.5" customHeight="1" x14ac:dyDescent="0.25">
      <c r="A11" s="72" t="s">
        <v>272</v>
      </c>
      <c r="B11" s="42" t="s">
        <v>814</v>
      </c>
      <c r="C11" s="37"/>
      <c r="D11" s="37"/>
      <c r="E11" s="37"/>
    </row>
    <row r="12" spans="1:6" ht="15" customHeight="1" x14ac:dyDescent="0.25">
      <c r="A12" s="72"/>
      <c r="B12" s="37"/>
      <c r="C12" s="37"/>
      <c r="D12" s="37"/>
      <c r="E12" s="37"/>
    </row>
    <row r="13" spans="1:6" ht="15" customHeight="1" x14ac:dyDescent="0.25">
      <c r="A13" s="72"/>
      <c r="B13" s="37"/>
      <c r="C13" s="37"/>
      <c r="D13" s="37"/>
      <c r="E13" s="37"/>
    </row>
    <row r="14" spans="1:6" ht="15" customHeight="1" x14ac:dyDescent="0.25">
      <c r="A14" s="73"/>
      <c r="B14" s="37"/>
      <c r="C14" s="37"/>
      <c r="D14" s="37"/>
      <c r="E14" s="37"/>
    </row>
    <row r="15" spans="1:6" ht="15" customHeight="1" x14ac:dyDescent="0.25">
      <c r="A15" s="73"/>
      <c r="B15" s="37"/>
      <c r="C15" s="37"/>
      <c r="D15" s="37"/>
      <c r="E15" s="37"/>
    </row>
    <row r="16" spans="1:6" ht="32.25" customHeight="1" x14ac:dyDescent="0.25">
      <c r="A16" s="72" t="s">
        <v>273</v>
      </c>
      <c r="B16" s="36" t="s">
        <v>838</v>
      </c>
      <c r="C16" s="37"/>
      <c r="D16" s="37"/>
      <c r="E16" s="37"/>
    </row>
    <row r="17" spans="1:5" ht="15" customHeight="1" x14ac:dyDescent="0.25">
      <c r="A17" s="66" t="s">
        <v>130</v>
      </c>
      <c r="B17" s="66" t="s">
        <v>790</v>
      </c>
      <c r="C17" s="37"/>
      <c r="D17" s="37"/>
      <c r="E17" s="37"/>
    </row>
    <row r="18" spans="1:5" ht="15" customHeight="1" x14ac:dyDescent="0.25">
      <c r="A18" s="146" t="s">
        <v>469</v>
      </c>
      <c r="B18" s="66"/>
      <c r="C18" s="37"/>
      <c r="D18" s="37"/>
      <c r="E18" s="37"/>
    </row>
    <row r="19" spans="1:5" ht="15" customHeight="1" x14ac:dyDescent="0.25">
      <c r="A19" s="146" t="s">
        <v>470</v>
      </c>
      <c r="B19" s="66"/>
      <c r="C19" s="37"/>
      <c r="D19" s="37"/>
      <c r="E19" s="37"/>
    </row>
    <row r="20" spans="1:5" ht="15" customHeight="1" x14ac:dyDescent="0.25">
      <c r="A20" s="66" t="s">
        <v>131</v>
      </c>
      <c r="B20" s="66" t="s">
        <v>790</v>
      </c>
      <c r="C20" s="37"/>
      <c r="D20" s="37"/>
      <c r="E20" s="37"/>
    </row>
    <row r="21" spans="1:5" ht="15" customHeight="1" x14ac:dyDescent="0.25">
      <c r="A21" s="146" t="s">
        <v>469</v>
      </c>
      <c r="B21" s="66"/>
      <c r="C21" s="37"/>
      <c r="D21" s="37"/>
      <c r="E21" s="37"/>
    </row>
    <row r="22" spans="1:5" ht="15" customHeight="1" x14ac:dyDescent="0.25">
      <c r="A22" s="146" t="s">
        <v>470</v>
      </c>
      <c r="B22" s="66"/>
      <c r="C22" s="37"/>
      <c r="D22" s="37"/>
      <c r="E22" s="37"/>
    </row>
    <row r="23" spans="1:5" ht="15" customHeight="1" x14ac:dyDescent="0.25">
      <c r="A23" s="66" t="s">
        <v>132</v>
      </c>
      <c r="B23" s="66" t="s">
        <v>790</v>
      </c>
      <c r="C23" s="37">
        <v>2150461</v>
      </c>
      <c r="D23" s="37">
        <v>150461</v>
      </c>
      <c r="E23" s="37">
        <v>2000000</v>
      </c>
    </row>
    <row r="24" spans="1:5" ht="15" customHeight="1" x14ac:dyDescent="0.25">
      <c r="A24" s="146" t="s">
        <v>469</v>
      </c>
      <c r="B24" s="66"/>
      <c r="C24" s="37"/>
      <c r="D24" s="37"/>
      <c r="E24" s="37"/>
    </row>
    <row r="25" spans="1:5" ht="15" customHeight="1" x14ac:dyDescent="0.25">
      <c r="A25" s="146" t="s">
        <v>470</v>
      </c>
      <c r="B25" s="66"/>
      <c r="C25" s="37"/>
      <c r="D25" s="37"/>
      <c r="E25" s="37"/>
    </row>
    <row r="26" spans="1:5" ht="15" customHeight="1" x14ac:dyDescent="0.25">
      <c r="A26" s="66" t="s">
        <v>133</v>
      </c>
      <c r="B26" s="66" t="s">
        <v>790</v>
      </c>
      <c r="C26" s="37"/>
      <c r="D26" s="37"/>
      <c r="E26" s="37"/>
    </row>
    <row r="27" spans="1:5" ht="15" customHeight="1" x14ac:dyDescent="0.25">
      <c r="A27" s="146" t="s">
        <v>469</v>
      </c>
      <c r="B27" s="66"/>
      <c r="C27" s="37"/>
      <c r="D27" s="37"/>
      <c r="E27" s="37"/>
    </row>
    <row r="28" spans="1:5" ht="15" customHeight="1" x14ac:dyDescent="0.25">
      <c r="A28" s="146" t="s">
        <v>470</v>
      </c>
      <c r="B28" s="66"/>
      <c r="C28" s="37"/>
      <c r="D28" s="37"/>
      <c r="E28" s="37"/>
    </row>
    <row r="29" spans="1:5" ht="15" customHeight="1" x14ac:dyDescent="0.25">
      <c r="A29" s="66" t="s">
        <v>84</v>
      </c>
      <c r="B29" s="74" t="s">
        <v>797</v>
      </c>
      <c r="C29" s="37">
        <v>81622</v>
      </c>
      <c r="D29" s="37">
        <f>C29-E29</f>
        <v>-2318378</v>
      </c>
      <c r="E29" s="37">
        <v>2400000</v>
      </c>
    </row>
    <row r="30" spans="1:5" ht="15" customHeight="1" x14ac:dyDescent="0.25">
      <c r="A30" s="146" t="s">
        <v>469</v>
      </c>
      <c r="B30" s="74"/>
      <c r="C30" s="37"/>
      <c r="D30" s="37"/>
      <c r="E30" s="37"/>
    </row>
    <row r="31" spans="1:5" ht="15" customHeight="1" x14ac:dyDescent="0.25">
      <c r="A31" s="146" t="s">
        <v>470</v>
      </c>
      <c r="B31" s="74"/>
      <c r="C31" s="37"/>
      <c r="D31" s="37"/>
      <c r="E31" s="37"/>
    </row>
    <row r="32" spans="1:5" ht="15" customHeight="1" x14ac:dyDescent="0.25">
      <c r="A32" s="66" t="s">
        <v>82</v>
      </c>
      <c r="B32" s="74" t="s">
        <v>791</v>
      </c>
      <c r="C32" s="37"/>
      <c r="D32" s="37"/>
      <c r="E32" s="37"/>
    </row>
    <row r="33" spans="1:5" ht="15" customHeight="1" x14ac:dyDescent="0.25">
      <c r="A33" s="146" t="s">
        <v>469</v>
      </c>
      <c r="B33" s="74"/>
      <c r="C33" s="37"/>
      <c r="D33" s="37"/>
      <c r="E33" s="37"/>
    </row>
    <row r="34" spans="1:5" ht="15" customHeight="1" x14ac:dyDescent="0.25">
      <c r="A34" s="146" t="s">
        <v>470</v>
      </c>
      <c r="B34" s="37"/>
      <c r="C34" s="37"/>
      <c r="D34" s="37"/>
      <c r="E34" s="37"/>
    </row>
    <row r="35" spans="1:5" ht="38.25" customHeight="1" x14ac:dyDescent="0.25">
      <c r="A35" s="72" t="s">
        <v>274</v>
      </c>
      <c r="B35" s="38" t="s">
        <v>277</v>
      </c>
      <c r="C35" s="156"/>
      <c r="D35" s="156"/>
      <c r="E35" s="156"/>
    </row>
    <row r="36" spans="1:5" ht="15" customHeight="1" x14ac:dyDescent="0.25">
      <c r="A36" s="72"/>
      <c r="B36" s="37" t="s">
        <v>810</v>
      </c>
      <c r="C36" s="37"/>
      <c r="D36" s="37"/>
      <c r="E36" s="37"/>
    </row>
    <row r="37" spans="1:5" ht="15" customHeight="1" x14ac:dyDescent="0.25">
      <c r="A37" s="72"/>
      <c r="B37" s="37" t="s">
        <v>830</v>
      </c>
      <c r="C37" s="37"/>
      <c r="D37" s="37"/>
      <c r="E37" s="37"/>
    </row>
    <row r="38" spans="1:5" ht="15" customHeight="1" x14ac:dyDescent="0.25">
      <c r="A38" s="73"/>
      <c r="B38" s="37"/>
      <c r="C38" s="37"/>
      <c r="D38" s="37"/>
      <c r="E38" s="37"/>
    </row>
    <row r="39" spans="1:5" ht="15" customHeight="1" x14ac:dyDescent="0.25">
      <c r="A39" s="73"/>
      <c r="B39" s="37"/>
      <c r="C39" s="37"/>
      <c r="D39" s="37"/>
      <c r="E39" s="37"/>
    </row>
    <row r="40" spans="1:5" ht="36.75" customHeight="1" x14ac:dyDescent="0.25">
      <c r="A40" s="72" t="s">
        <v>275</v>
      </c>
      <c r="B40" s="38" t="s">
        <v>278</v>
      </c>
      <c r="C40" s="37"/>
      <c r="D40" s="37"/>
      <c r="E40" s="37"/>
    </row>
    <row r="41" spans="1:5" ht="15" customHeight="1" x14ac:dyDescent="0.25">
      <c r="A41" s="72"/>
      <c r="B41" s="37"/>
      <c r="C41" s="37"/>
      <c r="D41" s="37"/>
      <c r="E41" s="37"/>
    </row>
    <row r="42" spans="1:5" ht="15" customHeight="1" x14ac:dyDescent="0.25">
      <c r="A42" s="72"/>
      <c r="B42" s="37"/>
      <c r="C42" s="37"/>
      <c r="D42" s="37"/>
      <c r="E42" s="37"/>
    </row>
    <row r="43" spans="1:5" ht="15" customHeight="1" x14ac:dyDescent="0.25">
      <c r="A43" s="73"/>
      <c r="B43" s="37"/>
      <c r="C43" s="37"/>
      <c r="D43" s="37"/>
      <c r="E43" s="37"/>
    </row>
    <row r="44" spans="1:5" ht="15" customHeight="1" x14ac:dyDescent="0.25">
      <c r="A44" s="73"/>
      <c r="B44" s="37"/>
      <c r="C44" s="37"/>
      <c r="D44" s="37"/>
      <c r="E44" s="37"/>
    </row>
    <row r="45" spans="1:5" ht="28.5" customHeight="1" x14ac:dyDescent="0.25">
      <c r="A45" s="72" t="s">
        <v>276</v>
      </c>
      <c r="B45" s="38"/>
      <c r="C45" s="37"/>
      <c r="D45" s="37"/>
      <c r="E45" s="37"/>
    </row>
    <row r="46" spans="1:5" ht="15" customHeight="1" x14ac:dyDescent="0.25"/>
    <row r="47" spans="1:5" ht="15" customHeight="1" x14ac:dyDescent="0.25"/>
    <row r="48" spans="1:5" ht="15" customHeight="1" x14ac:dyDescent="0.25"/>
  </sheetData>
  <mergeCells count="3">
    <mergeCell ref="A2:E2"/>
    <mergeCell ref="A3:E3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6"/>
  <sheetViews>
    <sheetView workbookViewId="0">
      <selection activeCell="B5" sqref="B5"/>
    </sheetView>
  </sheetViews>
  <sheetFormatPr defaultRowHeight="15" x14ac:dyDescent="0.25"/>
  <cols>
    <col min="1" max="1" width="85.85546875" customWidth="1"/>
    <col min="2" max="2" width="15.28515625" customWidth="1"/>
    <col min="3" max="3" width="18.5703125" customWidth="1"/>
    <col min="4" max="4" width="16.85546875" customWidth="1"/>
    <col min="6" max="6" width="13" customWidth="1"/>
    <col min="8" max="8" width="13.28515625" customWidth="1"/>
  </cols>
  <sheetData>
    <row r="1" spans="1:8" x14ac:dyDescent="0.25">
      <c r="A1" s="116" t="s">
        <v>464</v>
      </c>
    </row>
    <row r="2" spans="1:8" ht="22.5" customHeight="1" x14ac:dyDescent="0.25">
      <c r="A2" s="465" t="s">
        <v>976</v>
      </c>
      <c r="B2" s="466"/>
      <c r="C2" s="466"/>
      <c r="D2" s="466"/>
      <c r="E2" s="96"/>
      <c r="F2" s="1"/>
      <c r="G2" s="1"/>
      <c r="H2" s="1"/>
    </row>
    <row r="3" spans="1:8" ht="24" customHeight="1" x14ac:dyDescent="0.25">
      <c r="A3" s="469" t="s">
        <v>905</v>
      </c>
      <c r="B3" s="466"/>
      <c r="C3" s="466"/>
      <c r="D3" s="466"/>
      <c r="E3" s="61"/>
      <c r="F3" s="1"/>
      <c r="G3" s="1"/>
      <c r="H3" s="1"/>
    </row>
    <row r="4" spans="1:8" ht="24" customHeight="1" x14ac:dyDescent="0.25">
      <c r="A4" s="60"/>
      <c r="B4" s="61"/>
      <c r="C4" s="61"/>
      <c r="D4" s="61"/>
      <c r="E4" s="61"/>
      <c r="F4" s="1"/>
      <c r="G4" s="1"/>
      <c r="H4" s="1"/>
    </row>
    <row r="5" spans="1:8" ht="15.75" x14ac:dyDescent="0.3">
      <c r="A5" s="170" t="s">
        <v>959</v>
      </c>
      <c r="B5" s="195" t="s">
        <v>1025</v>
      </c>
      <c r="C5" s="196"/>
      <c r="D5" s="196"/>
      <c r="E5" s="196"/>
    </row>
    <row r="6" spans="1:8" ht="26.25" x14ac:dyDescent="0.25">
      <c r="A6" s="38" t="s">
        <v>236</v>
      </c>
      <c r="B6" s="62" t="s">
        <v>431</v>
      </c>
      <c r="C6" s="62" t="s">
        <v>429</v>
      </c>
      <c r="D6" s="62" t="s">
        <v>430</v>
      </c>
      <c r="E6" s="4"/>
    </row>
    <row r="7" spans="1:8" x14ac:dyDescent="0.25">
      <c r="A7" s="147" t="s">
        <v>475</v>
      </c>
      <c r="B7" s="62"/>
      <c r="C7" s="62"/>
      <c r="D7" s="62"/>
      <c r="E7" s="4"/>
    </row>
    <row r="8" spans="1:8" x14ac:dyDescent="0.25">
      <c r="A8" s="102" t="s">
        <v>316</v>
      </c>
      <c r="B8" s="103"/>
      <c r="C8" s="103"/>
      <c r="D8" s="103"/>
      <c r="E8" s="4"/>
    </row>
    <row r="9" spans="1:8" x14ac:dyDescent="0.25">
      <c r="A9" s="104" t="s">
        <v>425</v>
      </c>
      <c r="B9" s="103"/>
      <c r="C9" s="103"/>
      <c r="D9" s="103"/>
      <c r="E9" s="4"/>
    </row>
    <row r="10" spans="1:8" x14ac:dyDescent="0.25">
      <c r="A10" s="104" t="s">
        <v>426</v>
      </c>
      <c r="B10" s="103"/>
      <c r="C10" s="103"/>
      <c r="D10" s="103"/>
      <c r="E10" s="4"/>
    </row>
    <row r="11" spans="1:8" x14ac:dyDescent="0.25">
      <c r="A11" s="104" t="s">
        <v>427</v>
      </c>
      <c r="B11" s="103"/>
      <c r="C11" s="103"/>
      <c r="D11" s="103"/>
      <c r="E11" s="4"/>
    </row>
    <row r="12" spans="1:8" x14ac:dyDescent="0.25">
      <c r="A12" s="104" t="s">
        <v>428</v>
      </c>
      <c r="B12" s="103"/>
      <c r="C12" s="103"/>
      <c r="D12" s="103"/>
      <c r="E12" s="4"/>
    </row>
    <row r="13" spans="1:8" x14ac:dyDescent="0.25">
      <c r="A13" s="104" t="s">
        <v>432</v>
      </c>
      <c r="B13" s="103"/>
      <c r="C13" s="103"/>
      <c r="D13" s="103"/>
      <c r="E13" s="4"/>
    </row>
    <row r="14" spans="1:8" x14ac:dyDescent="0.25">
      <c r="A14" s="104" t="s">
        <v>433</v>
      </c>
      <c r="B14" s="103"/>
      <c r="C14" s="103"/>
      <c r="D14" s="103"/>
      <c r="E14" s="4"/>
    </row>
    <row r="15" spans="1:8" x14ac:dyDescent="0.25">
      <c r="A15" s="102" t="s">
        <v>317</v>
      </c>
      <c r="B15" s="103">
        <v>656412</v>
      </c>
      <c r="C15" s="103">
        <f>B15-D15</f>
        <v>652813</v>
      </c>
      <c r="D15" s="103">
        <v>3599</v>
      </c>
      <c r="E15" s="4"/>
    </row>
    <row r="16" spans="1:8" x14ac:dyDescent="0.25">
      <c r="A16" s="104" t="s">
        <v>425</v>
      </c>
      <c r="B16" s="103">
        <v>656412</v>
      </c>
      <c r="C16" s="103">
        <v>652813</v>
      </c>
      <c r="D16" s="103">
        <v>3599</v>
      </c>
      <c r="E16" s="4"/>
    </row>
    <row r="17" spans="1:5" x14ac:dyDescent="0.25">
      <c r="A17" s="104" t="s">
        <v>426</v>
      </c>
      <c r="B17" s="103"/>
      <c r="C17" s="103"/>
      <c r="D17" s="103"/>
      <c r="E17" s="4"/>
    </row>
    <row r="18" spans="1:5" x14ac:dyDescent="0.25">
      <c r="A18" s="104" t="s">
        <v>427</v>
      </c>
      <c r="B18" s="103"/>
      <c r="C18" s="103"/>
      <c r="D18" s="103"/>
      <c r="E18" s="4"/>
    </row>
    <row r="19" spans="1:5" x14ac:dyDescent="0.25">
      <c r="A19" s="104" t="s">
        <v>428</v>
      </c>
      <c r="B19" s="103"/>
      <c r="C19" s="103"/>
      <c r="D19" s="103"/>
      <c r="E19" s="4"/>
    </row>
    <row r="20" spans="1:5" x14ac:dyDescent="0.25">
      <c r="A20" s="104" t="s">
        <v>432</v>
      </c>
      <c r="B20" s="103"/>
      <c r="C20" s="103"/>
      <c r="D20" s="103"/>
      <c r="E20" s="4"/>
    </row>
    <row r="21" spans="1:5" x14ac:dyDescent="0.25">
      <c r="A21" s="104" t="s">
        <v>433</v>
      </c>
      <c r="B21" s="103"/>
      <c r="C21" s="103"/>
      <c r="D21" s="103"/>
      <c r="E21" s="4"/>
    </row>
    <row r="22" spans="1:5" x14ac:dyDescent="0.25">
      <c r="A22" s="102" t="s">
        <v>318</v>
      </c>
      <c r="B22" s="103"/>
      <c r="C22" s="103"/>
      <c r="D22" s="103"/>
      <c r="E22" s="4"/>
    </row>
    <row r="23" spans="1:5" x14ac:dyDescent="0.25">
      <c r="A23" s="104" t="s">
        <v>425</v>
      </c>
      <c r="B23" s="103"/>
      <c r="C23" s="103"/>
      <c r="D23" s="103"/>
      <c r="E23" s="4"/>
    </row>
    <row r="24" spans="1:5" x14ac:dyDescent="0.25">
      <c r="A24" s="104" t="s">
        <v>426</v>
      </c>
      <c r="B24" s="103"/>
      <c r="C24" s="103"/>
      <c r="D24" s="103"/>
      <c r="E24" s="4"/>
    </row>
    <row r="25" spans="1:5" x14ac:dyDescent="0.25">
      <c r="A25" s="104" t="s">
        <v>427</v>
      </c>
      <c r="B25" s="103"/>
      <c r="C25" s="103"/>
      <c r="D25" s="103"/>
      <c r="E25" s="4"/>
    </row>
    <row r="26" spans="1:5" x14ac:dyDescent="0.25">
      <c r="A26" s="104" t="s">
        <v>428</v>
      </c>
      <c r="B26" s="103"/>
      <c r="C26" s="103"/>
      <c r="D26" s="103"/>
      <c r="E26" s="4"/>
    </row>
    <row r="27" spans="1:5" x14ac:dyDescent="0.25">
      <c r="A27" s="104" t="s">
        <v>432</v>
      </c>
      <c r="B27" s="103"/>
      <c r="C27" s="103"/>
      <c r="D27" s="103"/>
      <c r="E27" s="4"/>
    </row>
    <row r="28" spans="1:5" x14ac:dyDescent="0.25">
      <c r="A28" s="104" t="s">
        <v>433</v>
      </c>
      <c r="B28" s="103"/>
      <c r="C28" s="103"/>
      <c r="D28" s="103"/>
      <c r="E28" s="4"/>
    </row>
    <row r="29" spans="1:5" x14ac:dyDescent="0.25">
      <c r="A29" s="105" t="s">
        <v>403</v>
      </c>
      <c r="B29" s="106">
        <v>656412</v>
      </c>
      <c r="C29" s="106">
        <v>652813</v>
      </c>
      <c r="D29" s="106">
        <v>3599</v>
      </c>
      <c r="E29" s="4"/>
    </row>
    <row r="30" spans="1:5" x14ac:dyDescent="0.25">
      <c r="A30" s="104" t="s">
        <v>425</v>
      </c>
      <c r="B30" s="106">
        <v>656412</v>
      </c>
      <c r="C30" s="106">
        <v>652813</v>
      </c>
      <c r="D30" s="106">
        <v>3599</v>
      </c>
      <c r="E30" s="4"/>
    </row>
    <row r="31" spans="1:5" x14ac:dyDescent="0.25">
      <c r="A31" s="104" t="s">
        <v>426</v>
      </c>
      <c r="B31" s="106"/>
      <c r="C31" s="106"/>
      <c r="D31" s="106"/>
      <c r="E31" s="4"/>
    </row>
    <row r="32" spans="1:5" x14ac:dyDescent="0.25">
      <c r="A32" s="104" t="s">
        <v>427</v>
      </c>
      <c r="B32" s="106"/>
      <c r="C32" s="106"/>
      <c r="D32" s="106"/>
      <c r="E32" s="4"/>
    </row>
    <row r="33" spans="1:5" x14ac:dyDescent="0.25">
      <c r="A33" s="104" t="s">
        <v>428</v>
      </c>
      <c r="B33" s="106"/>
      <c r="C33" s="106"/>
      <c r="D33" s="106"/>
      <c r="E33" s="4"/>
    </row>
    <row r="34" spans="1:5" x14ac:dyDescent="0.25">
      <c r="A34" s="104" t="s">
        <v>432</v>
      </c>
      <c r="B34" s="106"/>
      <c r="C34" s="106"/>
      <c r="D34" s="106"/>
      <c r="E34" s="4"/>
    </row>
    <row r="35" spans="1:5" x14ac:dyDescent="0.25">
      <c r="A35" s="104" t="s">
        <v>440</v>
      </c>
      <c r="B35" s="106"/>
      <c r="C35" s="106"/>
      <c r="D35" s="106"/>
      <c r="E35" s="4"/>
    </row>
    <row r="36" spans="1:5" x14ac:dyDescent="0.25">
      <c r="A36" s="102" t="s">
        <v>319</v>
      </c>
      <c r="B36" s="103">
        <v>438543624</v>
      </c>
      <c r="C36" s="103">
        <f>B36-D36</f>
        <v>159732819</v>
      </c>
      <c r="D36" s="103">
        <v>278810805</v>
      </c>
      <c r="E36" s="331"/>
    </row>
    <row r="37" spans="1:5" x14ac:dyDescent="0.25">
      <c r="A37" s="104" t="s">
        <v>425</v>
      </c>
      <c r="B37" s="103">
        <v>317999685</v>
      </c>
      <c r="C37" s="103">
        <f t="shared" ref="C37:C46" si="0">B37-D37</f>
        <v>128727307</v>
      </c>
      <c r="D37" s="103">
        <v>189272378</v>
      </c>
      <c r="E37" s="331"/>
    </row>
    <row r="38" spans="1:5" x14ac:dyDescent="0.25">
      <c r="A38" s="104" t="s">
        <v>426</v>
      </c>
      <c r="B38" s="103"/>
      <c r="C38" s="103">
        <f t="shared" si="0"/>
        <v>0</v>
      </c>
      <c r="D38" s="103"/>
      <c r="E38" s="331"/>
    </row>
    <row r="39" spans="1:5" x14ac:dyDescent="0.25">
      <c r="A39" s="104" t="s">
        <v>427</v>
      </c>
      <c r="B39" s="103">
        <v>110712260</v>
      </c>
      <c r="C39" s="103">
        <f t="shared" si="0"/>
        <v>21859493</v>
      </c>
      <c r="D39" s="103">
        <v>88852767</v>
      </c>
      <c r="E39" s="331"/>
    </row>
    <row r="40" spans="1:5" x14ac:dyDescent="0.25">
      <c r="A40" s="104" t="s">
        <v>428</v>
      </c>
      <c r="B40" s="103">
        <f>B36-B37-B39</f>
        <v>9831679</v>
      </c>
      <c r="C40" s="103">
        <f>C36-C37-C39</f>
        <v>9146019</v>
      </c>
      <c r="D40" s="103">
        <v>685660</v>
      </c>
      <c r="E40" s="4"/>
    </row>
    <row r="41" spans="1:5" x14ac:dyDescent="0.25">
      <c r="A41" s="104" t="s">
        <v>432</v>
      </c>
      <c r="B41" s="103">
        <v>273370</v>
      </c>
      <c r="C41" s="103">
        <v>273370</v>
      </c>
      <c r="D41" s="103"/>
      <c r="E41" s="4"/>
    </row>
    <row r="42" spans="1:5" x14ac:dyDescent="0.25">
      <c r="A42" s="104" t="s">
        <v>440</v>
      </c>
      <c r="B42" s="103"/>
      <c r="C42" s="103">
        <f t="shared" si="0"/>
        <v>0</v>
      </c>
      <c r="D42" s="103"/>
      <c r="E42" s="4"/>
    </row>
    <row r="43" spans="1:5" x14ac:dyDescent="0.25">
      <c r="A43" s="102" t="s">
        <v>320</v>
      </c>
      <c r="B43" s="103">
        <v>7667616</v>
      </c>
      <c r="C43" s="103">
        <f t="shared" si="0"/>
        <v>6409236</v>
      </c>
      <c r="D43" s="103">
        <v>1258380</v>
      </c>
      <c r="E43" s="4"/>
    </row>
    <row r="44" spans="1:5" x14ac:dyDescent="0.25">
      <c r="A44" s="104" t="s">
        <v>425</v>
      </c>
      <c r="B44" s="103"/>
      <c r="C44" s="103">
        <f t="shared" si="0"/>
        <v>0</v>
      </c>
      <c r="D44" s="103"/>
      <c r="E44" s="4"/>
    </row>
    <row r="45" spans="1:5" x14ac:dyDescent="0.25">
      <c r="A45" s="104" t="s">
        <v>426</v>
      </c>
      <c r="B45" s="103"/>
      <c r="C45" s="103">
        <f t="shared" si="0"/>
        <v>0</v>
      </c>
      <c r="D45" s="103"/>
      <c r="E45" s="4"/>
    </row>
    <row r="46" spans="1:5" x14ac:dyDescent="0.25">
      <c r="A46" s="104" t="s">
        <v>427</v>
      </c>
      <c r="B46" s="103">
        <f>B43-B48</f>
        <v>1504572</v>
      </c>
      <c r="C46" s="103">
        <f t="shared" si="0"/>
        <v>246192</v>
      </c>
      <c r="D46" s="103">
        <v>1258380</v>
      </c>
      <c r="E46" s="4"/>
    </row>
    <row r="47" spans="1:5" x14ac:dyDescent="0.25">
      <c r="A47" s="104" t="s">
        <v>428</v>
      </c>
      <c r="B47" s="103"/>
      <c r="C47" s="103"/>
      <c r="D47" s="103"/>
      <c r="E47" s="4"/>
    </row>
    <row r="48" spans="1:5" x14ac:dyDescent="0.25">
      <c r="A48" s="104" t="s">
        <v>432</v>
      </c>
      <c r="B48" s="103">
        <v>6163044</v>
      </c>
      <c r="C48" s="103">
        <v>6163044</v>
      </c>
      <c r="D48" s="103"/>
      <c r="E48" s="4"/>
    </row>
    <row r="49" spans="1:5" x14ac:dyDescent="0.25">
      <c r="A49" s="104" t="s">
        <v>440</v>
      </c>
      <c r="B49" s="103"/>
      <c r="C49" s="103"/>
      <c r="D49" s="103"/>
      <c r="E49" s="4"/>
    </row>
    <row r="50" spans="1:5" x14ac:dyDescent="0.25">
      <c r="A50" s="102" t="s">
        <v>321</v>
      </c>
      <c r="B50" s="103"/>
      <c r="C50" s="103"/>
      <c r="D50" s="103"/>
      <c r="E50" s="4"/>
    </row>
    <row r="51" spans="1:5" x14ac:dyDescent="0.25">
      <c r="A51" s="104" t="s">
        <v>425</v>
      </c>
      <c r="B51" s="103"/>
      <c r="C51" s="103"/>
      <c r="D51" s="103"/>
      <c r="E51" s="4"/>
    </row>
    <row r="52" spans="1:5" x14ac:dyDescent="0.25">
      <c r="A52" s="104" t="s">
        <v>426</v>
      </c>
      <c r="B52" s="103"/>
      <c r="C52" s="103"/>
      <c r="D52" s="103"/>
      <c r="E52" s="4"/>
    </row>
    <row r="53" spans="1:5" x14ac:dyDescent="0.25">
      <c r="A53" s="104" t="s">
        <v>427</v>
      </c>
      <c r="B53" s="103"/>
      <c r="C53" s="103"/>
      <c r="D53" s="103"/>
      <c r="E53" s="4"/>
    </row>
    <row r="54" spans="1:5" x14ac:dyDescent="0.25">
      <c r="A54" s="104" t="s">
        <v>428</v>
      </c>
      <c r="B54" s="103"/>
      <c r="C54" s="103"/>
      <c r="D54" s="103"/>
      <c r="E54" s="4"/>
    </row>
    <row r="55" spans="1:5" x14ac:dyDescent="0.25">
      <c r="A55" s="104" t="s">
        <v>432</v>
      </c>
      <c r="B55" s="103"/>
      <c r="C55" s="103"/>
      <c r="D55" s="103"/>
      <c r="E55" s="4"/>
    </row>
    <row r="56" spans="1:5" x14ac:dyDescent="0.25">
      <c r="A56" s="104" t="s">
        <v>440</v>
      </c>
      <c r="B56" s="103"/>
      <c r="C56" s="103"/>
      <c r="D56" s="103"/>
      <c r="E56" s="4"/>
    </row>
    <row r="57" spans="1:5" x14ac:dyDescent="0.25">
      <c r="A57" s="102" t="s">
        <v>322</v>
      </c>
      <c r="B57" s="103"/>
      <c r="C57" s="103"/>
      <c r="D57" s="103"/>
      <c r="E57" s="4"/>
    </row>
    <row r="58" spans="1:5" x14ac:dyDescent="0.25">
      <c r="A58" s="102" t="s">
        <v>323</v>
      </c>
      <c r="B58" s="103"/>
      <c r="C58" s="103"/>
      <c r="D58" s="103"/>
      <c r="E58" s="4"/>
    </row>
    <row r="59" spans="1:5" x14ac:dyDescent="0.25">
      <c r="A59" s="105" t="s">
        <v>404</v>
      </c>
      <c r="B59" s="106">
        <f>B36+B43+B57</f>
        <v>446211240</v>
      </c>
      <c r="C59" s="106">
        <f>C36+C43+C57</f>
        <v>166142055</v>
      </c>
      <c r="D59" s="106">
        <f>D36+D43+D57</f>
        <v>280069185</v>
      </c>
      <c r="E59" s="4"/>
    </row>
    <row r="60" spans="1:5" x14ac:dyDescent="0.25">
      <c r="A60" s="104" t="s">
        <v>425</v>
      </c>
      <c r="B60" s="106">
        <f>B37+B44</f>
        <v>317999685</v>
      </c>
      <c r="C60" s="106">
        <f>C37+C44</f>
        <v>128727307</v>
      </c>
      <c r="D60" s="106">
        <f>D37+D44</f>
        <v>189272378</v>
      </c>
      <c r="E60" s="4"/>
    </row>
    <row r="61" spans="1:5" x14ac:dyDescent="0.25">
      <c r="A61" s="104" t="s">
        <v>426</v>
      </c>
      <c r="B61" s="106"/>
      <c r="C61" s="106"/>
      <c r="D61" s="106"/>
      <c r="E61" s="4"/>
    </row>
    <row r="62" spans="1:5" x14ac:dyDescent="0.25">
      <c r="A62" s="104" t="s">
        <v>427</v>
      </c>
      <c r="B62" s="106">
        <f>B46+B39</f>
        <v>112216832</v>
      </c>
      <c r="C62" s="106">
        <f>C46+C39</f>
        <v>22105685</v>
      </c>
      <c r="D62" s="106">
        <f>D46+D39</f>
        <v>90111147</v>
      </c>
      <c r="E62" s="4"/>
    </row>
    <row r="63" spans="1:5" x14ac:dyDescent="0.25">
      <c r="A63" s="104" t="s">
        <v>428</v>
      </c>
      <c r="B63" s="106">
        <v>7900846</v>
      </c>
      <c r="C63" s="106">
        <v>7160913</v>
      </c>
      <c r="D63" s="106">
        <v>739933</v>
      </c>
      <c r="E63" s="4"/>
    </row>
    <row r="64" spans="1:5" x14ac:dyDescent="0.25">
      <c r="A64" s="104" t="s">
        <v>432</v>
      </c>
      <c r="B64" s="106">
        <v>5454583</v>
      </c>
      <c r="C64" s="106">
        <v>5454583</v>
      </c>
      <c r="D64" s="106"/>
      <c r="E64" s="4"/>
    </row>
    <row r="65" spans="1:5" x14ac:dyDescent="0.25">
      <c r="A65" s="104" t="s">
        <v>440</v>
      </c>
      <c r="B65" s="106"/>
      <c r="C65" s="106"/>
      <c r="D65" s="106"/>
      <c r="E65" s="4"/>
    </row>
    <row r="66" spans="1:5" x14ac:dyDescent="0.25">
      <c r="A66" s="102" t="s">
        <v>400</v>
      </c>
      <c r="B66" s="103">
        <v>14737400</v>
      </c>
      <c r="C66" s="103"/>
      <c r="D66" s="103">
        <v>14737400</v>
      </c>
      <c r="E66" s="4"/>
    </row>
    <row r="67" spans="1:5" x14ac:dyDescent="0.25">
      <c r="A67" s="102" t="s">
        <v>324</v>
      </c>
      <c r="B67" s="103"/>
      <c r="C67" s="103"/>
      <c r="D67" s="103"/>
      <c r="E67" s="4"/>
    </row>
    <row r="68" spans="1:5" x14ac:dyDescent="0.25">
      <c r="A68" s="102" t="s">
        <v>325</v>
      </c>
      <c r="B68" s="103"/>
      <c r="C68" s="103"/>
      <c r="D68" s="103"/>
      <c r="E68" s="4"/>
    </row>
    <row r="69" spans="1:5" x14ac:dyDescent="0.25">
      <c r="A69" s="102" t="s">
        <v>960</v>
      </c>
      <c r="B69" s="103">
        <v>14737400</v>
      </c>
      <c r="C69" s="103"/>
      <c r="D69" s="103">
        <v>14737400</v>
      </c>
      <c r="E69" s="4"/>
    </row>
    <row r="70" spans="1:5" x14ac:dyDescent="0.25">
      <c r="A70" s="102" t="s">
        <v>462</v>
      </c>
      <c r="B70" s="103"/>
      <c r="C70" s="103"/>
      <c r="D70" s="103"/>
      <c r="E70" s="4"/>
    </row>
    <row r="71" spans="1:5" x14ac:dyDescent="0.25">
      <c r="A71" s="102" t="s">
        <v>463</v>
      </c>
      <c r="B71" s="103"/>
      <c r="C71" s="103"/>
      <c r="D71" s="103"/>
      <c r="E71" s="4"/>
    </row>
    <row r="72" spans="1:5" x14ac:dyDescent="0.25">
      <c r="A72" s="102" t="s">
        <v>463</v>
      </c>
      <c r="B72" s="103"/>
      <c r="C72" s="103"/>
      <c r="D72" s="103"/>
      <c r="E72" s="4"/>
    </row>
    <row r="73" spans="1:5" x14ac:dyDescent="0.25">
      <c r="A73" s="102" t="s">
        <v>401</v>
      </c>
      <c r="B73" s="103"/>
      <c r="C73" s="103"/>
      <c r="D73" s="103"/>
      <c r="E73" s="4"/>
    </row>
    <row r="74" spans="1:5" x14ac:dyDescent="0.25">
      <c r="A74" s="102" t="s">
        <v>326</v>
      </c>
      <c r="B74" s="103"/>
      <c r="C74" s="103"/>
      <c r="D74" s="103"/>
      <c r="E74" s="4"/>
    </row>
    <row r="75" spans="1:5" x14ac:dyDescent="0.25">
      <c r="A75" s="102" t="s">
        <v>327</v>
      </c>
      <c r="B75" s="103"/>
      <c r="C75" s="103"/>
      <c r="D75" s="103"/>
      <c r="E75" s="4"/>
    </row>
    <row r="76" spans="1:5" x14ac:dyDescent="0.25">
      <c r="A76" s="102" t="s">
        <v>328</v>
      </c>
      <c r="B76" s="103"/>
      <c r="C76" s="103"/>
      <c r="D76" s="103"/>
      <c r="E76" s="4"/>
    </row>
    <row r="77" spans="1:5" x14ac:dyDescent="0.25">
      <c r="A77" s="105" t="s">
        <v>402</v>
      </c>
      <c r="B77" s="106">
        <v>14737400</v>
      </c>
      <c r="C77" s="106"/>
      <c r="D77" s="106">
        <v>14737400</v>
      </c>
      <c r="E77" s="4"/>
    </row>
    <row r="78" spans="1:5" x14ac:dyDescent="0.25">
      <c r="A78" s="102" t="s">
        <v>329</v>
      </c>
      <c r="B78" s="103"/>
      <c r="C78" s="103"/>
      <c r="D78" s="103"/>
      <c r="E78" s="4"/>
    </row>
    <row r="79" spans="1:5" x14ac:dyDescent="0.25">
      <c r="A79" s="104" t="s">
        <v>425</v>
      </c>
      <c r="B79" s="103"/>
      <c r="C79" s="103"/>
      <c r="D79" s="103"/>
      <c r="E79" s="4"/>
    </row>
    <row r="80" spans="1:5" x14ac:dyDescent="0.25">
      <c r="A80" s="104" t="s">
        <v>426</v>
      </c>
      <c r="B80" s="103"/>
      <c r="C80" s="103"/>
      <c r="D80" s="103"/>
      <c r="E80" s="4"/>
    </row>
    <row r="81" spans="1:5" x14ac:dyDescent="0.25">
      <c r="A81" s="104" t="s">
        <v>427</v>
      </c>
      <c r="B81" s="103"/>
      <c r="C81" s="103"/>
      <c r="D81" s="103"/>
      <c r="E81" s="4"/>
    </row>
    <row r="82" spans="1:5" x14ac:dyDescent="0.25">
      <c r="A82" s="104" t="s">
        <v>428</v>
      </c>
      <c r="B82" s="103"/>
      <c r="C82" s="103"/>
      <c r="D82" s="103"/>
      <c r="E82" s="4"/>
    </row>
    <row r="83" spans="1:5" x14ac:dyDescent="0.25">
      <c r="A83" s="104" t="s">
        <v>432</v>
      </c>
      <c r="B83" s="103"/>
      <c r="C83" s="103"/>
      <c r="D83" s="103"/>
      <c r="E83" s="4"/>
    </row>
    <row r="84" spans="1:5" x14ac:dyDescent="0.25">
      <c r="A84" s="104" t="s">
        <v>440</v>
      </c>
      <c r="B84" s="103"/>
      <c r="C84" s="103"/>
      <c r="D84" s="103"/>
      <c r="E84" s="4"/>
    </row>
    <row r="85" spans="1:5" x14ac:dyDescent="0.25">
      <c r="A85" s="102" t="s">
        <v>330</v>
      </c>
      <c r="B85" s="103"/>
      <c r="C85" s="103"/>
      <c r="D85" s="103"/>
      <c r="E85" s="4"/>
    </row>
    <row r="86" spans="1:5" x14ac:dyDescent="0.25">
      <c r="A86" s="105" t="s">
        <v>405</v>
      </c>
      <c r="B86" s="106"/>
      <c r="C86" s="106"/>
      <c r="D86" s="106"/>
      <c r="E86" s="4"/>
    </row>
    <row r="87" spans="1:5" x14ac:dyDescent="0.25">
      <c r="A87" s="104" t="s">
        <v>425</v>
      </c>
      <c r="B87" s="106"/>
      <c r="C87" s="106"/>
      <c r="D87" s="106"/>
      <c r="E87" s="4"/>
    </row>
    <row r="88" spans="1:5" x14ac:dyDescent="0.25">
      <c r="A88" s="104" t="s">
        <v>426</v>
      </c>
      <c r="B88" s="106"/>
      <c r="C88" s="106"/>
      <c r="D88" s="106"/>
      <c r="E88" s="4"/>
    </row>
    <row r="89" spans="1:5" x14ac:dyDescent="0.25">
      <c r="A89" s="104" t="s">
        <v>427</v>
      </c>
      <c r="B89" s="106"/>
      <c r="C89" s="106"/>
      <c r="D89" s="106"/>
      <c r="E89" s="4"/>
    </row>
    <row r="90" spans="1:5" x14ac:dyDescent="0.25">
      <c r="A90" s="104" t="s">
        <v>428</v>
      </c>
      <c r="B90" s="106"/>
      <c r="C90" s="106"/>
      <c r="D90" s="106"/>
      <c r="E90" s="4"/>
    </row>
    <row r="91" spans="1:5" x14ac:dyDescent="0.25">
      <c r="A91" s="104" t="s">
        <v>432</v>
      </c>
      <c r="B91" s="106"/>
      <c r="C91" s="106"/>
      <c r="D91" s="106"/>
      <c r="E91" s="4"/>
    </row>
    <row r="92" spans="1:5" x14ac:dyDescent="0.25">
      <c r="A92" s="104" t="s">
        <v>440</v>
      </c>
      <c r="B92" s="106"/>
      <c r="C92" s="106"/>
      <c r="D92" s="106"/>
      <c r="E92" s="4"/>
    </row>
    <row r="93" spans="1:5" x14ac:dyDescent="0.25">
      <c r="A93" s="105" t="s">
        <v>406</v>
      </c>
      <c r="B93" s="106">
        <f>B29+B59+B66</f>
        <v>461605052</v>
      </c>
      <c r="C93" s="106">
        <f>C29+C59+C66</f>
        <v>166794868</v>
      </c>
      <c r="D93" s="106">
        <f>D29+D59+D66</f>
        <v>294810184</v>
      </c>
      <c r="E93" s="4"/>
    </row>
    <row r="94" spans="1:5" x14ac:dyDescent="0.25">
      <c r="A94" s="105" t="s">
        <v>408</v>
      </c>
      <c r="B94" s="106"/>
      <c r="C94" s="106"/>
      <c r="D94" s="106"/>
      <c r="E94" s="4"/>
    </row>
    <row r="95" spans="1:5" x14ac:dyDescent="0.25">
      <c r="A95" s="104" t="s">
        <v>441</v>
      </c>
      <c r="B95" s="106"/>
      <c r="C95" s="106"/>
      <c r="D95" s="106"/>
      <c r="E95" s="4"/>
    </row>
    <row r="96" spans="1:5" x14ac:dyDescent="0.25">
      <c r="A96" s="105" t="s">
        <v>409</v>
      </c>
      <c r="B96" s="106"/>
      <c r="C96" s="106"/>
      <c r="D96" s="106"/>
      <c r="E96" s="4"/>
    </row>
    <row r="97" spans="1:5" x14ac:dyDescent="0.25">
      <c r="A97" s="105" t="s">
        <v>410</v>
      </c>
      <c r="B97" s="106"/>
      <c r="C97" s="106"/>
      <c r="D97" s="106"/>
      <c r="E97" s="4"/>
    </row>
    <row r="98" spans="1:5" x14ac:dyDescent="0.25">
      <c r="A98" s="102" t="s">
        <v>342</v>
      </c>
      <c r="B98" s="103"/>
      <c r="C98" s="103"/>
      <c r="D98" s="103"/>
      <c r="E98" s="4"/>
    </row>
    <row r="99" spans="1:5" x14ac:dyDescent="0.25">
      <c r="A99" s="102" t="s">
        <v>343</v>
      </c>
      <c r="B99" s="103"/>
      <c r="C99" s="103"/>
      <c r="D99" s="103"/>
      <c r="E99" s="4"/>
    </row>
    <row r="100" spans="1:5" x14ac:dyDescent="0.25">
      <c r="A100" s="102" t="s">
        <v>344</v>
      </c>
      <c r="B100" s="103">
        <v>136865</v>
      </c>
      <c r="C100" s="103"/>
      <c r="D100" s="103">
        <v>152135</v>
      </c>
      <c r="E100" s="4"/>
    </row>
    <row r="101" spans="1:5" x14ac:dyDescent="0.25">
      <c r="A101" s="102" t="s">
        <v>345</v>
      </c>
      <c r="B101" s="103">
        <v>11083665</v>
      </c>
      <c r="C101" s="103"/>
      <c r="D101" s="103">
        <v>10802563</v>
      </c>
      <c r="E101" s="4"/>
    </row>
    <row r="102" spans="1:5" x14ac:dyDescent="0.25">
      <c r="A102" s="102" t="s">
        <v>346</v>
      </c>
      <c r="B102" s="103"/>
      <c r="C102" s="103"/>
      <c r="D102" s="103"/>
      <c r="E102" s="4"/>
    </row>
    <row r="103" spans="1:5" x14ac:dyDescent="0.25">
      <c r="A103" s="105" t="s">
        <v>411</v>
      </c>
      <c r="B103" s="106">
        <v>11083665</v>
      </c>
      <c r="C103" s="106"/>
      <c r="D103" s="106">
        <v>10954698</v>
      </c>
      <c r="E103" s="4"/>
    </row>
    <row r="104" spans="1:5" x14ac:dyDescent="0.25">
      <c r="A104" s="105" t="s">
        <v>412</v>
      </c>
      <c r="B104" s="106">
        <v>7636657</v>
      </c>
      <c r="C104" s="106">
        <v>2228880</v>
      </c>
      <c r="D104" s="106">
        <v>5407777</v>
      </c>
      <c r="E104" s="4"/>
    </row>
    <row r="105" spans="1:5" x14ac:dyDescent="0.25">
      <c r="A105" s="105" t="s">
        <v>413</v>
      </c>
      <c r="B105" s="106"/>
      <c r="C105" s="106"/>
      <c r="D105" s="106"/>
      <c r="E105" s="4"/>
    </row>
    <row r="106" spans="1:5" x14ac:dyDescent="0.25">
      <c r="A106" s="102" t="s">
        <v>414</v>
      </c>
      <c r="B106" s="103">
        <v>4106</v>
      </c>
      <c r="C106" s="103"/>
      <c r="D106" s="103">
        <v>4106</v>
      </c>
      <c r="E106" s="4"/>
    </row>
    <row r="107" spans="1:5" x14ac:dyDescent="0.25">
      <c r="A107" s="102" t="s">
        <v>358</v>
      </c>
      <c r="B107" s="103"/>
      <c r="C107" s="103"/>
      <c r="D107" s="103"/>
      <c r="E107" s="4"/>
    </row>
    <row r="108" spans="1:5" x14ac:dyDescent="0.25">
      <c r="A108" s="102" t="s">
        <v>359</v>
      </c>
      <c r="B108" s="103"/>
      <c r="C108" s="103"/>
      <c r="D108" s="103"/>
      <c r="E108" s="4"/>
    </row>
    <row r="109" spans="1:5" x14ac:dyDescent="0.25">
      <c r="A109" s="102" t="s">
        <v>360</v>
      </c>
      <c r="B109" s="103"/>
      <c r="C109" s="103"/>
      <c r="D109" s="103"/>
      <c r="E109" s="4"/>
    </row>
    <row r="110" spans="1:5" ht="30" x14ac:dyDescent="0.25">
      <c r="A110" s="102" t="s">
        <v>361</v>
      </c>
      <c r="B110" s="103"/>
      <c r="C110" s="103"/>
      <c r="D110" s="103"/>
      <c r="E110" s="4"/>
    </row>
    <row r="111" spans="1:5" ht="30" x14ac:dyDescent="0.25">
      <c r="A111" s="102" t="s">
        <v>362</v>
      </c>
      <c r="B111" s="103"/>
      <c r="C111" s="103"/>
      <c r="D111" s="103"/>
      <c r="E111" s="4"/>
    </row>
    <row r="112" spans="1:5" ht="30" x14ac:dyDescent="0.25">
      <c r="A112" s="102" t="s">
        <v>363</v>
      </c>
      <c r="B112" s="103"/>
      <c r="C112" s="103"/>
      <c r="D112" s="103"/>
      <c r="E112" s="4"/>
    </row>
    <row r="113" spans="1:5" x14ac:dyDescent="0.25">
      <c r="A113" s="105" t="s">
        <v>415</v>
      </c>
      <c r="B113" s="106">
        <v>4106</v>
      </c>
      <c r="C113" s="106"/>
      <c r="D113" s="106">
        <v>4106</v>
      </c>
      <c r="E113" s="4"/>
    </row>
    <row r="114" spans="1:5" x14ac:dyDescent="0.25">
      <c r="A114" s="105" t="s">
        <v>416</v>
      </c>
      <c r="B114" s="106">
        <v>7640763</v>
      </c>
      <c r="C114" s="106">
        <v>2228880</v>
      </c>
      <c r="D114" s="106">
        <v>5411883</v>
      </c>
      <c r="E114" s="4"/>
    </row>
    <row r="115" spans="1:5" x14ac:dyDescent="0.25">
      <c r="A115" s="105" t="s">
        <v>364</v>
      </c>
      <c r="B115" s="106">
        <v>113400</v>
      </c>
      <c r="C115" s="106"/>
      <c r="D115" s="106"/>
      <c r="E115" s="4"/>
    </row>
    <row r="116" spans="1:5" x14ac:dyDescent="0.25">
      <c r="A116" s="102" t="s">
        <v>365</v>
      </c>
      <c r="B116" s="103"/>
      <c r="C116" s="103"/>
      <c r="D116" s="103"/>
      <c r="E116" s="4"/>
    </row>
    <row r="117" spans="1:5" x14ac:dyDescent="0.25">
      <c r="A117" s="102" t="s">
        <v>366</v>
      </c>
      <c r="B117" s="103"/>
      <c r="C117" s="103"/>
      <c r="D117" s="103"/>
      <c r="E117" s="4"/>
    </row>
    <row r="118" spans="1:5" x14ac:dyDescent="0.25">
      <c r="A118" s="102" t="s">
        <v>367</v>
      </c>
      <c r="B118" s="103"/>
      <c r="C118" s="103"/>
      <c r="D118" s="103"/>
      <c r="E118" s="4"/>
    </row>
    <row r="119" spans="1:5" x14ac:dyDescent="0.25">
      <c r="A119" s="105" t="s">
        <v>417</v>
      </c>
      <c r="B119" s="106"/>
      <c r="C119" s="106"/>
      <c r="D119" s="106"/>
      <c r="E119" s="4"/>
    </row>
    <row r="120" spans="1:5" ht="15.75" x14ac:dyDescent="0.25">
      <c r="A120" s="107" t="s">
        <v>418</v>
      </c>
      <c r="B120" s="108">
        <f>C120+D120</f>
        <v>478942133</v>
      </c>
      <c r="C120" s="108">
        <f>C114+C93</f>
        <v>169023748</v>
      </c>
      <c r="D120" s="108">
        <v>309918385</v>
      </c>
      <c r="E120" s="4"/>
    </row>
    <row r="121" spans="1:5" x14ac:dyDescent="0.25">
      <c r="A121" s="148" t="s">
        <v>368</v>
      </c>
      <c r="B121" s="37"/>
      <c r="C121" s="37"/>
      <c r="D121" s="37"/>
      <c r="E121" s="4"/>
    </row>
    <row r="122" spans="1:5" x14ac:dyDescent="0.25">
      <c r="A122" s="102" t="s">
        <v>369</v>
      </c>
      <c r="B122" s="103">
        <v>406746731</v>
      </c>
      <c r="C122" s="103"/>
      <c r="D122" s="103">
        <v>406746731</v>
      </c>
      <c r="E122" s="4"/>
    </row>
    <row r="123" spans="1:5" x14ac:dyDescent="0.25">
      <c r="A123" s="102" t="s">
        <v>370</v>
      </c>
      <c r="B123" s="103"/>
      <c r="C123" s="103"/>
      <c r="D123" s="103"/>
      <c r="E123" s="4"/>
    </row>
    <row r="124" spans="1:5" x14ac:dyDescent="0.25">
      <c r="A124" s="102" t="s">
        <v>371</v>
      </c>
      <c r="B124" s="103">
        <v>16733554</v>
      </c>
      <c r="C124" s="103"/>
      <c r="D124" s="103">
        <v>16733554</v>
      </c>
      <c r="E124" s="4"/>
    </row>
    <row r="125" spans="1:5" x14ac:dyDescent="0.25">
      <c r="A125" s="102" t="s">
        <v>372</v>
      </c>
      <c r="B125" s="103">
        <v>-118297750</v>
      </c>
      <c r="C125" s="103"/>
      <c r="D125" s="103">
        <v>-118297750</v>
      </c>
      <c r="E125" s="4"/>
    </row>
    <row r="126" spans="1:5" x14ac:dyDescent="0.25">
      <c r="A126" s="102" t="s">
        <v>373</v>
      </c>
      <c r="B126" s="103"/>
      <c r="C126" s="103"/>
      <c r="D126" s="103"/>
      <c r="E126" s="4"/>
    </row>
    <row r="127" spans="1:5" x14ac:dyDescent="0.25">
      <c r="A127" s="102" t="s">
        <v>374</v>
      </c>
      <c r="B127" s="103">
        <v>-3251259</v>
      </c>
      <c r="C127" s="103"/>
      <c r="D127" s="103">
        <v>-3251259</v>
      </c>
      <c r="E127" s="4"/>
    </row>
    <row r="128" spans="1:5" x14ac:dyDescent="0.25">
      <c r="A128" s="105" t="s">
        <v>419</v>
      </c>
      <c r="B128" s="106">
        <v>301931276</v>
      </c>
      <c r="C128" s="106"/>
      <c r="D128" s="106">
        <v>301931276</v>
      </c>
      <c r="E128" s="4"/>
    </row>
    <row r="129" spans="1:5" x14ac:dyDescent="0.25">
      <c r="A129" s="105" t="s">
        <v>420</v>
      </c>
      <c r="B129" s="106">
        <v>1105995</v>
      </c>
      <c r="C129" s="106"/>
      <c r="D129" s="106">
        <v>1105995</v>
      </c>
      <c r="E129" s="4"/>
    </row>
    <row r="130" spans="1:5" x14ac:dyDescent="0.25">
      <c r="A130" s="105" t="s">
        <v>421</v>
      </c>
      <c r="B130" s="106">
        <v>3604420</v>
      </c>
      <c r="C130" s="106"/>
      <c r="D130" s="106">
        <v>3604420</v>
      </c>
      <c r="E130" s="4"/>
    </row>
    <row r="131" spans="1:5" x14ac:dyDescent="0.25">
      <c r="A131" s="102" t="s">
        <v>387</v>
      </c>
      <c r="B131" s="103">
        <v>247127</v>
      </c>
      <c r="C131" s="103"/>
      <c r="D131" s="103">
        <v>247127</v>
      </c>
      <c r="E131" s="4"/>
    </row>
    <row r="132" spans="1:5" x14ac:dyDescent="0.25">
      <c r="A132" s="102" t="s">
        <v>388</v>
      </c>
      <c r="B132" s="103"/>
      <c r="C132" s="103"/>
      <c r="D132" s="103"/>
      <c r="E132" s="4"/>
    </row>
    <row r="133" spans="1:5" x14ac:dyDescent="0.25">
      <c r="A133" s="102" t="s">
        <v>389</v>
      </c>
      <c r="B133" s="103">
        <v>37402</v>
      </c>
      <c r="C133" s="103"/>
      <c r="D133" s="103">
        <v>37402</v>
      </c>
      <c r="E133" s="4"/>
    </row>
    <row r="134" spans="1:5" x14ac:dyDescent="0.25">
      <c r="A134" s="102" t="s">
        <v>390</v>
      </c>
      <c r="B134" s="103"/>
      <c r="C134" s="103"/>
      <c r="D134" s="103"/>
      <c r="E134" s="4"/>
    </row>
    <row r="135" spans="1:5" ht="30" x14ac:dyDescent="0.25">
      <c r="A135" s="102" t="s">
        <v>391</v>
      </c>
      <c r="B135" s="103"/>
      <c r="C135" s="103"/>
      <c r="D135" s="103"/>
      <c r="E135" s="4"/>
    </row>
    <row r="136" spans="1:5" ht="30" x14ac:dyDescent="0.25">
      <c r="A136" s="102" t="s">
        <v>392</v>
      </c>
      <c r="B136" s="103"/>
      <c r="C136" s="103"/>
      <c r="D136" s="103"/>
      <c r="E136" s="4"/>
    </row>
    <row r="137" spans="1:5" ht="30" x14ac:dyDescent="0.25">
      <c r="A137" s="102" t="s">
        <v>393</v>
      </c>
      <c r="B137" s="103"/>
      <c r="C137" s="103"/>
      <c r="D137" s="103"/>
      <c r="E137" s="4"/>
    </row>
    <row r="138" spans="1:5" ht="30" x14ac:dyDescent="0.25">
      <c r="A138" s="102" t="s">
        <v>394</v>
      </c>
      <c r="B138" s="103">
        <v>284529</v>
      </c>
      <c r="C138" s="103"/>
      <c r="D138" s="103">
        <v>284529</v>
      </c>
      <c r="E138" s="4"/>
    </row>
    <row r="139" spans="1:5" x14ac:dyDescent="0.25">
      <c r="A139" s="105" t="s">
        <v>422</v>
      </c>
      <c r="B139" s="106">
        <v>4994944</v>
      </c>
      <c r="C139" s="106"/>
      <c r="D139" s="106">
        <v>4994944</v>
      </c>
      <c r="E139" s="4"/>
    </row>
    <row r="140" spans="1:5" x14ac:dyDescent="0.25">
      <c r="A140" s="105" t="s">
        <v>395</v>
      </c>
      <c r="B140" s="106"/>
      <c r="C140" s="106"/>
      <c r="D140" s="106"/>
      <c r="E140" s="4"/>
    </row>
    <row r="141" spans="1:5" x14ac:dyDescent="0.25">
      <c r="A141" s="105" t="s">
        <v>396</v>
      </c>
      <c r="B141" s="106"/>
      <c r="C141" s="106"/>
      <c r="D141" s="106"/>
      <c r="E141" s="4"/>
    </row>
    <row r="142" spans="1:5" x14ac:dyDescent="0.25">
      <c r="A142" s="102" t="s">
        <v>397</v>
      </c>
      <c r="B142" s="103">
        <v>1974583</v>
      </c>
      <c r="C142" s="103"/>
      <c r="D142" s="103">
        <v>1974583</v>
      </c>
      <c r="E142" s="4"/>
    </row>
    <row r="143" spans="1:5" x14ac:dyDescent="0.25">
      <c r="A143" s="102" t="s">
        <v>398</v>
      </c>
      <c r="B143" s="103">
        <v>1017582</v>
      </c>
      <c r="C143" s="103"/>
      <c r="D143" s="103">
        <v>1017582</v>
      </c>
      <c r="E143" s="4"/>
    </row>
    <row r="144" spans="1:5" x14ac:dyDescent="0.25">
      <c r="A144" s="102" t="s">
        <v>399</v>
      </c>
      <c r="B144" s="103"/>
      <c r="C144" s="103"/>
      <c r="D144" s="103"/>
      <c r="E144" s="4"/>
    </row>
    <row r="145" spans="1:5" x14ac:dyDescent="0.25">
      <c r="A145" s="105" t="s">
        <v>423</v>
      </c>
      <c r="B145" s="106">
        <v>2992165</v>
      </c>
      <c r="C145" s="106"/>
      <c r="D145" s="106">
        <v>2992165</v>
      </c>
      <c r="E145" s="4"/>
    </row>
    <row r="146" spans="1:5" ht="15.75" x14ac:dyDescent="0.25">
      <c r="A146" s="107" t="s">
        <v>424</v>
      </c>
      <c r="B146" s="108">
        <v>309918385</v>
      </c>
      <c r="C146" s="108"/>
      <c r="D146" s="108">
        <v>309918385</v>
      </c>
      <c r="E146" s="4"/>
    </row>
    <row r="147" spans="1:5" x14ac:dyDescent="0.25">
      <c r="A147" s="37" t="s">
        <v>434</v>
      </c>
      <c r="B147" s="37"/>
      <c r="C147" s="37"/>
      <c r="D147" s="37"/>
      <c r="E147" s="4"/>
    </row>
    <row r="148" spans="1:5" x14ac:dyDescent="0.25">
      <c r="A148" s="37"/>
      <c r="B148" s="37"/>
      <c r="C148" s="37"/>
      <c r="D148" s="37"/>
      <c r="E148" s="4"/>
    </row>
    <row r="149" spans="1:5" x14ac:dyDescent="0.25">
      <c r="A149" s="37"/>
      <c r="B149" s="37"/>
      <c r="C149" s="37"/>
      <c r="D149" s="37"/>
      <c r="E149" s="4"/>
    </row>
    <row r="150" spans="1:5" x14ac:dyDescent="0.25">
      <c r="A150" s="37"/>
      <c r="B150" s="37"/>
      <c r="C150" s="37"/>
      <c r="D150" s="37"/>
      <c r="E150" s="4"/>
    </row>
    <row r="151" spans="1:5" x14ac:dyDescent="0.25">
      <c r="A151" s="37" t="s">
        <v>435</v>
      </c>
      <c r="B151" s="37"/>
      <c r="C151" s="37"/>
      <c r="D151" s="37"/>
      <c r="E151" s="4"/>
    </row>
    <row r="152" spans="1:5" x14ac:dyDescent="0.25">
      <c r="A152" s="37"/>
      <c r="B152" s="37"/>
      <c r="C152" s="37"/>
      <c r="D152" s="37"/>
      <c r="E152" s="4"/>
    </row>
    <row r="153" spans="1:5" x14ac:dyDescent="0.25">
      <c r="A153" s="37"/>
      <c r="B153" s="37"/>
      <c r="C153" s="37"/>
      <c r="D153" s="37"/>
      <c r="E153" s="4"/>
    </row>
    <row r="154" spans="1:5" x14ac:dyDescent="0.25">
      <c r="A154" s="37"/>
      <c r="B154" s="37"/>
      <c r="C154" s="37"/>
      <c r="D154" s="37"/>
      <c r="E154" s="4"/>
    </row>
    <row r="155" spans="1:5" x14ac:dyDescent="0.25">
      <c r="A155" s="37" t="s">
        <v>436</v>
      </c>
      <c r="B155" s="37"/>
      <c r="C155" s="37"/>
      <c r="D155" s="37"/>
      <c r="E155" s="4"/>
    </row>
    <row r="156" spans="1:5" x14ac:dyDescent="0.25">
      <c r="A156" s="37"/>
      <c r="B156" s="37"/>
      <c r="C156" s="37"/>
      <c r="D156" s="37"/>
      <c r="E156" s="4"/>
    </row>
    <row r="157" spans="1:5" x14ac:dyDescent="0.25">
      <c r="A157" s="37"/>
      <c r="B157" s="37"/>
      <c r="C157" s="37"/>
      <c r="D157" s="37"/>
      <c r="E157" s="4"/>
    </row>
    <row r="158" spans="1:5" x14ac:dyDescent="0.25">
      <c r="A158" s="37"/>
      <c r="B158" s="37"/>
      <c r="C158" s="37"/>
      <c r="D158" s="37"/>
      <c r="E158" s="4"/>
    </row>
    <row r="159" spans="1:5" x14ac:dyDescent="0.25">
      <c r="A159" s="37" t="s">
        <v>437</v>
      </c>
      <c r="B159" s="37"/>
      <c r="C159" s="37"/>
      <c r="D159" s="37"/>
      <c r="E159" s="4"/>
    </row>
    <row r="160" spans="1:5" x14ac:dyDescent="0.25">
      <c r="A160" s="37"/>
      <c r="B160" s="37"/>
      <c r="C160" s="37"/>
      <c r="D160" s="37"/>
      <c r="E160" s="4"/>
    </row>
    <row r="161" spans="1:5" x14ac:dyDescent="0.25">
      <c r="A161" s="37"/>
      <c r="B161" s="37"/>
      <c r="C161" s="37"/>
      <c r="D161" s="37"/>
      <c r="E161" s="4"/>
    </row>
    <row r="162" spans="1:5" x14ac:dyDescent="0.25">
      <c r="A162" s="37"/>
      <c r="B162" s="37"/>
      <c r="C162" s="37"/>
      <c r="D162" s="37"/>
      <c r="E162" s="4"/>
    </row>
    <row r="163" spans="1:5" x14ac:dyDescent="0.25">
      <c r="A163" s="37" t="s">
        <v>438</v>
      </c>
      <c r="B163" s="37"/>
      <c r="C163" s="37"/>
      <c r="D163" s="37"/>
      <c r="E163" s="4"/>
    </row>
    <row r="164" spans="1:5" x14ac:dyDescent="0.25">
      <c r="A164" s="37"/>
      <c r="B164" s="37"/>
      <c r="C164" s="37"/>
      <c r="D164" s="37"/>
      <c r="E164" s="4"/>
    </row>
    <row r="165" spans="1:5" x14ac:dyDescent="0.25">
      <c r="A165" s="37"/>
      <c r="B165" s="37"/>
      <c r="C165" s="37"/>
      <c r="D165" s="37"/>
      <c r="E165" s="4"/>
    </row>
    <row r="166" spans="1:5" x14ac:dyDescent="0.25">
      <c r="A166" s="37"/>
      <c r="B166" s="37"/>
      <c r="C166" s="37"/>
      <c r="D166" s="37"/>
      <c r="E166" s="4"/>
    </row>
    <row r="167" spans="1:5" x14ac:dyDescent="0.25">
      <c r="A167" s="37" t="s">
        <v>439</v>
      </c>
      <c r="B167" s="37"/>
      <c r="C167" s="37"/>
      <c r="D167" s="37"/>
      <c r="E167" s="4"/>
    </row>
    <row r="168" spans="1:5" x14ac:dyDescent="0.25">
      <c r="A168" s="37"/>
      <c r="B168" s="26"/>
      <c r="C168" s="26"/>
      <c r="D168" s="26"/>
    </row>
    <row r="169" spans="1:5" x14ac:dyDescent="0.25">
      <c r="A169" s="37"/>
      <c r="B169" s="26"/>
      <c r="C169" s="26"/>
      <c r="D169" s="26"/>
    </row>
    <row r="170" spans="1:5" x14ac:dyDescent="0.25">
      <c r="A170" s="37"/>
      <c r="B170" s="26"/>
      <c r="C170" s="26"/>
      <c r="D170" s="26"/>
    </row>
    <row r="171" spans="1:5" ht="30" x14ac:dyDescent="0.25">
      <c r="A171" s="115" t="s">
        <v>461</v>
      </c>
      <c r="B171" s="26"/>
      <c r="C171" s="26"/>
      <c r="D171" s="26"/>
    </row>
    <row r="172" spans="1:5" x14ac:dyDescent="0.25">
      <c r="A172" s="26"/>
      <c r="B172" s="26"/>
      <c r="C172" s="26"/>
      <c r="D172" s="26"/>
    </row>
    <row r="173" spans="1:5" x14ac:dyDescent="0.25">
      <c r="A173" s="26"/>
      <c r="B173" s="26"/>
      <c r="C173" s="26"/>
      <c r="D173" s="26"/>
    </row>
    <row r="174" spans="1:5" x14ac:dyDescent="0.25">
      <c r="A174" s="26"/>
      <c r="B174" s="26"/>
      <c r="C174" s="26"/>
      <c r="D174" s="26"/>
    </row>
    <row r="175" spans="1:5" x14ac:dyDescent="0.25">
      <c r="A175" s="26"/>
      <c r="B175" s="26"/>
      <c r="C175" s="26"/>
      <c r="D175" s="26"/>
    </row>
    <row r="176" spans="1:5" x14ac:dyDescent="0.25">
      <c r="A176" s="26"/>
      <c r="B176" s="26"/>
      <c r="C176" s="26"/>
      <c r="D176" s="26"/>
    </row>
  </sheetData>
  <mergeCells count="2">
    <mergeCell ref="A2:D2"/>
    <mergeCell ref="A3:D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fitToHeight="4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76"/>
  <sheetViews>
    <sheetView workbookViewId="0">
      <selection activeCell="B5" sqref="B5"/>
    </sheetView>
  </sheetViews>
  <sheetFormatPr defaultRowHeight="15" x14ac:dyDescent="0.25"/>
  <cols>
    <col min="1" max="1" width="85.85546875" customWidth="1"/>
    <col min="2" max="2" width="15.28515625" customWidth="1"/>
    <col min="3" max="3" width="18.5703125" customWidth="1"/>
    <col min="4" max="4" width="16.85546875" customWidth="1"/>
  </cols>
  <sheetData>
    <row r="1" spans="1:8" x14ac:dyDescent="0.25">
      <c r="A1" s="116" t="s">
        <v>464</v>
      </c>
    </row>
    <row r="2" spans="1:8" ht="22.5" customHeight="1" x14ac:dyDescent="0.25">
      <c r="A2" s="465" t="s">
        <v>976</v>
      </c>
      <c r="B2" s="466"/>
      <c r="C2" s="466"/>
      <c r="D2" s="466"/>
      <c r="E2" s="206"/>
      <c r="F2" s="205"/>
      <c r="G2" s="205"/>
      <c r="H2" s="205"/>
    </row>
    <row r="3" spans="1:8" ht="24" customHeight="1" x14ac:dyDescent="0.25">
      <c r="A3" s="469" t="s">
        <v>905</v>
      </c>
      <c r="B3" s="466"/>
      <c r="C3" s="466"/>
      <c r="D3" s="466"/>
      <c r="E3" s="203"/>
      <c r="F3" s="205"/>
      <c r="G3" s="205"/>
      <c r="H3" s="205"/>
    </row>
    <row r="4" spans="1:8" ht="24" customHeight="1" x14ac:dyDescent="0.25">
      <c r="A4" s="60"/>
      <c r="B4" s="203"/>
      <c r="C4" s="203"/>
      <c r="D4" s="203"/>
      <c r="E4" s="203"/>
      <c r="F4" s="205"/>
      <c r="G4" s="205"/>
      <c r="H4" s="205"/>
    </row>
    <row r="5" spans="1:8" ht="15.75" x14ac:dyDescent="0.3">
      <c r="A5" s="170" t="s">
        <v>954</v>
      </c>
      <c r="B5" s="195" t="s">
        <v>1026</v>
      </c>
      <c r="C5" s="196"/>
      <c r="D5" s="196"/>
      <c r="E5" s="196"/>
    </row>
    <row r="6" spans="1:8" ht="26.25" x14ac:dyDescent="0.25">
      <c r="A6" s="38" t="s">
        <v>236</v>
      </c>
      <c r="B6" s="62" t="s">
        <v>431</v>
      </c>
      <c r="C6" s="62" t="s">
        <v>429</v>
      </c>
      <c r="D6" s="62" t="s">
        <v>430</v>
      </c>
      <c r="E6" s="4"/>
    </row>
    <row r="7" spans="1:8" x14ac:dyDescent="0.25">
      <c r="A7" s="147" t="s">
        <v>475</v>
      </c>
      <c r="B7" s="175"/>
      <c r="C7" s="175"/>
      <c r="D7" s="175"/>
      <c r="E7" s="4"/>
    </row>
    <row r="8" spans="1:8" x14ac:dyDescent="0.25">
      <c r="A8" s="102" t="s">
        <v>316</v>
      </c>
      <c r="B8" s="103"/>
      <c r="C8" s="103"/>
      <c r="D8" s="103"/>
      <c r="E8" s="4"/>
    </row>
    <row r="9" spans="1:8" x14ac:dyDescent="0.25">
      <c r="A9" s="104" t="s">
        <v>425</v>
      </c>
      <c r="B9" s="103"/>
      <c r="C9" s="103"/>
      <c r="D9" s="103"/>
      <c r="E9" s="4"/>
    </row>
    <row r="10" spans="1:8" x14ac:dyDescent="0.25">
      <c r="A10" s="104" t="s">
        <v>426</v>
      </c>
      <c r="B10" s="103"/>
      <c r="C10" s="103"/>
      <c r="D10" s="103"/>
      <c r="E10" s="4"/>
    </row>
    <row r="11" spans="1:8" x14ac:dyDescent="0.25">
      <c r="A11" s="104" t="s">
        <v>427</v>
      </c>
      <c r="B11" s="103"/>
      <c r="C11" s="103"/>
      <c r="D11" s="103"/>
      <c r="E11" s="4"/>
    </row>
    <row r="12" spans="1:8" x14ac:dyDescent="0.25">
      <c r="A12" s="104" t="s">
        <v>428</v>
      </c>
      <c r="B12" s="103"/>
      <c r="C12" s="103"/>
      <c r="D12" s="103"/>
      <c r="E12" s="4"/>
    </row>
    <row r="13" spans="1:8" x14ac:dyDescent="0.25">
      <c r="A13" s="104" t="s">
        <v>432</v>
      </c>
      <c r="B13" s="103"/>
      <c r="C13" s="103"/>
      <c r="D13" s="103"/>
      <c r="E13" s="4"/>
    </row>
    <row r="14" spans="1:8" x14ac:dyDescent="0.25">
      <c r="A14" s="104" t="s">
        <v>433</v>
      </c>
      <c r="B14" s="103"/>
      <c r="C14" s="103"/>
      <c r="D14" s="103"/>
      <c r="E14" s="4"/>
    </row>
    <row r="15" spans="1:8" x14ac:dyDescent="0.25">
      <c r="A15" s="102" t="s">
        <v>317</v>
      </c>
      <c r="B15" s="103">
        <v>49900</v>
      </c>
      <c r="C15" s="103">
        <v>49900</v>
      </c>
      <c r="D15" s="103"/>
      <c r="E15" s="4"/>
    </row>
    <row r="16" spans="1:8" x14ac:dyDescent="0.25">
      <c r="A16" s="104" t="s">
        <v>425</v>
      </c>
      <c r="B16" s="103"/>
      <c r="C16" s="103"/>
      <c r="D16" s="103"/>
      <c r="E16" s="4"/>
    </row>
    <row r="17" spans="1:5" x14ac:dyDescent="0.25">
      <c r="A17" s="104" t="s">
        <v>426</v>
      </c>
      <c r="B17" s="103"/>
      <c r="C17" s="103"/>
      <c r="D17" s="103"/>
      <c r="E17" s="4"/>
    </row>
    <row r="18" spans="1:5" x14ac:dyDescent="0.25">
      <c r="A18" s="104" t="s">
        <v>427</v>
      </c>
      <c r="B18" s="103"/>
      <c r="C18" s="103"/>
      <c r="D18" s="103"/>
      <c r="E18" s="4"/>
    </row>
    <row r="19" spans="1:5" x14ac:dyDescent="0.25">
      <c r="A19" s="104" t="s">
        <v>428</v>
      </c>
      <c r="B19" s="103"/>
      <c r="C19" s="103"/>
      <c r="D19" s="103"/>
      <c r="E19" s="4"/>
    </row>
    <row r="20" spans="1:5" x14ac:dyDescent="0.25">
      <c r="A20" s="104" t="s">
        <v>432</v>
      </c>
      <c r="B20" s="103">
        <v>49900</v>
      </c>
      <c r="C20" s="103">
        <v>49900</v>
      </c>
      <c r="D20" s="103"/>
      <c r="E20" s="4"/>
    </row>
    <row r="21" spans="1:5" x14ac:dyDescent="0.25">
      <c r="A21" s="104" t="s">
        <v>433</v>
      </c>
      <c r="B21" s="103"/>
      <c r="C21" s="103"/>
      <c r="D21" s="103"/>
      <c r="E21" s="4"/>
    </row>
    <row r="22" spans="1:5" x14ac:dyDescent="0.25">
      <c r="A22" s="102" t="s">
        <v>318</v>
      </c>
      <c r="B22" s="103"/>
      <c r="C22" s="103"/>
      <c r="D22" s="103"/>
      <c r="E22" s="4"/>
    </row>
    <row r="23" spans="1:5" x14ac:dyDescent="0.25">
      <c r="A23" s="104" t="s">
        <v>425</v>
      </c>
      <c r="B23" s="103"/>
      <c r="C23" s="103"/>
      <c r="D23" s="103"/>
      <c r="E23" s="4"/>
    </row>
    <row r="24" spans="1:5" x14ac:dyDescent="0.25">
      <c r="A24" s="104" t="s">
        <v>426</v>
      </c>
      <c r="B24" s="103"/>
      <c r="C24" s="103"/>
      <c r="D24" s="103"/>
      <c r="E24" s="4"/>
    </row>
    <row r="25" spans="1:5" x14ac:dyDescent="0.25">
      <c r="A25" s="104" t="s">
        <v>427</v>
      </c>
      <c r="B25" s="103"/>
      <c r="C25" s="103"/>
      <c r="D25" s="103"/>
      <c r="E25" s="4"/>
    </row>
    <row r="26" spans="1:5" x14ac:dyDescent="0.25">
      <c r="A26" s="104" t="s">
        <v>428</v>
      </c>
      <c r="B26" s="103"/>
      <c r="C26" s="103"/>
      <c r="D26" s="103"/>
      <c r="E26" s="4"/>
    </row>
    <row r="27" spans="1:5" x14ac:dyDescent="0.25">
      <c r="A27" s="104" t="s">
        <v>432</v>
      </c>
      <c r="B27" s="103"/>
      <c r="C27" s="103"/>
      <c r="D27" s="103"/>
      <c r="E27" s="4"/>
    </row>
    <row r="28" spans="1:5" x14ac:dyDescent="0.25">
      <c r="A28" s="104" t="s">
        <v>433</v>
      </c>
      <c r="B28" s="103"/>
      <c r="C28" s="103"/>
      <c r="D28" s="103"/>
      <c r="E28" s="4"/>
    </row>
    <row r="29" spans="1:5" x14ac:dyDescent="0.25">
      <c r="A29" s="105" t="s">
        <v>403</v>
      </c>
      <c r="B29" s="106">
        <v>49900</v>
      </c>
      <c r="C29" s="106">
        <v>49900</v>
      </c>
      <c r="D29" s="106"/>
      <c r="E29" s="4"/>
    </row>
    <row r="30" spans="1:5" x14ac:dyDescent="0.25">
      <c r="A30" s="104" t="s">
        <v>425</v>
      </c>
      <c r="B30" s="106"/>
      <c r="C30" s="106"/>
      <c r="D30" s="106"/>
      <c r="E30" s="4"/>
    </row>
    <row r="31" spans="1:5" x14ac:dyDescent="0.25">
      <c r="A31" s="104" t="s">
        <v>426</v>
      </c>
      <c r="B31" s="106"/>
      <c r="C31" s="106"/>
      <c r="D31" s="106"/>
      <c r="E31" s="4"/>
    </row>
    <row r="32" spans="1:5" x14ac:dyDescent="0.25">
      <c r="A32" s="104" t="s">
        <v>427</v>
      </c>
      <c r="B32" s="106"/>
      <c r="C32" s="106"/>
      <c r="D32" s="106"/>
      <c r="E32" s="4"/>
    </row>
    <row r="33" spans="1:5" x14ac:dyDescent="0.25">
      <c r="A33" s="104" t="s">
        <v>428</v>
      </c>
      <c r="B33" s="106"/>
      <c r="C33" s="106"/>
      <c r="D33" s="106"/>
      <c r="E33" s="4"/>
    </row>
    <row r="34" spans="1:5" x14ac:dyDescent="0.25">
      <c r="A34" s="104" t="s">
        <v>432</v>
      </c>
      <c r="B34" s="106"/>
      <c r="C34" s="106"/>
      <c r="D34" s="106"/>
      <c r="E34" s="4"/>
    </row>
    <row r="35" spans="1:5" x14ac:dyDescent="0.25">
      <c r="A35" s="104" t="s">
        <v>440</v>
      </c>
      <c r="B35" s="106"/>
      <c r="C35" s="106"/>
      <c r="D35" s="106"/>
      <c r="E35" s="4"/>
    </row>
    <row r="36" spans="1:5" x14ac:dyDescent="0.25">
      <c r="A36" s="102" t="s">
        <v>319</v>
      </c>
      <c r="B36" s="103"/>
      <c r="C36" s="103"/>
      <c r="D36" s="103"/>
      <c r="E36" s="4"/>
    </row>
    <row r="37" spans="1:5" x14ac:dyDescent="0.25">
      <c r="A37" s="104" t="s">
        <v>425</v>
      </c>
      <c r="B37" s="103"/>
      <c r="C37" s="103"/>
      <c r="D37" s="103"/>
      <c r="E37" s="4"/>
    </row>
    <row r="38" spans="1:5" x14ac:dyDescent="0.25">
      <c r="A38" s="104" t="s">
        <v>426</v>
      </c>
      <c r="B38" s="103"/>
      <c r="C38" s="103"/>
      <c r="D38" s="103"/>
      <c r="E38" s="4"/>
    </row>
    <row r="39" spans="1:5" x14ac:dyDescent="0.25">
      <c r="A39" s="104" t="s">
        <v>427</v>
      </c>
      <c r="B39" s="103"/>
      <c r="C39" s="103"/>
      <c r="D39" s="103"/>
      <c r="E39" s="4"/>
    </row>
    <row r="40" spans="1:5" x14ac:dyDescent="0.25">
      <c r="A40" s="104" t="s">
        <v>428</v>
      </c>
      <c r="B40" s="103"/>
      <c r="C40" s="103"/>
      <c r="D40" s="103"/>
      <c r="E40" s="4"/>
    </row>
    <row r="41" spans="1:5" x14ac:dyDescent="0.25">
      <c r="A41" s="104" t="s">
        <v>432</v>
      </c>
      <c r="B41" s="103"/>
      <c r="C41" s="103"/>
      <c r="D41" s="103"/>
      <c r="E41" s="4"/>
    </row>
    <row r="42" spans="1:5" x14ac:dyDescent="0.25">
      <c r="A42" s="104" t="s">
        <v>440</v>
      </c>
      <c r="B42" s="103"/>
      <c r="C42" s="103"/>
      <c r="D42" s="103"/>
      <c r="E42" s="4"/>
    </row>
    <row r="43" spans="1:5" x14ac:dyDescent="0.25">
      <c r="A43" s="102" t="s">
        <v>320</v>
      </c>
      <c r="B43" s="103"/>
      <c r="C43" s="103"/>
      <c r="D43" s="103"/>
      <c r="E43" s="4"/>
    </row>
    <row r="44" spans="1:5" x14ac:dyDescent="0.25">
      <c r="A44" s="104" t="s">
        <v>425</v>
      </c>
      <c r="B44" s="103"/>
      <c r="C44" s="103"/>
      <c r="D44" s="103"/>
      <c r="E44" s="4"/>
    </row>
    <row r="45" spans="1:5" x14ac:dyDescent="0.25">
      <c r="A45" s="104" t="s">
        <v>426</v>
      </c>
      <c r="B45" s="103"/>
      <c r="C45" s="103"/>
      <c r="D45" s="103"/>
      <c r="E45" s="4"/>
    </row>
    <row r="46" spans="1:5" x14ac:dyDescent="0.25">
      <c r="A46" s="104" t="s">
        <v>427</v>
      </c>
      <c r="B46" s="103"/>
      <c r="C46" s="103"/>
      <c r="D46" s="103"/>
      <c r="E46" s="4"/>
    </row>
    <row r="47" spans="1:5" x14ac:dyDescent="0.25">
      <c r="A47" s="104" t="s">
        <v>428</v>
      </c>
      <c r="B47" s="103"/>
      <c r="C47" s="103"/>
      <c r="D47" s="103"/>
      <c r="E47" s="4"/>
    </row>
    <row r="48" spans="1:5" x14ac:dyDescent="0.25">
      <c r="A48" s="104" t="s">
        <v>432</v>
      </c>
      <c r="B48" s="103"/>
      <c r="C48" s="103"/>
      <c r="D48" s="103"/>
      <c r="E48" s="4"/>
    </row>
    <row r="49" spans="1:5" x14ac:dyDescent="0.25">
      <c r="A49" s="104" t="s">
        <v>440</v>
      </c>
      <c r="B49" s="103"/>
      <c r="C49" s="103"/>
      <c r="D49" s="103"/>
      <c r="E49" s="4"/>
    </row>
    <row r="50" spans="1:5" x14ac:dyDescent="0.25">
      <c r="A50" s="102" t="s">
        <v>321</v>
      </c>
      <c r="B50" s="103"/>
      <c r="C50" s="103"/>
      <c r="D50" s="103"/>
      <c r="E50" s="4"/>
    </row>
    <row r="51" spans="1:5" x14ac:dyDescent="0.25">
      <c r="A51" s="104" t="s">
        <v>425</v>
      </c>
      <c r="B51" s="103"/>
      <c r="C51" s="103"/>
      <c r="D51" s="103"/>
      <c r="E51" s="4"/>
    </row>
    <row r="52" spans="1:5" x14ac:dyDescent="0.25">
      <c r="A52" s="104" t="s">
        <v>426</v>
      </c>
      <c r="B52" s="103"/>
      <c r="C52" s="103"/>
      <c r="D52" s="103"/>
      <c r="E52" s="4"/>
    </row>
    <row r="53" spans="1:5" x14ac:dyDescent="0.25">
      <c r="A53" s="104" t="s">
        <v>427</v>
      </c>
      <c r="B53" s="103"/>
      <c r="C53" s="103"/>
      <c r="D53" s="103"/>
      <c r="E53" s="4"/>
    </row>
    <row r="54" spans="1:5" x14ac:dyDescent="0.25">
      <c r="A54" s="104" t="s">
        <v>428</v>
      </c>
      <c r="B54" s="103"/>
      <c r="C54" s="103"/>
      <c r="D54" s="103"/>
      <c r="E54" s="4"/>
    </row>
    <row r="55" spans="1:5" x14ac:dyDescent="0.25">
      <c r="A55" s="104" t="s">
        <v>432</v>
      </c>
      <c r="B55" s="103"/>
      <c r="C55" s="103"/>
      <c r="D55" s="103"/>
      <c r="E55" s="4"/>
    </row>
    <row r="56" spans="1:5" x14ac:dyDescent="0.25">
      <c r="A56" s="104" t="s">
        <v>440</v>
      </c>
      <c r="B56" s="103"/>
      <c r="C56" s="103"/>
      <c r="D56" s="103"/>
      <c r="E56" s="4"/>
    </row>
    <row r="57" spans="1:5" x14ac:dyDescent="0.25">
      <c r="A57" s="102" t="s">
        <v>322</v>
      </c>
      <c r="B57" s="103"/>
      <c r="C57" s="103"/>
      <c r="D57" s="103"/>
      <c r="E57" s="4"/>
    </row>
    <row r="58" spans="1:5" x14ac:dyDescent="0.25">
      <c r="A58" s="102" t="s">
        <v>323</v>
      </c>
      <c r="B58" s="103"/>
      <c r="C58" s="103"/>
      <c r="D58" s="103"/>
      <c r="E58" s="4"/>
    </row>
    <row r="59" spans="1:5" x14ac:dyDescent="0.25">
      <c r="A59" s="105" t="s">
        <v>404</v>
      </c>
      <c r="B59" s="106">
        <v>6581828</v>
      </c>
      <c r="C59" s="106">
        <v>5837459</v>
      </c>
      <c r="D59" s="106">
        <v>744369</v>
      </c>
      <c r="E59" s="4"/>
    </row>
    <row r="60" spans="1:5" x14ac:dyDescent="0.25">
      <c r="A60" s="104" t="s">
        <v>425</v>
      </c>
      <c r="B60" s="106"/>
      <c r="C60" s="106"/>
      <c r="D60" s="106"/>
      <c r="E60" s="4"/>
    </row>
    <row r="61" spans="1:5" x14ac:dyDescent="0.25">
      <c r="A61" s="104" t="s">
        <v>426</v>
      </c>
      <c r="B61" s="106"/>
      <c r="C61" s="106"/>
      <c r="D61" s="106"/>
      <c r="E61" s="4"/>
    </row>
    <row r="62" spans="1:5" x14ac:dyDescent="0.25">
      <c r="A62" s="104" t="s">
        <v>427</v>
      </c>
      <c r="B62" s="106"/>
      <c r="C62" s="106"/>
      <c r="D62" s="106"/>
      <c r="E62" s="4"/>
    </row>
    <row r="63" spans="1:5" x14ac:dyDescent="0.25">
      <c r="A63" s="104" t="s">
        <v>428</v>
      </c>
      <c r="B63" s="106">
        <v>5527666</v>
      </c>
      <c r="C63" s="106">
        <v>4783297</v>
      </c>
      <c r="D63" s="106">
        <v>744369</v>
      </c>
      <c r="E63" s="4"/>
    </row>
    <row r="64" spans="1:5" x14ac:dyDescent="0.25">
      <c r="A64" s="104" t="s">
        <v>432</v>
      </c>
      <c r="B64" s="106">
        <v>1054162</v>
      </c>
      <c r="C64" s="106">
        <v>1054162</v>
      </c>
      <c r="D64" s="106"/>
      <c r="E64" s="4"/>
    </row>
    <row r="65" spans="1:5" x14ac:dyDescent="0.25">
      <c r="A65" s="104" t="s">
        <v>440</v>
      </c>
      <c r="B65" s="106"/>
      <c r="C65" s="106"/>
      <c r="D65" s="106"/>
      <c r="E65" s="4"/>
    </row>
    <row r="66" spans="1:5" x14ac:dyDescent="0.25">
      <c r="A66" s="102" t="s">
        <v>400</v>
      </c>
      <c r="B66" s="103"/>
      <c r="C66" s="103"/>
      <c r="D66" s="103"/>
      <c r="E66" s="4"/>
    </row>
    <row r="67" spans="1:5" x14ac:dyDescent="0.25">
      <c r="A67" s="102" t="s">
        <v>324</v>
      </c>
      <c r="B67" s="103"/>
      <c r="C67" s="103"/>
      <c r="D67" s="103"/>
      <c r="E67" s="4"/>
    </row>
    <row r="68" spans="1:5" x14ac:dyDescent="0.25">
      <c r="A68" s="102" t="s">
        <v>325</v>
      </c>
      <c r="B68" s="103"/>
      <c r="C68" s="103"/>
      <c r="D68" s="103"/>
      <c r="E68" s="4"/>
    </row>
    <row r="69" spans="1:5" x14ac:dyDescent="0.25">
      <c r="A69" s="102" t="s">
        <v>960</v>
      </c>
      <c r="B69" s="103"/>
      <c r="C69" s="103"/>
      <c r="D69" s="103"/>
      <c r="E69" s="4"/>
    </row>
    <row r="70" spans="1:5" x14ac:dyDescent="0.25">
      <c r="A70" s="102" t="s">
        <v>462</v>
      </c>
      <c r="B70" s="103"/>
      <c r="C70" s="103"/>
      <c r="D70" s="103"/>
      <c r="E70" s="4"/>
    </row>
    <row r="71" spans="1:5" x14ac:dyDescent="0.25">
      <c r="A71" s="102" t="s">
        <v>463</v>
      </c>
      <c r="B71" s="103"/>
      <c r="C71" s="103"/>
      <c r="D71" s="103"/>
      <c r="E71" s="4"/>
    </row>
    <row r="72" spans="1:5" x14ac:dyDescent="0.25">
      <c r="A72" s="102" t="s">
        <v>463</v>
      </c>
      <c r="B72" s="103"/>
      <c r="C72" s="103"/>
      <c r="D72" s="103"/>
      <c r="E72" s="4"/>
    </row>
    <row r="73" spans="1:5" x14ac:dyDescent="0.25">
      <c r="A73" s="102" t="s">
        <v>401</v>
      </c>
      <c r="B73" s="103"/>
      <c r="C73" s="103"/>
      <c r="D73" s="103"/>
      <c r="E73" s="4"/>
    </row>
    <row r="74" spans="1:5" x14ac:dyDescent="0.25">
      <c r="A74" s="102" t="s">
        <v>326</v>
      </c>
      <c r="B74" s="103"/>
      <c r="C74" s="103"/>
      <c r="D74" s="103"/>
      <c r="E74" s="4"/>
    </row>
    <row r="75" spans="1:5" x14ac:dyDescent="0.25">
      <c r="A75" s="102" t="s">
        <v>327</v>
      </c>
      <c r="B75" s="103"/>
      <c r="C75" s="103"/>
      <c r="D75" s="103"/>
      <c r="E75" s="4"/>
    </row>
    <row r="76" spans="1:5" x14ac:dyDescent="0.25">
      <c r="A76" s="102" t="s">
        <v>328</v>
      </c>
      <c r="B76" s="103"/>
      <c r="C76" s="103"/>
      <c r="D76" s="103"/>
      <c r="E76" s="4"/>
    </row>
    <row r="77" spans="1:5" x14ac:dyDescent="0.25">
      <c r="A77" s="105" t="s">
        <v>402</v>
      </c>
      <c r="B77" s="106"/>
      <c r="C77" s="106"/>
      <c r="D77" s="106"/>
      <c r="E77" s="4"/>
    </row>
    <row r="78" spans="1:5" x14ac:dyDescent="0.25">
      <c r="A78" s="102" t="s">
        <v>329</v>
      </c>
      <c r="B78" s="103"/>
      <c r="C78" s="103"/>
      <c r="D78" s="103"/>
      <c r="E78" s="4"/>
    </row>
    <row r="79" spans="1:5" x14ac:dyDescent="0.25">
      <c r="A79" s="104" t="s">
        <v>425</v>
      </c>
      <c r="B79" s="103"/>
      <c r="C79" s="103"/>
      <c r="D79" s="103"/>
      <c r="E79" s="4"/>
    </row>
    <row r="80" spans="1:5" x14ac:dyDescent="0.25">
      <c r="A80" s="104" t="s">
        <v>426</v>
      </c>
      <c r="B80" s="103"/>
      <c r="C80" s="103"/>
      <c r="D80" s="103"/>
      <c r="E80" s="4"/>
    </row>
    <row r="81" spans="1:5" x14ac:dyDescent="0.25">
      <c r="A81" s="104" t="s">
        <v>427</v>
      </c>
      <c r="B81" s="103"/>
      <c r="C81" s="103"/>
      <c r="D81" s="103"/>
      <c r="E81" s="4"/>
    </row>
    <row r="82" spans="1:5" x14ac:dyDescent="0.25">
      <c r="A82" s="104" t="s">
        <v>428</v>
      </c>
      <c r="B82" s="103"/>
      <c r="C82" s="103"/>
      <c r="D82" s="103"/>
      <c r="E82" s="4"/>
    </row>
    <row r="83" spans="1:5" x14ac:dyDescent="0.25">
      <c r="A83" s="104" t="s">
        <v>432</v>
      </c>
      <c r="B83" s="103"/>
      <c r="C83" s="103"/>
      <c r="D83" s="103"/>
      <c r="E83" s="4"/>
    </row>
    <row r="84" spans="1:5" x14ac:dyDescent="0.25">
      <c r="A84" s="104" t="s">
        <v>440</v>
      </c>
      <c r="B84" s="103"/>
      <c r="C84" s="103"/>
      <c r="D84" s="103"/>
      <c r="E84" s="4"/>
    </row>
    <row r="85" spans="1:5" x14ac:dyDescent="0.25">
      <c r="A85" s="102" t="s">
        <v>330</v>
      </c>
      <c r="B85" s="103"/>
      <c r="C85" s="103"/>
      <c r="D85" s="103"/>
      <c r="E85" s="4"/>
    </row>
    <row r="86" spans="1:5" x14ac:dyDescent="0.25">
      <c r="A86" s="105" t="s">
        <v>405</v>
      </c>
      <c r="B86" s="106"/>
      <c r="C86" s="106"/>
      <c r="D86" s="106"/>
      <c r="E86" s="4"/>
    </row>
    <row r="87" spans="1:5" x14ac:dyDescent="0.25">
      <c r="A87" s="104" t="s">
        <v>425</v>
      </c>
      <c r="B87" s="106"/>
      <c r="C87" s="106"/>
      <c r="D87" s="106"/>
      <c r="E87" s="4"/>
    </row>
    <row r="88" spans="1:5" x14ac:dyDescent="0.25">
      <c r="A88" s="104" t="s">
        <v>426</v>
      </c>
      <c r="B88" s="106"/>
      <c r="C88" s="106"/>
      <c r="D88" s="106"/>
      <c r="E88" s="4"/>
    </row>
    <row r="89" spans="1:5" x14ac:dyDescent="0.25">
      <c r="A89" s="104" t="s">
        <v>427</v>
      </c>
      <c r="B89" s="106"/>
      <c r="C89" s="106"/>
      <c r="D89" s="106"/>
      <c r="E89" s="4"/>
    </row>
    <row r="90" spans="1:5" x14ac:dyDescent="0.25">
      <c r="A90" s="104" t="s">
        <v>428</v>
      </c>
      <c r="B90" s="106"/>
      <c r="C90" s="106"/>
      <c r="D90" s="106"/>
      <c r="E90" s="4"/>
    </row>
    <row r="91" spans="1:5" x14ac:dyDescent="0.25">
      <c r="A91" s="104" t="s">
        <v>432</v>
      </c>
      <c r="B91" s="106"/>
      <c r="C91" s="106"/>
      <c r="D91" s="106"/>
      <c r="E91" s="4"/>
    </row>
    <row r="92" spans="1:5" x14ac:dyDescent="0.25">
      <c r="A92" s="104" t="s">
        <v>440</v>
      </c>
      <c r="B92" s="106"/>
      <c r="C92" s="106"/>
      <c r="D92" s="106"/>
      <c r="E92" s="4"/>
    </row>
    <row r="93" spans="1:5" x14ac:dyDescent="0.25">
      <c r="A93" s="105" t="s">
        <v>406</v>
      </c>
      <c r="B93" s="106">
        <f>B59+B29</f>
        <v>6631728</v>
      </c>
      <c r="C93" s="106">
        <f>C59+C29</f>
        <v>5887359</v>
      </c>
      <c r="D93" s="106">
        <v>744369</v>
      </c>
      <c r="E93" s="4"/>
    </row>
    <row r="94" spans="1:5" x14ac:dyDescent="0.25">
      <c r="A94" s="105" t="s">
        <v>408</v>
      </c>
      <c r="B94" s="106"/>
      <c r="C94" s="106"/>
      <c r="D94" s="106"/>
      <c r="E94" s="4"/>
    </row>
    <row r="95" spans="1:5" x14ac:dyDescent="0.25">
      <c r="A95" s="104" t="s">
        <v>441</v>
      </c>
      <c r="B95" s="106"/>
      <c r="C95" s="106"/>
      <c r="D95" s="106"/>
      <c r="E95" s="4"/>
    </row>
    <row r="96" spans="1:5" x14ac:dyDescent="0.25">
      <c r="A96" s="105" t="s">
        <v>409</v>
      </c>
      <c r="B96" s="106"/>
      <c r="C96" s="106"/>
      <c r="D96" s="106"/>
      <c r="E96" s="4"/>
    </row>
    <row r="97" spans="1:5" x14ac:dyDescent="0.25">
      <c r="A97" s="105" t="s">
        <v>410</v>
      </c>
      <c r="B97" s="106"/>
      <c r="C97" s="106"/>
      <c r="D97" s="106"/>
      <c r="E97" s="4"/>
    </row>
    <row r="98" spans="1:5" x14ac:dyDescent="0.25">
      <c r="A98" s="102" t="s">
        <v>342</v>
      </c>
      <c r="B98" s="103"/>
      <c r="C98" s="103"/>
      <c r="D98" s="103"/>
      <c r="E98" s="4"/>
    </row>
    <row r="99" spans="1:5" x14ac:dyDescent="0.25">
      <c r="A99" s="102" t="s">
        <v>343</v>
      </c>
      <c r="B99" s="103"/>
      <c r="C99" s="103"/>
      <c r="D99" s="103"/>
      <c r="E99" s="4"/>
    </row>
    <row r="100" spans="1:5" x14ac:dyDescent="0.25">
      <c r="A100" s="102" t="s">
        <v>344</v>
      </c>
      <c r="B100" s="103">
        <v>23950</v>
      </c>
      <c r="C100" s="103"/>
      <c r="D100" s="103">
        <v>23950</v>
      </c>
      <c r="E100" s="4"/>
    </row>
    <row r="101" spans="1:5" x14ac:dyDescent="0.25">
      <c r="A101" s="102" t="s">
        <v>345</v>
      </c>
      <c r="B101" s="103">
        <v>2716750</v>
      </c>
      <c r="C101" s="103"/>
      <c r="D101" s="103">
        <v>2716750</v>
      </c>
      <c r="E101" s="4"/>
    </row>
    <row r="102" spans="1:5" x14ac:dyDescent="0.25">
      <c r="A102" s="102" t="s">
        <v>346</v>
      </c>
      <c r="B102" s="103"/>
      <c r="C102" s="103"/>
      <c r="D102" s="103"/>
      <c r="E102" s="4"/>
    </row>
    <row r="103" spans="1:5" x14ac:dyDescent="0.25">
      <c r="A103" s="105" t="s">
        <v>411</v>
      </c>
      <c r="B103" s="106">
        <f>B100+B101</f>
        <v>2740700</v>
      </c>
      <c r="C103" s="106">
        <f>C100+C101</f>
        <v>0</v>
      </c>
      <c r="D103" s="106">
        <f>D100+D101</f>
        <v>2740700</v>
      </c>
      <c r="E103" s="4"/>
    </row>
    <row r="104" spans="1:5" x14ac:dyDescent="0.25">
      <c r="A104" s="105" t="s">
        <v>412</v>
      </c>
      <c r="B104" s="106">
        <v>0</v>
      </c>
      <c r="C104" s="106"/>
      <c r="D104" s="106">
        <v>0</v>
      </c>
      <c r="E104" s="4"/>
    </row>
    <row r="105" spans="1:5" x14ac:dyDescent="0.25">
      <c r="A105" s="105" t="s">
        <v>413</v>
      </c>
      <c r="B105" s="106"/>
      <c r="C105" s="106"/>
      <c r="D105" s="106"/>
      <c r="E105" s="4"/>
    </row>
    <row r="106" spans="1:5" x14ac:dyDescent="0.25">
      <c r="A106" s="102" t="s">
        <v>414</v>
      </c>
      <c r="B106" s="103"/>
      <c r="C106" s="103"/>
      <c r="D106" s="103"/>
      <c r="E106" s="4"/>
    </row>
    <row r="107" spans="1:5" x14ac:dyDescent="0.25">
      <c r="A107" s="102" t="s">
        <v>358</v>
      </c>
      <c r="B107" s="103"/>
      <c r="C107" s="103"/>
      <c r="D107" s="103"/>
      <c r="E107" s="4"/>
    </row>
    <row r="108" spans="1:5" x14ac:dyDescent="0.25">
      <c r="A108" s="102" t="s">
        <v>359</v>
      </c>
      <c r="B108" s="103"/>
      <c r="C108" s="103"/>
      <c r="D108" s="103"/>
      <c r="E108" s="4"/>
    </row>
    <row r="109" spans="1:5" x14ac:dyDescent="0.25">
      <c r="A109" s="102" t="s">
        <v>360</v>
      </c>
      <c r="B109" s="103"/>
      <c r="C109" s="103"/>
      <c r="D109" s="103"/>
      <c r="E109" s="4"/>
    </row>
    <row r="110" spans="1:5" ht="30" x14ac:dyDescent="0.25">
      <c r="A110" s="102" t="s">
        <v>361</v>
      </c>
      <c r="B110" s="103"/>
      <c r="C110" s="103"/>
      <c r="D110" s="103"/>
      <c r="E110" s="4"/>
    </row>
    <row r="111" spans="1:5" ht="30" x14ac:dyDescent="0.25">
      <c r="A111" s="102" t="s">
        <v>362</v>
      </c>
      <c r="B111" s="103"/>
      <c r="C111" s="103"/>
      <c r="D111" s="103"/>
      <c r="E111" s="4"/>
    </row>
    <row r="112" spans="1:5" ht="30" x14ac:dyDescent="0.25">
      <c r="A112" s="102" t="s">
        <v>363</v>
      </c>
      <c r="B112" s="103"/>
      <c r="C112" s="103"/>
      <c r="D112" s="103"/>
      <c r="E112" s="4"/>
    </row>
    <row r="113" spans="1:5" x14ac:dyDescent="0.25">
      <c r="A113" s="105" t="s">
        <v>415</v>
      </c>
      <c r="B113" s="106"/>
      <c r="C113" s="106"/>
      <c r="D113" s="106"/>
      <c r="E113" s="4"/>
    </row>
    <row r="114" spans="1:5" x14ac:dyDescent="0.25">
      <c r="A114" s="105" t="s">
        <v>416</v>
      </c>
      <c r="B114" s="106"/>
      <c r="C114" s="106"/>
      <c r="D114" s="106"/>
      <c r="E114" s="4"/>
    </row>
    <row r="115" spans="1:5" x14ac:dyDescent="0.25">
      <c r="A115" s="105" t="s">
        <v>364</v>
      </c>
      <c r="B115" s="106"/>
      <c r="C115" s="106"/>
      <c r="D115" s="106"/>
      <c r="E115" s="4"/>
    </row>
    <row r="116" spans="1:5" x14ac:dyDescent="0.25">
      <c r="A116" s="102" t="s">
        <v>365</v>
      </c>
      <c r="B116" s="103"/>
      <c r="C116" s="103"/>
      <c r="D116" s="103"/>
      <c r="E116" s="4"/>
    </row>
    <row r="117" spans="1:5" x14ac:dyDescent="0.25">
      <c r="A117" s="102" t="s">
        <v>366</v>
      </c>
      <c r="B117" s="103"/>
      <c r="C117" s="103"/>
      <c r="D117" s="103"/>
      <c r="E117" s="4"/>
    </row>
    <row r="118" spans="1:5" x14ac:dyDescent="0.25">
      <c r="A118" s="102" t="s">
        <v>367</v>
      </c>
      <c r="B118" s="103"/>
      <c r="C118" s="103"/>
      <c r="D118" s="103"/>
      <c r="E118" s="4"/>
    </row>
    <row r="119" spans="1:5" x14ac:dyDescent="0.25">
      <c r="A119" s="105" t="s">
        <v>417</v>
      </c>
      <c r="B119" s="106"/>
      <c r="C119" s="106"/>
      <c r="D119" s="106"/>
      <c r="E119" s="4"/>
    </row>
    <row r="120" spans="1:5" ht="15.75" x14ac:dyDescent="0.25">
      <c r="A120" s="107" t="s">
        <v>418</v>
      </c>
      <c r="B120" s="108">
        <v>9372428</v>
      </c>
      <c r="C120" s="108">
        <v>5887359</v>
      </c>
      <c r="D120" s="108">
        <v>3485069</v>
      </c>
      <c r="E120" s="4"/>
    </row>
    <row r="121" spans="1:5" x14ac:dyDescent="0.25">
      <c r="A121" s="148" t="s">
        <v>368</v>
      </c>
      <c r="B121" s="157"/>
      <c r="C121" s="157"/>
      <c r="D121" s="157"/>
      <c r="E121" s="4"/>
    </row>
    <row r="122" spans="1:5" x14ac:dyDescent="0.25">
      <c r="A122" s="102" t="s">
        <v>369</v>
      </c>
      <c r="B122" s="103">
        <v>975927</v>
      </c>
      <c r="C122" s="103"/>
      <c r="D122" s="103">
        <v>975927</v>
      </c>
      <c r="E122" s="4"/>
    </row>
    <row r="123" spans="1:5" x14ac:dyDescent="0.25">
      <c r="A123" s="102" t="s">
        <v>370</v>
      </c>
      <c r="B123" s="103"/>
      <c r="C123" s="103"/>
      <c r="D123" s="103"/>
      <c r="E123" s="4"/>
    </row>
    <row r="124" spans="1:5" x14ac:dyDescent="0.25">
      <c r="A124" s="102" t="s">
        <v>371</v>
      </c>
      <c r="B124" s="103">
        <v>488411</v>
      </c>
      <c r="C124" s="103"/>
      <c r="D124" s="103">
        <v>488411</v>
      </c>
      <c r="E124" s="4"/>
    </row>
    <row r="125" spans="1:5" x14ac:dyDescent="0.25">
      <c r="A125" s="102" t="s">
        <v>372</v>
      </c>
      <c r="B125" s="103">
        <v>-363466</v>
      </c>
      <c r="C125" s="103"/>
      <c r="D125" s="103">
        <v>-363466</v>
      </c>
      <c r="E125" s="4"/>
    </row>
    <row r="126" spans="1:5" x14ac:dyDescent="0.25">
      <c r="A126" s="102" t="s">
        <v>373</v>
      </c>
      <c r="B126" s="103"/>
      <c r="C126" s="103"/>
      <c r="D126" s="103"/>
      <c r="E126" s="4"/>
    </row>
    <row r="127" spans="1:5" x14ac:dyDescent="0.25">
      <c r="A127" s="102" t="s">
        <v>374</v>
      </c>
      <c r="B127" s="103">
        <v>-536520</v>
      </c>
      <c r="C127" s="103"/>
      <c r="D127" s="103">
        <v>-536520</v>
      </c>
      <c r="E127" s="4"/>
    </row>
    <row r="128" spans="1:5" x14ac:dyDescent="0.25">
      <c r="A128" s="105" t="s">
        <v>419</v>
      </c>
      <c r="B128" s="106">
        <v>564352</v>
      </c>
      <c r="C128" s="106"/>
      <c r="D128" s="106">
        <v>564352</v>
      </c>
      <c r="E128" s="4"/>
    </row>
    <row r="129" spans="1:5" x14ac:dyDescent="0.25">
      <c r="A129" s="105" t="s">
        <v>420</v>
      </c>
      <c r="B129" s="106">
        <v>25959</v>
      </c>
      <c r="C129" s="106"/>
      <c r="D129" s="106">
        <v>25959</v>
      </c>
      <c r="E129" s="4"/>
    </row>
    <row r="130" spans="1:5" x14ac:dyDescent="0.25">
      <c r="A130" s="105" t="s">
        <v>421</v>
      </c>
      <c r="B130" s="106">
        <v>0</v>
      </c>
      <c r="C130" s="106"/>
      <c r="D130" s="106">
        <v>0</v>
      </c>
      <c r="E130" s="4"/>
    </row>
    <row r="131" spans="1:5" x14ac:dyDescent="0.25">
      <c r="A131" s="102" t="s">
        <v>387</v>
      </c>
      <c r="B131" s="103"/>
      <c r="C131" s="103"/>
      <c r="D131" s="103"/>
      <c r="E131" s="4"/>
    </row>
    <row r="132" spans="1:5" x14ac:dyDescent="0.25">
      <c r="A132" s="102" t="s">
        <v>388</v>
      </c>
      <c r="B132" s="103"/>
      <c r="C132" s="103"/>
      <c r="D132" s="103"/>
      <c r="E132" s="4"/>
    </row>
    <row r="133" spans="1:5" x14ac:dyDescent="0.25">
      <c r="A133" s="102" t="s">
        <v>389</v>
      </c>
      <c r="B133" s="103">
        <v>0</v>
      </c>
      <c r="C133" s="103"/>
      <c r="D133" s="103">
        <v>0</v>
      </c>
      <c r="E133" s="4"/>
    </row>
    <row r="134" spans="1:5" x14ac:dyDescent="0.25">
      <c r="A134" s="102" t="s">
        <v>390</v>
      </c>
      <c r="B134" s="103"/>
      <c r="C134" s="103"/>
      <c r="D134" s="103"/>
      <c r="E134" s="4"/>
    </row>
    <row r="135" spans="1:5" ht="30" x14ac:dyDescent="0.25">
      <c r="A135" s="102" t="s">
        <v>391</v>
      </c>
      <c r="B135" s="103"/>
      <c r="C135" s="103"/>
      <c r="D135" s="103"/>
      <c r="E135" s="4"/>
    </row>
    <row r="136" spans="1:5" ht="30" x14ac:dyDescent="0.25">
      <c r="A136" s="102" t="s">
        <v>392</v>
      </c>
      <c r="B136" s="103"/>
      <c r="C136" s="103"/>
      <c r="D136" s="103"/>
      <c r="E136" s="4"/>
    </row>
    <row r="137" spans="1:5" ht="30" x14ac:dyDescent="0.25">
      <c r="A137" s="102" t="s">
        <v>393</v>
      </c>
      <c r="B137" s="103"/>
      <c r="C137" s="103"/>
      <c r="D137" s="103"/>
      <c r="E137" s="4"/>
    </row>
    <row r="138" spans="1:5" ht="30" x14ac:dyDescent="0.25">
      <c r="A138" s="102" t="s">
        <v>394</v>
      </c>
      <c r="B138" s="103"/>
      <c r="C138" s="103"/>
      <c r="D138" s="103"/>
      <c r="E138" s="4"/>
    </row>
    <row r="139" spans="1:5" x14ac:dyDescent="0.25">
      <c r="A139" s="105" t="s">
        <v>422</v>
      </c>
      <c r="B139" s="106">
        <v>25959</v>
      </c>
      <c r="C139" s="106"/>
      <c r="D139" s="106">
        <v>25959</v>
      </c>
      <c r="E139" s="4"/>
    </row>
    <row r="140" spans="1:5" x14ac:dyDescent="0.25">
      <c r="A140" s="105" t="s">
        <v>395</v>
      </c>
      <c r="B140" s="106"/>
      <c r="C140" s="106"/>
      <c r="D140" s="106"/>
      <c r="E140" s="4"/>
    </row>
    <row r="141" spans="1:5" x14ac:dyDescent="0.25">
      <c r="A141" s="105" t="s">
        <v>396</v>
      </c>
      <c r="B141" s="106"/>
      <c r="C141" s="106"/>
      <c r="D141" s="106"/>
      <c r="E141" s="4"/>
    </row>
    <row r="142" spans="1:5" x14ac:dyDescent="0.25">
      <c r="A142" s="102" t="s">
        <v>397</v>
      </c>
      <c r="B142" s="103">
        <v>0</v>
      </c>
      <c r="C142" s="103"/>
      <c r="D142" s="103">
        <v>0</v>
      </c>
      <c r="E142" s="4"/>
    </row>
    <row r="143" spans="1:5" x14ac:dyDescent="0.25">
      <c r="A143" s="102" t="s">
        <v>398</v>
      </c>
      <c r="B143" s="103">
        <v>2894758</v>
      </c>
      <c r="C143" s="103"/>
      <c r="D143" s="103">
        <v>2894758</v>
      </c>
      <c r="E143" s="4"/>
    </row>
    <row r="144" spans="1:5" x14ac:dyDescent="0.25">
      <c r="A144" s="102" t="s">
        <v>399</v>
      </c>
      <c r="B144" s="103"/>
      <c r="C144" s="103"/>
      <c r="D144" s="103"/>
      <c r="E144" s="4"/>
    </row>
    <row r="145" spans="1:5" x14ac:dyDescent="0.25">
      <c r="A145" s="105" t="s">
        <v>423</v>
      </c>
      <c r="B145" s="106">
        <v>2894758</v>
      </c>
      <c r="C145" s="106"/>
      <c r="D145" s="106">
        <v>2894758</v>
      </c>
      <c r="E145" s="4"/>
    </row>
    <row r="146" spans="1:5" ht="15.75" x14ac:dyDescent="0.25">
      <c r="A146" s="107" t="s">
        <v>424</v>
      </c>
      <c r="B146" s="108">
        <v>3485069</v>
      </c>
      <c r="C146" s="108"/>
      <c r="D146" s="108">
        <v>3485069</v>
      </c>
      <c r="E146" s="4"/>
    </row>
    <row r="147" spans="1:5" x14ac:dyDescent="0.25">
      <c r="A147" s="37" t="s">
        <v>434</v>
      </c>
      <c r="B147" s="157"/>
      <c r="C147" s="157"/>
      <c r="D147" s="157"/>
      <c r="E147" s="4"/>
    </row>
    <row r="148" spans="1:5" x14ac:dyDescent="0.25">
      <c r="A148" s="37"/>
      <c r="B148" s="157"/>
      <c r="C148" s="157"/>
      <c r="D148" s="157"/>
      <c r="E148" s="4"/>
    </row>
    <row r="149" spans="1:5" x14ac:dyDescent="0.25">
      <c r="A149" s="37"/>
      <c r="B149" s="157"/>
      <c r="C149" s="157"/>
      <c r="D149" s="157"/>
      <c r="E149" s="4"/>
    </row>
    <row r="150" spans="1:5" x14ac:dyDescent="0.25">
      <c r="A150" s="37"/>
      <c r="B150" s="157"/>
      <c r="C150" s="157"/>
      <c r="D150" s="157"/>
      <c r="E150" s="4"/>
    </row>
    <row r="151" spans="1:5" x14ac:dyDescent="0.25">
      <c r="A151" s="37" t="s">
        <v>435</v>
      </c>
      <c r="B151" s="157"/>
      <c r="C151" s="157"/>
      <c r="D151" s="157"/>
      <c r="E151" s="4"/>
    </row>
    <row r="152" spans="1:5" x14ac:dyDescent="0.25">
      <c r="A152" s="37"/>
      <c r="B152" s="157"/>
      <c r="C152" s="157"/>
      <c r="D152" s="157"/>
      <c r="E152" s="4"/>
    </row>
    <row r="153" spans="1:5" x14ac:dyDescent="0.25">
      <c r="A153" s="37"/>
      <c r="B153" s="157"/>
      <c r="C153" s="157"/>
      <c r="D153" s="157"/>
      <c r="E153" s="4"/>
    </row>
    <row r="154" spans="1:5" x14ac:dyDescent="0.25">
      <c r="A154" s="37"/>
      <c r="B154" s="157"/>
      <c r="C154" s="157"/>
      <c r="D154" s="157"/>
      <c r="E154" s="4"/>
    </row>
    <row r="155" spans="1:5" x14ac:dyDescent="0.25">
      <c r="A155" s="37" t="s">
        <v>436</v>
      </c>
      <c r="B155" s="157"/>
      <c r="C155" s="157"/>
      <c r="D155" s="157"/>
      <c r="E155" s="4"/>
    </row>
    <row r="156" spans="1:5" x14ac:dyDescent="0.25">
      <c r="A156" s="37"/>
      <c r="B156" s="157"/>
      <c r="C156" s="157"/>
      <c r="D156" s="157"/>
      <c r="E156" s="4"/>
    </row>
    <row r="157" spans="1:5" x14ac:dyDescent="0.25">
      <c r="A157" s="37"/>
      <c r="B157" s="157"/>
      <c r="C157" s="157"/>
      <c r="D157" s="157"/>
      <c r="E157" s="4"/>
    </row>
    <row r="158" spans="1:5" x14ac:dyDescent="0.25">
      <c r="A158" s="37"/>
      <c r="B158" s="157"/>
      <c r="C158" s="157"/>
      <c r="D158" s="157"/>
      <c r="E158" s="4"/>
    </row>
    <row r="159" spans="1:5" x14ac:dyDescent="0.25">
      <c r="A159" s="37" t="s">
        <v>437</v>
      </c>
      <c r="B159" s="157"/>
      <c r="C159" s="157"/>
      <c r="D159" s="157"/>
      <c r="E159" s="4"/>
    </row>
    <row r="160" spans="1:5" x14ac:dyDescent="0.25">
      <c r="A160" s="37"/>
      <c r="B160" s="157"/>
      <c r="C160" s="157"/>
      <c r="D160" s="157"/>
      <c r="E160" s="4"/>
    </row>
    <row r="161" spans="1:5" x14ac:dyDescent="0.25">
      <c r="A161" s="37"/>
      <c r="B161" s="157"/>
      <c r="C161" s="157"/>
      <c r="D161" s="157"/>
      <c r="E161" s="4"/>
    </row>
    <row r="162" spans="1:5" x14ac:dyDescent="0.25">
      <c r="A162" s="37"/>
      <c r="B162" s="157"/>
      <c r="C162" s="157"/>
      <c r="D162" s="157"/>
      <c r="E162" s="4"/>
    </row>
    <row r="163" spans="1:5" x14ac:dyDescent="0.25">
      <c r="A163" s="37" t="s">
        <v>438</v>
      </c>
      <c r="B163" s="157"/>
      <c r="C163" s="157"/>
      <c r="D163" s="157"/>
      <c r="E163" s="4"/>
    </row>
    <row r="164" spans="1:5" x14ac:dyDescent="0.25">
      <c r="A164" s="37"/>
      <c r="B164" s="157"/>
      <c r="C164" s="157"/>
      <c r="D164" s="157"/>
      <c r="E164" s="4"/>
    </row>
    <row r="165" spans="1:5" x14ac:dyDescent="0.25">
      <c r="A165" s="37"/>
      <c r="B165" s="157"/>
      <c r="C165" s="157"/>
      <c r="D165" s="157"/>
      <c r="E165" s="4"/>
    </row>
    <row r="166" spans="1:5" x14ac:dyDescent="0.25">
      <c r="A166" s="37"/>
      <c r="B166" s="157"/>
      <c r="C166" s="157"/>
      <c r="D166" s="157"/>
      <c r="E166" s="4"/>
    </row>
    <row r="167" spans="1:5" x14ac:dyDescent="0.25">
      <c r="A167" s="37" t="s">
        <v>439</v>
      </c>
      <c r="B167" s="157"/>
      <c r="C167" s="157"/>
      <c r="D167" s="157"/>
      <c r="E167" s="4"/>
    </row>
    <row r="168" spans="1:5" x14ac:dyDescent="0.25">
      <c r="A168" s="37"/>
      <c r="B168" s="26"/>
      <c r="C168" s="26"/>
      <c r="D168" s="26"/>
    </row>
    <row r="169" spans="1:5" x14ac:dyDescent="0.25">
      <c r="A169" s="37"/>
      <c r="B169" s="26"/>
      <c r="C169" s="26"/>
      <c r="D169" s="26"/>
    </row>
    <row r="170" spans="1:5" x14ac:dyDescent="0.25">
      <c r="A170" s="37"/>
      <c r="B170" s="26"/>
      <c r="C170" s="26"/>
      <c r="D170" s="26"/>
    </row>
    <row r="171" spans="1:5" ht="30" x14ac:dyDescent="0.25">
      <c r="A171" s="115" t="s">
        <v>461</v>
      </c>
      <c r="B171" s="26"/>
      <c r="C171" s="26"/>
      <c r="D171" s="26"/>
    </row>
    <row r="172" spans="1:5" x14ac:dyDescent="0.25">
      <c r="A172" s="26"/>
      <c r="B172" s="26"/>
      <c r="C172" s="26"/>
      <c r="D172" s="26"/>
    </row>
    <row r="173" spans="1:5" x14ac:dyDescent="0.25">
      <c r="A173" s="26"/>
      <c r="B173" s="26"/>
      <c r="C173" s="26"/>
      <c r="D173" s="26"/>
    </row>
    <row r="174" spans="1:5" x14ac:dyDescent="0.25">
      <c r="A174" s="26"/>
      <c r="B174" s="26"/>
      <c r="C174" s="26"/>
      <c r="D174" s="26"/>
    </row>
    <row r="175" spans="1:5" x14ac:dyDescent="0.25">
      <c r="A175" s="26"/>
      <c r="B175" s="26"/>
      <c r="C175" s="26"/>
      <c r="D175" s="26"/>
    </row>
    <row r="176" spans="1:5" x14ac:dyDescent="0.25">
      <c r="A176" s="26"/>
      <c r="B176" s="26"/>
      <c r="C176" s="26"/>
      <c r="D176" s="26"/>
    </row>
  </sheetData>
  <mergeCells count="2">
    <mergeCell ref="A2:D2"/>
    <mergeCell ref="A3:D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2"/>
  <sheetViews>
    <sheetView workbookViewId="0">
      <selection activeCell="A5" sqref="A5:B5"/>
    </sheetView>
  </sheetViews>
  <sheetFormatPr defaultRowHeight="15" x14ac:dyDescent="0.25"/>
  <cols>
    <col min="1" max="1" width="110" customWidth="1"/>
    <col min="2" max="2" width="20.5703125" customWidth="1"/>
  </cols>
  <sheetData>
    <row r="1" spans="1:8" x14ac:dyDescent="0.25">
      <c r="A1" s="116" t="s">
        <v>464</v>
      </c>
    </row>
    <row r="2" spans="1:8" ht="24.75" customHeight="1" x14ac:dyDescent="0.25">
      <c r="A2" s="465" t="s">
        <v>976</v>
      </c>
      <c r="B2" s="466"/>
      <c r="C2" s="96"/>
      <c r="E2" s="96"/>
      <c r="F2" s="1"/>
      <c r="G2" s="1"/>
      <c r="H2" s="1"/>
    </row>
    <row r="3" spans="1:8" ht="23.25" customHeight="1" x14ac:dyDescent="0.25">
      <c r="A3" s="469" t="s">
        <v>924</v>
      </c>
      <c r="B3" s="466"/>
      <c r="C3" s="61"/>
      <c r="D3" s="61"/>
      <c r="E3" s="61"/>
      <c r="F3" s="1"/>
      <c r="G3" s="1"/>
      <c r="H3" s="1"/>
    </row>
    <row r="4" spans="1:8" ht="18" x14ac:dyDescent="0.25">
      <c r="A4" s="183"/>
      <c r="B4" s="61"/>
      <c r="C4" s="61"/>
      <c r="D4" s="61"/>
      <c r="E4" s="61"/>
      <c r="F4" s="1"/>
      <c r="G4" s="1"/>
      <c r="H4" s="1"/>
    </row>
    <row r="5" spans="1:8" ht="18" customHeight="1" x14ac:dyDescent="0.25">
      <c r="A5" s="509" t="s">
        <v>1027</v>
      </c>
      <c r="B5" s="509"/>
      <c r="C5" s="181"/>
      <c r="D5" s="181"/>
      <c r="E5" s="181"/>
      <c r="F5" s="182"/>
      <c r="G5" s="182"/>
      <c r="H5" s="182"/>
    </row>
    <row r="6" spans="1:8" x14ac:dyDescent="0.25">
      <c r="A6" s="111" t="s">
        <v>236</v>
      </c>
      <c r="B6" s="112" t="s">
        <v>925</v>
      </c>
    </row>
    <row r="7" spans="1:8" ht="15.75" customHeight="1" x14ac:dyDescent="0.25">
      <c r="A7" s="109" t="s">
        <v>442</v>
      </c>
      <c r="B7" s="251">
        <v>10978873</v>
      </c>
      <c r="C7" s="4"/>
      <c r="D7" s="4"/>
      <c r="E7" s="4"/>
      <c r="F7" s="4"/>
    </row>
    <row r="8" spans="1:8" x14ac:dyDescent="0.25">
      <c r="A8" s="52" t="s">
        <v>443</v>
      </c>
      <c r="B8" s="225">
        <v>-117364087</v>
      </c>
      <c r="C8" s="4"/>
      <c r="D8" s="4"/>
      <c r="E8" s="4"/>
      <c r="F8" s="4"/>
    </row>
    <row r="9" spans="1:8" ht="30" x14ac:dyDescent="0.25">
      <c r="A9" s="52" t="s">
        <v>444</v>
      </c>
      <c r="B9" s="225">
        <v>128038362</v>
      </c>
      <c r="C9" s="4"/>
      <c r="D9" s="4"/>
      <c r="E9" s="4"/>
      <c r="F9" s="4"/>
    </row>
    <row r="10" spans="1:8" ht="30" x14ac:dyDescent="0.25">
      <c r="A10" s="52" t="s">
        <v>445</v>
      </c>
      <c r="B10" s="225">
        <v>-10698550</v>
      </c>
      <c r="C10" s="4"/>
      <c r="D10" s="4"/>
      <c r="E10" s="4"/>
      <c r="F10" s="4"/>
    </row>
    <row r="11" spans="1:8" ht="30" x14ac:dyDescent="0.25">
      <c r="A11" s="52" t="s">
        <v>446</v>
      </c>
      <c r="B11" s="225"/>
      <c r="C11" s="4"/>
      <c r="D11" s="4"/>
      <c r="E11" s="4"/>
      <c r="F11" s="4"/>
    </row>
    <row r="12" spans="1:8" x14ac:dyDescent="0.25">
      <c r="A12" s="52" t="s">
        <v>447</v>
      </c>
      <c r="B12" s="225"/>
      <c r="C12" s="4"/>
      <c r="D12" s="4"/>
      <c r="E12" s="4"/>
      <c r="F12" s="4"/>
    </row>
    <row r="13" spans="1:8" ht="30" x14ac:dyDescent="0.25">
      <c r="A13" s="52" t="s">
        <v>448</v>
      </c>
      <c r="B13" s="225"/>
      <c r="C13" s="4"/>
      <c r="D13" s="4"/>
      <c r="E13" s="4"/>
      <c r="F13" s="4"/>
    </row>
    <row r="14" spans="1:8" x14ac:dyDescent="0.25">
      <c r="A14" s="52" t="s">
        <v>449</v>
      </c>
      <c r="B14" s="225"/>
      <c r="C14" s="4"/>
      <c r="D14" s="4"/>
      <c r="E14" s="4"/>
      <c r="F14" s="4"/>
    </row>
    <row r="15" spans="1:8" ht="30" x14ac:dyDescent="0.25">
      <c r="A15" s="52" t="s">
        <v>450</v>
      </c>
      <c r="B15" s="225"/>
      <c r="C15" s="4"/>
      <c r="D15" s="4"/>
      <c r="E15" s="4"/>
      <c r="F15" s="4"/>
    </row>
    <row r="16" spans="1:8" x14ac:dyDescent="0.25">
      <c r="A16" s="52" t="s">
        <v>451</v>
      </c>
      <c r="B16" s="225"/>
      <c r="C16" s="4"/>
      <c r="D16" s="4"/>
      <c r="E16" s="4"/>
      <c r="F16" s="4"/>
    </row>
    <row r="17" spans="1:7" ht="15.75" x14ac:dyDescent="0.25">
      <c r="A17" s="110" t="s">
        <v>452</v>
      </c>
      <c r="B17" s="251">
        <v>10954698</v>
      </c>
      <c r="C17" s="4"/>
      <c r="D17" s="4"/>
      <c r="E17" s="4"/>
      <c r="F17" s="4"/>
    </row>
    <row r="18" spans="1:7" x14ac:dyDescent="0.25">
      <c r="A18" s="4"/>
      <c r="B18" s="4"/>
      <c r="C18" s="4"/>
      <c r="D18" s="4"/>
      <c r="E18" s="4"/>
      <c r="F18" s="4"/>
    </row>
    <row r="19" spans="1:7" x14ac:dyDescent="0.25">
      <c r="A19" s="4"/>
      <c r="B19" s="4"/>
      <c r="C19" s="4"/>
      <c r="D19" s="4"/>
      <c r="E19" s="4"/>
      <c r="F19" s="4"/>
    </row>
    <row r="20" spans="1:7" x14ac:dyDescent="0.25">
      <c r="A20" s="111" t="s">
        <v>236</v>
      </c>
      <c r="B20" s="112" t="s">
        <v>925</v>
      </c>
      <c r="C20" s="4"/>
      <c r="D20" s="4"/>
      <c r="E20" s="4"/>
      <c r="F20" s="4"/>
    </row>
    <row r="21" spans="1:7" ht="15.75" x14ac:dyDescent="0.25">
      <c r="A21" s="110" t="s">
        <v>453</v>
      </c>
      <c r="B21" s="110"/>
      <c r="C21" s="4"/>
      <c r="D21" s="4"/>
      <c r="E21" s="4"/>
      <c r="F21" s="4"/>
      <c r="G21" s="4"/>
    </row>
    <row r="22" spans="1:7" ht="30" x14ac:dyDescent="0.25">
      <c r="A22" s="64" t="s">
        <v>454</v>
      </c>
      <c r="B22" s="37"/>
      <c r="C22" s="4"/>
      <c r="D22" s="4"/>
      <c r="E22" s="4"/>
      <c r="F22" s="4"/>
      <c r="G22" s="4"/>
    </row>
    <row r="23" spans="1:7" ht="15.75" x14ac:dyDescent="0.25">
      <c r="A23" s="110" t="s">
        <v>455</v>
      </c>
      <c r="B23" s="110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  <row r="34" spans="1:6" x14ac:dyDescent="0.25">
      <c r="A34" s="4"/>
      <c r="B34" s="4"/>
      <c r="C34" s="4"/>
      <c r="D34" s="4"/>
      <c r="E34" s="4"/>
      <c r="F34" s="4"/>
    </row>
    <row r="35" spans="1:6" x14ac:dyDescent="0.25">
      <c r="A35" s="4"/>
      <c r="B35" s="4"/>
      <c r="C35" s="4"/>
      <c r="D35" s="4"/>
      <c r="E35" s="4"/>
      <c r="F35" s="4"/>
    </row>
    <row r="36" spans="1:6" x14ac:dyDescent="0.25">
      <c r="A36" s="4"/>
      <c r="B36" s="4"/>
      <c r="C36" s="4"/>
      <c r="D36" s="4"/>
      <c r="E36" s="4"/>
      <c r="F36" s="4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</sheetData>
  <mergeCells count="3">
    <mergeCell ref="A2:B2"/>
    <mergeCell ref="A3:B3"/>
    <mergeCell ref="A5:B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3"/>
  <sheetViews>
    <sheetView tabSelected="1" topLeftCell="A3" workbookViewId="0">
      <selection activeCell="E14" sqref="E14"/>
    </sheetView>
  </sheetViews>
  <sheetFormatPr defaultRowHeight="15" x14ac:dyDescent="0.25"/>
  <cols>
    <col min="1" max="1" width="119" customWidth="1"/>
    <col min="2" max="2" width="18.7109375" customWidth="1"/>
  </cols>
  <sheetData>
    <row r="1" spans="1:4" x14ac:dyDescent="0.25">
      <c r="A1" s="116" t="s">
        <v>464</v>
      </c>
    </row>
    <row r="2" spans="1:4" x14ac:dyDescent="0.25">
      <c r="A2" s="465" t="s">
        <v>976</v>
      </c>
      <c r="B2" s="466"/>
      <c r="C2" s="184"/>
    </row>
    <row r="3" spans="1:4" x14ac:dyDescent="0.25">
      <c r="A3" s="469" t="s">
        <v>924</v>
      </c>
      <c r="B3" s="466"/>
      <c r="C3" s="181"/>
      <c r="D3" s="181"/>
    </row>
    <row r="4" spans="1:4" ht="18" x14ac:dyDescent="0.25">
      <c r="A4" s="183"/>
      <c r="B4" s="181"/>
      <c r="C4" s="181"/>
      <c r="D4" s="181"/>
    </row>
    <row r="5" spans="1:4" ht="18" customHeight="1" x14ac:dyDescent="0.25">
      <c r="A5" s="509" t="s">
        <v>1028</v>
      </c>
      <c r="B5" s="509"/>
      <c r="C5" s="181"/>
      <c r="D5" s="181"/>
    </row>
    <row r="6" spans="1:4" x14ac:dyDescent="0.25">
      <c r="A6" s="111" t="s">
        <v>236</v>
      </c>
      <c r="B6" s="112" t="s">
        <v>925</v>
      </c>
    </row>
    <row r="7" spans="1:4" ht="15.75" x14ac:dyDescent="0.25">
      <c r="A7" s="109" t="s">
        <v>442</v>
      </c>
      <c r="B7" s="461">
        <v>2768622</v>
      </c>
      <c r="C7" s="4"/>
      <c r="D7" s="4"/>
    </row>
    <row r="8" spans="1:4" x14ac:dyDescent="0.25">
      <c r="A8" s="52" t="s">
        <v>443</v>
      </c>
      <c r="B8" s="223">
        <v>-45260213</v>
      </c>
      <c r="C8" s="4"/>
      <c r="D8" s="4"/>
    </row>
    <row r="9" spans="1:4" x14ac:dyDescent="0.25">
      <c r="A9" s="52" t="s">
        <v>444</v>
      </c>
      <c r="B9" s="223">
        <v>47977467</v>
      </c>
      <c r="C9" s="4"/>
      <c r="D9" s="4"/>
    </row>
    <row r="10" spans="1:4" ht="32.25" customHeight="1" x14ac:dyDescent="0.25">
      <c r="A10" s="52" t="s">
        <v>445</v>
      </c>
      <c r="B10" s="223">
        <v>-2769126</v>
      </c>
      <c r="C10" s="4"/>
      <c r="D10" s="4"/>
    </row>
    <row r="11" spans="1:4" ht="15" customHeight="1" x14ac:dyDescent="0.25">
      <c r="A11" s="52" t="s">
        <v>446</v>
      </c>
      <c r="B11" s="223"/>
      <c r="C11" s="4"/>
      <c r="D11" s="4"/>
    </row>
    <row r="12" spans="1:4" x14ac:dyDescent="0.25">
      <c r="A12" s="52" t="s">
        <v>447</v>
      </c>
      <c r="B12" s="223"/>
      <c r="C12" s="4"/>
      <c r="D12" s="4"/>
    </row>
    <row r="13" spans="1:4" ht="35.25" customHeight="1" x14ac:dyDescent="0.25">
      <c r="A13" s="52" t="s">
        <v>448</v>
      </c>
      <c r="B13" s="223"/>
      <c r="C13" s="4"/>
      <c r="D13" s="4"/>
    </row>
    <row r="14" spans="1:4" x14ac:dyDescent="0.25">
      <c r="A14" s="52" t="s">
        <v>449</v>
      </c>
      <c r="B14" s="223"/>
      <c r="C14" s="4"/>
      <c r="D14" s="4"/>
    </row>
    <row r="15" spans="1:4" ht="33.75" customHeight="1" x14ac:dyDescent="0.25">
      <c r="A15" s="52" t="s">
        <v>450</v>
      </c>
      <c r="B15" s="223"/>
      <c r="C15" s="4"/>
      <c r="D15" s="4"/>
    </row>
    <row r="16" spans="1:4" x14ac:dyDescent="0.25">
      <c r="A16" s="52" t="s">
        <v>451</v>
      </c>
      <c r="B16" s="223"/>
      <c r="C16" s="4"/>
      <c r="D16" s="4"/>
    </row>
    <row r="17" spans="1:4" ht="15.75" x14ac:dyDescent="0.25">
      <c r="A17" s="110" t="s">
        <v>452</v>
      </c>
      <c r="B17" s="462">
        <v>2716750</v>
      </c>
      <c r="C17" s="4"/>
      <c r="D17" s="4"/>
    </row>
    <row r="18" spans="1:4" x14ac:dyDescent="0.25">
      <c r="A18" s="4"/>
      <c r="B18" s="350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111" t="s">
        <v>236</v>
      </c>
      <c r="B20" s="112" t="s">
        <v>925</v>
      </c>
      <c r="C20" s="4"/>
      <c r="D20" s="4"/>
    </row>
    <row r="21" spans="1:4" ht="15.75" x14ac:dyDescent="0.25">
      <c r="A21" s="110" t="s">
        <v>453</v>
      </c>
      <c r="B21" s="110"/>
      <c r="C21" s="4"/>
      <c r="D21" s="4"/>
    </row>
    <row r="22" spans="1:4" ht="30" x14ac:dyDescent="0.25">
      <c r="A22" s="64" t="s">
        <v>454</v>
      </c>
      <c r="B22" s="37"/>
      <c r="C22" s="4"/>
      <c r="D22" s="4"/>
    </row>
    <row r="23" spans="1:4" ht="15.75" x14ac:dyDescent="0.25">
      <c r="A23" s="110" t="s">
        <v>455</v>
      </c>
      <c r="B23" s="110"/>
      <c r="C23" s="4"/>
      <c r="D23" s="4"/>
    </row>
  </sheetData>
  <mergeCells count="3">
    <mergeCell ref="A2:B2"/>
    <mergeCell ref="A3:B3"/>
    <mergeCell ref="A5:B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workbookViewId="0">
      <selection activeCell="B4" sqref="B4"/>
    </sheetView>
  </sheetViews>
  <sheetFormatPr defaultRowHeight="15" x14ac:dyDescent="0.25"/>
  <cols>
    <col min="1" max="1" width="105.140625" customWidth="1"/>
    <col min="3" max="3" width="20.5703125" customWidth="1"/>
    <col min="4" max="4" width="20.28515625" customWidth="1"/>
    <col min="5" max="5" width="20.7109375" customWidth="1"/>
  </cols>
  <sheetData>
    <row r="1" spans="1:11" ht="20.25" customHeight="1" x14ac:dyDescent="0.25">
      <c r="A1" s="465" t="s">
        <v>976</v>
      </c>
      <c r="B1" s="466"/>
      <c r="C1" s="466"/>
      <c r="D1" s="466"/>
      <c r="E1" s="466"/>
      <c r="F1" s="61"/>
      <c r="G1" s="61"/>
      <c r="H1" s="61"/>
      <c r="I1" s="61"/>
      <c r="J1" s="61"/>
      <c r="K1" s="95"/>
    </row>
    <row r="2" spans="1:11" ht="19.5" customHeight="1" x14ac:dyDescent="0.25">
      <c r="A2" s="469" t="s">
        <v>911</v>
      </c>
      <c r="B2" s="466"/>
      <c r="C2" s="466"/>
      <c r="D2" s="466"/>
      <c r="E2" s="466"/>
    </row>
    <row r="3" spans="1:11" ht="18" x14ac:dyDescent="0.25">
      <c r="A3" s="40"/>
    </row>
    <row r="4" spans="1:11" x14ac:dyDescent="0.25">
      <c r="A4" s="98" t="s">
        <v>260</v>
      </c>
      <c r="B4" s="194" t="s">
        <v>995</v>
      </c>
    </row>
    <row r="5" spans="1:11" ht="25.5" x14ac:dyDescent="0.25">
      <c r="A5" s="2" t="s">
        <v>576</v>
      </c>
      <c r="B5" s="3" t="s">
        <v>577</v>
      </c>
      <c r="C5" s="3" t="s">
        <v>285</v>
      </c>
      <c r="D5" s="3" t="s">
        <v>313</v>
      </c>
      <c r="E5" s="97" t="s">
        <v>314</v>
      </c>
    </row>
    <row r="6" spans="1:11" x14ac:dyDescent="0.25">
      <c r="A6" s="27" t="s">
        <v>578</v>
      </c>
      <c r="B6" s="28" t="s">
        <v>579</v>
      </c>
      <c r="C6" s="231">
        <v>11207904</v>
      </c>
      <c r="D6" s="231">
        <v>11304905</v>
      </c>
      <c r="E6" s="231">
        <v>11304905</v>
      </c>
    </row>
    <row r="7" spans="1:11" x14ac:dyDescent="0.25">
      <c r="A7" s="27" t="s">
        <v>580</v>
      </c>
      <c r="B7" s="29" t="s">
        <v>581</v>
      </c>
      <c r="C7" s="231">
        <v>0</v>
      </c>
      <c r="D7" s="231">
        <v>150376</v>
      </c>
      <c r="E7" s="231">
        <v>150376</v>
      </c>
    </row>
    <row r="8" spans="1:11" x14ac:dyDescent="0.25">
      <c r="A8" s="27" t="s">
        <v>582</v>
      </c>
      <c r="B8" s="29" t="s">
        <v>583</v>
      </c>
      <c r="C8" s="231">
        <v>0</v>
      </c>
      <c r="D8" s="231">
        <v>5039</v>
      </c>
      <c r="E8" s="231">
        <v>5039</v>
      </c>
    </row>
    <row r="9" spans="1:11" x14ac:dyDescent="0.25">
      <c r="A9" s="30" t="s">
        <v>584</v>
      </c>
      <c r="B9" s="29" t="s">
        <v>585</v>
      </c>
      <c r="C9" s="231">
        <v>0</v>
      </c>
      <c r="D9" s="231">
        <v>0</v>
      </c>
      <c r="E9" s="231">
        <v>0</v>
      </c>
    </row>
    <row r="10" spans="1:11" x14ac:dyDescent="0.25">
      <c r="A10" s="30" t="s">
        <v>586</v>
      </c>
      <c r="B10" s="29" t="s">
        <v>587</v>
      </c>
      <c r="C10" s="231">
        <v>0</v>
      </c>
      <c r="D10" s="231">
        <v>0</v>
      </c>
      <c r="E10" s="231">
        <v>0</v>
      </c>
    </row>
    <row r="11" spans="1:11" x14ac:dyDescent="0.25">
      <c r="A11" s="30" t="s">
        <v>588</v>
      </c>
      <c r="B11" s="29" t="s">
        <v>589</v>
      </c>
      <c r="C11" s="231">
        <v>1416876</v>
      </c>
      <c r="D11" s="231">
        <v>1171800</v>
      </c>
      <c r="E11" s="231">
        <v>1171800</v>
      </c>
    </row>
    <row r="12" spans="1:11" x14ac:dyDescent="0.25">
      <c r="A12" s="30" t="s">
        <v>590</v>
      </c>
      <c r="B12" s="29" t="s">
        <v>591</v>
      </c>
      <c r="C12" s="231">
        <v>0</v>
      </c>
      <c r="D12" s="231">
        <v>0</v>
      </c>
      <c r="E12" s="231">
        <v>0</v>
      </c>
    </row>
    <row r="13" spans="1:11" x14ac:dyDescent="0.25">
      <c r="A13" s="30" t="s">
        <v>592</v>
      </c>
      <c r="B13" s="29" t="s">
        <v>593</v>
      </c>
      <c r="C13" s="231">
        <v>0</v>
      </c>
      <c r="D13" s="231">
        <v>0</v>
      </c>
      <c r="E13" s="231">
        <v>0</v>
      </c>
    </row>
    <row r="14" spans="1:11" x14ac:dyDescent="0.25">
      <c r="A14" s="5" t="s">
        <v>594</v>
      </c>
      <c r="B14" s="29" t="s">
        <v>595</v>
      </c>
      <c r="C14" s="231">
        <v>0</v>
      </c>
      <c r="D14" s="231">
        <v>0</v>
      </c>
      <c r="E14" s="231">
        <v>0</v>
      </c>
    </row>
    <row r="15" spans="1:11" x14ac:dyDescent="0.25">
      <c r="A15" s="5" t="s">
        <v>596</v>
      </c>
      <c r="B15" s="29" t="s">
        <v>597</v>
      </c>
      <c r="C15" s="231">
        <v>0</v>
      </c>
      <c r="D15" s="231">
        <v>0</v>
      </c>
      <c r="E15" s="231">
        <v>0</v>
      </c>
    </row>
    <row r="16" spans="1:11" x14ac:dyDescent="0.25">
      <c r="A16" s="5" t="s">
        <v>598</v>
      </c>
      <c r="B16" s="29" t="s">
        <v>599</v>
      </c>
      <c r="C16" s="231">
        <v>0</v>
      </c>
      <c r="D16" s="231">
        <v>0</v>
      </c>
      <c r="E16" s="231">
        <v>0</v>
      </c>
    </row>
    <row r="17" spans="1:5" x14ac:dyDescent="0.25">
      <c r="A17" s="5" t="s">
        <v>600</v>
      </c>
      <c r="B17" s="29" t="s">
        <v>601</v>
      </c>
      <c r="C17" s="231">
        <v>0</v>
      </c>
      <c r="D17" s="231">
        <v>0</v>
      </c>
      <c r="E17" s="231">
        <v>0</v>
      </c>
    </row>
    <row r="18" spans="1:5" x14ac:dyDescent="0.25">
      <c r="A18" s="5" t="s">
        <v>37</v>
      </c>
      <c r="B18" s="29" t="s">
        <v>602</v>
      </c>
      <c r="C18" s="231">
        <v>0</v>
      </c>
      <c r="D18" s="231">
        <v>654518</v>
      </c>
      <c r="E18" s="231">
        <v>654518</v>
      </c>
    </row>
    <row r="19" spans="1:5" x14ac:dyDescent="0.25">
      <c r="A19" s="31" t="s">
        <v>879</v>
      </c>
      <c r="B19" s="32" t="s">
        <v>603</v>
      </c>
      <c r="C19" s="231">
        <v>12624780</v>
      </c>
      <c r="D19" s="231">
        <v>13286638</v>
      </c>
      <c r="E19" s="231">
        <v>13286638</v>
      </c>
    </row>
    <row r="20" spans="1:5" x14ac:dyDescent="0.25">
      <c r="A20" s="5" t="s">
        <v>604</v>
      </c>
      <c r="B20" s="29" t="s">
        <v>605</v>
      </c>
      <c r="C20" s="231">
        <v>0</v>
      </c>
      <c r="D20" s="231">
        <v>0</v>
      </c>
      <c r="E20" s="231">
        <v>0</v>
      </c>
    </row>
    <row r="21" spans="1:5" x14ac:dyDescent="0.25">
      <c r="A21" s="5" t="s">
        <v>606</v>
      </c>
      <c r="B21" s="29" t="s">
        <v>607</v>
      </c>
      <c r="C21" s="231">
        <v>730000</v>
      </c>
      <c r="D21" s="231">
        <v>562002</v>
      </c>
      <c r="E21" s="231">
        <v>562002</v>
      </c>
    </row>
    <row r="22" spans="1:5" x14ac:dyDescent="0.25">
      <c r="A22" s="6" t="s">
        <v>608</v>
      </c>
      <c r="B22" s="29" t="s">
        <v>609</v>
      </c>
      <c r="C22" s="231">
        <v>350000</v>
      </c>
      <c r="D22" s="231">
        <v>490551</v>
      </c>
      <c r="E22" s="231">
        <v>410551</v>
      </c>
    </row>
    <row r="23" spans="1:5" x14ac:dyDescent="0.25">
      <c r="A23" s="7" t="s">
        <v>880</v>
      </c>
      <c r="B23" s="32" t="s">
        <v>610</v>
      </c>
      <c r="C23" s="231">
        <v>1080000</v>
      </c>
      <c r="D23" s="231">
        <v>1052553</v>
      </c>
      <c r="E23" s="231">
        <v>972553</v>
      </c>
    </row>
    <row r="24" spans="1:5" x14ac:dyDescent="0.25">
      <c r="A24" s="43" t="s">
        <v>67</v>
      </c>
      <c r="B24" s="44" t="s">
        <v>611</v>
      </c>
      <c r="C24" s="213">
        <v>13704780</v>
      </c>
      <c r="D24" s="213">
        <v>14339191</v>
      </c>
      <c r="E24" s="213">
        <v>14259191</v>
      </c>
    </row>
    <row r="25" spans="1:5" x14ac:dyDescent="0.25">
      <c r="A25" s="36" t="s">
        <v>38</v>
      </c>
      <c r="B25" s="44" t="s">
        <v>612</v>
      </c>
      <c r="C25" s="213">
        <v>2450836.5</v>
      </c>
      <c r="D25" s="213">
        <v>2288133</v>
      </c>
      <c r="E25" s="213">
        <v>2288133</v>
      </c>
    </row>
    <row r="26" spans="1:5" x14ac:dyDescent="0.25">
      <c r="A26" s="5" t="s">
        <v>613</v>
      </c>
      <c r="B26" s="29" t="s">
        <v>614</v>
      </c>
      <c r="C26" s="231">
        <v>14000</v>
      </c>
      <c r="D26" s="231">
        <v>17628</v>
      </c>
      <c r="E26" s="231">
        <v>17628</v>
      </c>
    </row>
    <row r="27" spans="1:5" x14ac:dyDescent="0.25">
      <c r="A27" s="5" t="s">
        <v>615</v>
      </c>
      <c r="B27" s="29" t="s">
        <v>616</v>
      </c>
      <c r="C27" s="231">
        <v>900000</v>
      </c>
      <c r="D27" s="231">
        <v>1125880</v>
      </c>
      <c r="E27" s="231">
        <v>1125880</v>
      </c>
    </row>
    <row r="28" spans="1:5" x14ac:dyDescent="0.25">
      <c r="A28" s="5" t="s">
        <v>617</v>
      </c>
      <c r="B28" s="29" t="s">
        <v>618</v>
      </c>
      <c r="C28" s="231"/>
      <c r="D28" s="231"/>
      <c r="E28" s="231"/>
    </row>
    <row r="29" spans="1:5" x14ac:dyDescent="0.25">
      <c r="A29" s="7" t="s">
        <v>881</v>
      </c>
      <c r="B29" s="32" t="s">
        <v>619</v>
      </c>
      <c r="C29" s="231">
        <v>914000</v>
      </c>
      <c r="D29" s="231">
        <v>1143508</v>
      </c>
      <c r="E29" s="231">
        <v>1143508</v>
      </c>
    </row>
    <row r="30" spans="1:5" x14ac:dyDescent="0.25">
      <c r="A30" s="5" t="s">
        <v>620</v>
      </c>
      <c r="B30" s="29" t="s">
        <v>621</v>
      </c>
      <c r="C30" s="231">
        <v>120000</v>
      </c>
      <c r="D30" s="231">
        <v>135330</v>
      </c>
      <c r="E30" s="231">
        <v>135330</v>
      </c>
    </row>
    <row r="31" spans="1:5" x14ac:dyDescent="0.25">
      <c r="A31" s="5" t="s">
        <v>622</v>
      </c>
      <c r="B31" s="29" t="s">
        <v>623</v>
      </c>
      <c r="C31" s="231">
        <v>40000</v>
      </c>
      <c r="D31" s="231">
        <v>58593</v>
      </c>
      <c r="E31" s="231">
        <v>58593</v>
      </c>
    </row>
    <row r="32" spans="1:5" ht="15" customHeight="1" x14ac:dyDescent="0.25">
      <c r="A32" s="7" t="s">
        <v>68</v>
      </c>
      <c r="B32" s="32" t="s">
        <v>624</v>
      </c>
      <c r="C32" s="231">
        <v>160000</v>
      </c>
      <c r="D32" s="231">
        <v>193923</v>
      </c>
      <c r="E32" s="231">
        <v>193923</v>
      </c>
    </row>
    <row r="33" spans="1:5" x14ac:dyDescent="0.25">
      <c r="A33" s="5" t="s">
        <v>625</v>
      </c>
      <c r="B33" s="29" t="s">
        <v>626</v>
      </c>
      <c r="C33" s="231">
        <v>1850000</v>
      </c>
      <c r="D33" s="231">
        <v>1941666</v>
      </c>
      <c r="E33" s="231">
        <v>1941666</v>
      </c>
    </row>
    <row r="34" spans="1:5" x14ac:dyDescent="0.25">
      <c r="A34" s="5" t="s">
        <v>627</v>
      </c>
      <c r="B34" s="29" t="s">
        <v>628</v>
      </c>
      <c r="C34" s="231">
        <v>0</v>
      </c>
      <c r="D34" s="231">
        <v>0</v>
      </c>
      <c r="E34" s="231">
        <v>0</v>
      </c>
    </row>
    <row r="35" spans="1:5" x14ac:dyDescent="0.25">
      <c r="A35" s="5" t="s">
        <v>39</v>
      </c>
      <c r="B35" s="29" t="s">
        <v>629</v>
      </c>
      <c r="C35" s="231">
        <v>0</v>
      </c>
      <c r="D35" s="231">
        <v>0</v>
      </c>
      <c r="E35" s="231">
        <v>0</v>
      </c>
    </row>
    <row r="36" spans="1:5" x14ac:dyDescent="0.25">
      <c r="A36" s="5" t="s">
        <v>630</v>
      </c>
      <c r="B36" s="29" t="s">
        <v>631</v>
      </c>
      <c r="C36" s="231">
        <v>150000</v>
      </c>
      <c r="D36" s="231">
        <v>258596</v>
      </c>
      <c r="E36" s="231">
        <v>258596</v>
      </c>
    </row>
    <row r="37" spans="1:5" x14ac:dyDescent="0.25">
      <c r="A37" s="9" t="s">
        <v>40</v>
      </c>
      <c r="B37" s="29" t="s">
        <v>632</v>
      </c>
      <c r="C37" s="231">
        <v>0</v>
      </c>
      <c r="D37" s="231">
        <v>0</v>
      </c>
      <c r="E37" s="231">
        <v>0</v>
      </c>
    </row>
    <row r="38" spans="1:5" x14ac:dyDescent="0.25">
      <c r="A38" s="6" t="s">
        <v>633</v>
      </c>
      <c r="B38" s="29" t="s">
        <v>634</v>
      </c>
      <c r="C38" s="231">
        <v>394000</v>
      </c>
      <c r="D38" s="231">
        <v>247300</v>
      </c>
      <c r="E38" s="231">
        <v>247300</v>
      </c>
    </row>
    <row r="39" spans="1:5" x14ac:dyDescent="0.25">
      <c r="A39" s="5" t="s">
        <v>41</v>
      </c>
      <c r="B39" s="29" t="s">
        <v>635</v>
      </c>
      <c r="C39" s="231">
        <v>2238885</v>
      </c>
      <c r="D39" s="231">
        <v>2629401</v>
      </c>
      <c r="E39" s="231">
        <v>2453124</v>
      </c>
    </row>
    <row r="40" spans="1:5" x14ac:dyDescent="0.25">
      <c r="A40" s="7" t="s">
        <v>882</v>
      </c>
      <c r="B40" s="32" t="s">
        <v>636</v>
      </c>
      <c r="C40" s="231">
        <v>4632885</v>
      </c>
      <c r="D40" s="231">
        <v>5076963</v>
      </c>
      <c r="E40" s="231">
        <v>4900686</v>
      </c>
    </row>
    <row r="41" spans="1:5" x14ac:dyDescent="0.25">
      <c r="A41" s="5" t="s">
        <v>637</v>
      </c>
      <c r="B41" s="29" t="s">
        <v>638</v>
      </c>
      <c r="C41" s="231">
        <v>140000</v>
      </c>
      <c r="D41" s="231">
        <v>181129</v>
      </c>
      <c r="E41" s="231">
        <v>181129</v>
      </c>
    </row>
    <row r="42" spans="1:5" x14ac:dyDescent="0.25">
      <c r="A42" s="5" t="s">
        <v>639</v>
      </c>
      <c r="B42" s="29" t="s">
        <v>640</v>
      </c>
      <c r="C42" s="231"/>
      <c r="D42" s="231">
        <v>30000</v>
      </c>
      <c r="E42" s="231">
        <v>30000</v>
      </c>
    </row>
    <row r="43" spans="1:5" x14ac:dyDescent="0.25">
      <c r="A43" s="7" t="s">
        <v>883</v>
      </c>
      <c r="B43" s="32" t="s">
        <v>641</v>
      </c>
      <c r="C43" s="231">
        <v>140000</v>
      </c>
      <c r="D43" s="231">
        <v>211129</v>
      </c>
      <c r="E43" s="231">
        <v>211129</v>
      </c>
    </row>
    <row r="44" spans="1:5" x14ac:dyDescent="0.25">
      <c r="A44" s="5" t="s">
        <v>642</v>
      </c>
      <c r="B44" s="29" t="s">
        <v>643</v>
      </c>
      <c r="C44" s="231">
        <v>1000000</v>
      </c>
      <c r="D44" s="231">
        <v>1290685</v>
      </c>
      <c r="E44" s="231">
        <v>1243287</v>
      </c>
    </row>
    <row r="45" spans="1:5" x14ac:dyDescent="0.25">
      <c r="A45" s="5" t="s">
        <v>644</v>
      </c>
      <c r="B45" s="29" t="s">
        <v>645</v>
      </c>
      <c r="C45" s="231">
        <v>0</v>
      </c>
      <c r="D45" s="231">
        <v>0</v>
      </c>
      <c r="E45" s="231">
        <v>0</v>
      </c>
    </row>
    <row r="46" spans="1:5" x14ac:dyDescent="0.25">
      <c r="A46" s="5" t="s">
        <v>42</v>
      </c>
      <c r="B46" s="29" t="s">
        <v>646</v>
      </c>
      <c r="C46" s="231"/>
      <c r="D46" s="231"/>
      <c r="E46" s="231"/>
    </row>
    <row r="47" spans="1:5" x14ac:dyDescent="0.25">
      <c r="A47" s="5" t="s">
        <v>43</v>
      </c>
      <c r="B47" s="29" t="s">
        <v>647</v>
      </c>
      <c r="C47" s="231">
        <v>0</v>
      </c>
      <c r="D47" s="231">
        <v>0</v>
      </c>
      <c r="E47" s="231">
        <v>0</v>
      </c>
    </row>
    <row r="48" spans="1:5" x14ac:dyDescent="0.25">
      <c r="A48" s="5" t="s">
        <v>648</v>
      </c>
      <c r="B48" s="29" t="s">
        <v>649</v>
      </c>
      <c r="C48" s="231">
        <v>35000</v>
      </c>
      <c r="D48" s="231">
        <v>66020</v>
      </c>
      <c r="E48" s="231">
        <v>66010</v>
      </c>
    </row>
    <row r="49" spans="1:5" x14ac:dyDescent="0.25">
      <c r="A49" s="7" t="s">
        <v>884</v>
      </c>
      <c r="B49" s="32" t="s">
        <v>650</v>
      </c>
      <c r="C49" s="231">
        <v>1035000</v>
      </c>
      <c r="D49" s="231">
        <v>1356705</v>
      </c>
      <c r="E49" s="231">
        <v>1309297</v>
      </c>
    </row>
    <row r="50" spans="1:5" x14ac:dyDescent="0.25">
      <c r="A50" s="36" t="s">
        <v>885</v>
      </c>
      <c r="B50" s="44" t="s">
        <v>651</v>
      </c>
      <c r="C50" s="213">
        <v>6881885</v>
      </c>
      <c r="D50" s="213">
        <v>7982228</v>
      </c>
      <c r="E50" s="213">
        <v>7758543</v>
      </c>
    </row>
    <row r="51" spans="1:5" x14ac:dyDescent="0.25">
      <c r="A51" s="12" t="s">
        <v>652</v>
      </c>
      <c r="B51" s="29" t="s">
        <v>653</v>
      </c>
      <c r="C51" s="231"/>
      <c r="D51" s="231"/>
      <c r="E51" s="231"/>
    </row>
    <row r="52" spans="1:5" x14ac:dyDescent="0.25">
      <c r="A52" s="12" t="s">
        <v>886</v>
      </c>
      <c r="B52" s="29" t="s">
        <v>654</v>
      </c>
      <c r="C52" s="231"/>
      <c r="D52" s="231"/>
      <c r="E52" s="231"/>
    </row>
    <row r="53" spans="1:5" x14ac:dyDescent="0.25">
      <c r="A53" s="16" t="s">
        <v>44</v>
      </c>
      <c r="B53" s="29" t="s">
        <v>655</v>
      </c>
      <c r="C53" s="231"/>
      <c r="D53" s="231"/>
      <c r="E53" s="231"/>
    </row>
    <row r="54" spans="1:5" x14ac:dyDescent="0.25">
      <c r="A54" s="16" t="s">
        <v>45</v>
      </c>
      <c r="B54" s="29" t="s">
        <v>656</v>
      </c>
      <c r="C54" s="231">
        <v>0</v>
      </c>
      <c r="D54" s="231">
        <v>0</v>
      </c>
      <c r="E54" s="231">
        <v>0</v>
      </c>
    </row>
    <row r="55" spans="1:5" x14ac:dyDescent="0.25">
      <c r="A55" s="16" t="s">
        <v>46</v>
      </c>
      <c r="B55" s="29" t="s">
        <v>657</v>
      </c>
      <c r="C55" s="231"/>
      <c r="D55" s="231"/>
      <c r="E55" s="231"/>
    </row>
    <row r="56" spans="1:5" x14ac:dyDescent="0.25">
      <c r="A56" s="12" t="s">
        <v>47</v>
      </c>
      <c r="B56" s="29" t="s">
        <v>658</v>
      </c>
      <c r="C56" s="231">
        <v>0</v>
      </c>
      <c r="D56" s="231">
        <v>0</v>
      </c>
      <c r="E56" s="231">
        <v>0</v>
      </c>
    </row>
    <row r="57" spans="1:5" x14ac:dyDescent="0.25">
      <c r="A57" s="12" t="s">
        <v>48</v>
      </c>
      <c r="B57" s="29" t="s">
        <v>659</v>
      </c>
      <c r="C57" s="231">
        <v>0</v>
      </c>
      <c r="D57" s="231">
        <v>0</v>
      </c>
      <c r="E57" s="231">
        <v>0</v>
      </c>
    </row>
    <row r="58" spans="1:5" x14ac:dyDescent="0.25">
      <c r="A58" s="12" t="s">
        <v>49</v>
      </c>
      <c r="B58" s="29" t="s">
        <v>660</v>
      </c>
      <c r="C58" s="231">
        <v>3328000</v>
      </c>
      <c r="D58" s="231">
        <v>3342953</v>
      </c>
      <c r="E58" s="231">
        <v>3342953</v>
      </c>
    </row>
    <row r="59" spans="1:5" x14ac:dyDescent="0.25">
      <c r="A59" s="41" t="s">
        <v>11</v>
      </c>
      <c r="B59" s="44" t="s">
        <v>661</v>
      </c>
      <c r="C59" s="213">
        <v>3328000</v>
      </c>
      <c r="D59" s="213">
        <v>3342953</v>
      </c>
      <c r="E59" s="213">
        <v>3342953</v>
      </c>
    </row>
    <row r="60" spans="1:5" x14ac:dyDescent="0.25">
      <c r="A60" s="11" t="s">
        <v>50</v>
      </c>
      <c r="B60" s="29" t="s">
        <v>662</v>
      </c>
      <c r="C60" s="231">
        <v>358039</v>
      </c>
      <c r="D60" s="231">
        <v>370039</v>
      </c>
      <c r="E60" s="231">
        <v>370039</v>
      </c>
    </row>
    <row r="61" spans="1:5" x14ac:dyDescent="0.25">
      <c r="A61" s="11" t="s">
        <v>663</v>
      </c>
      <c r="B61" s="29" t="s">
        <v>664</v>
      </c>
      <c r="C61" s="231">
        <v>0</v>
      </c>
      <c r="D61" s="231">
        <v>0</v>
      </c>
      <c r="E61" s="231">
        <v>0</v>
      </c>
    </row>
    <row r="62" spans="1:5" x14ac:dyDescent="0.25">
      <c r="A62" s="11" t="s">
        <v>665</v>
      </c>
      <c r="B62" s="29" t="s">
        <v>666</v>
      </c>
      <c r="C62" s="231"/>
      <c r="D62" s="231"/>
      <c r="E62" s="231"/>
    </row>
    <row r="63" spans="1:5" x14ac:dyDescent="0.25">
      <c r="A63" s="11" t="s">
        <v>12</v>
      </c>
      <c r="B63" s="29" t="s">
        <v>667</v>
      </c>
      <c r="C63" s="231"/>
      <c r="D63" s="231"/>
      <c r="E63" s="231"/>
    </row>
    <row r="64" spans="1:5" x14ac:dyDescent="0.25">
      <c r="A64" s="11" t="s">
        <v>51</v>
      </c>
      <c r="B64" s="29" t="s">
        <v>668</v>
      </c>
      <c r="C64" s="231"/>
      <c r="D64" s="231"/>
      <c r="E64" s="231"/>
    </row>
    <row r="65" spans="1:5" x14ac:dyDescent="0.25">
      <c r="A65" s="11" t="s">
        <v>14</v>
      </c>
      <c r="B65" s="29" t="s">
        <v>669</v>
      </c>
      <c r="C65" s="231">
        <v>30648155</v>
      </c>
      <c r="D65" s="231">
        <v>33892546</v>
      </c>
      <c r="E65" s="231">
        <v>33892546</v>
      </c>
    </row>
    <row r="66" spans="1:5" x14ac:dyDescent="0.25">
      <c r="A66" s="11" t="s">
        <v>52</v>
      </c>
      <c r="B66" s="29" t="s">
        <v>670</v>
      </c>
      <c r="C66" s="231"/>
      <c r="D66" s="231"/>
      <c r="E66" s="231"/>
    </row>
    <row r="67" spans="1:5" x14ac:dyDescent="0.25">
      <c r="A67" s="11" t="s">
        <v>53</v>
      </c>
      <c r="B67" s="29" t="s">
        <v>671</v>
      </c>
      <c r="C67" s="231"/>
      <c r="D67" s="231"/>
      <c r="E67" s="231"/>
    </row>
    <row r="68" spans="1:5" x14ac:dyDescent="0.25">
      <c r="A68" s="11" t="s">
        <v>672</v>
      </c>
      <c r="B68" s="29" t="s">
        <v>673</v>
      </c>
      <c r="C68" s="231"/>
      <c r="D68" s="231"/>
      <c r="E68" s="231"/>
    </row>
    <row r="69" spans="1:5" x14ac:dyDescent="0.25">
      <c r="A69" s="18" t="s">
        <v>674</v>
      </c>
      <c r="B69" s="29" t="s">
        <v>675</v>
      </c>
      <c r="C69" s="231"/>
      <c r="D69" s="231"/>
      <c r="E69" s="231"/>
    </row>
    <row r="70" spans="1:5" x14ac:dyDescent="0.25">
      <c r="A70" s="11" t="s">
        <v>54</v>
      </c>
      <c r="B70" s="29" t="s">
        <v>676</v>
      </c>
      <c r="C70" s="231"/>
      <c r="D70" s="231"/>
      <c r="E70" s="231"/>
    </row>
    <row r="71" spans="1:5" x14ac:dyDescent="0.25">
      <c r="A71" s="18" t="s">
        <v>232</v>
      </c>
      <c r="B71" s="29" t="s">
        <v>677</v>
      </c>
      <c r="C71" s="231">
        <v>667000</v>
      </c>
      <c r="D71" s="231">
        <v>5629859</v>
      </c>
      <c r="E71" s="231"/>
    </row>
    <row r="72" spans="1:5" x14ac:dyDescent="0.25">
      <c r="A72" s="18" t="s">
        <v>233</v>
      </c>
      <c r="B72" s="29" t="s">
        <v>677</v>
      </c>
      <c r="C72" s="231"/>
      <c r="D72" s="231"/>
      <c r="E72" s="231"/>
    </row>
    <row r="73" spans="1:5" x14ac:dyDescent="0.25">
      <c r="A73" s="41" t="s">
        <v>17</v>
      </c>
      <c r="B73" s="44" t="s">
        <v>678</v>
      </c>
      <c r="C73" s="213">
        <v>31673194</v>
      </c>
      <c r="D73" s="213">
        <v>39892444</v>
      </c>
      <c r="E73" s="213">
        <v>34262585</v>
      </c>
    </row>
    <row r="74" spans="1:5" ht="15.75" x14ac:dyDescent="0.25">
      <c r="A74" s="260" t="s">
        <v>178</v>
      </c>
      <c r="B74" s="261"/>
      <c r="C74" s="259">
        <v>58038695.5</v>
      </c>
      <c r="D74" s="259">
        <v>67844949</v>
      </c>
      <c r="E74" s="259">
        <v>61911405</v>
      </c>
    </row>
    <row r="75" spans="1:5" x14ac:dyDescent="0.25">
      <c r="A75" s="33" t="s">
        <v>679</v>
      </c>
      <c r="B75" s="29" t="s">
        <v>680</v>
      </c>
      <c r="C75" s="231">
        <v>0</v>
      </c>
      <c r="D75" s="231">
        <v>0</v>
      </c>
      <c r="E75" s="231">
        <v>0</v>
      </c>
    </row>
    <row r="76" spans="1:5" x14ac:dyDescent="0.25">
      <c r="A76" s="33" t="s">
        <v>55</v>
      </c>
      <c r="B76" s="29" t="s">
        <v>681</v>
      </c>
      <c r="C76" s="231"/>
      <c r="D76" s="231"/>
      <c r="E76" s="231"/>
    </row>
    <row r="77" spans="1:5" x14ac:dyDescent="0.25">
      <c r="A77" s="33" t="s">
        <v>682</v>
      </c>
      <c r="B77" s="29" t="s">
        <v>683</v>
      </c>
      <c r="C77" s="231">
        <v>0</v>
      </c>
      <c r="D77" s="231">
        <v>0</v>
      </c>
      <c r="E77" s="231">
        <v>0</v>
      </c>
    </row>
    <row r="78" spans="1:5" x14ac:dyDescent="0.25">
      <c r="A78" s="33" t="s">
        <v>684</v>
      </c>
      <c r="B78" s="29" t="s">
        <v>685</v>
      </c>
      <c r="C78" s="231">
        <v>976764</v>
      </c>
      <c r="D78" s="231">
        <v>976764</v>
      </c>
      <c r="E78" s="231">
        <v>976763</v>
      </c>
    </row>
    <row r="79" spans="1:5" x14ac:dyDescent="0.25">
      <c r="A79" s="6" t="s">
        <v>686</v>
      </c>
      <c r="B79" s="29" t="s">
        <v>687</v>
      </c>
      <c r="C79" s="231"/>
      <c r="D79" s="231"/>
      <c r="E79" s="231">
        <v>0</v>
      </c>
    </row>
    <row r="80" spans="1:5" x14ac:dyDescent="0.25">
      <c r="A80" s="6" t="s">
        <v>688</v>
      </c>
      <c r="B80" s="29" t="s">
        <v>689</v>
      </c>
      <c r="C80" s="231"/>
      <c r="D80" s="231"/>
      <c r="E80" s="231">
        <v>0</v>
      </c>
    </row>
    <row r="81" spans="1:5" x14ac:dyDescent="0.25">
      <c r="A81" s="6" t="s">
        <v>690</v>
      </c>
      <c r="B81" s="29" t="s">
        <v>691</v>
      </c>
      <c r="C81" s="231">
        <v>263726</v>
      </c>
      <c r="D81" s="231">
        <v>263727</v>
      </c>
      <c r="E81" s="231">
        <v>263727</v>
      </c>
    </row>
    <row r="82" spans="1:5" x14ac:dyDescent="0.25">
      <c r="A82" s="42" t="s">
        <v>19</v>
      </c>
      <c r="B82" s="44" t="s">
        <v>692</v>
      </c>
      <c r="C82" s="213">
        <v>1240490</v>
      </c>
      <c r="D82" s="213">
        <v>1240491</v>
      </c>
      <c r="E82" s="213">
        <v>1240490</v>
      </c>
    </row>
    <row r="83" spans="1:5" x14ac:dyDescent="0.25">
      <c r="A83" s="12" t="s">
        <v>693</v>
      </c>
      <c r="B83" s="29" t="s">
        <v>694</v>
      </c>
      <c r="C83" s="231">
        <v>200000</v>
      </c>
      <c r="D83" s="231">
        <v>5811064</v>
      </c>
      <c r="E83" s="231">
        <v>4916332</v>
      </c>
    </row>
    <row r="84" spans="1:5" x14ac:dyDescent="0.25">
      <c r="A84" s="12" t="s">
        <v>695</v>
      </c>
      <c r="B84" s="29" t="s">
        <v>696</v>
      </c>
      <c r="C84" s="231"/>
      <c r="D84" s="231">
        <v>0</v>
      </c>
      <c r="E84" s="231"/>
    </row>
    <row r="85" spans="1:5" x14ac:dyDescent="0.25">
      <c r="A85" s="12" t="s">
        <v>697</v>
      </c>
      <c r="B85" s="29" t="s">
        <v>698</v>
      </c>
      <c r="C85" s="231"/>
      <c r="D85" s="231">
        <v>0</v>
      </c>
      <c r="E85" s="231"/>
    </row>
    <row r="86" spans="1:5" x14ac:dyDescent="0.25">
      <c r="A86" s="12" t="s">
        <v>699</v>
      </c>
      <c r="B86" s="29" t="s">
        <v>700</v>
      </c>
      <c r="C86" s="231">
        <v>54000</v>
      </c>
      <c r="D86" s="231">
        <v>1521133</v>
      </c>
      <c r="E86" s="231">
        <v>1279555</v>
      </c>
    </row>
    <row r="87" spans="1:5" x14ac:dyDescent="0.25">
      <c r="A87" s="41" t="s">
        <v>20</v>
      </c>
      <c r="B87" s="44" t="s">
        <v>701</v>
      </c>
      <c r="C87" s="213">
        <v>254000</v>
      </c>
      <c r="D87" s="213">
        <v>7332197</v>
      </c>
      <c r="E87" s="213">
        <v>6195887</v>
      </c>
    </row>
    <row r="88" spans="1:5" x14ac:dyDescent="0.25">
      <c r="A88" s="12" t="s">
        <v>702</v>
      </c>
      <c r="B88" s="29" t="s">
        <v>703</v>
      </c>
      <c r="C88" s="231"/>
      <c r="D88" s="231"/>
      <c r="E88" s="231"/>
    </row>
    <row r="89" spans="1:5" x14ac:dyDescent="0.25">
      <c r="A89" s="12" t="s">
        <v>56</v>
      </c>
      <c r="B89" s="29" t="s">
        <v>704</v>
      </c>
      <c r="C89" s="231"/>
      <c r="D89" s="231"/>
      <c r="E89" s="231"/>
    </row>
    <row r="90" spans="1:5" x14ac:dyDescent="0.25">
      <c r="A90" s="12" t="s">
        <v>57</v>
      </c>
      <c r="B90" s="29" t="s">
        <v>705</v>
      </c>
      <c r="C90" s="231"/>
      <c r="D90" s="231"/>
      <c r="E90" s="231"/>
    </row>
    <row r="91" spans="1:5" x14ac:dyDescent="0.25">
      <c r="A91" s="12" t="s">
        <v>58</v>
      </c>
      <c r="B91" s="29" t="s">
        <v>706</v>
      </c>
      <c r="C91" s="231"/>
      <c r="D91" s="231"/>
      <c r="E91" s="231"/>
    </row>
    <row r="92" spans="1:5" x14ac:dyDescent="0.25">
      <c r="A92" s="12" t="s">
        <v>59</v>
      </c>
      <c r="B92" s="29" t="s">
        <v>707</v>
      </c>
      <c r="C92" s="231"/>
      <c r="D92" s="231"/>
      <c r="E92" s="231"/>
    </row>
    <row r="93" spans="1:5" x14ac:dyDescent="0.25">
      <c r="A93" s="12" t="s">
        <v>60</v>
      </c>
      <c r="B93" s="29" t="s">
        <v>708</v>
      </c>
      <c r="C93" s="231"/>
      <c r="D93" s="231"/>
      <c r="E93" s="231"/>
    </row>
    <row r="94" spans="1:5" x14ac:dyDescent="0.25">
      <c r="A94" s="12" t="s">
        <v>709</v>
      </c>
      <c r="B94" s="29" t="s">
        <v>710</v>
      </c>
      <c r="C94" s="231"/>
      <c r="D94" s="231"/>
      <c r="E94" s="231"/>
    </row>
    <row r="95" spans="1:5" x14ac:dyDescent="0.25">
      <c r="A95" s="12" t="s">
        <v>61</v>
      </c>
      <c r="B95" s="29" t="s">
        <v>711</v>
      </c>
      <c r="C95" s="231"/>
      <c r="D95" s="231"/>
      <c r="E95" s="231"/>
    </row>
    <row r="96" spans="1:5" x14ac:dyDescent="0.25">
      <c r="A96" s="41" t="s">
        <v>21</v>
      </c>
      <c r="B96" s="44" t="s">
        <v>712</v>
      </c>
      <c r="C96" s="231">
        <v>0</v>
      </c>
      <c r="D96" s="231">
        <v>0</v>
      </c>
      <c r="E96" s="231">
        <v>0</v>
      </c>
    </row>
    <row r="97" spans="1:24" ht="15.75" x14ac:dyDescent="0.25">
      <c r="A97" s="262" t="s">
        <v>177</v>
      </c>
      <c r="B97" s="263"/>
      <c r="C97" s="264">
        <v>1494490</v>
      </c>
      <c r="D97" s="264">
        <v>8572688</v>
      </c>
      <c r="E97" s="264">
        <v>7436377</v>
      </c>
    </row>
    <row r="98" spans="1:24" ht="15.75" x14ac:dyDescent="0.25">
      <c r="A98" s="245" t="s">
        <v>69</v>
      </c>
      <c r="B98" s="246" t="s">
        <v>713</v>
      </c>
      <c r="C98" s="259">
        <v>59533185.5</v>
      </c>
      <c r="D98" s="259">
        <v>76417637</v>
      </c>
      <c r="E98" s="259">
        <v>69347782</v>
      </c>
    </row>
    <row r="99" spans="1:24" x14ac:dyDescent="0.25">
      <c r="A99" s="12" t="s">
        <v>62</v>
      </c>
      <c r="B99" s="5" t="s">
        <v>714</v>
      </c>
      <c r="C99" s="231"/>
      <c r="D99" s="231"/>
      <c r="E99" s="23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2" t="s">
        <v>717</v>
      </c>
      <c r="B100" s="5" t="s">
        <v>718</v>
      </c>
      <c r="C100" s="231">
        <v>0</v>
      </c>
      <c r="D100" s="231">
        <v>0</v>
      </c>
      <c r="E100" s="231"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2" t="s">
        <v>63</v>
      </c>
      <c r="B101" s="5" t="s">
        <v>719</v>
      </c>
      <c r="C101" s="231">
        <v>0</v>
      </c>
      <c r="D101" s="231">
        <v>0</v>
      </c>
      <c r="E101" s="231"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4" t="s">
        <v>26</v>
      </c>
      <c r="B102" s="7" t="s">
        <v>721</v>
      </c>
      <c r="C102" s="231">
        <v>0</v>
      </c>
      <c r="D102" s="231">
        <v>0</v>
      </c>
      <c r="E102" s="231"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64</v>
      </c>
      <c r="B103" s="5" t="s">
        <v>722</v>
      </c>
      <c r="C103" s="231"/>
      <c r="D103" s="231"/>
      <c r="E103" s="231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32</v>
      </c>
      <c r="B104" s="5" t="s">
        <v>725</v>
      </c>
      <c r="C104" s="231"/>
      <c r="D104" s="231"/>
      <c r="E104" s="231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2" t="s">
        <v>726</v>
      </c>
      <c r="B105" s="5" t="s">
        <v>727</v>
      </c>
      <c r="C105" s="231"/>
      <c r="D105" s="231"/>
      <c r="E105" s="23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2" t="s">
        <v>65</v>
      </c>
      <c r="B106" s="5" t="s">
        <v>728</v>
      </c>
      <c r="C106" s="231"/>
      <c r="D106" s="231"/>
      <c r="E106" s="23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3" t="s">
        <v>29</v>
      </c>
      <c r="B107" s="7" t="s">
        <v>729</v>
      </c>
      <c r="C107" s="231">
        <v>0</v>
      </c>
      <c r="D107" s="231">
        <v>0</v>
      </c>
      <c r="E107" s="231"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730</v>
      </c>
      <c r="B108" s="5" t="s">
        <v>731</v>
      </c>
      <c r="C108" s="231"/>
      <c r="D108" s="231"/>
      <c r="E108" s="231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732</v>
      </c>
      <c r="B109" s="5" t="s">
        <v>733</v>
      </c>
      <c r="C109" s="231">
        <v>3060499</v>
      </c>
      <c r="D109" s="231">
        <v>3060499</v>
      </c>
      <c r="E109" s="231">
        <v>3060499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3" t="s">
        <v>734</v>
      </c>
      <c r="B110" s="7" t="s">
        <v>735</v>
      </c>
      <c r="C110" s="231">
        <v>47342206</v>
      </c>
      <c r="D110" s="231">
        <v>44955806</v>
      </c>
      <c r="E110" s="231">
        <v>44955806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736</v>
      </c>
      <c r="B111" s="5" t="s">
        <v>737</v>
      </c>
      <c r="C111" s="231"/>
      <c r="D111" s="231"/>
      <c r="E111" s="231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738</v>
      </c>
      <c r="B112" s="5" t="s">
        <v>739</v>
      </c>
      <c r="C112" s="231"/>
      <c r="D112" s="231"/>
      <c r="E112" s="231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740</v>
      </c>
      <c r="B113" s="5" t="s">
        <v>741</v>
      </c>
      <c r="C113" s="231"/>
      <c r="D113" s="231"/>
      <c r="E113" s="231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30</v>
      </c>
      <c r="B114" s="36" t="s">
        <v>742</v>
      </c>
      <c r="C114" s="213">
        <v>50402705</v>
      </c>
      <c r="D114" s="213">
        <v>48016305</v>
      </c>
      <c r="E114" s="213">
        <v>48016305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743</v>
      </c>
      <c r="B115" s="5" t="s">
        <v>744</v>
      </c>
      <c r="C115" s="231"/>
      <c r="D115" s="231"/>
      <c r="E115" s="231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2" t="s">
        <v>745</v>
      </c>
      <c r="B116" s="5" t="s">
        <v>746</v>
      </c>
      <c r="C116" s="231"/>
      <c r="D116" s="231"/>
      <c r="E116" s="23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66</v>
      </c>
      <c r="B117" s="5" t="s">
        <v>747</v>
      </c>
      <c r="C117" s="231"/>
      <c r="D117" s="231"/>
      <c r="E117" s="231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35</v>
      </c>
      <c r="B118" s="5" t="s">
        <v>748</v>
      </c>
      <c r="C118" s="231"/>
      <c r="D118" s="231"/>
      <c r="E118" s="231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36</v>
      </c>
      <c r="B119" s="36" t="s">
        <v>752</v>
      </c>
      <c r="C119" s="231">
        <v>0</v>
      </c>
      <c r="D119" s="231">
        <v>0</v>
      </c>
      <c r="E119" s="231"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2" t="s">
        <v>753</v>
      </c>
      <c r="B120" s="5" t="s">
        <v>754</v>
      </c>
      <c r="C120" s="231"/>
      <c r="D120" s="231"/>
      <c r="E120" s="23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243" t="s">
        <v>70</v>
      </c>
      <c r="B121" s="244" t="s">
        <v>755</v>
      </c>
      <c r="C121" s="258">
        <v>50402705</v>
      </c>
      <c r="D121" s="258">
        <v>48016305</v>
      </c>
      <c r="E121" s="258">
        <v>48016305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256" t="s">
        <v>106</v>
      </c>
      <c r="B122" s="256"/>
      <c r="C122" s="257">
        <v>109935890.5</v>
      </c>
      <c r="D122" s="257">
        <v>124433942</v>
      </c>
      <c r="E122" s="257">
        <v>117364087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2:E2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6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1"/>
  <sheetViews>
    <sheetView workbookViewId="0">
      <selection activeCell="B4" sqref="B4"/>
    </sheetView>
  </sheetViews>
  <sheetFormatPr defaultRowHeight="15" x14ac:dyDescent="0.25"/>
  <cols>
    <col min="1" max="1" width="105.140625" customWidth="1"/>
    <col min="3" max="3" width="18.85546875" customWidth="1"/>
    <col min="4" max="4" width="19.28515625" customWidth="1"/>
    <col min="5" max="5" width="20.140625" customWidth="1"/>
  </cols>
  <sheetData>
    <row r="1" spans="1:11" ht="20.25" customHeight="1" x14ac:dyDescent="0.25">
      <c r="A1" s="465" t="s">
        <v>976</v>
      </c>
      <c r="B1" s="466"/>
      <c r="C1" s="466"/>
      <c r="D1" s="466"/>
      <c r="E1" s="466"/>
      <c r="F1" s="61"/>
      <c r="G1" s="61"/>
      <c r="H1" s="61"/>
      <c r="I1" s="61"/>
      <c r="J1" s="61"/>
      <c r="K1" s="95"/>
    </row>
    <row r="2" spans="1:11" ht="19.5" customHeight="1" x14ac:dyDescent="0.25">
      <c r="A2" s="469" t="s">
        <v>912</v>
      </c>
      <c r="B2" s="466"/>
      <c r="C2" s="466"/>
      <c r="D2" s="466"/>
      <c r="E2" s="466"/>
    </row>
    <row r="3" spans="1:11" ht="18" x14ac:dyDescent="0.25">
      <c r="A3" s="40"/>
    </row>
    <row r="4" spans="1:11" x14ac:dyDescent="0.25">
      <c r="A4" s="170" t="s">
        <v>933</v>
      </c>
      <c r="B4" s="194" t="s">
        <v>996</v>
      </c>
    </row>
    <row r="5" spans="1:11" ht="25.5" x14ac:dyDescent="0.25">
      <c r="A5" s="2" t="s">
        <v>576</v>
      </c>
      <c r="B5" s="3" t="s">
        <v>577</v>
      </c>
      <c r="C5" s="3" t="s">
        <v>285</v>
      </c>
      <c r="D5" s="3" t="s">
        <v>313</v>
      </c>
      <c r="E5" s="97" t="s">
        <v>314</v>
      </c>
    </row>
    <row r="6" spans="1:11" x14ac:dyDescent="0.25">
      <c r="A6" s="27" t="s">
        <v>578</v>
      </c>
      <c r="B6" s="28" t="s">
        <v>579</v>
      </c>
      <c r="C6" s="224">
        <v>29551700</v>
      </c>
      <c r="D6" s="224">
        <v>29508048</v>
      </c>
      <c r="E6" s="224">
        <v>29491000</v>
      </c>
    </row>
    <row r="7" spans="1:11" x14ac:dyDescent="0.25">
      <c r="A7" s="27" t="s">
        <v>580</v>
      </c>
      <c r="B7" s="29" t="s">
        <v>581</v>
      </c>
      <c r="C7" s="224">
        <v>2469900</v>
      </c>
      <c r="D7" s="224">
        <v>1400000</v>
      </c>
      <c r="E7" s="225">
        <v>1400000</v>
      </c>
    </row>
    <row r="8" spans="1:11" x14ac:dyDescent="0.25">
      <c r="A8" s="27" t="s">
        <v>582</v>
      </c>
      <c r="B8" s="29" t="s">
        <v>583</v>
      </c>
      <c r="C8" s="224">
        <v>0</v>
      </c>
      <c r="D8" s="224">
        <v>0</v>
      </c>
      <c r="E8" s="225">
        <v>0</v>
      </c>
    </row>
    <row r="9" spans="1:11" x14ac:dyDescent="0.25">
      <c r="A9" s="30" t="s">
        <v>584</v>
      </c>
      <c r="B9" s="29" t="s">
        <v>585</v>
      </c>
      <c r="C9" s="224"/>
      <c r="D9" s="224"/>
      <c r="E9" s="225">
        <v>0</v>
      </c>
    </row>
    <row r="10" spans="1:11" x14ac:dyDescent="0.25">
      <c r="A10" s="30" t="s">
        <v>586</v>
      </c>
      <c r="B10" s="29" t="s">
        <v>587</v>
      </c>
      <c r="C10" s="224"/>
      <c r="D10" s="224"/>
      <c r="E10" s="225">
        <v>0</v>
      </c>
    </row>
    <row r="11" spans="1:11" x14ac:dyDescent="0.25">
      <c r="A11" s="30" t="s">
        <v>588</v>
      </c>
      <c r="B11" s="29" t="s">
        <v>589</v>
      </c>
      <c r="C11" s="224"/>
      <c r="D11" s="224"/>
      <c r="E11" s="224">
        <v>0</v>
      </c>
    </row>
    <row r="12" spans="1:11" x14ac:dyDescent="0.25">
      <c r="A12" s="30" t="s">
        <v>590</v>
      </c>
      <c r="B12" s="29" t="s">
        <v>591</v>
      </c>
      <c r="C12" s="224">
        <v>1056601</v>
      </c>
      <c r="D12" s="224">
        <v>1336601</v>
      </c>
      <c r="E12" s="224">
        <v>1336601</v>
      </c>
    </row>
    <row r="13" spans="1:11" x14ac:dyDescent="0.25">
      <c r="A13" s="30" t="s">
        <v>592</v>
      </c>
      <c r="B13" s="29" t="s">
        <v>593</v>
      </c>
      <c r="C13" s="224"/>
      <c r="D13" s="224"/>
      <c r="E13" s="224">
        <v>0</v>
      </c>
    </row>
    <row r="14" spans="1:11" x14ac:dyDescent="0.25">
      <c r="A14" s="5" t="s">
        <v>594</v>
      </c>
      <c r="B14" s="29" t="s">
        <v>595</v>
      </c>
      <c r="C14" s="224">
        <v>940000</v>
      </c>
      <c r="D14" s="224">
        <v>660000</v>
      </c>
      <c r="E14" s="224">
        <v>650518</v>
      </c>
    </row>
    <row r="15" spans="1:11" x14ac:dyDescent="0.25">
      <c r="A15" s="5" t="s">
        <v>596</v>
      </c>
      <c r="B15" s="29" t="s">
        <v>597</v>
      </c>
      <c r="C15" s="224">
        <v>0</v>
      </c>
      <c r="D15" s="224">
        <v>0</v>
      </c>
      <c r="E15" s="224">
        <v>0</v>
      </c>
    </row>
    <row r="16" spans="1:11" x14ac:dyDescent="0.25">
      <c r="A16" s="5" t="s">
        <v>598</v>
      </c>
      <c r="B16" s="29" t="s">
        <v>599</v>
      </c>
      <c r="C16" s="224"/>
      <c r="D16" s="224"/>
      <c r="E16" s="224">
        <v>0</v>
      </c>
    </row>
    <row r="17" spans="1:5" x14ac:dyDescent="0.25">
      <c r="A17" s="5" t="s">
        <v>600</v>
      </c>
      <c r="B17" s="29" t="s">
        <v>601</v>
      </c>
      <c r="C17" s="224"/>
      <c r="D17" s="224"/>
      <c r="E17" s="224">
        <v>0</v>
      </c>
    </row>
    <row r="18" spans="1:5" x14ac:dyDescent="0.25">
      <c r="A18" s="5" t="s">
        <v>37</v>
      </c>
      <c r="B18" s="29" t="s">
        <v>602</v>
      </c>
      <c r="C18" s="224">
        <v>50000</v>
      </c>
      <c r="D18" s="224">
        <v>133463</v>
      </c>
      <c r="E18" s="224">
        <v>103600</v>
      </c>
    </row>
    <row r="19" spans="1:5" x14ac:dyDescent="0.25">
      <c r="A19" s="31" t="s">
        <v>879</v>
      </c>
      <c r="B19" s="32" t="s">
        <v>603</v>
      </c>
      <c r="C19" s="214">
        <v>34068201</v>
      </c>
      <c r="D19" s="214">
        <v>33038112</v>
      </c>
      <c r="E19" s="214">
        <v>32981719</v>
      </c>
    </row>
    <row r="20" spans="1:5" x14ac:dyDescent="0.25">
      <c r="A20" s="5" t="s">
        <v>604</v>
      </c>
      <c r="B20" s="29" t="s">
        <v>605</v>
      </c>
      <c r="C20" s="224"/>
      <c r="D20" s="224"/>
      <c r="E20" s="225"/>
    </row>
    <row r="21" spans="1:5" x14ac:dyDescent="0.25">
      <c r="A21" s="5" t="s">
        <v>606</v>
      </c>
      <c r="B21" s="29" t="s">
        <v>607</v>
      </c>
      <c r="C21" s="224"/>
      <c r="D21" s="224"/>
      <c r="E21" s="225"/>
    </row>
    <row r="22" spans="1:5" x14ac:dyDescent="0.25">
      <c r="A22" s="6" t="s">
        <v>608</v>
      </c>
      <c r="B22" s="29" t="s">
        <v>609</v>
      </c>
      <c r="C22" s="224">
        <v>50000</v>
      </c>
      <c r="D22" s="224">
        <v>50000</v>
      </c>
      <c r="E22" s="225">
        <v>1862</v>
      </c>
    </row>
    <row r="23" spans="1:5" x14ac:dyDescent="0.25">
      <c r="A23" s="7" t="s">
        <v>880</v>
      </c>
      <c r="B23" s="32" t="s">
        <v>610</v>
      </c>
      <c r="C23" s="214">
        <v>50000</v>
      </c>
      <c r="D23" s="214">
        <v>50000</v>
      </c>
      <c r="E23" s="225">
        <v>1862</v>
      </c>
    </row>
    <row r="24" spans="1:5" x14ac:dyDescent="0.25">
      <c r="A24" s="43" t="s">
        <v>67</v>
      </c>
      <c r="B24" s="44" t="s">
        <v>611</v>
      </c>
      <c r="C24" s="216">
        <v>34118201</v>
      </c>
      <c r="D24" s="216">
        <v>33088112</v>
      </c>
      <c r="E24" s="216">
        <v>32983581</v>
      </c>
    </row>
    <row r="25" spans="1:5" x14ac:dyDescent="0.25">
      <c r="A25" s="36" t="s">
        <v>38</v>
      </c>
      <c r="B25" s="44" t="s">
        <v>612</v>
      </c>
      <c r="C25" s="216">
        <v>6000000</v>
      </c>
      <c r="D25" s="216">
        <v>5587165</v>
      </c>
      <c r="E25" s="216">
        <v>5444584</v>
      </c>
    </row>
    <row r="26" spans="1:5" x14ac:dyDescent="0.25">
      <c r="A26" s="5" t="s">
        <v>613</v>
      </c>
      <c r="B26" s="29" t="s">
        <v>614</v>
      </c>
      <c r="C26" s="224">
        <v>60000</v>
      </c>
      <c r="D26" s="224">
        <v>101527</v>
      </c>
      <c r="E26" s="224">
        <v>101527</v>
      </c>
    </row>
    <row r="27" spans="1:5" x14ac:dyDescent="0.25">
      <c r="A27" s="5" t="s">
        <v>615</v>
      </c>
      <c r="B27" s="29" t="s">
        <v>616</v>
      </c>
      <c r="C27" s="224">
        <v>780000</v>
      </c>
      <c r="D27" s="224">
        <v>1635766</v>
      </c>
      <c r="E27" s="224">
        <v>634019</v>
      </c>
    </row>
    <row r="28" spans="1:5" x14ac:dyDescent="0.25">
      <c r="A28" s="5" t="s">
        <v>617</v>
      </c>
      <c r="B28" s="29" t="s">
        <v>618</v>
      </c>
      <c r="C28" s="224"/>
      <c r="D28" s="224"/>
      <c r="E28" s="225"/>
    </row>
    <row r="29" spans="1:5" x14ac:dyDescent="0.25">
      <c r="A29" s="7" t="s">
        <v>881</v>
      </c>
      <c r="B29" s="32" t="s">
        <v>619</v>
      </c>
      <c r="C29" s="214">
        <v>840000</v>
      </c>
      <c r="D29" s="214">
        <v>1737293</v>
      </c>
      <c r="E29" s="214">
        <v>735546</v>
      </c>
    </row>
    <row r="30" spans="1:5" x14ac:dyDescent="0.25">
      <c r="A30" s="5" t="s">
        <v>620</v>
      </c>
      <c r="B30" s="29" t="s">
        <v>621</v>
      </c>
      <c r="C30" s="224">
        <v>1530000</v>
      </c>
      <c r="D30" s="224">
        <v>1720446</v>
      </c>
      <c r="E30" s="224">
        <v>1586318</v>
      </c>
    </row>
    <row r="31" spans="1:5" x14ac:dyDescent="0.25">
      <c r="A31" s="5" t="s">
        <v>622</v>
      </c>
      <c r="B31" s="29" t="s">
        <v>623</v>
      </c>
      <c r="C31" s="224">
        <v>75000</v>
      </c>
      <c r="D31" s="224">
        <v>75000</v>
      </c>
      <c r="E31" s="224">
        <v>72605</v>
      </c>
    </row>
    <row r="32" spans="1:5" ht="15" customHeight="1" x14ac:dyDescent="0.25">
      <c r="A32" s="7" t="s">
        <v>68</v>
      </c>
      <c r="B32" s="32" t="s">
        <v>624</v>
      </c>
      <c r="C32" s="214">
        <v>1605000</v>
      </c>
      <c r="D32" s="214">
        <v>1795446</v>
      </c>
      <c r="E32" s="214">
        <v>1658923</v>
      </c>
    </row>
    <row r="33" spans="1:5" x14ac:dyDescent="0.25">
      <c r="A33" s="5" t="s">
        <v>625</v>
      </c>
      <c r="B33" s="29" t="s">
        <v>626</v>
      </c>
      <c r="C33" s="224">
        <v>750000</v>
      </c>
      <c r="D33" s="224">
        <v>748524</v>
      </c>
      <c r="E33" s="224">
        <v>472691</v>
      </c>
    </row>
    <row r="34" spans="1:5" x14ac:dyDescent="0.25">
      <c r="A34" s="5" t="s">
        <v>627</v>
      </c>
      <c r="B34" s="29" t="s">
        <v>628</v>
      </c>
      <c r="C34" s="224">
        <v>0</v>
      </c>
      <c r="D34" s="224">
        <v>0</v>
      </c>
      <c r="E34" s="224">
        <v>0</v>
      </c>
    </row>
    <row r="35" spans="1:5" x14ac:dyDescent="0.25">
      <c r="A35" s="5" t="s">
        <v>39</v>
      </c>
      <c r="B35" s="29" t="s">
        <v>629</v>
      </c>
      <c r="C35" s="224"/>
      <c r="D35" s="224"/>
      <c r="E35" s="225">
        <v>0</v>
      </c>
    </row>
    <row r="36" spans="1:5" x14ac:dyDescent="0.25">
      <c r="A36" s="5" t="s">
        <v>630</v>
      </c>
      <c r="B36" s="29" t="s">
        <v>631</v>
      </c>
      <c r="C36" s="224">
        <v>120000</v>
      </c>
      <c r="D36" s="224">
        <v>252851</v>
      </c>
      <c r="E36" s="224">
        <v>252851</v>
      </c>
    </row>
    <row r="37" spans="1:5" x14ac:dyDescent="0.25">
      <c r="A37" s="9" t="s">
        <v>40</v>
      </c>
      <c r="B37" s="29" t="s">
        <v>632</v>
      </c>
      <c r="C37" s="224"/>
      <c r="D37" s="224"/>
      <c r="E37" s="225"/>
    </row>
    <row r="38" spans="1:5" x14ac:dyDescent="0.25">
      <c r="A38" s="6" t="s">
        <v>633</v>
      </c>
      <c r="B38" s="29" t="s">
        <v>634</v>
      </c>
      <c r="C38" s="224">
        <v>400000</v>
      </c>
      <c r="D38" s="224">
        <v>400000</v>
      </c>
      <c r="E38" s="225">
        <v>13200</v>
      </c>
    </row>
    <row r="39" spans="1:5" x14ac:dyDescent="0.25">
      <c r="A39" s="5" t="s">
        <v>41</v>
      </c>
      <c r="B39" s="29" t="s">
        <v>635</v>
      </c>
      <c r="C39" s="224">
        <v>1000000</v>
      </c>
      <c r="D39" s="224">
        <v>1000000</v>
      </c>
      <c r="E39" s="225">
        <v>840220</v>
      </c>
    </row>
    <row r="40" spans="1:5" x14ac:dyDescent="0.25">
      <c r="A40" s="7" t="s">
        <v>882</v>
      </c>
      <c r="B40" s="32" t="s">
        <v>636</v>
      </c>
      <c r="C40" s="214">
        <v>2270000</v>
      </c>
      <c r="D40" s="214">
        <v>2401375</v>
      </c>
      <c r="E40" s="214">
        <v>1578962</v>
      </c>
    </row>
    <row r="41" spans="1:5" x14ac:dyDescent="0.25">
      <c r="A41" s="5" t="s">
        <v>637</v>
      </c>
      <c r="B41" s="29" t="s">
        <v>638</v>
      </c>
      <c r="C41" s="224">
        <v>70000</v>
      </c>
      <c r="D41" s="224">
        <v>47289</v>
      </c>
      <c r="E41" s="225">
        <v>1500</v>
      </c>
    </row>
    <row r="42" spans="1:5" x14ac:dyDescent="0.25">
      <c r="A42" s="5" t="s">
        <v>639</v>
      </c>
      <c r="B42" s="29" t="s">
        <v>640</v>
      </c>
      <c r="C42" s="224"/>
      <c r="D42" s="224"/>
      <c r="E42" s="225"/>
    </row>
    <row r="43" spans="1:5" x14ac:dyDescent="0.25">
      <c r="A43" s="7" t="s">
        <v>883</v>
      </c>
      <c r="B43" s="32" t="s">
        <v>641</v>
      </c>
      <c r="C43" s="214">
        <v>70000</v>
      </c>
      <c r="D43" s="214">
        <v>47289</v>
      </c>
      <c r="E43" s="214">
        <v>1500</v>
      </c>
    </row>
    <row r="44" spans="1:5" x14ac:dyDescent="0.25">
      <c r="A44" s="5" t="s">
        <v>642</v>
      </c>
      <c r="B44" s="29" t="s">
        <v>643</v>
      </c>
      <c r="C44" s="224">
        <v>1283850</v>
      </c>
      <c r="D44" s="224">
        <v>1283850</v>
      </c>
      <c r="E44" s="224">
        <v>837913</v>
      </c>
    </row>
    <row r="45" spans="1:5" x14ac:dyDescent="0.25">
      <c r="A45" s="5" t="s">
        <v>644</v>
      </c>
      <c r="B45" s="29" t="s">
        <v>645</v>
      </c>
      <c r="C45" s="224"/>
      <c r="D45" s="224"/>
      <c r="E45" s="225"/>
    </row>
    <row r="46" spans="1:5" x14ac:dyDescent="0.25">
      <c r="A46" s="5" t="s">
        <v>42</v>
      </c>
      <c r="B46" s="29" t="s">
        <v>646</v>
      </c>
      <c r="C46" s="224">
        <v>0</v>
      </c>
      <c r="D46" s="224">
        <v>0</v>
      </c>
      <c r="E46" s="225">
        <v>0</v>
      </c>
    </row>
    <row r="47" spans="1:5" x14ac:dyDescent="0.25">
      <c r="A47" s="5" t="s">
        <v>43</v>
      </c>
      <c r="B47" s="29" t="s">
        <v>647</v>
      </c>
      <c r="C47" s="224">
        <v>0</v>
      </c>
      <c r="D47" s="224">
        <v>0</v>
      </c>
      <c r="E47" s="225">
        <v>0</v>
      </c>
    </row>
    <row r="48" spans="1:5" x14ac:dyDescent="0.25">
      <c r="A48" s="5" t="s">
        <v>648</v>
      </c>
      <c r="B48" s="29" t="s">
        <v>649</v>
      </c>
      <c r="C48" s="224">
        <v>5000</v>
      </c>
      <c r="D48" s="224">
        <v>7000</v>
      </c>
      <c r="E48" s="225">
        <v>7</v>
      </c>
    </row>
    <row r="49" spans="1:5" x14ac:dyDescent="0.25">
      <c r="A49" s="7" t="s">
        <v>884</v>
      </c>
      <c r="B49" s="32" t="s">
        <v>650</v>
      </c>
      <c r="C49" s="214">
        <v>1288850</v>
      </c>
      <c r="D49" s="214">
        <v>1290850</v>
      </c>
      <c r="E49" s="225">
        <v>837920</v>
      </c>
    </row>
    <row r="50" spans="1:5" x14ac:dyDescent="0.25">
      <c r="A50" s="36" t="s">
        <v>885</v>
      </c>
      <c r="B50" s="44" t="s">
        <v>651</v>
      </c>
      <c r="C50" s="216">
        <v>6073850</v>
      </c>
      <c r="D50" s="216">
        <v>7272253</v>
      </c>
      <c r="E50" s="216">
        <v>4812851</v>
      </c>
    </row>
    <row r="51" spans="1:5" x14ac:dyDescent="0.25">
      <c r="A51" s="12" t="s">
        <v>652</v>
      </c>
      <c r="B51" s="29" t="s">
        <v>653</v>
      </c>
      <c r="C51" s="224">
        <v>0</v>
      </c>
      <c r="D51" s="224">
        <v>0</v>
      </c>
      <c r="E51" s="225">
        <v>0</v>
      </c>
    </row>
    <row r="52" spans="1:5" x14ac:dyDescent="0.25">
      <c r="A52" s="12" t="s">
        <v>886</v>
      </c>
      <c r="B52" s="29" t="s">
        <v>654</v>
      </c>
      <c r="C52" s="224">
        <v>0</v>
      </c>
      <c r="D52" s="224">
        <v>0</v>
      </c>
      <c r="E52" s="225">
        <v>0</v>
      </c>
    </row>
    <row r="53" spans="1:5" x14ac:dyDescent="0.25">
      <c r="A53" s="16" t="s">
        <v>44</v>
      </c>
      <c r="B53" s="29" t="s">
        <v>655</v>
      </c>
      <c r="C53" s="224"/>
      <c r="D53" s="224"/>
      <c r="E53" s="225"/>
    </row>
    <row r="54" spans="1:5" x14ac:dyDescent="0.25">
      <c r="A54" s="16" t="s">
        <v>45</v>
      </c>
      <c r="B54" s="29" t="s">
        <v>656</v>
      </c>
      <c r="C54" s="224">
        <v>0</v>
      </c>
      <c r="D54" s="224">
        <v>0</v>
      </c>
      <c r="E54" s="225">
        <v>0</v>
      </c>
    </row>
    <row r="55" spans="1:5" x14ac:dyDescent="0.25">
      <c r="A55" s="16" t="s">
        <v>46</v>
      </c>
      <c r="B55" s="29" t="s">
        <v>657</v>
      </c>
      <c r="C55" s="224">
        <v>0</v>
      </c>
      <c r="D55" s="224">
        <v>0</v>
      </c>
      <c r="E55" s="225">
        <v>0</v>
      </c>
    </row>
    <row r="56" spans="1:5" x14ac:dyDescent="0.25">
      <c r="A56" s="12" t="s">
        <v>47</v>
      </c>
      <c r="B56" s="29" t="s">
        <v>658</v>
      </c>
      <c r="C56" s="224">
        <v>0</v>
      </c>
      <c r="D56" s="224">
        <v>0</v>
      </c>
      <c r="E56" s="225">
        <v>0</v>
      </c>
    </row>
    <row r="57" spans="1:5" x14ac:dyDescent="0.25">
      <c r="A57" s="12" t="s">
        <v>48</v>
      </c>
      <c r="B57" s="29" t="s">
        <v>659</v>
      </c>
      <c r="C57" s="224">
        <v>0</v>
      </c>
      <c r="D57" s="224">
        <v>0</v>
      </c>
      <c r="E57" s="225">
        <v>0</v>
      </c>
    </row>
    <row r="58" spans="1:5" x14ac:dyDescent="0.25">
      <c r="A58" s="12" t="s">
        <v>49</v>
      </c>
      <c r="B58" s="29" t="s">
        <v>660</v>
      </c>
      <c r="C58" s="224">
        <v>0</v>
      </c>
      <c r="D58" s="224">
        <v>0</v>
      </c>
      <c r="E58" s="225">
        <v>0</v>
      </c>
    </row>
    <row r="59" spans="1:5" x14ac:dyDescent="0.25">
      <c r="A59" s="41" t="s">
        <v>11</v>
      </c>
      <c r="B59" s="44" t="s">
        <v>661</v>
      </c>
      <c r="C59" s="216"/>
      <c r="D59" s="216"/>
      <c r="E59" s="225"/>
    </row>
    <row r="60" spans="1:5" x14ac:dyDescent="0.25">
      <c r="A60" s="11" t="s">
        <v>50</v>
      </c>
      <c r="B60" s="29" t="s">
        <v>662</v>
      </c>
      <c r="C60" s="224">
        <v>0</v>
      </c>
      <c r="D60" s="224">
        <v>0</v>
      </c>
      <c r="E60" s="225">
        <v>0</v>
      </c>
    </row>
    <row r="61" spans="1:5" x14ac:dyDescent="0.25">
      <c r="A61" s="11" t="s">
        <v>663</v>
      </c>
      <c r="B61" s="29" t="s">
        <v>664</v>
      </c>
      <c r="C61" s="224">
        <v>0</v>
      </c>
      <c r="D61" s="224">
        <v>0</v>
      </c>
      <c r="E61" s="225">
        <v>0</v>
      </c>
    </row>
    <row r="62" spans="1:5" x14ac:dyDescent="0.25">
      <c r="A62" s="11" t="s">
        <v>665</v>
      </c>
      <c r="B62" s="29" t="s">
        <v>666</v>
      </c>
      <c r="C62" s="224">
        <v>0</v>
      </c>
      <c r="D62" s="224">
        <v>0</v>
      </c>
      <c r="E62" s="225">
        <v>0</v>
      </c>
    </row>
    <row r="63" spans="1:5" x14ac:dyDescent="0.25">
      <c r="A63" s="11" t="s">
        <v>12</v>
      </c>
      <c r="B63" s="29" t="s">
        <v>667</v>
      </c>
      <c r="C63" s="224">
        <v>0</v>
      </c>
      <c r="D63" s="224">
        <v>0</v>
      </c>
      <c r="E63" s="225">
        <v>0</v>
      </c>
    </row>
    <row r="64" spans="1:5" x14ac:dyDescent="0.25">
      <c r="A64" s="11" t="s">
        <v>51</v>
      </c>
      <c r="B64" s="29" t="s">
        <v>668</v>
      </c>
      <c r="C64" s="224">
        <v>0</v>
      </c>
      <c r="D64" s="224">
        <v>0</v>
      </c>
      <c r="E64" s="225">
        <v>0</v>
      </c>
    </row>
    <row r="65" spans="1:5" x14ac:dyDescent="0.25">
      <c r="A65" s="11" t="s">
        <v>14</v>
      </c>
      <c r="B65" s="29" t="s">
        <v>669</v>
      </c>
      <c r="C65" s="224">
        <v>478800</v>
      </c>
      <c r="D65" s="224">
        <v>478800</v>
      </c>
      <c r="E65" s="225">
        <v>478800</v>
      </c>
    </row>
    <row r="66" spans="1:5" x14ac:dyDescent="0.25">
      <c r="A66" s="11" t="s">
        <v>52</v>
      </c>
      <c r="B66" s="29" t="s">
        <v>670</v>
      </c>
      <c r="C66" s="224"/>
      <c r="D66" s="224"/>
      <c r="E66" s="225"/>
    </row>
    <row r="67" spans="1:5" x14ac:dyDescent="0.25">
      <c r="A67" s="11" t="s">
        <v>53</v>
      </c>
      <c r="B67" s="29" t="s">
        <v>671</v>
      </c>
      <c r="C67" s="224">
        <v>0</v>
      </c>
      <c r="D67" s="224">
        <v>0</v>
      </c>
      <c r="E67" s="225">
        <v>0</v>
      </c>
    </row>
    <row r="68" spans="1:5" x14ac:dyDescent="0.25">
      <c r="A68" s="11" t="s">
        <v>672</v>
      </c>
      <c r="B68" s="29" t="s">
        <v>673</v>
      </c>
      <c r="C68" s="224">
        <v>0</v>
      </c>
      <c r="D68" s="224">
        <v>0</v>
      </c>
      <c r="E68" s="225">
        <v>0</v>
      </c>
    </row>
    <row r="69" spans="1:5" x14ac:dyDescent="0.25">
      <c r="A69" s="18" t="s">
        <v>674</v>
      </c>
      <c r="B69" s="29" t="s">
        <v>675</v>
      </c>
      <c r="C69" s="224">
        <v>0</v>
      </c>
      <c r="D69" s="224">
        <v>0</v>
      </c>
      <c r="E69" s="225">
        <v>0</v>
      </c>
    </row>
    <row r="70" spans="1:5" x14ac:dyDescent="0.25">
      <c r="A70" s="11" t="s">
        <v>54</v>
      </c>
      <c r="B70" s="29" t="s">
        <v>676</v>
      </c>
      <c r="C70" s="224">
        <v>0</v>
      </c>
      <c r="D70" s="224">
        <v>0</v>
      </c>
      <c r="E70" s="225">
        <v>0</v>
      </c>
    </row>
    <row r="71" spans="1:5" x14ac:dyDescent="0.25">
      <c r="A71" s="18" t="s">
        <v>232</v>
      </c>
      <c r="B71" s="29" t="s">
        <v>677</v>
      </c>
      <c r="C71" s="224">
        <v>2878393</v>
      </c>
      <c r="D71" s="224">
        <v>29059</v>
      </c>
      <c r="E71" s="225">
        <v>0</v>
      </c>
    </row>
    <row r="72" spans="1:5" x14ac:dyDescent="0.25">
      <c r="A72" s="18" t="s">
        <v>233</v>
      </c>
      <c r="B72" s="29" t="s">
        <v>677</v>
      </c>
      <c r="C72" s="224">
        <v>0</v>
      </c>
      <c r="D72" s="224">
        <v>0</v>
      </c>
      <c r="E72" s="225">
        <v>0</v>
      </c>
    </row>
    <row r="73" spans="1:5" x14ac:dyDescent="0.25">
      <c r="A73" s="41" t="s">
        <v>17</v>
      </c>
      <c r="B73" s="44" t="s">
        <v>678</v>
      </c>
      <c r="C73" s="216">
        <v>3357193</v>
      </c>
      <c r="D73" s="216">
        <v>507859</v>
      </c>
      <c r="E73" s="351">
        <v>478800</v>
      </c>
    </row>
    <row r="74" spans="1:5" ht="15.75" x14ac:dyDescent="0.25">
      <c r="A74" s="118" t="s">
        <v>178</v>
      </c>
      <c r="B74" s="119"/>
      <c r="C74" s="226">
        <v>49549244</v>
      </c>
      <c r="D74" s="226">
        <v>46455389</v>
      </c>
      <c r="E74" s="230">
        <v>43719816</v>
      </c>
    </row>
    <row r="75" spans="1:5" x14ac:dyDescent="0.25">
      <c r="A75" s="33" t="s">
        <v>679</v>
      </c>
      <c r="B75" s="29" t="s">
        <v>680</v>
      </c>
      <c r="C75" s="224">
        <v>0</v>
      </c>
      <c r="D75" s="224">
        <v>0</v>
      </c>
      <c r="E75" s="225">
        <v>0</v>
      </c>
    </row>
    <row r="76" spans="1:5" x14ac:dyDescent="0.25">
      <c r="A76" s="33" t="s">
        <v>55</v>
      </c>
      <c r="B76" s="29" t="s">
        <v>681</v>
      </c>
      <c r="C76" s="224">
        <v>0</v>
      </c>
      <c r="D76" s="224">
        <v>0</v>
      </c>
      <c r="E76" s="225">
        <v>0</v>
      </c>
    </row>
    <row r="77" spans="1:5" x14ac:dyDescent="0.25">
      <c r="A77" s="33" t="s">
        <v>682</v>
      </c>
      <c r="B77" s="29" t="s">
        <v>683</v>
      </c>
      <c r="C77" s="224">
        <v>280000</v>
      </c>
      <c r="D77" s="224">
        <v>1009370</v>
      </c>
      <c r="E77" s="225">
        <v>1009370</v>
      </c>
    </row>
    <row r="78" spans="1:5" x14ac:dyDescent="0.25">
      <c r="A78" s="33" t="s">
        <v>684</v>
      </c>
      <c r="B78" s="29" t="s">
        <v>685</v>
      </c>
      <c r="C78" s="224">
        <v>75000</v>
      </c>
      <c r="D78" s="224">
        <v>75000</v>
      </c>
      <c r="E78" s="224">
        <v>69874</v>
      </c>
    </row>
    <row r="79" spans="1:5" x14ac:dyDescent="0.25">
      <c r="A79" s="6" t="s">
        <v>686</v>
      </c>
      <c r="B79" s="29" t="s">
        <v>687</v>
      </c>
      <c r="C79" s="224"/>
      <c r="D79" s="224"/>
      <c r="E79" s="225"/>
    </row>
    <row r="80" spans="1:5" x14ac:dyDescent="0.25">
      <c r="A80" s="6" t="s">
        <v>688</v>
      </c>
      <c r="B80" s="29" t="s">
        <v>689</v>
      </c>
      <c r="C80" s="224"/>
      <c r="D80" s="224"/>
      <c r="E80" s="225"/>
    </row>
    <row r="81" spans="1:5" x14ac:dyDescent="0.25">
      <c r="A81" s="6" t="s">
        <v>690</v>
      </c>
      <c r="B81" s="29" t="s">
        <v>691</v>
      </c>
      <c r="C81" s="224">
        <v>95850</v>
      </c>
      <c r="D81" s="224">
        <v>291396</v>
      </c>
      <c r="E81" s="224">
        <v>291396</v>
      </c>
    </row>
    <row r="82" spans="1:5" x14ac:dyDescent="0.25">
      <c r="A82" s="42" t="s">
        <v>19</v>
      </c>
      <c r="B82" s="44" t="s">
        <v>692</v>
      </c>
      <c r="C82" s="216">
        <v>450850</v>
      </c>
      <c r="D82" s="216">
        <v>1375766</v>
      </c>
      <c r="E82" s="216">
        <v>1370640</v>
      </c>
    </row>
    <row r="83" spans="1:5" x14ac:dyDescent="0.25">
      <c r="A83" s="12" t="s">
        <v>693</v>
      </c>
      <c r="B83" s="29" t="s">
        <v>694</v>
      </c>
      <c r="C83" s="224">
        <v>0</v>
      </c>
      <c r="D83" s="224">
        <v>0</v>
      </c>
      <c r="E83" s="225">
        <v>0</v>
      </c>
    </row>
    <row r="84" spans="1:5" x14ac:dyDescent="0.25">
      <c r="A84" s="12" t="s">
        <v>695</v>
      </c>
      <c r="B84" s="29" t="s">
        <v>696</v>
      </c>
      <c r="C84" s="224">
        <v>0</v>
      </c>
      <c r="D84" s="224">
        <v>0</v>
      </c>
      <c r="E84" s="225">
        <v>0</v>
      </c>
    </row>
    <row r="85" spans="1:5" x14ac:dyDescent="0.25">
      <c r="A85" s="12" t="s">
        <v>697</v>
      </c>
      <c r="B85" s="29" t="s">
        <v>698</v>
      </c>
      <c r="C85" s="224">
        <v>0</v>
      </c>
      <c r="D85" s="224">
        <v>0</v>
      </c>
      <c r="E85" s="225">
        <v>0</v>
      </c>
    </row>
    <row r="86" spans="1:5" x14ac:dyDescent="0.25">
      <c r="A86" s="12" t="s">
        <v>699</v>
      </c>
      <c r="B86" s="29" t="s">
        <v>700</v>
      </c>
      <c r="C86" s="224">
        <v>0</v>
      </c>
      <c r="D86" s="224">
        <v>0</v>
      </c>
      <c r="E86" s="224">
        <v>0</v>
      </c>
    </row>
    <row r="87" spans="1:5" x14ac:dyDescent="0.25">
      <c r="A87" s="41" t="s">
        <v>20</v>
      </c>
      <c r="B87" s="44" t="s">
        <v>701</v>
      </c>
      <c r="C87" s="216">
        <v>0</v>
      </c>
      <c r="D87" s="216">
        <v>0</v>
      </c>
      <c r="E87" s="216">
        <v>0</v>
      </c>
    </row>
    <row r="88" spans="1:5" x14ac:dyDescent="0.25">
      <c r="A88" s="12" t="s">
        <v>702</v>
      </c>
      <c r="B88" s="29" t="s">
        <v>703</v>
      </c>
      <c r="C88" s="224">
        <v>0</v>
      </c>
      <c r="D88" s="224">
        <v>0</v>
      </c>
      <c r="E88" s="225">
        <v>0</v>
      </c>
    </row>
    <row r="89" spans="1:5" x14ac:dyDescent="0.25">
      <c r="A89" s="12" t="s">
        <v>56</v>
      </c>
      <c r="B89" s="29" t="s">
        <v>704</v>
      </c>
      <c r="C89" s="224">
        <v>0</v>
      </c>
      <c r="D89" s="224">
        <v>0</v>
      </c>
      <c r="E89" s="225">
        <v>0</v>
      </c>
    </row>
    <row r="90" spans="1:5" x14ac:dyDescent="0.25">
      <c r="A90" s="12" t="s">
        <v>57</v>
      </c>
      <c r="B90" s="29" t="s">
        <v>705</v>
      </c>
      <c r="C90" s="224">
        <v>0</v>
      </c>
      <c r="D90" s="224">
        <v>0</v>
      </c>
      <c r="E90" s="225">
        <v>0</v>
      </c>
    </row>
    <row r="91" spans="1:5" x14ac:dyDescent="0.25">
      <c r="A91" s="12" t="s">
        <v>58</v>
      </c>
      <c r="B91" s="29" t="s">
        <v>706</v>
      </c>
      <c r="C91" s="224">
        <v>0</v>
      </c>
      <c r="D91" s="224">
        <v>0</v>
      </c>
      <c r="E91" s="225">
        <v>0</v>
      </c>
    </row>
    <row r="92" spans="1:5" x14ac:dyDescent="0.25">
      <c r="A92" s="12" t="s">
        <v>59</v>
      </c>
      <c r="B92" s="29" t="s">
        <v>707</v>
      </c>
      <c r="C92" s="224">
        <v>0</v>
      </c>
      <c r="D92" s="224">
        <v>0</v>
      </c>
      <c r="E92" s="225">
        <v>0</v>
      </c>
    </row>
    <row r="93" spans="1:5" x14ac:dyDescent="0.25">
      <c r="A93" s="12" t="s">
        <v>60</v>
      </c>
      <c r="B93" s="29" t="s">
        <v>708</v>
      </c>
      <c r="C93" s="224">
        <v>0</v>
      </c>
      <c r="D93" s="224">
        <v>0</v>
      </c>
      <c r="E93" s="225">
        <v>0</v>
      </c>
    </row>
    <row r="94" spans="1:5" x14ac:dyDescent="0.25">
      <c r="A94" s="12" t="s">
        <v>709</v>
      </c>
      <c r="B94" s="29" t="s">
        <v>710</v>
      </c>
      <c r="C94" s="224">
        <v>0</v>
      </c>
      <c r="D94" s="224">
        <v>0</v>
      </c>
      <c r="E94" s="225">
        <v>0</v>
      </c>
    </row>
    <row r="95" spans="1:5" x14ac:dyDescent="0.25">
      <c r="A95" s="12" t="s">
        <v>61</v>
      </c>
      <c r="B95" s="29" t="s">
        <v>711</v>
      </c>
      <c r="C95" s="224">
        <v>0</v>
      </c>
      <c r="D95" s="224">
        <v>0</v>
      </c>
      <c r="E95" s="225">
        <v>0</v>
      </c>
    </row>
    <row r="96" spans="1:5" x14ac:dyDescent="0.25">
      <c r="A96" s="41" t="s">
        <v>21</v>
      </c>
      <c r="B96" s="44" t="s">
        <v>712</v>
      </c>
      <c r="C96" s="216">
        <v>0</v>
      </c>
      <c r="D96" s="216">
        <v>0</v>
      </c>
      <c r="E96" s="225">
        <v>0</v>
      </c>
    </row>
    <row r="97" spans="1:24" ht="15.75" x14ac:dyDescent="0.25">
      <c r="A97" s="118" t="s">
        <v>177</v>
      </c>
      <c r="B97" s="119"/>
      <c r="C97" s="226">
        <v>450850</v>
      </c>
      <c r="D97" s="226">
        <v>1375766</v>
      </c>
      <c r="E97" s="230">
        <v>1370640</v>
      </c>
    </row>
    <row r="98" spans="1:24" ht="15.75" x14ac:dyDescent="0.25">
      <c r="A98" s="121" t="s">
        <v>69</v>
      </c>
      <c r="B98" s="122" t="s">
        <v>713</v>
      </c>
      <c r="C98" s="215">
        <v>50000094</v>
      </c>
      <c r="D98" s="215">
        <v>47831155</v>
      </c>
      <c r="E98" s="215">
        <v>45090456</v>
      </c>
    </row>
    <row r="99" spans="1:24" x14ac:dyDescent="0.25">
      <c r="A99" s="12" t="s">
        <v>62</v>
      </c>
      <c r="B99" s="5" t="s">
        <v>714</v>
      </c>
      <c r="C99" s="224">
        <v>0</v>
      </c>
      <c r="D99" s="224">
        <v>0</v>
      </c>
      <c r="E99" s="227">
        <v>0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2"/>
      <c r="X99" s="22"/>
    </row>
    <row r="100" spans="1:24" x14ac:dyDescent="0.25">
      <c r="A100" s="12" t="s">
        <v>717</v>
      </c>
      <c r="B100" s="5" t="s">
        <v>718</v>
      </c>
      <c r="C100" s="224">
        <v>0</v>
      </c>
      <c r="D100" s="224">
        <v>0</v>
      </c>
      <c r="E100" s="227"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2"/>
      <c r="X100" s="22"/>
    </row>
    <row r="101" spans="1:24" x14ac:dyDescent="0.25">
      <c r="A101" s="12" t="s">
        <v>63</v>
      </c>
      <c r="B101" s="5" t="s">
        <v>719</v>
      </c>
      <c r="C101" s="224">
        <v>0</v>
      </c>
      <c r="D101" s="224">
        <v>0</v>
      </c>
      <c r="E101" s="227"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2"/>
      <c r="X101" s="22"/>
    </row>
    <row r="102" spans="1:24" x14ac:dyDescent="0.25">
      <c r="A102" s="14" t="s">
        <v>26</v>
      </c>
      <c r="B102" s="7" t="s">
        <v>721</v>
      </c>
      <c r="C102" s="214">
        <v>0</v>
      </c>
      <c r="D102" s="214">
        <v>0</v>
      </c>
      <c r="E102" s="228">
        <v>0</v>
      </c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2"/>
      <c r="X102" s="22"/>
    </row>
    <row r="103" spans="1:24" x14ac:dyDescent="0.25">
      <c r="A103" s="34" t="s">
        <v>64</v>
      </c>
      <c r="B103" s="5" t="s">
        <v>722</v>
      </c>
      <c r="C103" s="224">
        <v>0</v>
      </c>
      <c r="D103" s="224">
        <v>0</v>
      </c>
      <c r="E103" s="227">
        <v>0</v>
      </c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2"/>
      <c r="X103" s="22"/>
    </row>
    <row r="104" spans="1:24" x14ac:dyDescent="0.25">
      <c r="A104" s="34" t="s">
        <v>32</v>
      </c>
      <c r="B104" s="5" t="s">
        <v>725</v>
      </c>
      <c r="C104" s="224">
        <v>0</v>
      </c>
      <c r="D104" s="224">
        <v>0</v>
      </c>
      <c r="E104" s="227">
        <v>0</v>
      </c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2"/>
      <c r="X104" s="22"/>
    </row>
    <row r="105" spans="1:24" x14ac:dyDescent="0.25">
      <c r="A105" s="12" t="s">
        <v>726</v>
      </c>
      <c r="B105" s="5" t="s">
        <v>727</v>
      </c>
      <c r="C105" s="224">
        <v>0</v>
      </c>
      <c r="D105" s="224">
        <v>0</v>
      </c>
      <c r="E105" s="227">
        <v>0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2"/>
      <c r="X105" s="22"/>
    </row>
    <row r="106" spans="1:24" x14ac:dyDescent="0.25">
      <c r="A106" s="12" t="s">
        <v>65</v>
      </c>
      <c r="B106" s="5" t="s">
        <v>728</v>
      </c>
      <c r="C106" s="224">
        <v>0</v>
      </c>
      <c r="D106" s="224">
        <v>0</v>
      </c>
      <c r="E106" s="227">
        <v>0</v>
      </c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2"/>
      <c r="X106" s="22"/>
    </row>
    <row r="107" spans="1:24" x14ac:dyDescent="0.25">
      <c r="A107" s="13" t="s">
        <v>29</v>
      </c>
      <c r="B107" s="7" t="s">
        <v>729</v>
      </c>
      <c r="C107" s="214">
        <v>0</v>
      </c>
      <c r="D107" s="214">
        <v>0</v>
      </c>
      <c r="E107" s="228">
        <v>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2"/>
      <c r="X107" s="22"/>
    </row>
    <row r="108" spans="1:24" x14ac:dyDescent="0.25">
      <c r="A108" s="34" t="s">
        <v>730</v>
      </c>
      <c r="B108" s="5" t="s">
        <v>731</v>
      </c>
      <c r="C108" s="224">
        <v>0</v>
      </c>
      <c r="D108" s="224">
        <v>0</v>
      </c>
      <c r="E108" s="227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2"/>
      <c r="X108" s="22"/>
    </row>
    <row r="109" spans="1:24" x14ac:dyDescent="0.25">
      <c r="A109" s="34" t="s">
        <v>732</v>
      </c>
      <c r="B109" s="5" t="s">
        <v>733</v>
      </c>
      <c r="C109" s="224">
        <v>0</v>
      </c>
      <c r="D109" s="224">
        <v>0</v>
      </c>
      <c r="E109" s="227">
        <v>0</v>
      </c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2"/>
      <c r="X109" s="22"/>
    </row>
    <row r="110" spans="1:24" x14ac:dyDescent="0.25">
      <c r="A110" s="13" t="s">
        <v>734</v>
      </c>
      <c r="B110" s="7" t="s">
        <v>735</v>
      </c>
      <c r="C110" s="214">
        <v>0</v>
      </c>
      <c r="D110" s="214">
        <v>0</v>
      </c>
      <c r="E110" s="227">
        <v>0</v>
      </c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2"/>
      <c r="X110" s="22"/>
    </row>
    <row r="111" spans="1:24" x14ac:dyDescent="0.25">
      <c r="A111" s="34" t="s">
        <v>736</v>
      </c>
      <c r="B111" s="5" t="s">
        <v>737</v>
      </c>
      <c r="C111" s="224"/>
      <c r="D111" s="224"/>
      <c r="E111" s="227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2"/>
      <c r="X111" s="22"/>
    </row>
    <row r="112" spans="1:24" x14ac:dyDescent="0.25">
      <c r="A112" s="34" t="s">
        <v>738</v>
      </c>
      <c r="B112" s="5" t="s">
        <v>739</v>
      </c>
      <c r="C112" s="224"/>
      <c r="D112" s="224"/>
      <c r="E112" s="227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2"/>
      <c r="X112" s="22"/>
    </row>
    <row r="113" spans="1:24" x14ac:dyDescent="0.25">
      <c r="A113" s="34" t="s">
        <v>740</v>
      </c>
      <c r="B113" s="5" t="s">
        <v>741</v>
      </c>
      <c r="C113" s="224"/>
      <c r="D113" s="224"/>
      <c r="E113" s="227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2"/>
      <c r="X113" s="22"/>
    </row>
    <row r="114" spans="1:24" x14ac:dyDescent="0.25">
      <c r="A114" s="35" t="s">
        <v>30</v>
      </c>
      <c r="B114" s="36" t="s">
        <v>742</v>
      </c>
      <c r="C114" s="216">
        <v>0</v>
      </c>
      <c r="D114" s="216">
        <v>0</v>
      </c>
      <c r="E114" s="228">
        <v>0</v>
      </c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2"/>
      <c r="X114" s="22"/>
    </row>
    <row r="115" spans="1:24" x14ac:dyDescent="0.25">
      <c r="A115" s="34" t="s">
        <v>743</v>
      </c>
      <c r="B115" s="5" t="s">
        <v>744</v>
      </c>
      <c r="C115" s="224">
        <v>0</v>
      </c>
      <c r="D115" s="224">
        <v>0</v>
      </c>
      <c r="E115" s="227">
        <v>0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2"/>
      <c r="X115" s="22"/>
    </row>
    <row r="116" spans="1:24" x14ac:dyDescent="0.25">
      <c r="A116" s="12" t="s">
        <v>745</v>
      </c>
      <c r="B116" s="5" t="s">
        <v>746</v>
      </c>
      <c r="C116" s="224">
        <v>0</v>
      </c>
      <c r="D116" s="224">
        <v>0</v>
      </c>
      <c r="E116" s="227">
        <v>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2"/>
      <c r="X116" s="22"/>
    </row>
    <row r="117" spans="1:24" x14ac:dyDescent="0.25">
      <c r="A117" s="34" t="s">
        <v>66</v>
      </c>
      <c r="B117" s="5" t="s">
        <v>747</v>
      </c>
      <c r="C117" s="224">
        <v>0</v>
      </c>
      <c r="D117" s="224">
        <v>0</v>
      </c>
      <c r="E117" s="227">
        <v>0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2"/>
      <c r="X117" s="22"/>
    </row>
    <row r="118" spans="1:24" x14ac:dyDescent="0.25">
      <c r="A118" s="34" t="s">
        <v>35</v>
      </c>
      <c r="B118" s="5" t="s">
        <v>748</v>
      </c>
      <c r="C118" s="224">
        <v>0</v>
      </c>
      <c r="D118" s="224">
        <v>0</v>
      </c>
      <c r="E118" s="227">
        <v>0</v>
      </c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2"/>
      <c r="X118" s="22"/>
    </row>
    <row r="119" spans="1:24" x14ac:dyDescent="0.25">
      <c r="A119" s="35" t="s">
        <v>36</v>
      </c>
      <c r="B119" s="36" t="s">
        <v>752</v>
      </c>
      <c r="C119" s="216">
        <v>0</v>
      </c>
      <c r="D119" s="216">
        <v>0</v>
      </c>
      <c r="E119" s="228">
        <v>0</v>
      </c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2"/>
      <c r="X119" s="22"/>
    </row>
    <row r="120" spans="1:24" x14ac:dyDescent="0.25">
      <c r="A120" s="12" t="s">
        <v>753</v>
      </c>
      <c r="B120" s="5" t="s">
        <v>754</v>
      </c>
      <c r="C120" s="224">
        <v>0</v>
      </c>
      <c r="D120" s="224">
        <v>0</v>
      </c>
      <c r="E120" s="227">
        <v>0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2"/>
      <c r="X120" s="22"/>
    </row>
    <row r="121" spans="1:24" ht="15.75" x14ac:dyDescent="0.25">
      <c r="A121" s="124" t="s">
        <v>70</v>
      </c>
      <c r="B121" s="125" t="s">
        <v>755</v>
      </c>
      <c r="C121" s="215">
        <v>0</v>
      </c>
      <c r="D121" s="215">
        <v>0</v>
      </c>
      <c r="E121" s="229"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2"/>
      <c r="X121" s="22"/>
    </row>
    <row r="122" spans="1:24" ht="15.75" x14ac:dyDescent="0.25">
      <c r="A122" s="265" t="s">
        <v>106</v>
      </c>
      <c r="B122" s="266"/>
      <c r="C122" s="267">
        <v>50000094</v>
      </c>
      <c r="D122" s="267">
        <v>47831155</v>
      </c>
      <c r="E122" s="267">
        <v>45090456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x14ac:dyDescent="0.25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</row>
    <row r="124" spans="1:24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</row>
    <row r="125" spans="1:24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</row>
    <row r="126" spans="1:24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</row>
    <row r="127" spans="1:24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24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</row>
    <row r="129" spans="2:24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</row>
    <row r="130" spans="2:24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</row>
    <row r="131" spans="2:24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</row>
    <row r="132" spans="2:24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</row>
    <row r="133" spans="2:24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2:24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2:24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  <row r="136" spans="2:24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</row>
    <row r="137" spans="2:24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</row>
    <row r="138" spans="2:24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</row>
    <row r="139" spans="2:24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</row>
    <row r="140" spans="2:24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</row>
    <row r="141" spans="2:24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2:24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2:24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2:24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</row>
    <row r="145" spans="2:24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</row>
    <row r="146" spans="2:24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</row>
    <row r="147" spans="2:24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</row>
    <row r="148" spans="2:24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</row>
    <row r="149" spans="2:24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</row>
    <row r="150" spans="2:24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</row>
    <row r="151" spans="2:24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2:24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2:24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</row>
    <row r="154" spans="2:24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</row>
    <row r="155" spans="2:24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</row>
    <row r="156" spans="2:24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</row>
    <row r="157" spans="2:24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</row>
    <row r="158" spans="2:24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</row>
    <row r="159" spans="2:24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</row>
    <row r="160" spans="2:24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</row>
    <row r="161" spans="2:24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</row>
    <row r="162" spans="2:24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</row>
    <row r="163" spans="2:24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</row>
    <row r="164" spans="2:24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</row>
    <row r="165" spans="2:24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</row>
    <row r="166" spans="2:24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</row>
    <row r="167" spans="2:24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</row>
    <row r="168" spans="2:24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</row>
    <row r="169" spans="2:24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</row>
    <row r="170" spans="2:24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</row>
    <row r="171" spans="2:24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</row>
  </sheetData>
  <mergeCells count="2">
    <mergeCell ref="A1:E1"/>
    <mergeCell ref="A2:E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2"/>
  <sheetViews>
    <sheetView workbookViewId="0"/>
  </sheetViews>
  <sheetFormatPr defaultRowHeight="15" x14ac:dyDescent="0.25"/>
  <cols>
    <col min="1" max="1" width="56.85546875" customWidth="1"/>
    <col min="2" max="2" width="8.85546875" customWidth="1"/>
    <col min="3" max="3" width="11.140625" hidden="1" customWidth="1"/>
    <col min="4" max="4" width="10.85546875" hidden="1" customWidth="1"/>
    <col min="5" max="5" width="11.28515625" hidden="1" customWidth="1"/>
    <col min="6" max="6" width="12.85546875" customWidth="1"/>
    <col min="7" max="7" width="13.7109375" customWidth="1"/>
    <col min="8" max="8" width="14.7109375" customWidth="1"/>
  </cols>
  <sheetData>
    <row r="1" spans="1:8" x14ac:dyDescent="0.25">
      <c r="A1" s="211" t="s">
        <v>997</v>
      </c>
      <c r="B1" s="211"/>
      <c r="C1" s="211"/>
      <c r="D1" s="211"/>
      <c r="E1" s="211"/>
      <c r="F1" s="211"/>
    </row>
    <row r="2" spans="1:8" ht="24.75" customHeight="1" x14ac:dyDescent="0.25">
      <c r="A2" s="465" t="s">
        <v>977</v>
      </c>
      <c r="B2" s="465"/>
      <c r="C2" s="465"/>
      <c r="D2" s="465"/>
      <c r="E2" s="465"/>
      <c r="F2" s="465"/>
      <c r="G2" s="465"/>
      <c r="H2" s="465"/>
    </row>
    <row r="3" spans="1:8" ht="21.75" customHeight="1" x14ac:dyDescent="0.25">
      <c r="A3" s="469" t="s">
        <v>932</v>
      </c>
      <c r="B3" s="469"/>
      <c r="C3" s="469"/>
      <c r="D3" s="469"/>
      <c r="E3" s="469"/>
      <c r="F3" s="469"/>
      <c r="G3" s="469"/>
      <c r="H3" s="469"/>
    </row>
    <row r="4" spans="1:8" ht="18" x14ac:dyDescent="0.25">
      <c r="A4" s="173"/>
    </row>
    <row r="5" spans="1:8" x14ac:dyDescent="0.25">
      <c r="A5" s="174" t="s">
        <v>939</v>
      </c>
    </row>
    <row r="6" spans="1:8" ht="45" x14ac:dyDescent="0.3">
      <c r="A6" s="2" t="s">
        <v>576</v>
      </c>
      <c r="B6" s="3" t="s">
        <v>577</v>
      </c>
      <c r="C6" s="179" t="s">
        <v>179</v>
      </c>
      <c r="D6" s="179" t="s">
        <v>180</v>
      </c>
      <c r="E6" s="179" t="s">
        <v>934</v>
      </c>
      <c r="F6" s="3" t="s">
        <v>935</v>
      </c>
      <c r="G6" s="3" t="s">
        <v>936</v>
      </c>
      <c r="H6" s="3" t="s">
        <v>901</v>
      </c>
    </row>
    <row r="7" spans="1:8" x14ac:dyDescent="0.25">
      <c r="A7" s="27" t="s">
        <v>578</v>
      </c>
      <c r="B7" s="28" t="s">
        <v>579</v>
      </c>
      <c r="C7" s="210">
        <f>'[1]Kiadás - önkormányzat, módosíto'!C7+'[1]Kiadás -Hivatal módosított'!C7</f>
        <v>29271000</v>
      </c>
      <c r="D7" s="26">
        <f>'[1]Kiadás - önkormányzat, módosíto'!D7+'[1]Kiadás -Hivatal módosított'!D7</f>
        <v>0</v>
      </c>
      <c r="E7" s="26">
        <f>'[1]Kiadás - önkormányzat, módosíto'!E7+'[1]Kiadás -Hivatal módosított'!E7</f>
        <v>1158300</v>
      </c>
      <c r="F7" s="232">
        <v>40759604</v>
      </c>
      <c r="G7" s="232">
        <v>40812953</v>
      </c>
      <c r="H7" s="217">
        <v>40795905</v>
      </c>
    </row>
    <row r="8" spans="1:8" x14ac:dyDescent="0.25">
      <c r="A8" s="27" t="s">
        <v>580</v>
      </c>
      <c r="B8" s="29" t="s">
        <v>581</v>
      </c>
      <c r="C8" s="210">
        <f>'[1]Kiadás - önkormányzat, módosíto'!C8+'[1]Kiadás -Hivatal módosított'!C8</f>
        <v>250000</v>
      </c>
      <c r="D8" s="26">
        <f>'[1]Kiadás - önkormányzat, módosíto'!D8+'[1]Kiadás -Hivatal módosított'!D8</f>
        <v>0</v>
      </c>
      <c r="E8" s="26">
        <f>'[1]Kiadás - önkormányzat, módosíto'!E8+'[1]Kiadás -Hivatal módosított'!E8</f>
        <v>0</v>
      </c>
      <c r="F8" s="232">
        <v>2469900</v>
      </c>
      <c r="G8" s="232">
        <v>1550376</v>
      </c>
      <c r="H8" s="217">
        <v>1550376</v>
      </c>
    </row>
    <row r="9" spans="1:8" x14ac:dyDescent="0.25">
      <c r="A9" s="27" t="s">
        <v>582</v>
      </c>
      <c r="B9" s="29" t="s">
        <v>583</v>
      </c>
      <c r="C9" s="210">
        <f>'[1]Kiadás - önkormányzat, módosíto'!C9+'[1]Kiadás -Hivatal módosított'!C9</f>
        <v>0</v>
      </c>
      <c r="D9" s="26">
        <f>'[1]Kiadás - önkormányzat, módosíto'!D9+'[1]Kiadás -Hivatal módosított'!D9</f>
        <v>0</v>
      </c>
      <c r="E9" s="26">
        <f>'[1]Kiadás - önkormányzat, módosíto'!E9+'[1]Kiadás -Hivatal módosított'!E9</f>
        <v>0</v>
      </c>
      <c r="F9" s="232">
        <v>0</v>
      </c>
      <c r="G9" s="232">
        <v>5039</v>
      </c>
      <c r="H9" s="217">
        <v>5039</v>
      </c>
    </row>
    <row r="10" spans="1:8" x14ac:dyDescent="0.25">
      <c r="A10" s="30" t="s">
        <v>584</v>
      </c>
      <c r="B10" s="29" t="s">
        <v>585</v>
      </c>
      <c r="C10" s="210">
        <f>'[1]Kiadás - önkormányzat, módosíto'!C10+'[1]Kiadás -Hivatal módosított'!C10</f>
        <v>0</v>
      </c>
      <c r="D10" s="26">
        <f>'[1]Kiadás - önkormányzat, módosíto'!D10+'[1]Kiadás -Hivatal módosított'!D10</f>
        <v>0</v>
      </c>
      <c r="E10" s="26">
        <f>'[1]Kiadás - önkormányzat, módosíto'!E10+'[1]Kiadás -Hivatal módosított'!E10</f>
        <v>0</v>
      </c>
      <c r="F10" s="232">
        <v>0</v>
      </c>
      <c r="G10" s="232">
        <v>0</v>
      </c>
      <c r="H10" s="217">
        <v>0</v>
      </c>
    </row>
    <row r="11" spans="1:8" x14ac:dyDescent="0.25">
      <c r="A11" s="30" t="s">
        <v>586</v>
      </c>
      <c r="B11" s="29" t="s">
        <v>587</v>
      </c>
      <c r="C11" s="210">
        <f>'[1]Kiadás - önkormányzat, módosíto'!C11+'[1]Kiadás -Hivatal módosított'!C11</f>
        <v>0</v>
      </c>
      <c r="D11" s="26">
        <f>'[1]Kiadás - önkormányzat, módosíto'!D11+'[1]Kiadás -Hivatal módosított'!D11</f>
        <v>0</v>
      </c>
      <c r="E11" s="26">
        <f>'[1]Kiadás - önkormányzat, módosíto'!E11+'[1]Kiadás -Hivatal módosított'!E11</f>
        <v>0</v>
      </c>
      <c r="F11" s="232">
        <v>0</v>
      </c>
      <c r="G11" s="232">
        <v>0</v>
      </c>
      <c r="H11" s="217">
        <v>0</v>
      </c>
    </row>
    <row r="12" spans="1:8" x14ac:dyDescent="0.25">
      <c r="A12" s="30" t="s">
        <v>588</v>
      </c>
      <c r="B12" s="29" t="s">
        <v>589</v>
      </c>
      <c r="C12" s="210">
        <f>'[1]Kiadás - önkormányzat, módosíto'!C12+'[1]Kiadás -Hivatal módosított'!C12</f>
        <v>0</v>
      </c>
      <c r="D12" s="26">
        <f>'[1]Kiadás - önkormányzat, módosíto'!D12+'[1]Kiadás -Hivatal módosított'!D12</f>
        <v>0</v>
      </c>
      <c r="E12" s="26">
        <f>'[1]Kiadás - önkormányzat, módosíto'!E12+'[1]Kiadás -Hivatal módosított'!E12</f>
        <v>0</v>
      </c>
      <c r="F12" s="232">
        <v>1416876</v>
      </c>
      <c r="G12" s="232">
        <v>1171800</v>
      </c>
      <c r="H12" s="217">
        <v>1171800</v>
      </c>
    </row>
    <row r="13" spans="1:8" x14ac:dyDescent="0.25">
      <c r="A13" s="30" t="s">
        <v>590</v>
      </c>
      <c r="B13" s="29" t="s">
        <v>591</v>
      </c>
      <c r="C13" s="210">
        <f>'[1]Kiadás - önkormányzat, módosíto'!C13+'[1]Kiadás -Hivatal módosított'!C13</f>
        <v>1043063</v>
      </c>
      <c r="D13" s="26">
        <f>'[1]Kiadás - önkormányzat, módosíto'!D13+'[1]Kiadás -Hivatal módosított'!D13</f>
        <v>0</v>
      </c>
      <c r="E13" s="26">
        <f>'[1]Kiadás - önkormányzat, módosíto'!E13+'[1]Kiadás -Hivatal módosított'!E13</f>
        <v>0</v>
      </c>
      <c r="F13" s="232">
        <v>1056601</v>
      </c>
      <c r="G13" s="232">
        <v>1336601</v>
      </c>
      <c r="H13" s="217">
        <v>1336601</v>
      </c>
    </row>
    <row r="14" spans="1:8" x14ac:dyDescent="0.25">
      <c r="A14" s="30" t="s">
        <v>592</v>
      </c>
      <c r="B14" s="29" t="s">
        <v>593</v>
      </c>
      <c r="C14" s="210">
        <f>'[1]Kiadás - önkormányzat, módosíto'!C14+'[1]Kiadás -Hivatal módosított'!C14</f>
        <v>0</v>
      </c>
      <c r="D14" s="26">
        <f>'[1]Kiadás - önkormányzat, módosíto'!D14+'[1]Kiadás -Hivatal módosított'!D14</f>
        <v>0</v>
      </c>
      <c r="E14" s="26">
        <f>'[1]Kiadás - önkormányzat, módosíto'!E14+'[1]Kiadás -Hivatal módosított'!E14</f>
        <v>0</v>
      </c>
      <c r="F14" s="232">
        <v>0</v>
      </c>
      <c r="G14" s="232">
        <v>0</v>
      </c>
      <c r="H14" s="217">
        <v>0</v>
      </c>
    </row>
    <row r="15" spans="1:8" x14ac:dyDescent="0.25">
      <c r="A15" s="5" t="s">
        <v>594</v>
      </c>
      <c r="B15" s="29" t="s">
        <v>595</v>
      </c>
      <c r="C15" s="210">
        <f>'[1]Kiadás - önkormányzat, módosíto'!C15+'[1]Kiadás -Hivatal módosított'!C15</f>
        <v>605880</v>
      </c>
      <c r="D15" s="26">
        <f>'[1]Kiadás - önkormányzat, módosíto'!D15+'[1]Kiadás -Hivatal módosított'!D15</f>
        <v>0</v>
      </c>
      <c r="E15" s="26">
        <f>'[1]Kiadás - önkormányzat, módosíto'!E15+'[1]Kiadás -Hivatal módosított'!E15</f>
        <v>104400</v>
      </c>
      <c r="F15" s="232">
        <v>940000</v>
      </c>
      <c r="G15" s="232">
        <v>660000</v>
      </c>
      <c r="H15" s="217">
        <v>650518</v>
      </c>
    </row>
    <row r="16" spans="1:8" x14ac:dyDescent="0.25">
      <c r="A16" s="5" t="s">
        <v>596</v>
      </c>
      <c r="B16" s="29" t="s">
        <v>597</v>
      </c>
      <c r="C16" s="210">
        <f>'[1]Kiadás - önkormányzat, módosíto'!C16+'[1]Kiadás -Hivatal módosított'!C16</f>
        <v>0</v>
      </c>
      <c r="D16" s="26">
        <f>'[1]Kiadás - önkormányzat, módosíto'!D16+'[1]Kiadás -Hivatal módosított'!D16</f>
        <v>0</v>
      </c>
      <c r="E16" s="26">
        <f>'[1]Kiadás - önkormányzat, módosíto'!E16+'[1]Kiadás -Hivatal módosított'!E16</f>
        <v>0</v>
      </c>
      <c r="F16" s="232">
        <v>0</v>
      </c>
      <c r="G16" s="232">
        <v>0</v>
      </c>
      <c r="H16" s="217">
        <v>0</v>
      </c>
    </row>
    <row r="17" spans="1:8" x14ac:dyDescent="0.25">
      <c r="A17" s="5" t="s">
        <v>598</v>
      </c>
      <c r="B17" s="29" t="s">
        <v>599</v>
      </c>
      <c r="C17" s="210">
        <f>'[1]Kiadás - önkormányzat, módosíto'!C17+'[1]Kiadás -Hivatal módosított'!C17</f>
        <v>0</v>
      </c>
      <c r="D17" s="26">
        <f>'[1]Kiadás - önkormányzat, módosíto'!D17+'[1]Kiadás -Hivatal módosított'!D17</f>
        <v>0</v>
      </c>
      <c r="E17" s="26">
        <f>'[1]Kiadás - önkormányzat, módosíto'!E17+'[1]Kiadás -Hivatal módosított'!E17</f>
        <v>0</v>
      </c>
      <c r="F17" s="232">
        <v>0</v>
      </c>
      <c r="G17" s="232">
        <v>0</v>
      </c>
      <c r="H17" s="217">
        <v>0</v>
      </c>
    </row>
    <row r="18" spans="1:8" x14ac:dyDescent="0.25">
      <c r="A18" s="5" t="s">
        <v>600</v>
      </c>
      <c r="B18" s="29" t="s">
        <v>601</v>
      </c>
      <c r="C18" s="210">
        <f>'[1]Kiadás - önkormányzat, módosíto'!C18+'[1]Kiadás -Hivatal módosított'!C18</f>
        <v>0</v>
      </c>
      <c r="D18" s="26">
        <f>'[1]Kiadás - önkormányzat, módosíto'!D18+'[1]Kiadás -Hivatal módosított'!D18</f>
        <v>0</v>
      </c>
      <c r="E18" s="26">
        <f>'[1]Kiadás - önkormányzat, módosíto'!E18+'[1]Kiadás -Hivatal módosított'!E18</f>
        <v>0</v>
      </c>
      <c r="F18" s="232">
        <v>0</v>
      </c>
      <c r="G18" s="232">
        <v>0</v>
      </c>
      <c r="H18" s="217">
        <v>0</v>
      </c>
    </row>
    <row r="19" spans="1:8" x14ac:dyDescent="0.25">
      <c r="A19" s="5" t="s">
        <v>37</v>
      </c>
      <c r="B19" s="29" t="s">
        <v>602</v>
      </c>
      <c r="C19" s="210">
        <f>'[1]Kiadás - önkormányzat, módosíto'!C19+'[1]Kiadás -Hivatal módosított'!C19</f>
        <v>280500</v>
      </c>
      <c r="D19" s="26">
        <f>'[1]Kiadás - önkormányzat, módosíto'!D19+'[1]Kiadás -Hivatal módosított'!D19</f>
        <v>0</v>
      </c>
      <c r="E19" s="26">
        <f>'[1]Kiadás - önkormányzat, módosíto'!E19+'[1]Kiadás -Hivatal módosított'!E19</f>
        <v>0</v>
      </c>
      <c r="F19" s="232">
        <v>50000</v>
      </c>
      <c r="G19" s="232">
        <v>787981</v>
      </c>
      <c r="H19" s="217">
        <v>758118</v>
      </c>
    </row>
    <row r="20" spans="1:8" x14ac:dyDescent="0.25">
      <c r="A20" s="31" t="s">
        <v>879</v>
      </c>
      <c r="B20" s="32" t="s">
        <v>603</v>
      </c>
      <c r="C20" s="210">
        <f>'[1]Kiadás - önkormányzat, módosíto'!C20+'[1]Kiadás -Hivatal módosított'!C20</f>
        <v>31450443</v>
      </c>
      <c r="D20" s="26">
        <f>'[1]Kiadás - önkormányzat, módosíto'!D20+'[1]Kiadás -Hivatal módosított'!D20</f>
        <v>0</v>
      </c>
      <c r="E20" s="26">
        <f>'[1]Kiadás - önkormányzat, módosíto'!E20+'[1]Kiadás -Hivatal módosított'!E20</f>
        <v>1262700</v>
      </c>
      <c r="F20" s="232">
        <v>46692981</v>
      </c>
      <c r="G20" s="232">
        <v>46324750</v>
      </c>
      <c r="H20" s="217">
        <v>46268357</v>
      </c>
    </row>
    <row r="21" spans="1:8" x14ac:dyDescent="0.25">
      <c r="A21" s="5" t="s">
        <v>604</v>
      </c>
      <c r="B21" s="29" t="s">
        <v>605</v>
      </c>
      <c r="C21" s="210">
        <f>'[1]Kiadás - önkormányzat, módosíto'!C21+'[1]Kiadás -Hivatal módosított'!C21</f>
        <v>0</v>
      </c>
      <c r="D21" s="26">
        <f>'[1]Kiadás - önkormányzat, módosíto'!D21+'[1]Kiadás -Hivatal módosított'!D21</f>
        <v>2495276</v>
      </c>
      <c r="E21" s="26">
        <f>'[1]Kiadás - önkormányzat, módosíto'!E21+'[1]Kiadás -Hivatal módosított'!E21</f>
        <v>199000</v>
      </c>
      <c r="F21" s="232">
        <v>0</v>
      </c>
      <c r="G21" s="232">
        <v>0</v>
      </c>
      <c r="H21" s="217">
        <v>0</v>
      </c>
    </row>
    <row r="22" spans="1:8" ht="30" x14ac:dyDescent="0.25">
      <c r="A22" s="5" t="s">
        <v>606</v>
      </c>
      <c r="B22" s="29" t="s">
        <v>607</v>
      </c>
      <c r="C22" s="210">
        <f>'[1]Kiadás - önkormányzat, módosíto'!C22+'[1]Kiadás -Hivatal módosított'!C22</f>
        <v>553333</v>
      </c>
      <c r="D22" s="26">
        <f>'[1]Kiadás - önkormányzat, módosíto'!D22+'[1]Kiadás -Hivatal módosított'!D22</f>
        <v>0</v>
      </c>
      <c r="E22" s="26">
        <f>'[1]Kiadás - önkormányzat, módosíto'!E22+'[1]Kiadás -Hivatal módosított'!E22</f>
        <v>0</v>
      </c>
      <c r="F22" s="232">
        <v>730000</v>
      </c>
      <c r="G22" s="232">
        <v>562002</v>
      </c>
      <c r="H22" s="217">
        <v>562002</v>
      </c>
    </row>
    <row r="23" spans="1:8" x14ac:dyDescent="0.25">
      <c r="A23" s="6" t="s">
        <v>608</v>
      </c>
      <c r="B23" s="29" t="s">
        <v>609</v>
      </c>
      <c r="C23" s="210">
        <f>'[1]Kiadás - önkormányzat, módosíto'!C23+'[1]Kiadás -Hivatal módosított'!C23</f>
        <v>0</v>
      </c>
      <c r="D23" s="26">
        <f>'[1]Kiadás - önkormányzat, módosíto'!D23+'[1]Kiadás -Hivatal módosított'!D23</f>
        <v>0</v>
      </c>
      <c r="E23" s="26">
        <f>'[1]Kiadás - önkormányzat, módosíto'!E23+'[1]Kiadás -Hivatal módosított'!E23</f>
        <v>0</v>
      </c>
      <c r="F23" s="232">
        <v>400000</v>
      </c>
      <c r="G23" s="232">
        <v>540551</v>
      </c>
      <c r="H23" s="217">
        <v>412413</v>
      </c>
    </row>
    <row r="24" spans="1:8" x14ac:dyDescent="0.25">
      <c r="A24" s="7" t="s">
        <v>880</v>
      </c>
      <c r="B24" s="32" t="s">
        <v>610</v>
      </c>
      <c r="C24" s="210">
        <f>'[1]Kiadás - önkormányzat, módosíto'!C24+'[1]Kiadás -Hivatal módosított'!C24</f>
        <v>553333</v>
      </c>
      <c r="D24" s="26">
        <f>'[1]Kiadás - önkormányzat, módosíto'!D24+'[1]Kiadás -Hivatal módosított'!D24</f>
        <v>2495276</v>
      </c>
      <c r="E24" s="26">
        <f>'[1]Kiadás - önkormányzat, módosíto'!E24+'[1]Kiadás -Hivatal módosított'!E24</f>
        <v>199000</v>
      </c>
      <c r="F24" s="232">
        <v>1130000</v>
      </c>
      <c r="G24" s="232">
        <v>1102553</v>
      </c>
      <c r="H24" s="217">
        <v>974415</v>
      </c>
    </row>
    <row r="25" spans="1:8" x14ac:dyDescent="0.25">
      <c r="A25" s="43" t="s">
        <v>67</v>
      </c>
      <c r="B25" s="44" t="s">
        <v>611</v>
      </c>
      <c r="C25" s="210">
        <f>'[1]Kiadás - önkormányzat, módosíto'!C25+'[1]Kiadás -Hivatal módosított'!C25</f>
        <v>32003776</v>
      </c>
      <c r="D25" s="26">
        <f>'[1]Kiadás - önkormányzat, módosíto'!D25+'[1]Kiadás -Hivatal módosított'!D25</f>
        <v>2495276</v>
      </c>
      <c r="E25" s="26">
        <f>'[1]Kiadás - önkormányzat, módosíto'!E25+'[1]Kiadás -Hivatal módosított'!E25</f>
        <v>1461700</v>
      </c>
      <c r="F25" s="406">
        <v>47822981</v>
      </c>
      <c r="G25" s="406">
        <v>47427303</v>
      </c>
      <c r="H25" s="407">
        <v>47242772</v>
      </c>
    </row>
    <row r="26" spans="1:8" ht="30" x14ac:dyDescent="0.25">
      <c r="A26" s="36" t="s">
        <v>38</v>
      </c>
      <c r="B26" s="44" t="s">
        <v>612</v>
      </c>
      <c r="C26" s="210">
        <f>'[1]Kiadás - önkormányzat, módosíto'!C26+'[1]Kiadás -Hivatal módosított'!C26</f>
        <v>6649562</v>
      </c>
      <c r="D26" s="26">
        <f>'[1]Kiadás - önkormányzat, módosíto'!D26+'[1]Kiadás -Hivatal módosított'!D26</f>
        <v>578540</v>
      </c>
      <c r="E26" s="26">
        <f>'[1]Kiadás - önkormányzat, módosíto'!E26+'[1]Kiadás -Hivatal módosított'!E26</f>
        <v>269649</v>
      </c>
      <c r="F26" s="406">
        <v>8450836.5</v>
      </c>
      <c r="G26" s="406">
        <v>7875298</v>
      </c>
      <c r="H26" s="407">
        <v>7732717</v>
      </c>
    </row>
    <row r="27" spans="1:8" x14ac:dyDescent="0.25">
      <c r="A27" s="5" t="s">
        <v>613</v>
      </c>
      <c r="B27" s="29" t="s">
        <v>614</v>
      </c>
      <c r="C27" s="210">
        <f>'[1]Kiadás - önkormányzat, módosíto'!C27+'[1]Kiadás -Hivatal módosított'!C27</f>
        <v>270000</v>
      </c>
      <c r="D27" s="26">
        <f>'[1]Kiadás - önkormányzat, módosíto'!D27+'[1]Kiadás -Hivatal módosított'!D27</f>
        <v>0</v>
      </c>
      <c r="E27" s="26">
        <f>'[1]Kiadás - önkormányzat, módosíto'!E27+'[1]Kiadás -Hivatal módosított'!E27</f>
        <v>0</v>
      </c>
      <c r="F27" s="232">
        <v>74000</v>
      </c>
      <c r="G27" s="232">
        <v>119155</v>
      </c>
      <c r="H27" s="217">
        <v>119155</v>
      </c>
    </row>
    <row r="28" spans="1:8" x14ac:dyDescent="0.25">
      <c r="A28" s="5" t="s">
        <v>615</v>
      </c>
      <c r="B28" s="29" t="s">
        <v>616</v>
      </c>
      <c r="C28" s="210">
        <f>'[1]Kiadás - önkormányzat, módosíto'!C28+'[1]Kiadás -Hivatal módosított'!C28</f>
        <v>3249277</v>
      </c>
      <c r="D28" s="26">
        <f>'[1]Kiadás - önkormányzat, módosíto'!D28+'[1]Kiadás -Hivatal módosított'!D28</f>
        <v>0</v>
      </c>
      <c r="E28" s="26">
        <f>'[1]Kiadás - önkormányzat, módosíto'!E28+'[1]Kiadás -Hivatal módosított'!E28</f>
        <v>75000</v>
      </c>
      <c r="F28" s="232">
        <v>1680000</v>
      </c>
      <c r="G28" s="232">
        <v>2761646</v>
      </c>
      <c r="H28" s="217">
        <v>1759899</v>
      </c>
    </row>
    <row r="29" spans="1:8" x14ac:dyDescent="0.25">
      <c r="A29" s="5" t="s">
        <v>617</v>
      </c>
      <c r="B29" s="29" t="s">
        <v>618</v>
      </c>
      <c r="C29" s="210">
        <f>'[1]Kiadás - önkormányzat, módosíto'!C29+'[1]Kiadás -Hivatal módosított'!C29</f>
        <v>0</v>
      </c>
      <c r="D29" s="26">
        <f>'[1]Kiadás - önkormányzat, módosíto'!D29+'[1]Kiadás -Hivatal módosított'!D29</f>
        <v>0</v>
      </c>
      <c r="E29" s="26">
        <f>'[1]Kiadás - önkormányzat, módosíto'!E29+'[1]Kiadás -Hivatal módosított'!E29</f>
        <v>0</v>
      </c>
      <c r="F29" s="232">
        <v>0</v>
      </c>
      <c r="G29" s="232">
        <v>0</v>
      </c>
      <c r="H29" s="217">
        <v>0</v>
      </c>
    </row>
    <row r="30" spans="1:8" x14ac:dyDescent="0.25">
      <c r="A30" s="7" t="s">
        <v>881</v>
      </c>
      <c r="B30" s="32" t="s">
        <v>619</v>
      </c>
      <c r="C30" s="210">
        <f>'[1]Kiadás - önkormányzat, módosíto'!C30+'[1]Kiadás -Hivatal módosított'!C30</f>
        <v>3519277</v>
      </c>
      <c r="D30" s="26">
        <f>'[1]Kiadás - önkormányzat, módosíto'!D30+'[1]Kiadás -Hivatal módosított'!D30</f>
        <v>0</v>
      </c>
      <c r="E30" s="26">
        <f>'[1]Kiadás - önkormányzat, módosíto'!E30+'[1]Kiadás -Hivatal módosított'!E30</f>
        <v>75000</v>
      </c>
      <c r="F30" s="232">
        <v>1754000</v>
      </c>
      <c r="G30" s="232">
        <v>2880801</v>
      </c>
      <c r="H30" s="217">
        <v>1879054</v>
      </c>
    </row>
    <row r="31" spans="1:8" x14ac:dyDescent="0.25">
      <c r="A31" s="5" t="s">
        <v>620</v>
      </c>
      <c r="B31" s="29" t="s">
        <v>621</v>
      </c>
      <c r="C31" s="210">
        <f>'[1]Kiadás - önkormányzat, módosíto'!C31+'[1]Kiadás -Hivatal módosított'!C31</f>
        <v>1150000</v>
      </c>
      <c r="D31" s="26">
        <f>'[1]Kiadás - önkormányzat, módosíto'!D31+'[1]Kiadás -Hivatal módosított'!D31</f>
        <v>0</v>
      </c>
      <c r="E31" s="26">
        <f>'[1]Kiadás - önkormányzat, módosíto'!E31+'[1]Kiadás -Hivatal módosított'!E31</f>
        <v>0</v>
      </c>
      <c r="F31" s="232">
        <v>1650000</v>
      </c>
      <c r="G31" s="232">
        <v>1855776</v>
      </c>
      <c r="H31" s="217">
        <v>1721648</v>
      </c>
    </row>
    <row r="32" spans="1:8" x14ac:dyDescent="0.25">
      <c r="A32" s="5" t="s">
        <v>622</v>
      </c>
      <c r="B32" s="29" t="s">
        <v>623</v>
      </c>
      <c r="C32" s="210">
        <f>'[1]Kiadás - önkormányzat, módosíto'!C32+'[1]Kiadás -Hivatal módosított'!C32</f>
        <v>370000</v>
      </c>
      <c r="D32" s="26">
        <f>'[1]Kiadás - önkormányzat, módosíto'!D32+'[1]Kiadás -Hivatal módosított'!D32</f>
        <v>0</v>
      </c>
      <c r="E32" s="26">
        <f>'[1]Kiadás - önkormányzat, módosíto'!E32+'[1]Kiadás -Hivatal módosított'!E32</f>
        <v>0</v>
      </c>
      <c r="F32" s="232">
        <v>115000</v>
      </c>
      <c r="G32" s="232">
        <v>133593</v>
      </c>
      <c r="H32" s="217">
        <v>131198</v>
      </c>
    </row>
    <row r="33" spans="1:8" ht="15" customHeight="1" x14ac:dyDescent="0.25">
      <c r="A33" s="7" t="s">
        <v>68</v>
      </c>
      <c r="B33" s="32" t="s">
        <v>624</v>
      </c>
      <c r="C33" s="210">
        <f>'[1]Kiadás - önkormányzat, módosíto'!C33+'[1]Kiadás -Hivatal módosított'!C33</f>
        <v>1520000</v>
      </c>
      <c r="D33" s="26">
        <f>'[1]Kiadás - önkormányzat, módosíto'!D33+'[1]Kiadás -Hivatal módosított'!D33</f>
        <v>0</v>
      </c>
      <c r="E33" s="26">
        <f>'[1]Kiadás - önkormányzat, módosíto'!E33+'[1]Kiadás -Hivatal módosított'!E33</f>
        <v>0</v>
      </c>
      <c r="F33" s="232">
        <v>1765000</v>
      </c>
      <c r="G33" s="232">
        <v>1989369</v>
      </c>
      <c r="H33" s="217">
        <v>1852846</v>
      </c>
    </row>
    <row r="34" spans="1:8" x14ac:dyDescent="0.25">
      <c r="A34" s="5" t="s">
        <v>625</v>
      </c>
      <c r="B34" s="29" t="s">
        <v>626</v>
      </c>
      <c r="C34" s="210">
        <f>'[1]Kiadás - önkormányzat, módosíto'!C34+'[1]Kiadás -Hivatal módosított'!C34</f>
        <v>3800000</v>
      </c>
      <c r="D34" s="26">
        <f>'[1]Kiadás - önkormányzat, módosíto'!D34+'[1]Kiadás -Hivatal módosított'!D34</f>
        <v>0</v>
      </c>
      <c r="E34" s="26">
        <f>'[1]Kiadás - önkormányzat, módosíto'!E34+'[1]Kiadás -Hivatal módosított'!E34</f>
        <v>0</v>
      </c>
      <c r="F34" s="232">
        <v>2600000</v>
      </c>
      <c r="G34" s="232">
        <v>2690190</v>
      </c>
      <c r="H34" s="217">
        <v>2414357</v>
      </c>
    </row>
    <row r="35" spans="1:8" x14ac:dyDescent="0.25">
      <c r="A35" s="5" t="s">
        <v>627</v>
      </c>
      <c r="B35" s="29" t="s">
        <v>628</v>
      </c>
      <c r="C35" s="210">
        <f>'[1]Kiadás - önkormányzat, módosíto'!C35+'[1]Kiadás -Hivatal módosított'!C35</f>
        <v>0</v>
      </c>
      <c r="D35" s="26">
        <f>'[1]Kiadás - önkormányzat, módosíto'!D35+'[1]Kiadás -Hivatal módosított'!D35</f>
        <v>0</v>
      </c>
      <c r="E35" s="26">
        <f>'[1]Kiadás - önkormányzat, módosíto'!E35+'[1]Kiadás -Hivatal módosított'!E35</f>
        <v>0</v>
      </c>
      <c r="F35" s="232">
        <v>0</v>
      </c>
      <c r="G35" s="232">
        <v>0</v>
      </c>
      <c r="H35" s="217">
        <v>0</v>
      </c>
    </row>
    <row r="36" spans="1:8" x14ac:dyDescent="0.25">
      <c r="A36" s="5" t="s">
        <v>39</v>
      </c>
      <c r="B36" s="29" t="s">
        <v>629</v>
      </c>
      <c r="C36" s="210">
        <f>'[1]Kiadás - önkormányzat, módosíto'!C36+'[1]Kiadás -Hivatal módosított'!C36</f>
        <v>0</v>
      </c>
      <c r="D36" s="26">
        <f>'[1]Kiadás - önkormányzat, módosíto'!D36+'[1]Kiadás -Hivatal módosított'!D36</f>
        <v>0</v>
      </c>
      <c r="E36" s="26">
        <f>'[1]Kiadás - önkormányzat, módosíto'!E36+'[1]Kiadás -Hivatal módosított'!E36</f>
        <v>0</v>
      </c>
      <c r="F36" s="232">
        <v>0</v>
      </c>
      <c r="G36" s="232">
        <v>0</v>
      </c>
      <c r="H36" s="217">
        <v>0</v>
      </c>
    </row>
    <row r="37" spans="1:8" x14ac:dyDescent="0.25">
      <c r="A37" s="5" t="s">
        <v>630</v>
      </c>
      <c r="B37" s="29" t="s">
        <v>631</v>
      </c>
      <c r="C37" s="210">
        <f>'[1]Kiadás - önkormányzat, módosíto'!C37+'[1]Kiadás -Hivatal módosított'!C37</f>
        <v>410000</v>
      </c>
      <c r="D37" s="26">
        <f>'[1]Kiadás - önkormányzat, módosíto'!D37+'[1]Kiadás -Hivatal módosított'!D37</f>
        <v>0</v>
      </c>
      <c r="E37" s="26">
        <f>'[1]Kiadás - önkormányzat, módosíto'!E37+'[1]Kiadás -Hivatal módosított'!E37</f>
        <v>0</v>
      </c>
      <c r="F37" s="232">
        <v>270000</v>
      </c>
      <c r="G37" s="232">
        <v>511447</v>
      </c>
      <c r="H37" s="217">
        <v>511447</v>
      </c>
    </row>
    <row r="38" spans="1:8" x14ac:dyDescent="0.25">
      <c r="A38" s="9" t="s">
        <v>40</v>
      </c>
      <c r="B38" s="29" t="s">
        <v>632</v>
      </c>
      <c r="C38" s="210">
        <f>'[1]Kiadás - önkormányzat, módosíto'!C38+'[1]Kiadás -Hivatal módosított'!C38</f>
        <v>0</v>
      </c>
      <c r="D38" s="26">
        <f>'[1]Kiadás - önkormányzat, módosíto'!D38+'[1]Kiadás -Hivatal módosított'!D38</f>
        <v>0</v>
      </c>
      <c r="E38" s="26">
        <f>'[1]Kiadás - önkormányzat, módosíto'!E38+'[1]Kiadás -Hivatal módosított'!E38</f>
        <v>0</v>
      </c>
      <c r="F38" s="232">
        <v>0</v>
      </c>
      <c r="G38" s="232">
        <v>0</v>
      </c>
      <c r="H38" s="217">
        <v>0</v>
      </c>
    </row>
    <row r="39" spans="1:8" x14ac:dyDescent="0.25">
      <c r="A39" s="6" t="s">
        <v>633</v>
      </c>
      <c r="B39" s="29" t="s">
        <v>634</v>
      </c>
      <c r="C39" s="210">
        <f>'[1]Kiadás - önkormányzat, módosíto'!C39+'[1]Kiadás -Hivatal módosított'!C39</f>
        <v>802000</v>
      </c>
      <c r="D39" s="26">
        <f>'[1]Kiadás - önkormányzat, módosíto'!D39+'[1]Kiadás -Hivatal módosított'!D39</f>
        <v>0</v>
      </c>
      <c r="E39" s="26">
        <f>'[1]Kiadás - önkormányzat, módosíto'!E39+'[1]Kiadás -Hivatal módosított'!E39</f>
        <v>0</v>
      </c>
      <c r="F39" s="232">
        <v>794000</v>
      </c>
      <c r="G39" s="232">
        <v>647300</v>
      </c>
      <c r="H39" s="217">
        <v>260500</v>
      </c>
    </row>
    <row r="40" spans="1:8" x14ac:dyDescent="0.25">
      <c r="A40" s="5" t="s">
        <v>41</v>
      </c>
      <c r="B40" s="29" t="s">
        <v>635</v>
      </c>
      <c r="C40" s="210">
        <f>'[1]Kiadás - önkormányzat, módosíto'!C40+'[1]Kiadás -Hivatal módosított'!C40</f>
        <v>2440000</v>
      </c>
      <c r="D40" s="26">
        <f>'[1]Kiadás - önkormányzat, módosíto'!D40+'[1]Kiadás -Hivatal módosított'!D40</f>
        <v>600000</v>
      </c>
      <c r="E40" s="26">
        <f>'[1]Kiadás - önkormányzat, módosíto'!E40+'[1]Kiadás -Hivatal módosított'!E40</f>
        <v>100000</v>
      </c>
      <c r="F40" s="232">
        <v>3238885</v>
      </c>
      <c r="G40" s="232">
        <v>3629401</v>
      </c>
      <c r="H40" s="217">
        <v>3293344</v>
      </c>
    </row>
    <row r="41" spans="1:8" x14ac:dyDescent="0.25">
      <c r="A41" s="7" t="s">
        <v>882</v>
      </c>
      <c r="B41" s="32" t="s">
        <v>636</v>
      </c>
      <c r="C41" s="210">
        <f>'[1]Kiadás - önkormányzat, módosíto'!C41+'[1]Kiadás -Hivatal módosított'!C41</f>
        <v>7452000</v>
      </c>
      <c r="D41" s="26">
        <f>'[1]Kiadás - önkormányzat, módosíto'!D41+'[1]Kiadás -Hivatal módosított'!D41</f>
        <v>600000</v>
      </c>
      <c r="E41" s="26">
        <f>'[1]Kiadás - önkormányzat, módosíto'!E41+'[1]Kiadás -Hivatal módosított'!E41</f>
        <v>100000</v>
      </c>
      <c r="F41" s="232">
        <v>6902885</v>
      </c>
      <c r="G41" s="232">
        <v>7478338</v>
      </c>
      <c r="H41" s="217">
        <v>6479648</v>
      </c>
    </row>
    <row r="42" spans="1:8" x14ac:dyDescent="0.25">
      <c r="A42" s="5" t="s">
        <v>637</v>
      </c>
      <c r="B42" s="29" t="s">
        <v>638</v>
      </c>
      <c r="C42" s="210">
        <f>'[1]Kiadás - önkormányzat, módosíto'!C42+'[1]Kiadás -Hivatal módosított'!C42</f>
        <v>1112000</v>
      </c>
      <c r="D42" s="26">
        <f>'[1]Kiadás - önkormányzat, módosíto'!D42+'[1]Kiadás -Hivatal módosított'!D42</f>
        <v>0</v>
      </c>
      <c r="E42" s="26">
        <f>'[1]Kiadás - önkormányzat, módosíto'!E42+'[1]Kiadás -Hivatal módosított'!E42</f>
        <v>0</v>
      </c>
      <c r="F42" s="232">
        <v>210000</v>
      </c>
      <c r="G42" s="232">
        <v>228418</v>
      </c>
      <c r="H42" s="217">
        <v>182629</v>
      </c>
    </row>
    <row r="43" spans="1:8" x14ac:dyDescent="0.25">
      <c r="A43" s="5" t="s">
        <v>639</v>
      </c>
      <c r="B43" s="29" t="s">
        <v>640</v>
      </c>
      <c r="C43" s="210">
        <f>'[1]Kiadás - önkormányzat, módosíto'!C43+'[1]Kiadás -Hivatal módosított'!C43</f>
        <v>0</v>
      </c>
      <c r="D43" s="26">
        <f>'[1]Kiadás - önkormányzat, módosíto'!D43+'[1]Kiadás -Hivatal módosított'!D43</f>
        <v>0</v>
      </c>
      <c r="E43" s="26">
        <f>'[1]Kiadás - önkormányzat, módosíto'!E43+'[1]Kiadás -Hivatal módosított'!E43</f>
        <v>0</v>
      </c>
      <c r="F43" s="232">
        <v>0</v>
      </c>
      <c r="G43" s="232">
        <v>30000</v>
      </c>
      <c r="H43" s="217">
        <v>30000</v>
      </c>
    </row>
    <row r="44" spans="1:8" x14ac:dyDescent="0.25">
      <c r="A44" s="7" t="s">
        <v>883</v>
      </c>
      <c r="B44" s="32" t="s">
        <v>641</v>
      </c>
      <c r="C44" s="210">
        <f>'[1]Kiadás - önkormányzat, módosíto'!C44+'[1]Kiadás -Hivatal módosított'!C44</f>
        <v>1112000</v>
      </c>
      <c r="D44" s="26">
        <f>'[1]Kiadás - önkormányzat, módosíto'!D44+'[1]Kiadás -Hivatal módosított'!D44</f>
        <v>0</v>
      </c>
      <c r="E44" s="26">
        <f>'[1]Kiadás - önkormányzat, módosíto'!E44+'[1]Kiadás -Hivatal módosított'!E44</f>
        <v>0</v>
      </c>
      <c r="F44" s="232">
        <v>210000</v>
      </c>
      <c r="G44" s="232">
        <v>258418</v>
      </c>
      <c r="H44" s="217">
        <v>212629</v>
      </c>
    </row>
    <row r="45" spans="1:8" ht="30" x14ac:dyDescent="0.25">
      <c r="A45" s="5" t="s">
        <v>642</v>
      </c>
      <c r="B45" s="29" t="s">
        <v>643</v>
      </c>
      <c r="C45" s="210">
        <f>'[1]Kiadás - önkormányzat, módosíto'!C45+'[1]Kiadás -Hivatal módosított'!C45</f>
        <v>3412850</v>
      </c>
      <c r="D45" s="26">
        <f>'[1]Kiadás - önkormányzat, módosíto'!D45+'[1]Kiadás -Hivatal módosított'!D45</f>
        <v>162000</v>
      </c>
      <c r="E45" s="26">
        <f>'[1]Kiadás - önkormányzat, módosíto'!E45+'[1]Kiadás -Hivatal módosított'!E45</f>
        <v>47000</v>
      </c>
      <c r="F45" s="232">
        <v>2283850</v>
      </c>
      <c r="G45" s="232">
        <v>2574535</v>
      </c>
      <c r="H45" s="217">
        <v>2081200</v>
      </c>
    </row>
    <row r="46" spans="1:8" x14ac:dyDescent="0.25">
      <c r="A46" s="5" t="s">
        <v>644</v>
      </c>
      <c r="B46" s="29" t="s">
        <v>645</v>
      </c>
      <c r="C46" s="210">
        <f>'[1]Kiadás - önkormányzat, módosíto'!C46+'[1]Kiadás -Hivatal módosított'!C46</f>
        <v>0</v>
      </c>
      <c r="D46" s="26">
        <f>'[1]Kiadás - önkormányzat, módosíto'!D46+'[1]Kiadás -Hivatal módosított'!D46</f>
        <v>0</v>
      </c>
      <c r="E46" s="26">
        <f>'[1]Kiadás - önkormányzat, módosíto'!E46+'[1]Kiadás -Hivatal módosított'!E46</f>
        <v>0</v>
      </c>
      <c r="F46" s="232">
        <v>0</v>
      </c>
      <c r="G46" s="232">
        <v>0</v>
      </c>
      <c r="H46" s="217">
        <v>0</v>
      </c>
    </row>
    <row r="47" spans="1:8" x14ac:dyDescent="0.25">
      <c r="A47" s="5" t="s">
        <v>42</v>
      </c>
      <c r="B47" s="29" t="s">
        <v>646</v>
      </c>
      <c r="C47" s="210">
        <f>'[1]Kiadás - önkormányzat, módosíto'!C47+'[1]Kiadás -Hivatal módosított'!C47</f>
        <v>700000</v>
      </c>
      <c r="D47" s="26">
        <f>'[1]Kiadás - önkormányzat, módosíto'!D47+'[1]Kiadás -Hivatal módosított'!D47</f>
        <v>0</v>
      </c>
      <c r="E47" s="26">
        <f>'[1]Kiadás - önkormányzat, módosíto'!E47+'[1]Kiadás -Hivatal módosított'!E47</f>
        <v>0</v>
      </c>
      <c r="F47" s="232">
        <v>0</v>
      </c>
      <c r="G47" s="232">
        <v>0</v>
      </c>
      <c r="H47" s="217">
        <v>0</v>
      </c>
    </row>
    <row r="48" spans="1:8" x14ac:dyDescent="0.25">
      <c r="A48" s="5" t="s">
        <v>43</v>
      </c>
      <c r="B48" s="29" t="s">
        <v>647</v>
      </c>
      <c r="C48" s="210">
        <f>'[1]Kiadás - önkormányzat, módosíto'!C48+'[1]Kiadás -Hivatal módosított'!C48</f>
        <v>0</v>
      </c>
      <c r="D48" s="26">
        <f>'[1]Kiadás - önkormányzat, módosíto'!D48+'[1]Kiadás -Hivatal módosított'!D48</f>
        <v>0</v>
      </c>
      <c r="E48" s="26">
        <f>'[1]Kiadás - önkormányzat, módosíto'!E48+'[1]Kiadás -Hivatal módosított'!E48</f>
        <v>0</v>
      </c>
      <c r="F48" s="232">
        <v>0</v>
      </c>
      <c r="G48" s="232">
        <v>0</v>
      </c>
      <c r="H48" s="217">
        <v>0</v>
      </c>
    </row>
    <row r="49" spans="1:8" x14ac:dyDescent="0.25">
      <c r="A49" s="5" t="s">
        <v>648</v>
      </c>
      <c r="B49" s="29" t="s">
        <v>649</v>
      </c>
      <c r="C49" s="210">
        <f>'[1]Kiadás - önkormányzat, módosíto'!C49+'[1]Kiadás -Hivatal módosított'!C49</f>
        <v>0</v>
      </c>
      <c r="D49" s="26">
        <f>'[1]Kiadás - önkormányzat, módosíto'!D49+'[1]Kiadás -Hivatal módosított'!D49</f>
        <v>0</v>
      </c>
      <c r="E49" s="26">
        <f>'[1]Kiadás - önkormányzat, módosíto'!E49+'[1]Kiadás -Hivatal módosított'!E49</f>
        <v>0</v>
      </c>
      <c r="F49" s="232">
        <v>40000</v>
      </c>
      <c r="G49" s="232">
        <v>73020</v>
      </c>
      <c r="H49" s="217">
        <v>66017</v>
      </c>
    </row>
    <row r="50" spans="1:8" x14ac:dyDescent="0.25">
      <c r="A50" s="7" t="s">
        <v>884</v>
      </c>
      <c r="B50" s="32" t="s">
        <v>650</v>
      </c>
      <c r="C50" s="210">
        <f>'[1]Kiadás - önkormányzat, módosíto'!C50+'[1]Kiadás -Hivatal módosított'!C50</f>
        <v>4112850</v>
      </c>
      <c r="D50" s="26">
        <f>'[1]Kiadás - önkormányzat, módosíto'!D50+'[1]Kiadás -Hivatal módosított'!D50</f>
        <v>162000</v>
      </c>
      <c r="E50" s="26">
        <f>'[1]Kiadás - önkormányzat, módosíto'!E50+'[1]Kiadás -Hivatal módosított'!E50</f>
        <v>47000</v>
      </c>
      <c r="F50" s="232">
        <v>2323850</v>
      </c>
      <c r="G50" s="232">
        <v>2647555</v>
      </c>
      <c r="H50" s="217">
        <v>2147217</v>
      </c>
    </row>
    <row r="51" spans="1:8" x14ac:dyDescent="0.25">
      <c r="A51" s="36" t="s">
        <v>885</v>
      </c>
      <c r="B51" s="44" t="s">
        <v>651</v>
      </c>
      <c r="C51" s="210">
        <f>'[1]Kiadás - önkormányzat, módosíto'!C51+'[1]Kiadás -Hivatal módosított'!C51</f>
        <v>17716127</v>
      </c>
      <c r="D51" s="26">
        <f>'[1]Kiadás - önkormányzat, módosíto'!D51+'[1]Kiadás -Hivatal módosított'!D51</f>
        <v>762000</v>
      </c>
      <c r="E51" s="26">
        <f>'[1]Kiadás - önkormányzat, módosíto'!E51+'[1]Kiadás -Hivatal módosított'!E51</f>
        <v>222000</v>
      </c>
      <c r="F51" s="406">
        <v>12955735</v>
      </c>
      <c r="G51" s="406">
        <v>15254481</v>
      </c>
      <c r="H51" s="407">
        <v>12571394</v>
      </c>
    </row>
    <row r="52" spans="1:8" x14ac:dyDescent="0.25">
      <c r="A52" s="12" t="s">
        <v>652</v>
      </c>
      <c r="B52" s="29" t="s">
        <v>653</v>
      </c>
      <c r="C52" s="210">
        <f>'[1]Kiadás - önkormányzat, módosíto'!C52+'[1]Kiadás -Hivatal módosított'!C52</f>
        <v>0</v>
      </c>
      <c r="D52" s="26">
        <f>'[1]Kiadás - önkormányzat, módosíto'!D52+'[1]Kiadás -Hivatal módosított'!D52</f>
        <v>0</v>
      </c>
      <c r="E52" s="26">
        <f>'[1]Kiadás - önkormányzat, módosíto'!E52+'[1]Kiadás -Hivatal módosított'!E52</f>
        <v>0</v>
      </c>
      <c r="F52" s="232">
        <v>0</v>
      </c>
      <c r="G52" s="232">
        <v>0</v>
      </c>
      <c r="H52" s="217">
        <v>0</v>
      </c>
    </row>
    <row r="53" spans="1:8" x14ac:dyDescent="0.25">
      <c r="A53" s="12" t="s">
        <v>886</v>
      </c>
      <c r="B53" s="29" t="s">
        <v>654</v>
      </c>
      <c r="C53" s="210">
        <f>'[1]Kiadás - önkormányzat, módosíto'!C53+'[1]Kiadás -Hivatal módosított'!C53</f>
        <v>0</v>
      </c>
      <c r="D53" s="26">
        <f>'[1]Kiadás - önkormányzat, módosíto'!D53+'[1]Kiadás -Hivatal módosított'!D53</f>
        <v>0</v>
      </c>
      <c r="E53" s="26">
        <f>'[1]Kiadás - önkormányzat, módosíto'!E53+'[1]Kiadás -Hivatal módosított'!E53</f>
        <v>0</v>
      </c>
      <c r="F53" s="232">
        <v>0</v>
      </c>
      <c r="G53" s="232">
        <v>0</v>
      </c>
      <c r="H53" s="217">
        <v>0</v>
      </c>
    </row>
    <row r="54" spans="1:8" x14ac:dyDescent="0.25">
      <c r="A54" s="16" t="s">
        <v>44</v>
      </c>
      <c r="B54" s="29" t="s">
        <v>655</v>
      </c>
      <c r="C54" s="210">
        <f>'[1]Kiadás - önkormányzat, módosíto'!C54+'[1]Kiadás -Hivatal módosított'!C54</f>
        <v>0</v>
      </c>
      <c r="D54" s="26">
        <f>'[1]Kiadás - önkormányzat, módosíto'!D54+'[1]Kiadás -Hivatal módosított'!D54</f>
        <v>0</v>
      </c>
      <c r="E54" s="26">
        <f>'[1]Kiadás - önkormányzat, módosíto'!E54+'[1]Kiadás -Hivatal módosított'!E54</f>
        <v>0</v>
      </c>
      <c r="F54" s="232">
        <v>0</v>
      </c>
      <c r="G54" s="232">
        <v>0</v>
      </c>
      <c r="H54" s="217">
        <v>0</v>
      </c>
    </row>
    <row r="55" spans="1:8" ht="30" x14ac:dyDescent="0.25">
      <c r="A55" s="16" t="s">
        <v>45</v>
      </c>
      <c r="B55" s="29" t="s">
        <v>656</v>
      </c>
      <c r="C55" s="210">
        <f>'[1]Kiadás - önkormányzat, módosíto'!C55+'[1]Kiadás -Hivatal módosított'!C55</f>
        <v>0</v>
      </c>
      <c r="D55" s="26">
        <f>'[1]Kiadás - önkormányzat, módosíto'!D55+'[1]Kiadás -Hivatal módosított'!D55</f>
        <v>0</v>
      </c>
      <c r="E55" s="26">
        <f>'[1]Kiadás - önkormányzat, módosíto'!E55+'[1]Kiadás -Hivatal módosított'!E55</f>
        <v>0</v>
      </c>
      <c r="F55" s="232">
        <v>0</v>
      </c>
      <c r="G55" s="232">
        <v>0</v>
      </c>
      <c r="H55" s="217">
        <v>0</v>
      </c>
    </row>
    <row r="56" spans="1:8" ht="30" x14ac:dyDescent="0.25">
      <c r="A56" s="16" t="s">
        <v>46</v>
      </c>
      <c r="B56" s="29" t="s">
        <v>657</v>
      </c>
      <c r="C56" s="210">
        <f>'[1]Kiadás - önkormányzat, módosíto'!C56+'[1]Kiadás -Hivatal módosított'!C56</f>
        <v>0</v>
      </c>
      <c r="D56" s="26">
        <f>'[1]Kiadás - önkormányzat, módosíto'!D56+'[1]Kiadás -Hivatal módosított'!D56</f>
        <v>0</v>
      </c>
      <c r="E56" s="26">
        <f>'[1]Kiadás - önkormányzat, módosíto'!E56+'[1]Kiadás -Hivatal módosított'!E56</f>
        <v>0</v>
      </c>
      <c r="F56" s="232">
        <v>0</v>
      </c>
      <c r="G56" s="232">
        <v>0</v>
      </c>
      <c r="H56" s="217">
        <v>0</v>
      </c>
    </row>
    <row r="57" spans="1:8" x14ac:dyDescent="0.25">
      <c r="A57" s="12" t="s">
        <v>47</v>
      </c>
      <c r="B57" s="29" t="s">
        <v>658</v>
      </c>
      <c r="C57" s="210">
        <f>'[1]Kiadás - önkormányzat, módosíto'!C57+'[1]Kiadás -Hivatal módosított'!C57</f>
        <v>0</v>
      </c>
      <c r="D57" s="26">
        <f>'[1]Kiadás - önkormányzat, módosíto'!D57+'[1]Kiadás -Hivatal módosított'!D57</f>
        <v>0</v>
      </c>
      <c r="E57" s="26">
        <f>'[1]Kiadás - önkormányzat, módosíto'!E57+'[1]Kiadás -Hivatal módosított'!E57</f>
        <v>0</v>
      </c>
      <c r="F57" s="232">
        <v>0</v>
      </c>
      <c r="G57" s="232">
        <v>0</v>
      </c>
      <c r="H57" s="217">
        <v>0</v>
      </c>
    </row>
    <row r="58" spans="1:8" x14ac:dyDescent="0.25">
      <c r="A58" s="12" t="s">
        <v>48</v>
      </c>
      <c r="B58" s="29" t="s">
        <v>659</v>
      </c>
      <c r="C58" s="210">
        <f>'[1]Kiadás - önkormányzat, módosíto'!C58+'[1]Kiadás -Hivatal módosított'!C58</f>
        <v>0</v>
      </c>
      <c r="D58" s="26">
        <f>'[1]Kiadás - önkormányzat, módosíto'!D58+'[1]Kiadás -Hivatal módosított'!D58</f>
        <v>0</v>
      </c>
      <c r="E58" s="26">
        <f>'[1]Kiadás - önkormányzat, módosíto'!E58+'[1]Kiadás -Hivatal módosított'!E58</f>
        <v>0</v>
      </c>
      <c r="F58" s="232">
        <v>0</v>
      </c>
      <c r="G58" s="232">
        <v>0</v>
      </c>
      <c r="H58" s="217">
        <v>0</v>
      </c>
    </row>
    <row r="59" spans="1:8" x14ac:dyDescent="0.25">
      <c r="A59" s="12" t="s">
        <v>49</v>
      </c>
      <c r="B59" s="29" t="s">
        <v>660</v>
      </c>
      <c r="C59" s="210">
        <f>'[1]Kiadás - önkormányzat, módosíto'!C59+'[1]Kiadás -Hivatal módosított'!C59</f>
        <v>2000000</v>
      </c>
      <c r="D59" s="26">
        <f>'[1]Kiadás - önkormányzat, módosíto'!D59+'[1]Kiadás -Hivatal módosított'!D59</f>
        <v>0</v>
      </c>
      <c r="E59" s="26">
        <f>'[1]Kiadás - önkormányzat, módosíto'!E59+'[1]Kiadás -Hivatal módosított'!E59</f>
        <v>0</v>
      </c>
      <c r="F59" s="232">
        <v>3328000</v>
      </c>
      <c r="G59" s="232">
        <v>3342953</v>
      </c>
      <c r="H59" s="217">
        <v>3342953</v>
      </c>
    </row>
    <row r="60" spans="1:8" x14ac:dyDescent="0.25">
      <c r="A60" s="41" t="s">
        <v>11</v>
      </c>
      <c r="B60" s="44" t="s">
        <v>661</v>
      </c>
      <c r="C60" s="210">
        <f>'[1]Kiadás - önkormányzat, módosíto'!C60+'[1]Kiadás -Hivatal módosított'!C60</f>
        <v>2000000</v>
      </c>
      <c r="D60" s="26">
        <f>'[1]Kiadás - önkormányzat, módosíto'!D60+'[1]Kiadás -Hivatal módosított'!D60</f>
        <v>0</v>
      </c>
      <c r="E60" s="26">
        <f>'[1]Kiadás - önkormányzat, módosíto'!E60+'[1]Kiadás -Hivatal módosított'!E60</f>
        <v>0</v>
      </c>
      <c r="F60" s="406">
        <v>3328000</v>
      </c>
      <c r="G60" s="406">
        <v>3342953</v>
      </c>
      <c r="H60" s="407">
        <v>3342953</v>
      </c>
    </row>
    <row r="61" spans="1:8" x14ac:dyDescent="0.25">
      <c r="A61" s="11" t="s">
        <v>50</v>
      </c>
      <c r="B61" s="29" t="s">
        <v>662</v>
      </c>
      <c r="C61" s="210">
        <f>'[1]Kiadás - önkormányzat, módosíto'!C61+'[1]Kiadás -Hivatal módosított'!C61</f>
        <v>0</v>
      </c>
      <c r="D61" s="26">
        <f>'[1]Kiadás - önkormányzat, módosíto'!D61+'[1]Kiadás -Hivatal módosított'!D61</f>
        <v>0</v>
      </c>
      <c r="E61" s="26">
        <f>'[1]Kiadás - önkormányzat, módosíto'!E61+'[1]Kiadás -Hivatal módosított'!E61</f>
        <v>0</v>
      </c>
      <c r="F61" s="232">
        <v>358039</v>
      </c>
      <c r="G61" s="232">
        <v>370039</v>
      </c>
      <c r="H61" s="217">
        <v>370039</v>
      </c>
    </row>
    <row r="62" spans="1:8" x14ac:dyDescent="0.25">
      <c r="A62" s="11" t="s">
        <v>663</v>
      </c>
      <c r="B62" s="29" t="s">
        <v>664</v>
      </c>
      <c r="C62" s="210">
        <f>'[1]Kiadás - önkormányzat, módosíto'!C62+'[1]Kiadás -Hivatal módosított'!C62</f>
        <v>0</v>
      </c>
      <c r="D62" s="26">
        <f>'[1]Kiadás - önkormányzat, módosíto'!D62+'[1]Kiadás -Hivatal módosított'!D62</f>
        <v>0</v>
      </c>
      <c r="E62" s="26">
        <f>'[1]Kiadás - önkormányzat, módosíto'!E62+'[1]Kiadás -Hivatal módosított'!E62</f>
        <v>0</v>
      </c>
      <c r="F62" s="232">
        <v>0</v>
      </c>
      <c r="G62" s="232">
        <v>0</v>
      </c>
      <c r="H62" s="217">
        <v>0</v>
      </c>
    </row>
    <row r="63" spans="1:8" ht="30" x14ac:dyDescent="0.25">
      <c r="A63" s="11" t="s">
        <v>665</v>
      </c>
      <c r="B63" s="29" t="s">
        <v>666</v>
      </c>
      <c r="C63" s="210">
        <f>'[1]Kiadás - önkormányzat, módosíto'!C63+'[1]Kiadás -Hivatal módosított'!C63</f>
        <v>0</v>
      </c>
      <c r="D63" s="26">
        <f>'[1]Kiadás - önkormányzat, módosíto'!D63+'[1]Kiadás -Hivatal módosított'!D63</f>
        <v>0</v>
      </c>
      <c r="E63" s="26">
        <f>'[1]Kiadás - önkormányzat, módosíto'!E63+'[1]Kiadás -Hivatal módosított'!E63</f>
        <v>0</v>
      </c>
      <c r="F63" s="232">
        <v>0</v>
      </c>
      <c r="G63" s="232">
        <v>0</v>
      </c>
      <c r="H63" s="217">
        <v>0</v>
      </c>
    </row>
    <row r="64" spans="1:8" ht="30" x14ac:dyDescent="0.25">
      <c r="A64" s="11" t="s">
        <v>12</v>
      </c>
      <c r="B64" s="29" t="s">
        <v>667</v>
      </c>
      <c r="C64" s="210">
        <f>'[1]Kiadás - önkormányzat, módosíto'!C64+'[1]Kiadás -Hivatal módosított'!C64</f>
        <v>0</v>
      </c>
      <c r="D64" s="26">
        <f>'[1]Kiadás - önkormányzat, módosíto'!D64+'[1]Kiadás -Hivatal módosított'!D64</f>
        <v>0</v>
      </c>
      <c r="E64" s="26">
        <f>'[1]Kiadás - önkormányzat, módosíto'!E64+'[1]Kiadás -Hivatal módosított'!E64</f>
        <v>0</v>
      </c>
      <c r="F64" s="232">
        <v>0</v>
      </c>
      <c r="G64" s="232">
        <v>0</v>
      </c>
      <c r="H64" s="217">
        <v>0</v>
      </c>
    </row>
    <row r="65" spans="1:8" ht="30" x14ac:dyDescent="0.25">
      <c r="A65" s="11" t="s">
        <v>51</v>
      </c>
      <c r="B65" s="29" t="s">
        <v>668</v>
      </c>
      <c r="C65" s="210">
        <f>'[1]Kiadás - önkormányzat, módosíto'!C65+'[1]Kiadás -Hivatal módosított'!C65</f>
        <v>0</v>
      </c>
      <c r="D65" s="26">
        <f>'[1]Kiadás - önkormányzat, módosíto'!D65+'[1]Kiadás -Hivatal módosított'!D65</f>
        <v>0</v>
      </c>
      <c r="E65" s="26">
        <f>'[1]Kiadás - önkormányzat, módosíto'!E65+'[1]Kiadás -Hivatal módosított'!E65</f>
        <v>0</v>
      </c>
      <c r="F65" s="232">
        <v>0</v>
      </c>
      <c r="G65" s="232">
        <v>0</v>
      </c>
      <c r="H65" s="217">
        <v>0</v>
      </c>
    </row>
    <row r="66" spans="1:8" ht="30" x14ac:dyDescent="0.25">
      <c r="A66" s="11" t="s">
        <v>14</v>
      </c>
      <c r="B66" s="29" t="s">
        <v>669</v>
      </c>
      <c r="C66" s="210">
        <f>'[1]Kiadás - önkormányzat, módosíto'!C66+'[1]Kiadás -Hivatal módosított'!C66</f>
        <v>0</v>
      </c>
      <c r="D66" s="26">
        <f>'[1]Kiadás - önkormányzat, módosíto'!D66+'[1]Kiadás -Hivatal módosított'!D66</f>
        <v>0</v>
      </c>
      <c r="E66" s="26">
        <f>'[1]Kiadás - önkormányzat, módosíto'!E66+'[1]Kiadás -Hivatal módosított'!E66</f>
        <v>0</v>
      </c>
      <c r="F66" s="232">
        <v>30648155</v>
      </c>
      <c r="G66" s="232">
        <v>33882357</v>
      </c>
      <c r="H66" s="217">
        <v>33892546</v>
      </c>
    </row>
    <row r="67" spans="1:8" ht="30" x14ac:dyDescent="0.25">
      <c r="A67" s="11" t="s">
        <v>52</v>
      </c>
      <c r="B67" s="29" t="s">
        <v>670</v>
      </c>
      <c r="C67" s="210">
        <f>'[1]Kiadás - önkormányzat, módosíto'!C67+'[1]Kiadás -Hivatal módosított'!C67</f>
        <v>0</v>
      </c>
      <c r="D67" s="26">
        <f>'[1]Kiadás - önkormányzat, módosíto'!D67+'[1]Kiadás -Hivatal módosított'!D67</f>
        <v>0</v>
      </c>
      <c r="E67" s="26">
        <f>'[1]Kiadás - önkormányzat, módosíto'!E67+'[1]Kiadás -Hivatal módosított'!E67</f>
        <v>0</v>
      </c>
      <c r="F67" s="232">
        <v>0</v>
      </c>
      <c r="G67" s="232">
        <v>0</v>
      </c>
      <c r="H67" s="217">
        <v>0</v>
      </c>
    </row>
    <row r="68" spans="1:8" ht="30" x14ac:dyDescent="0.25">
      <c r="A68" s="11" t="s">
        <v>53</v>
      </c>
      <c r="B68" s="29" t="s">
        <v>671</v>
      </c>
      <c r="C68" s="210">
        <f>'[1]Kiadás - önkormányzat, módosíto'!C68+'[1]Kiadás -Hivatal módosított'!C68</f>
        <v>0</v>
      </c>
      <c r="D68" s="26">
        <f>'[1]Kiadás - önkormányzat, módosíto'!D68+'[1]Kiadás -Hivatal módosított'!D68</f>
        <v>0</v>
      </c>
      <c r="E68" s="26">
        <f>'[1]Kiadás - önkormányzat, módosíto'!E68+'[1]Kiadás -Hivatal módosított'!E68</f>
        <v>0</v>
      </c>
      <c r="F68" s="232">
        <v>0</v>
      </c>
      <c r="G68" s="232">
        <v>0</v>
      </c>
      <c r="H68" s="217">
        <v>0</v>
      </c>
    </row>
    <row r="69" spans="1:8" x14ac:dyDescent="0.25">
      <c r="A69" s="11" t="s">
        <v>672</v>
      </c>
      <c r="B69" s="29" t="s">
        <v>673</v>
      </c>
      <c r="C69" s="210">
        <f>'[1]Kiadás - önkormányzat, módosíto'!C69+'[1]Kiadás -Hivatal módosított'!C69</f>
        <v>0</v>
      </c>
      <c r="D69" s="26">
        <f>'[1]Kiadás - önkormányzat, módosíto'!D69+'[1]Kiadás -Hivatal módosított'!D69</f>
        <v>0</v>
      </c>
      <c r="E69" s="26">
        <f>'[1]Kiadás - önkormányzat, módosíto'!E69+'[1]Kiadás -Hivatal módosított'!E69</f>
        <v>0</v>
      </c>
      <c r="F69" s="232">
        <v>0</v>
      </c>
      <c r="G69" s="232">
        <v>0</v>
      </c>
      <c r="H69" s="217">
        <v>0</v>
      </c>
    </row>
    <row r="70" spans="1:8" x14ac:dyDescent="0.25">
      <c r="A70" s="18" t="s">
        <v>674</v>
      </c>
      <c r="B70" s="29" t="s">
        <v>675</v>
      </c>
      <c r="C70" s="210">
        <f>'[1]Kiadás - önkormányzat, módosíto'!C70+'[1]Kiadás -Hivatal módosított'!C70</f>
        <v>0</v>
      </c>
      <c r="D70" s="26">
        <f>'[1]Kiadás - önkormányzat, módosíto'!D70+'[1]Kiadás -Hivatal módosított'!D70</f>
        <v>0</v>
      </c>
      <c r="E70" s="26">
        <f>'[1]Kiadás - önkormányzat, módosíto'!E70+'[1]Kiadás -Hivatal módosított'!E70</f>
        <v>0</v>
      </c>
      <c r="F70" s="232">
        <v>0</v>
      </c>
      <c r="G70" s="232">
        <v>0</v>
      </c>
      <c r="H70" s="217">
        <v>0</v>
      </c>
    </row>
    <row r="71" spans="1:8" ht="30" x14ac:dyDescent="0.25">
      <c r="A71" s="11" t="s">
        <v>54</v>
      </c>
      <c r="B71" s="29" t="s">
        <v>676</v>
      </c>
      <c r="C71" s="210">
        <f>'[1]Kiadás - önkormányzat, módosíto'!C71+'[1]Kiadás -Hivatal módosított'!C71</f>
        <v>8000000</v>
      </c>
      <c r="D71" s="26">
        <f>'[1]Kiadás - önkormányzat, módosíto'!D71+'[1]Kiadás -Hivatal módosított'!D71</f>
        <v>0</v>
      </c>
      <c r="E71" s="26">
        <f>'[1]Kiadás - önkormányzat, módosíto'!E71+'[1]Kiadás -Hivatal módosított'!E71</f>
        <v>0</v>
      </c>
      <c r="F71" s="232">
        <v>0</v>
      </c>
      <c r="G71" s="232">
        <v>0</v>
      </c>
      <c r="H71" s="217">
        <v>0</v>
      </c>
    </row>
    <row r="72" spans="1:8" x14ac:dyDescent="0.25">
      <c r="A72" s="18" t="s">
        <v>232</v>
      </c>
      <c r="B72" s="29" t="s">
        <v>677</v>
      </c>
      <c r="C72" s="210">
        <f>'[1]Kiadás - önkormányzat, módosíto'!C72+'[1]Kiadás -Hivatal módosított'!C72</f>
        <v>8932114</v>
      </c>
      <c r="D72" s="26">
        <f>'[1]Kiadás - önkormányzat, módosíto'!D72+'[1]Kiadás -Hivatal módosított'!D72</f>
        <v>0</v>
      </c>
      <c r="E72" s="26">
        <f>'[1]Kiadás - önkormányzat, módosíto'!E72+'[1]Kiadás -Hivatal módosított'!E72</f>
        <v>0</v>
      </c>
      <c r="F72" s="232">
        <v>3545393</v>
      </c>
      <c r="G72" s="232">
        <v>5658918</v>
      </c>
      <c r="H72" s="217">
        <v>0</v>
      </c>
    </row>
    <row r="73" spans="1:8" x14ac:dyDescent="0.25">
      <c r="A73" s="18" t="s">
        <v>233</v>
      </c>
      <c r="B73" s="29" t="s">
        <v>677</v>
      </c>
      <c r="C73" s="210">
        <f>'[1]Kiadás - önkormányzat, módosíto'!C73+'[1]Kiadás -Hivatal módosított'!C73</f>
        <v>0</v>
      </c>
      <c r="D73" s="26">
        <f>'[1]Kiadás - önkormányzat, módosíto'!D73+'[1]Kiadás -Hivatal módosított'!D73</f>
        <v>0</v>
      </c>
      <c r="E73" s="26">
        <f>'[1]Kiadás - önkormányzat, módosíto'!E73+'[1]Kiadás -Hivatal módosított'!E73</f>
        <v>0</v>
      </c>
      <c r="F73" s="232">
        <v>0</v>
      </c>
      <c r="G73" s="232">
        <v>0</v>
      </c>
      <c r="H73" s="217">
        <v>0</v>
      </c>
    </row>
    <row r="74" spans="1:8" x14ac:dyDescent="0.25">
      <c r="A74" s="41" t="s">
        <v>17</v>
      </c>
      <c r="B74" s="44" t="s">
        <v>678</v>
      </c>
      <c r="C74" s="210">
        <f>'[1]Kiadás - önkormányzat, módosíto'!C74+'[1]Kiadás -Hivatal módosított'!C74</f>
        <v>16932114</v>
      </c>
      <c r="D74" s="26">
        <f>'[1]Kiadás - önkormányzat, módosíto'!D74+'[1]Kiadás -Hivatal módosított'!D74</f>
        <v>0</v>
      </c>
      <c r="E74" s="26">
        <f>'[1]Kiadás - önkormányzat, módosíto'!E74+'[1]Kiadás -Hivatal módosított'!E74</f>
        <v>0</v>
      </c>
      <c r="F74" s="406">
        <v>34551587</v>
      </c>
      <c r="G74" s="406">
        <v>39911314</v>
      </c>
      <c r="H74" s="407">
        <v>34262585</v>
      </c>
    </row>
    <row r="75" spans="1:8" ht="15.75" x14ac:dyDescent="0.25">
      <c r="A75" s="276" t="s">
        <v>937</v>
      </c>
      <c r="B75" s="277"/>
      <c r="C75" s="270">
        <f>'[1]Kiadás - önkormányzat, módosíto'!C75+'[1]Kiadás -Hivatal módosított'!C75</f>
        <v>75301579</v>
      </c>
      <c r="D75" s="271">
        <f>'[1]Kiadás - önkormányzat, módosíto'!D75+'[1]Kiadás -Hivatal módosított'!D75</f>
        <v>3835816</v>
      </c>
      <c r="E75" s="271">
        <f>'[1]Kiadás - önkormányzat, módosíto'!E75+'[1]Kiadás -Hivatal módosított'!E75</f>
        <v>1953349</v>
      </c>
      <c r="F75" s="408">
        <v>107109139.5</v>
      </c>
      <c r="G75" s="408">
        <v>113811349</v>
      </c>
      <c r="H75" s="297">
        <v>105152421</v>
      </c>
    </row>
    <row r="76" spans="1:8" x14ac:dyDescent="0.25">
      <c r="A76" s="33" t="s">
        <v>679</v>
      </c>
      <c r="B76" s="29" t="s">
        <v>680</v>
      </c>
      <c r="C76" s="210">
        <f>'[1]Kiadás - önkormányzat, módosíto'!C76+'[1]Kiadás -Hivatal módosított'!C76</f>
        <v>0</v>
      </c>
      <c r="D76" s="26">
        <f>'[1]Kiadás - önkormányzat, módosíto'!D76+'[1]Kiadás -Hivatal módosított'!D76</f>
        <v>0</v>
      </c>
      <c r="E76" s="26">
        <f>'[1]Kiadás - önkormányzat, módosíto'!E76+'[1]Kiadás -Hivatal módosított'!E76</f>
        <v>0</v>
      </c>
      <c r="F76" s="232">
        <v>0</v>
      </c>
      <c r="G76" s="232">
        <v>0</v>
      </c>
      <c r="H76" s="217">
        <v>0</v>
      </c>
    </row>
    <row r="77" spans="1:8" x14ac:dyDescent="0.25">
      <c r="A77" s="33" t="s">
        <v>55</v>
      </c>
      <c r="B77" s="29" t="s">
        <v>681</v>
      </c>
      <c r="C77" s="210">
        <f>'[1]Kiadás - önkormányzat, módosíto'!C77+'[1]Kiadás -Hivatal módosított'!C77</f>
        <v>0</v>
      </c>
      <c r="D77" s="26">
        <f>'[1]Kiadás - önkormányzat, módosíto'!D77+'[1]Kiadás -Hivatal módosított'!D77</f>
        <v>0</v>
      </c>
      <c r="E77" s="26">
        <f>'[1]Kiadás - önkormányzat, módosíto'!E77+'[1]Kiadás -Hivatal módosított'!E77</f>
        <v>0</v>
      </c>
      <c r="F77" s="232">
        <v>0</v>
      </c>
      <c r="G77" s="232">
        <v>0</v>
      </c>
      <c r="H77" s="217">
        <v>0</v>
      </c>
    </row>
    <row r="78" spans="1:8" x14ac:dyDescent="0.25">
      <c r="A78" s="33" t="s">
        <v>682</v>
      </c>
      <c r="B78" s="29" t="s">
        <v>683</v>
      </c>
      <c r="C78" s="210">
        <f>'[1]Kiadás - önkormányzat, módosíto'!C78+'[1]Kiadás -Hivatal módosított'!C78</f>
        <v>0</v>
      </c>
      <c r="D78" s="26">
        <f>'[1]Kiadás - önkormányzat, módosíto'!D78+'[1]Kiadás -Hivatal módosított'!D78</f>
        <v>0</v>
      </c>
      <c r="E78" s="26">
        <f>'[1]Kiadás - önkormányzat, módosíto'!E78+'[1]Kiadás -Hivatal módosított'!E78</f>
        <v>0</v>
      </c>
      <c r="F78" s="232">
        <v>280000</v>
      </c>
      <c r="G78" s="232">
        <v>1009370</v>
      </c>
      <c r="H78" s="217">
        <v>1009370</v>
      </c>
    </row>
    <row r="79" spans="1:8" x14ac:dyDescent="0.25">
      <c r="A79" s="33" t="s">
        <v>684</v>
      </c>
      <c r="B79" s="29" t="s">
        <v>685</v>
      </c>
      <c r="C79" s="210">
        <f>'[1]Kiadás - önkormányzat, módosíto'!C79+'[1]Kiadás -Hivatal módosított'!C79</f>
        <v>2409000</v>
      </c>
      <c r="D79" s="26">
        <f>'[1]Kiadás - önkormányzat, módosíto'!D79+'[1]Kiadás -Hivatal módosított'!D79</f>
        <v>0</v>
      </c>
      <c r="E79" s="26">
        <f>'[1]Kiadás - önkormányzat, módosíto'!E79+'[1]Kiadás -Hivatal módosított'!E79</f>
        <v>0</v>
      </c>
      <c r="F79" s="232">
        <v>1051764</v>
      </c>
      <c r="G79" s="232">
        <v>1051764</v>
      </c>
      <c r="H79" s="217">
        <v>1046637</v>
      </c>
    </row>
    <row r="80" spans="1:8" x14ac:dyDescent="0.25">
      <c r="A80" s="6" t="s">
        <v>686</v>
      </c>
      <c r="B80" s="29" t="s">
        <v>687</v>
      </c>
      <c r="C80" s="210">
        <f>'[1]Kiadás - önkormányzat, módosíto'!C80+'[1]Kiadás -Hivatal módosított'!C80</f>
        <v>0</v>
      </c>
      <c r="D80" s="26">
        <f>'[1]Kiadás - önkormányzat, módosíto'!D80+'[1]Kiadás -Hivatal módosított'!D80</f>
        <v>0</v>
      </c>
      <c r="E80" s="26">
        <f>'[1]Kiadás - önkormányzat, módosíto'!E80+'[1]Kiadás -Hivatal módosított'!E80</f>
        <v>0</v>
      </c>
      <c r="F80" s="232">
        <v>0</v>
      </c>
      <c r="G80" s="232">
        <v>0</v>
      </c>
      <c r="H80" s="217">
        <v>0</v>
      </c>
    </row>
    <row r="81" spans="1:8" x14ac:dyDescent="0.25">
      <c r="A81" s="6" t="s">
        <v>688</v>
      </c>
      <c r="B81" s="29" t="s">
        <v>689</v>
      </c>
      <c r="C81" s="210">
        <f>'[1]Kiadás - önkormányzat, módosíto'!C81+'[1]Kiadás -Hivatal módosított'!C81</f>
        <v>0</v>
      </c>
      <c r="D81" s="26">
        <f>'[1]Kiadás - önkormányzat, módosíto'!D81+'[1]Kiadás -Hivatal módosított'!D81</f>
        <v>0</v>
      </c>
      <c r="E81" s="26">
        <f>'[1]Kiadás - önkormányzat, módosíto'!E81+'[1]Kiadás -Hivatal módosított'!E81</f>
        <v>0</v>
      </c>
      <c r="F81" s="232">
        <v>0</v>
      </c>
      <c r="G81" s="232">
        <v>0</v>
      </c>
      <c r="H81" s="217">
        <v>0</v>
      </c>
    </row>
    <row r="82" spans="1:8" x14ac:dyDescent="0.25">
      <c r="A82" s="6" t="s">
        <v>690</v>
      </c>
      <c r="B82" s="29" t="s">
        <v>691</v>
      </c>
      <c r="C82" s="210">
        <f>'[1]Kiadás - önkormányzat, módosíto'!C82+'[1]Kiadás -Hivatal módosított'!C82</f>
        <v>891000</v>
      </c>
      <c r="D82" s="26">
        <f>'[1]Kiadás - önkormányzat, módosíto'!D82+'[1]Kiadás -Hivatal módosított'!D82</f>
        <v>0</v>
      </c>
      <c r="E82" s="26">
        <f>'[1]Kiadás - önkormányzat, módosíto'!E82+'[1]Kiadás -Hivatal módosított'!E82</f>
        <v>0</v>
      </c>
      <c r="F82" s="232">
        <v>359576</v>
      </c>
      <c r="G82" s="232">
        <v>555123</v>
      </c>
      <c r="H82" s="217">
        <v>555123</v>
      </c>
    </row>
    <row r="83" spans="1:8" x14ac:dyDescent="0.25">
      <c r="A83" s="42" t="s">
        <v>19</v>
      </c>
      <c r="B83" s="44" t="s">
        <v>692</v>
      </c>
      <c r="C83" s="210">
        <f>'[1]Kiadás - önkormányzat, módosíto'!C83+'[1]Kiadás -Hivatal módosított'!C83</f>
        <v>3300000</v>
      </c>
      <c r="D83" s="26">
        <f>'[1]Kiadás - önkormányzat, módosíto'!D83+'[1]Kiadás -Hivatal módosított'!D83</f>
        <v>0</v>
      </c>
      <c r="E83" s="26">
        <f>'[1]Kiadás - önkormányzat, módosíto'!E83+'[1]Kiadás -Hivatal módosított'!E83</f>
        <v>0</v>
      </c>
      <c r="F83" s="406">
        <v>1691340</v>
      </c>
      <c r="G83" s="406">
        <v>2616257</v>
      </c>
      <c r="H83" s="407">
        <v>2611130</v>
      </c>
    </row>
    <row r="84" spans="1:8" x14ac:dyDescent="0.25">
      <c r="A84" s="12" t="s">
        <v>693</v>
      </c>
      <c r="B84" s="29" t="s">
        <v>694</v>
      </c>
      <c r="C84" s="210">
        <f>'[1]Kiadás - önkormányzat, módosíto'!C84+'[1]Kiadás -Hivatal módosított'!C84</f>
        <v>20000000</v>
      </c>
      <c r="D84" s="26">
        <f>'[1]Kiadás - önkormányzat, módosíto'!D84+'[1]Kiadás -Hivatal módosított'!D84</f>
        <v>0</v>
      </c>
      <c r="E84" s="26">
        <f>'[1]Kiadás - önkormányzat, módosíto'!E84+'[1]Kiadás -Hivatal módosított'!E84</f>
        <v>0</v>
      </c>
      <c r="F84" s="232">
        <v>200000</v>
      </c>
      <c r="G84" s="232">
        <v>5811064</v>
      </c>
      <c r="H84" s="217">
        <v>4916332</v>
      </c>
    </row>
    <row r="85" spans="1:8" x14ac:dyDescent="0.25">
      <c r="A85" s="12" t="s">
        <v>695</v>
      </c>
      <c r="B85" s="29" t="s">
        <v>696</v>
      </c>
      <c r="C85" s="210">
        <f>'[1]Kiadás - önkormányzat, módosíto'!C85+'[1]Kiadás -Hivatal módosított'!C85</f>
        <v>0</v>
      </c>
      <c r="D85" s="26">
        <f>'[1]Kiadás - önkormányzat, módosíto'!D85+'[1]Kiadás -Hivatal módosított'!D85</f>
        <v>0</v>
      </c>
      <c r="E85" s="26">
        <f>'[1]Kiadás - önkormányzat, módosíto'!E85+'[1]Kiadás -Hivatal módosított'!E85</f>
        <v>0</v>
      </c>
      <c r="F85" s="232">
        <v>0</v>
      </c>
      <c r="G85" s="232">
        <v>0</v>
      </c>
      <c r="H85" s="217">
        <v>0</v>
      </c>
    </row>
    <row r="86" spans="1:8" x14ac:dyDescent="0.25">
      <c r="A86" s="12" t="s">
        <v>697</v>
      </c>
      <c r="B86" s="29" t="s">
        <v>698</v>
      </c>
      <c r="C86" s="210">
        <f>'[1]Kiadás - önkormányzat, módosíto'!C86+'[1]Kiadás -Hivatal módosított'!C86</f>
        <v>0</v>
      </c>
      <c r="D86" s="26">
        <f>'[1]Kiadás - önkormányzat, módosíto'!D86+'[1]Kiadás -Hivatal módosított'!D86</f>
        <v>0</v>
      </c>
      <c r="E86" s="26">
        <f>'[1]Kiadás - önkormányzat, módosíto'!E86+'[1]Kiadás -Hivatal módosított'!E86</f>
        <v>0</v>
      </c>
      <c r="F86" s="232">
        <v>0</v>
      </c>
      <c r="G86" s="232">
        <v>0</v>
      </c>
      <c r="H86" s="217">
        <v>0</v>
      </c>
    </row>
    <row r="87" spans="1:8" ht="30" x14ac:dyDescent="0.25">
      <c r="A87" s="12" t="s">
        <v>699</v>
      </c>
      <c r="B87" s="29" t="s">
        <v>700</v>
      </c>
      <c r="C87" s="210">
        <f>'[1]Kiadás - önkormányzat, módosíto'!C87+'[1]Kiadás -Hivatal módosított'!C87</f>
        <v>0</v>
      </c>
      <c r="D87" s="26">
        <f>'[1]Kiadás - önkormányzat, módosíto'!D87+'[1]Kiadás -Hivatal módosított'!D87</f>
        <v>0</v>
      </c>
      <c r="E87" s="26">
        <f>'[1]Kiadás - önkormányzat, módosíto'!E87+'[1]Kiadás -Hivatal módosított'!E87</f>
        <v>0</v>
      </c>
      <c r="F87" s="232">
        <v>54000</v>
      </c>
      <c r="G87" s="232">
        <v>1521133</v>
      </c>
      <c r="H87" s="217">
        <v>1279555</v>
      </c>
    </row>
    <row r="88" spans="1:8" x14ac:dyDescent="0.25">
      <c r="A88" s="41" t="s">
        <v>20</v>
      </c>
      <c r="B88" s="44" t="s">
        <v>701</v>
      </c>
      <c r="C88" s="210">
        <f>'[1]Kiadás - önkormányzat, módosíto'!C88+'[1]Kiadás -Hivatal módosított'!C88</f>
        <v>20000000</v>
      </c>
      <c r="D88" s="26">
        <f>'[1]Kiadás - önkormányzat, módosíto'!D88+'[1]Kiadás -Hivatal módosított'!D88</f>
        <v>0</v>
      </c>
      <c r="E88" s="26">
        <f>'[1]Kiadás - önkormányzat, módosíto'!E88+'[1]Kiadás -Hivatal módosított'!E88</f>
        <v>0</v>
      </c>
      <c r="F88" s="406">
        <v>254000</v>
      </c>
      <c r="G88" s="406">
        <v>7332197</v>
      </c>
      <c r="H88" s="407">
        <v>6195887</v>
      </c>
    </row>
    <row r="89" spans="1:8" ht="30" x14ac:dyDescent="0.25">
      <c r="A89" s="12" t="s">
        <v>702</v>
      </c>
      <c r="B89" s="29" t="s">
        <v>703</v>
      </c>
      <c r="C89" s="210">
        <f>'[1]Kiadás - önkormányzat, módosíto'!C89+'[1]Kiadás -Hivatal módosított'!C89</f>
        <v>0</v>
      </c>
      <c r="D89" s="26">
        <f>'[1]Kiadás - önkormányzat, módosíto'!D89+'[1]Kiadás -Hivatal módosított'!D89</f>
        <v>0</v>
      </c>
      <c r="E89" s="26">
        <f>'[1]Kiadás - önkormányzat, módosíto'!E89+'[1]Kiadás -Hivatal módosított'!E89</f>
        <v>0</v>
      </c>
      <c r="F89" s="232">
        <v>0</v>
      </c>
      <c r="G89" s="232">
        <v>0</v>
      </c>
      <c r="H89" s="217">
        <v>0</v>
      </c>
    </row>
    <row r="90" spans="1:8" ht="30" x14ac:dyDescent="0.25">
      <c r="A90" s="12" t="s">
        <v>56</v>
      </c>
      <c r="B90" s="29" t="s">
        <v>704</v>
      </c>
      <c r="C90" s="210">
        <f>'[1]Kiadás - önkormányzat, módosíto'!C90+'[1]Kiadás -Hivatal módosított'!C90</f>
        <v>0</v>
      </c>
      <c r="D90" s="26">
        <f>'[1]Kiadás - önkormányzat, módosíto'!D90+'[1]Kiadás -Hivatal módosított'!D90</f>
        <v>0</v>
      </c>
      <c r="E90" s="26">
        <f>'[1]Kiadás - önkormányzat, módosíto'!E90+'[1]Kiadás -Hivatal módosított'!E90</f>
        <v>0</v>
      </c>
      <c r="F90" s="232">
        <v>0</v>
      </c>
      <c r="G90" s="232">
        <v>0</v>
      </c>
      <c r="H90" s="217">
        <v>0</v>
      </c>
    </row>
    <row r="91" spans="1:8" ht="30" x14ac:dyDescent="0.25">
      <c r="A91" s="12" t="s">
        <v>57</v>
      </c>
      <c r="B91" s="29" t="s">
        <v>705</v>
      </c>
      <c r="C91" s="210">
        <f>'[1]Kiadás - önkormányzat, módosíto'!C91+'[1]Kiadás -Hivatal módosított'!C91</f>
        <v>0</v>
      </c>
      <c r="D91" s="26">
        <f>'[1]Kiadás - önkormányzat, módosíto'!D91+'[1]Kiadás -Hivatal módosított'!D91</f>
        <v>0</v>
      </c>
      <c r="E91" s="26">
        <f>'[1]Kiadás - önkormányzat, módosíto'!E91+'[1]Kiadás -Hivatal módosított'!E91</f>
        <v>0</v>
      </c>
      <c r="F91" s="232">
        <v>0</v>
      </c>
      <c r="G91" s="232">
        <v>0</v>
      </c>
      <c r="H91" s="217">
        <v>0</v>
      </c>
    </row>
    <row r="92" spans="1:8" ht="30" x14ac:dyDescent="0.25">
      <c r="A92" s="12" t="s">
        <v>58</v>
      </c>
      <c r="B92" s="29" t="s">
        <v>706</v>
      </c>
      <c r="C92" s="210">
        <f>'[1]Kiadás - önkormányzat, módosíto'!C92+'[1]Kiadás -Hivatal módosított'!C92</f>
        <v>0</v>
      </c>
      <c r="D92" s="26">
        <f>'[1]Kiadás - önkormányzat, módosíto'!D92+'[1]Kiadás -Hivatal módosított'!D92</f>
        <v>0</v>
      </c>
      <c r="E92" s="26">
        <f>'[1]Kiadás - önkormányzat, módosíto'!E92+'[1]Kiadás -Hivatal módosított'!E92</f>
        <v>0</v>
      </c>
      <c r="F92" s="232">
        <v>0</v>
      </c>
      <c r="G92" s="232">
        <v>0</v>
      </c>
      <c r="H92" s="217">
        <v>0</v>
      </c>
    </row>
    <row r="93" spans="1:8" ht="30" x14ac:dyDescent="0.25">
      <c r="A93" s="12" t="s">
        <v>59</v>
      </c>
      <c r="B93" s="29" t="s">
        <v>707</v>
      </c>
      <c r="C93" s="210">
        <f>'[1]Kiadás - önkormányzat, módosíto'!C93+'[1]Kiadás -Hivatal módosított'!C93</f>
        <v>0</v>
      </c>
      <c r="D93" s="26">
        <f>'[1]Kiadás - önkormányzat, módosíto'!D93+'[1]Kiadás -Hivatal módosított'!D93</f>
        <v>0</v>
      </c>
      <c r="E93" s="26">
        <f>'[1]Kiadás - önkormányzat, módosíto'!E93+'[1]Kiadás -Hivatal módosított'!E93</f>
        <v>0</v>
      </c>
      <c r="F93" s="232">
        <v>0</v>
      </c>
      <c r="G93" s="232">
        <v>0</v>
      </c>
      <c r="H93" s="217">
        <v>0</v>
      </c>
    </row>
    <row r="94" spans="1:8" ht="30" x14ac:dyDescent="0.25">
      <c r="A94" s="12" t="s">
        <v>60</v>
      </c>
      <c r="B94" s="29" t="s">
        <v>708</v>
      </c>
      <c r="C94" s="210">
        <f>'[1]Kiadás - önkormányzat, módosíto'!C94+'[1]Kiadás -Hivatal módosított'!C94</f>
        <v>0</v>
      </c>
      <c r="D94" s="26">
        <f>'[1]Kiadás - önkormányzat, módosíto'!D94+'[1]Kiadás -Hivatal módosított'!D94</f>
        <v>0</v>
      </c>
      <c r="E94" s="26">
        <f>'[1]Kiadás - önkormányzat, módosíto'!E94+'[1]Kiadás -Hivatal módosított'!E94</f>
        <v>0</v>
      </c>
      <c r="F94" s="232">
        <v>0</v>
      </c>
      <c r="G94" s="232">
        <v>0</v>
      </c>
      <c r="H94" s="217">
        <v>0</v>
      </c>
    </row>
    <row r="95" spans="1:8" x14ac:dyDescent="0.25">
      <c r="A95" s="12" t="s">
        <v>709</v>
      </c>
      <c r="B95" s="29" t="s">
        <v>710</v>
      </c>
      <c r="C95" s="210">
        <f>'[1]Kiadás - önkormányzat, módosíto'!C95+'[1]Kiadás -Hivatal módosított'!C95</f>
        <v>0</v>
      </c>
      <c r="D95" s="26">
        <f>'[1]Kiadás - önkormányzat, módosíto'!D95+'[1]Kiadás -Hivatal módosított'!D95</f>
        <v>0</v>
      </c>
      <c r="E95" s="26">
        <f>'[1]Kiadás - önkormányzat, módosíto'!E95+'[1]Kiadás -Hivatal módosított'!E95</f>
        <v>0</v>
      </c>
      <c r="F95" s="232">
        <v>0</v>
      </c>
      <c r="G95" s="232">
        <v>0</v>
      </c>
      <c r="H95" s="217">
        <v>0</v>
      </c>
    </row>
    <row r="96" spans="1:8" ht="30" x14ac:dyDescent="0.25">
      <c r="A96" s="12" t="s">
        <v>61</v>
      </c>
      <c r="B96" s="29" t="s">
        <v>711</v>
      </c>
      <c r="C96" s="210">
        <f>'[1]Kiadás - önkormányzat, módosíto'!C96+'[1]Kiadás -Hivatal módosított'!C96</f>
        <v>2000000</v>
      </c>
      <c r="D96" s="26">
        <f>'[1]Kiadás - önkormányzat, módosíto'!D96+'[1]Kiadás -Hivatal módosított'!D96</f>
        <v>0</v>
      </c>
      <c r="E96" s="26">
        <f>'[1]Kiadás - önkormányzat, módosíto'!E96+'[1]Kiadás -Hivatal módosított'!E96</f>
        <v>0</v>
      </c>
      <c r="F96" s="232">
        <v>0</v>
      </c>
      <c r="G96" s="232">
        <v>0</v>
      </c>
      <c r="H96" s="217">
        <v>0</v>
      </c>
    </row>
    <row r="97" spans="1:21" x14ac:dyDescent="0.25">
      <c r="A97" s="41" t="s">
        <v>21</v>
      </c>
      <c r="B97" s="44" t="s">
        <v>712</v>
      </c>
      <c r="C97" s="210">
        <f>'[1]Kiadás - önkormányzat, módosíto'!C97+'[1]Kiadás -Hivatal módosított'!C97</f>
        <v>2000000</v>
      </c>
      <c r="D97" s="26">
        <f>'[1]Kiadás - önkormányzat, módosíto'!D97+'[1]Kiadás -Hivatal módosított'!D97</f>
        <v>0</v>
      </c>
      <c r="E97" s="26">
        <f>'[1]Kiadás - önkormányzat, módosíto'!E97+'[1]Kiadás -Hivatal módosított'!E97</f>
        <v>0</v>
      </c>
      <c r="F97" s="232">
        <v>0</v>
      </c>
      <c r="G97" s="232">
        <v>0</v>
      </c>
      <c r="H97" s="217">
        <v>0</v>
      </c>
    </row>
    <row r="98" spans="1:21" ht="15.75" x14ac:dyDescent="0.25">
      <c r="A98" s="276" t="s">
        <v>938</v>
      </c>
      <c r="B98" s="277"/>
      <c r="C98" s="270">
        <f>'[1]Kiadás - önkormányzat, módosíto'!C98+'[1]Kiadás -Hivatal módosított'!C98</f>
        <v>25300000</v>
      </c>
      <c r="D98" s="271">
        <f>'[1]Kiadás - önkormányzat, módosíto'!D98+'[1]Kiadás -Hivatal módosított'!D98</f>
        <v>0</v>
      </c>
      <c r="E98" s="271">
        <f>'[1]Kiadás - önkormányzat, módosíto'!E98+'[1]Kiadás -Hivatal módosított'!E98</f>
        <v>0</v>
      </c>
      <c r="F98" s="272">
        <v>1945340</v>
      </c>
      <c r="G98" s="272">
        <v>9948454</v>
      </c>
      <c r="H98" s="273">
        <v>8807017</v>
      </c>
    </row>
    <row r="99" spans="1:21" ht="15.75" x14ac:dyDescent="0.25">
      <c r="A99" s="274" t="s">
        <v>69</v>
      </c>
      <c r="B99" s="275" t="s">
        <v>713</v>
      </c>
      <c r="C99" s="270">
        <f>'[1]Kiadás - önkormányzat, módosíto'!C99+'[1]Kiadás -Hivatal módosított'!C99</f>
        <v>100601579</v>
      </c>
      <c r="D99" s="271">
        <f>'[1]Kiadás - önkormányzat, módosíto'!D99+'[1]Kiadás -Hivatal módosított'!D99</f>
        <v>3835816</v>
      </c>
      <c r="E99" s="271">
        <f>'[1]Kiadás - önkormányzat, módosíto'!E99+'[1]Kiadás -Hivatal módosított'!E99</f>
        <v>1953349</v>
      </c>
      <c r="F99" s="272">
        <v>109054479.5</v>
      </c>
      <c r="G99" s="272">
        <v>123759803</v>
      </c>
      <c r="H99" s="273">
        <v>113959438</v>
      </c>
    </row>
    <row r="100" spans="1:21" x14ac:dyDescent="0.25">
      <c r="A100" s="12" t="s">
        <v>62</v>
      </c>
      <c r="B100" s="5" t="s">
        <v>714</v>
      </c>
      <c r="C100" s="210">
        <f>'[1]Kiadás - önkormányzat, módosíto'!C100+'[1]Kiadás -Hivatal módosított'!C100</f>
        <v>0</v>
      </c>
      <c r="D100" s="26">
        <f>'[1]Kiadás - önkormányzat, módosíto'!D100+'[1]Kiadás -Hivatal módosított'!D100</f>
        <v>0</v>
      </c>
      <c r="E100" s="26">
        <f>'[1]Kiadás - önkormányzat, módosíto'!E100+'[1]Kiadás -Hivatal módosított'!E100</f>
        <v>0</v>
      </c>
      <c r="F100" s="232">
        <v>0</v>
      </c>
      <c r="G100" s="232">
        <v>0</v>
      </c>
      <c r="H100" s="217">
        <v>0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2"/>
      <c r="U100" s="22"/>
    </row>
    <row r="101" spans="1:21" ht="30" x14ac:dyDescent="0.25">
      <c r="A101" s="12" t="s">
        <v>717</v>
      </c>
      <c r="B101" s="5" t="s">
        <v>718</v>
      </c>
      <c r="C101" s="210">
        <f>'[1]Kiadás - önkormányzat, módosíto'!C101+'[1]Kiadás -Hivatal módosított'!C101</f>
        <v>0</v>
      </c>
      <c r="D101" s="26">
        <f>'[1]Kiadás - önkormányzat, módosíto'!D101+'[1]Kiadás -Hivatal módosított'!D101</f>
        <v>0</v>
      </c>
      <c r="E101" s="26">
        <f>'[1]Kiadás - önkormányzat, módosíto'!E101+'[1]Kiadás -Hivatal módosított'!E101</f>
        <v>0</v>
      </c>
      <c r="F101" s="232">
        <v>0</v>
      </c>
      <c r="G101" s="232">
        <v>0</v>
      </c>
      <c r="H101" s="217">
        <v>0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2"/>
      <c r="U101" s="22"/>
    </row>
    <row r="102" spans="1:21" x14ac:dyDescent="0.25">
      <c r="A102" s="12" t="s">
        <v>63</v>
      </c>
      <c r="B102" s="5" t="s">
        <v>719</v>
      </c>
      <c r="C102" s="210">
        <f>'[1]Kiadás - önkormányzat, módosíto'!C102+'[1]Kiadás -Hivatal módosított'!C102</f>
        <v>0</v>
      </c>
      <c r="D102" s="26">
        <f>'[1]Kiadás - önkormányzat, módosíto'!D102+'[1]Kiadás -Hivatal módosított'!D102</f>
        <v>0</v>
      </c>
      <c r="E102" s="26">
        <f>'[1]Kiadás - önkormányzat, módosíto'!E102+'[1]Kiadás -Hivatal módosított'!E102</f>
        <v>0</v>
      </c>
      <c r="F102" s="232">
        <v>0</v>
      </c>
      <c r="G102" s="232">
        <v>0</v>
      </c>
      <c r="H102" s="217">
        <v>0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2"/>
      <c r="U102" s="22"/>
    </row>
    <row r="103" spans="1:21" x14ac:dyDescent="0.25">
      <c r="A103" s="14" t="s">
        <v>26</v>
      </c>
      <c r="B103" s="7" t="s">
        <v>721</v>
      </c>
      <c r="C103" s="210">
        <f>'[1]Kiadás - önkormányzat, módosíto'!C103+'[1]Kiadás -Hivatal módosított'!C103</f>
        <v>0</v>
      </c>
      <c r="D103" s="26">
        <f>'[1]Kiadás - önkormányzat, módosíto'!D103+'[1]Kiadás -Hivatal módosított'!D103</f>
        <v>0</v>
      </c>
      <c r="E103" s="26">
        <f>'[1]Kiadás - önkormányzat, módosíto'!E103+'[1]Kiadás -Hivatal módosított'!E103</f>
        <v>0</v>
      </c>
      <c r="F103" s="232">
        <v>0</v>
      </c>
      <c r="G103" s="232">
        <v>0</v>
      </c>
      <c r="H103" s="217">
        <v>0</v>
      </c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2"/>
      <c r="U103" s="22"/>
    </row>
    <row r="104" spans="1:21" x14ac:dyDescent="0.25">
      <c r="A104" s="34" t="s">
        <v>64</v>
      </c>
      <c r="B104" s="5" t="s">
        <v>722</v>
      </c>
      <c r="C104" s="210">
        <f>'[1]Kiadás - önkormányzat, módosíto'!C104+'[1]Kiadás -Hivatal módosított'!C104</f>
        <v>0</v>
      </c>
      <c r="D104" s="26">
        <f>'[1]Kiadás - önkormányzat, módosíto'!D104+'[1]Kiadás -Hivatal módosított'!D104</f>
        <v>0</v>
      </c>
      <c r="E104" s="26">
        <f>'[1]Kiadás - önkormányzat, módosíto'!E104+'[1]Kiadás -Hivatal módosított'!E104</f>
        <v>0</v>
      </c>
      <c r="F104" s="232">
        <v>0</v>
      </c>
      <c r="G104" s="232">
        <v>0</v>
      </c>
      <c r="H104" s="217">
        <v>0</v>
      </c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2"/>
      <c r="U104" s="22"/>
    </row>
    <row r="105" spans="1:21" x14ac:dyDescent="0.25">
      <c r="A105" s="34" t="s">
        <v>32</v>
      </c>
      <c r="B105" s="5" t="s">
        <v>725</v>
      </c>
      <c r="C105" s="210">
        <f>'[1]Kiadás - önkormányzat, módosíto'!C105+'[1]Kiadás -Hivatal módosított'!C105</f>
        <v>0</v>
      </c>
      <c r="D105" s="26">
        <f>'[1]Kiadás - önkormányzat, módosíto'!D105+'[1]Kiadás -Hivatal módosított'!D105</f>
        <v>0</v>
      </c>
      <c r="E105" s="26">
        <f>'[1]Kiadás - önkormányzat, módosíto'!E105+'[1]Kiadás -Hivatal módosított'!E105</f>
        <v>0</v>
      </c>
      <c r="F105" s="232">
        <v>0</v>
      </c>
      <c r="G105" s="232">
        <v>0</v>
      </c>
      <c r="H105" s="217">
        <v>0</v>
      </c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2"/>
      <c r="U105" s="22"/>
    </row>
    <row r="106" spans="1:21" x14ac:dyDescent="0.25">
      <c r="A106" s="12" t="s">
        <v>726</v>
      </c>
      <c r="B106" s="5" t="s">
        <v>727</v>
      </c>
      <c r="C106" s="210">
        <f>'[1]Kiadás - önkormányzat, módosíto'!C106+'[1]Kiadás -Hivatal módosított'!C106</f>
        <v>0</v>
      </c>
      <c r="D106" s="26">
        <f>'[1]Kiadás - önkormányzat, módosíto'!D106+'[1]Kiadás -Hivatal módosított'!D106</f>
        <v>0</v>
      </c>
      <c r="E106" s="26">
        <f>'[1]Kiadás - önkormányzat, módosíto'!E106+'[1]Kiadás -Hivatal módosított'!E106</f>
        <v>0</v>
      </c>
      <c r="F106" s="232">
        <v>0</v>
      </c>
      <c r="G106" s="232">
        <v>0</v>
      </c>
      <c r="H106" s="217">
        <v>0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2"/>
      <c r="U106" s="22"/>
    </row>
    <row r="107" spans="1:21" x14ac:dyDescent="0.25">
      <c r="A107" s="12" t="s">
        <v>65</v>
      </c>
      <c r="B107" s="5" t="s">
        <v>728</v>
      </c>
      <c r="C107" s="210">
        <f>'[1]Kiadás - önkormányzat, módosíto'!C107+'[1]Kiadás -Hivatal módosított'!C107</f>
        <v>0</v>
      </c>
      <c r="D107" s="26">
        <f>'[1]Kiadás - önkormányzat, módosíto'!D107+'[1]Kiadás -Hivatal módosított'!D107</f>
        <v>0</v>
      </c>
      <c r="E107" s="26">
        <f>'[1]Kiadás - önkormányzat, módosíto'!E107+'[1]Kiadás -Hivatal módosított'!E107</f>
        <v>0</v>
      </c>
      <c r="F107" s="232">
        <v>0</v>
      </c>
      <c r="G107" s="232">
        <v>0</v>
      </c>
      <c r="H107" s="217">
        <v>0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2"/>
      <c r="U107" s="22"/>
    </row>
    <row r="108" spans="1:21" x14ac:dyDescent="0.25">
      <c r="A108" s="13" t="s">
        <v>29</v>
      </c>
      <c r="B108" s="7" t="s">
        <v>729</v>
      </c>
      <c r="C108" s="210">
        <f>'[1]Kiadás - önkormányzat, módosíto'!C108+'[1]Kiadás -Hivatal módosított'!C108</f>
        <v>0</v>
      </c>
      <c r="D108" s="26">
        <f>'[1]Kiadás - önkormányzat, módosíto'!D108+'[1]Kiadás -Hivatal módosított'!D108</f>
        <v>0</v>
      </c>
      <c r="E108" s="26">
        <f>'[1]Kiadás - önkormányzat, módosíto'!E108+'[1]Kiadás -Hivatal módosított'!E108</f>
        <v>0</v>
      </c>
      <c r="F108" s="232">
        <v>0</v>
      </c>
      <c r="G108" s="232">
        <v>0</v>
      </c>
      <c r="H108" s="217">
        <v>0</v>
      </c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2"/>
      <c r="U108" s="22"/>
    </row>
    <row r="109" spans="1:21" x14ac:dyDescent="0.25">
      <c r="A109" s="34" t="s">
        <v>730</v>
      </c>
      <c r="B109" s="5" t="s">
        <v>731</v>
      </c>
      <c r="C109" s="210">
        <f>'[1]Kiadás - önkormányzat, módosíto'!C109+'[1]Kiadás -Hivatal módosított'!C109</f>
        <v>0</v>
      </c>
      <c r="D109" s="26">
        <f>'[1]Kiadás - önkormányzat, módosíto'!D109+'[1]Kiadás -Hivatal módosított'!D109</f>
        <v>0</v>
      </c>
      <c r="E109" s="26">
        <f>'[1]Kiadás - önkormányzat, módosíto'!E109+'[1]Kiadás -Hivatal módosított'!E109</f>
        <v>0</v>
      </c>
      <c r="F109" s="232">
        <v>0</v>
      </c>
      <c r="G109" s="232">
        <v>0</v>
      </c>
      <c r="H109" s="217">
        <v>0</v>
      </c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2"/>
      <c r="U109" s="22"/>
    </row>
    <row r="110" spans="1:21" x14ac:dyDescent="0.25">
      <c r="A110" s="34" t="s">
        <v>732</v>
      </c>
      <c r="B110" s="5" t="s">
        <v>733</v>
      </c>
      <c r="C110" s="210">
        <f>'[1]Kiadás - önkormányzat, módosíto'!C110+'[1]Kiadás -Hivatal módosított'!C110</f>
        <v>0</v>
      </c>
      <c r="D110" s="26">
        <f>'[1]Kiadás - önkormányzat, módosíto'!D110+'[1]Kiadás -Hivatal módosított'!D110</f>
        <v>0</v>
      </c>
      <c r="E110" s="26">
        <f>'[1]Kiadás - önkormányzat, módosíto'!E110+'[1]Kiadás -Hivatal módosított'!E110</f>
        <v>0</v>
      </c>
      <c r="F110" s="232">
        <v>3060499</v>
      </c>
      <c r="G110" s="232">
        <v>3060499</v>
      </c>
      <c r="H110" s="217">
        <v>3060499</v>
      </c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2"/>
      <c r="U110" s="22"/>
    </row>
    <row r="111" spans="1:21" x14ac:dyDescent="0.25">
      <c r="A111" s="13" t="s">
        <v>734</v>
      </c>
      <c r="B111" s="7" t="s">
        <v>735</v>
      </c>
      <c r="C111" s="210">
        <f>'[1]Kiadás - önkormányzat, módosíto'!C111+'[1]Kiadás -Hivatal módosított'!C111</f>
        <v>33159200</v>
      </c>
      <c r="D111" s="26">
        <f>'[1]Kiadás - önkormányzat, módosíto'!D111+'[1]Kiadás -Hivatal módosított'!D111</f>
        <v>0</v>
      </c>
      <c r="E111" s="26">
        <f>'[1]Kiadás - önkormányzat, módosíto'!E111+'[1]Kiadás -Hivatal módosított'!E111</f>
        <v>0</v>
      </c>
      <c r="F111" s="232"/>
      <c r="G111" s="232"/>
      <c r="H111" s="217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2"/>
      <c r="U111" s="22"/>
    </row>
    <row r="112" spans="1:21" x14ac:dyDescent="0.25">
      <c r="A112" s="34" t="s">
        <v>736</v>
      </c>
      <c r="B112" s="5" t="s">
        <v>737</v>
      </c>
      <c r="C112" s="210">
        <f>'[1]Kiadás - önkormányzat, módosíto'!C112+'[1]Kiadás -Hivatal módosított'!C112</f>
        <v>0</v>
      </c>
      <c r="D112" s="26">
        <f>'[1]Kiadás - önkormányzat, módosíto'!D112+'[1]Kiadás -Hivatal módosított'!D112</f>
        <v>0</v>
      </c>
      <c r="E112" s="26">
        <f>'[1]Kiadás - önkormányzat, módosíto'!E112+'[1]Kiadás -Hivatal módosított'!E112</f>
        <v>0</v>
      </c>
      <c r="F112" s="232">
        <v>0</v>
      </c>
      <c r="G112" s="232">
        <v>0</v>
      </c>
      <c r="H112" s="217">
        <v>0</v>
      </c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2"/>
      <c r="U112" s="22"/>
    </row>
    <row r="113" spans="1:25" x14ac:dyDescent="0.25">
      <c r="A113" s="34" t="s">
        <v>738</v>
      </c>
      <c r="B113" s="5" t="s">
        <v>739</v>
      </c>
      <c r="C113" s="210">
        <f>'[1]Kiadás - önkormányzat, módosíto'!C113+'[1]Kiadás -Hivatal módosított'!C113</f>
        <v>0</v>
      </c>
      <c r="D113" s="26">
        <f>'[1]Kiadás - önkormányzat, módosíto'!D113+'[1]Kiadás -Hivatal módosított'!D113</f>
        <v>0</v>
      </c>
      <c r="E113" s="26">
        <f>'[1]Kiadás - önkormányzat, módosíto'!E113+'[1]Kiadás -Hivatal módosított'!E113</f>
        <v>0</v>
      </c>
      <c r="F113" s="232">
        <v>0</v>
      </c>
      <c r="G113" s="232">
        <v>0</v>
      </c>
      <c r="H113" s="217">
        <v>0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2"/>
      <c r="U113" s="22"/>
    </row>
    <row r="114" spans="1:25" x14ac:dyDescent="0.25">
      <c r="A114" s="34" t="s">
        <v>740</v>
      </c>
      <c r="B114" s="5" t="s">
        <v>741</v>
      </c>
      <c r="C114" s="210">
        <f>'[1]Kiadás - önkormányzat, módosíto'!C114+'[1]Kiadás -Hivatal módosított'!C114</f>
        <v>0</v>
      </c>
      <c r="D114" s="26">
        <f>'[1]Kiadás - önkormányzat, módosíto'!D114+'[1]Kiadás -Hivatal módosított'!D114</f>
        <v>0</v>
      </c>
      <c r="E114" s="26">
        <f>'[1]Kiadás - önkormányzat, módosíto'!E114+'[1]Kiadás -Hivatal módosított'!E114</f>
        <v>0</v>
      </c>
      <c r="F114" s="232">
        <v>0</v>
      </c>
      <c r="G114" s="232">
        <v>0</v>
      </c>
      <c r="H114" s="217">
        <v>0</v>
      </c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2"/>
      <c r="U114" s="22"/>
    </row>
    <row r="115" spans="1:25" x14ac:dyDescent="0.25">
      <c r="A115" s="35" t="s">
        <v>30</v>
      </c>
      <c r="B115" s="36" t="s">
        <v>742</v>
      </c>
      <c r="C115" s="210">
        <f>'[1]Kiadás - önkormányzat, módosíto'!C115+'[1]Kiadás -Hivatal módosított'!C115</f>
        <v>33159200</v>
      </c>
      <c r="D115" s="26">
        <f>'[1]Kiadás - önkormányzat, módosíto'!D115+'[1]Kiadás -Hivatal módosított'!D115</f>
        <v>0</v>
      </c>
      <c r="E115" s="26">
        <f>'[1]Kiadás - önkormányzat, módosíto'!E115+'[1]Kiadás -Hivatal módosított'!E115</f>
        <v>0</v>
      </c>
      <c r="F115" s="232">
        <v>0</v>
      </c>
      <c r="G115" s="232">
        <v>0</v>
      </c>
      <c r="H115" s="217">
        <v>0</v>
      </c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2"/>
      <c r="U115" s="22"/>
    </row>
    <row r="116" spans="1:25" x14ac:dyDescent="0.25">
      <c r="A116" s="34" t="s">
        <v>743</v>
      </c>
      <c r="B116" s="5" t="s">
        <v>744</v>
      </c>
      <c r="C116" s="210">
        <f>'[1]Kiadás - önkormányzat, módosíto'!C116+'[1]Kiadás -Hivatal módosított'!C116</f>
        <v>0</v>
      </c>
      <c r="D116" s="26">
        <f>'[1]Kiadás - önkormányzat, módosíto'!D116+'[1]Kiadás -Hivatal módosított'!D116</f>
        <v>0</v>
      </c>
      <c r="E116" s="26">
        <f>'[1]Kiadás - önkormányzat, módosíto'!E116+'[1]Kiadás -Hivatal módosított'!E116</f>
        <v>0</v>
      </c>
      <c r="F116" s="232">
        <v>0</v>
      </c>
      <c r="G116" s="232">
        <v>0</v>
      </c>
      <c r="H116" s="217">
        <v>0</v>
      </c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2"/>
      <c r="U116" s="22"/>
    </row>
    <row r="117" spans="1:25" x14ac:dyDescent="0.25">
      <c r="A117" s="12" t="s">
        <v>745</v>
      </c>
      <c r="B117" s="5" t="s">
        <v>746</v>
      </c>
      <c r="C117" s="210">
        <f>'[1]Kiadás - önkormányzat, módosíto'!C117+'[1]Kiadás -Hivatal módosított'!C117</f>
        <v>0</v>
      </c>
      <c r="D117" s="26">
        <f>'[1]Kiadás - önkormányzat, módosíto'!D117+'[1]Kiadás -Hivatal módosított'!D117</f>
        <v>0</v>
      </c>
      <c r="E117" s="26">
        <f>'[1]Kiadás - önkormányzat, módosíto'!E117+'[1]Kiadás -Hivatal módosított'!E117</f>
        <v>0</v>
      </c>
      <c r="F117" s="232">
        <v>0</v>
      </c>
      <c r="G117" s="232">
        <v>0</v>
      </c>
      <c r="H117" s="217">
        <v>0</v>
      </c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2"/>
      <c r="U117" s="22"/>
    </row>
    <row r="118" spans="1:25" x14ac:dyDescent="0.25">
      <c r="A118" s="34" t="s">
        <v>66</v>
      </c>
      <c r="B118" s="5" t="s">
        <v>747</v>
      </c>
      <c r="C118" s="210">
        <f>'[1]Kiadás - önkormányzat, módosíto'!C118+'[1]Kiadás -Hivatal módosított'!C118</f>
        <v>0</v>
      </c>
      <c r="D118" s="26">
        <f>'[1]Kiadás - önkormányzat, módosíto'!D118+'[1]Kiadás -Hivatal módosított'!D118</f>
        <v>0</v>
      </c>
      <c r="E118" s="26">
        <f>'[1]Kiadás - önkormányzat, módosíto'!E118+'[1]Kiadás -Hivatal módosított'!E118</f>
        <v>0</v>
      </c>
      <c r="F118" s="232">
        <v>0</v>
      </c>
      <c r="G118" s="232">
        <v>0</v>
      </c>
      <c r="H118" s="217">
        <v>0</v>
      </c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2"/>
      <c r="U118" s="22"/>
    </row>
    <row r="119" spans="1:25" x14ac:dyDescent="0.25">
      <c r="A119" s="34" t="s">
        <v>35</v>
      </c>
      <c r="B119" s="5" t="s">
        <v>748</v>
      </c>
      <c r="C119" s="210">
        <f>'[1]Kiadás - önkormányzat, módosíto'!C119+'[1]Kiadás -Hivatal módosított'!C119</f>
        <v>0</v>
      </c>
      <c r="D119" s="26">
        <f>'[1]Kiadás - önkormányzat, módosíto'!D119+'[1]Kiadás -Hivatal módosított'!D119</f>
        <v>0</v>
      </c>
      <c r="E119" s="26">
        <f>'[1]Kiadás - önkormányzat, módosíto'!E119+'[1]Kiadás -Hivatal módosított'!E119</f>
        <v>0</v>
      </c>
      <c r="F119" s="232">
        <v>0</v>
      </c>
      <c r="G119" s="232">
        <v>0</v>
      </c>
      <c r="H119" s="217">
        <v>0</v>
      </c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2"/>
      <c r="U119" s="22"/>
    </row>
    <row r="120" spans="1:25" x14ac:dyDescent="0.25">
      <c r="A120" s="35" t="s">
        <v>36</v>
      </c>
      <c r="B120" s="36" t="s">
        <v>752</v>
      </c>
      <c r="C120" s="210">
        <f>'[1]Kiadás - önkormányzat, módosíto'!C120+'[1]Kiadás -Hivatal módosított'!C120</f>
        <v>0</v>
      </c>
      <c r="D120" s="26">
        <f>'[1]Kiadás - önkormányzat, módosíto'!D120+'[1]Kiadás -Hivatal módosított'!D120</f>
        <v>0</v>
      </c>
      <c r="E120" s="26">
        <f>'[1]Kiadás - önkormányzat, módosíto'!E120+'[1]Kiadás -Hivatal módosított'!E120</f>
        <v>0</v>
      </c>
      <c r="F120" s="232">
        <v>0</v>
      </c>
      <c r="G120" s="232">
        <v>0</v>
      </c>
      <c r="H120" s="217">
        <v>0</v>
      </c>
      <c r="I120" s="25"/>
      <c r="J120" s="24"/>
      <c r="K120" s="25"/>
      <c r="L120" s="25"/>
      <c r="M120" s="25"/>
      <c r="N120" s="25"/>
      <c r="O120" s="25"/>
      <c r="P120" s="25"/>
      <c r="Q120" s="25"/>
      <c r="R120" s="25"/>
      <c r="S120" s="25"/>
      <c r="T120" s="22"/>
      <c r="U120" s="22"/>
    </row>
    <row r="121" spans="1:25" ht="30" x14ac:dyDescent="0.25">
      <c r="A121" s="12" t="s">
        <v>753</v>
      </c>
      <c r="B121" s="5" t="s">
        <v>754</v>
      </c>
      <c r="C121" s="210">
        <f>'[1]Kiadás - önkormányzat, módosíto'!C121+'[1]Kiadás -Hivatal módosított'!C121</f>
        <v>0</v>
      </c>
      <c r="D121" s="26">
        <f>'[1]Kiadás - önkormányzat, módosíto'!D121+'[1]Kiadás -Hivatal módosított'!D121</f>
        <v>0</v>
      </c>
      <c r="E121" s="26">
        <f>'[1]Kiadás - önkormányzat, módosíto'!E121+'[1]Kiadás -Hivatal módosított'!E121</f>
        <v>0</v>
      </c>
      <c r="F121" s="232">
        <v>0</v>
      </c>
      <c r="G121" s="232">
        <v>0</v>
      </c>
      <c r="H121" s="217">
        <v>0</v>
      </c>
      <c r="I121" s="21"/>
      <c r="J121" s="24"/>
      <c r="K121" s="21"/>
      <c r="L121" s="21"/>
      <c r="M121" s="21"/>
      <c r="N121" s="21"/>
      <c r="O121" s="21"/>
      <c r="P121" s="21"/>
      <c r="Q121" s="21"/>
      <c r="R121" s="21"/>
      <c r="S121" s="21"/>
      <c r="T121" s="22"/>
      <c r="U121" s="22"/>
    </row>
    <row r="122" spans="1:25" ht="15.75" x14ac:dyDescent="0.25">
      <c r="A122" s="268" t="s">
        <v>70</v>
      </c>
      <c r="B122" s="269" t="s">
        <v>755</v>
      </c>
      <c r="C122" s="270">
        <f>'[1]Kiadás - önkormányzat, módosíto'!C122+'[1]Kiadás -Hivatal módosított'!C122</f>
        <v>33159200</v>
      </c>
      <c r="D122" s="271">
        <f>'[1]Kiadás - önkormányzat, módosíto'!D122+'[1]Kiadás -Hivatal módosított'!D122</f>
        <v>0</v>
      </c>
      <c r="E122" s="271">
        <f>'[1]Kiadás - önkormányzat, módosíto'!E122+'[1]Kiadás -Hivatal módosított'!E122</f>
        <v>0</v>
      </c>
      <c r="F122" s="272">
        <v>3060499</v>
      </c>
      <c r="G122" s="272">
        <v>3060499</v>
      </c>
      <c r="H122" s="273">
        <v>3060499</v>
      </c>
      <c r="I122" s="25"/>
      <c r="J122" s="24"/>
      <c r="K122" s="25"/>
      <c r="L122" s="25"/>
      <c r="M122" s="25"/>
      <c r="N122" s="25"/>
      <c r="O122" s="25"/>
      <c r="P122" s="25"/>
      <c r="Q122" s="25"/>
      <c r="R122" s="25"/>
      <c r="S122" s="25"/>
      <c r="T122" s="22"/>
      <c r="U122" s="22"/>
    </row>
    <row r="123" spans="1:25" ht="15.75" x14ac:dyDescent="0.25">
      <c r="A123" s="256" t="s">
        <v>106</v>
      </c>
      <c r="B123" s="255"/>
      <c r="C123" s="278">
        <f>'[1]Kiadás - önkormányzat, módosíto'!C123+'[1]Kiadás -Hivatal módosított'!C123</f>
        <v>133760779</v>
      </c>
      <c r="D123" s="279">
        <f>'[1]Kiadás - önkormányzat, módosíto'!D123+'[1]Kiadás -Hivatal módosított'!D123</f>
        <v>3835816</v>
      </c>
      <c r="E123" s="279">
        <f>'[1]Kiadás - önkormányzat, módosíto'!E123+'[1]Kiadás -Hivatal módosított'!E123</f>
        <v>1953349</v>
      </c>
      <c r="F123" s="280">
        <v>112114978.5</v>
      </c>
      <c r="G123" s="280">
        <v>126820302</v>
      </c>
      <c r="H123" s="409">
        <v>117019937</v>
      </c>
      <c r="I123" s="22"/>
      <c r="J123" s="24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1:25" x14ac:dyDescent="0.25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</row>
    <row r="125" spans="1:25" x14ac:dyDescent="0.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</row>
    <row r="126" spans="1:25" x14ac:dyDescent="0.25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</row>
    <row r="127" spans="1:25" x14ac:dyDescent="0.25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</row>
    <row r="128" spans="1:25" x14ac:dyDescent="0.25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</row>
    <row r="129" spans="2:25" x14ac:dyDescent="0.25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</row>
    <row r="130" spans="2:25" x14ac:dyDescent="0.25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</row>
    <row r="131" spans="2:25" x14ac:dyDescent="0.25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</row>
    <row r="132" spans="2:25" x14ac:dyDescent="0.25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</row>
    <row r="133" spans="2:25" x14ac:dyDescent="0.25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</row>
    <row r="134" spans="2:25" x14ac:dyDescent="0.25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</row>
    <row r="135" spans="2:25" x14ac:dyDescent="0.2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</row>
    <row r="136" spans="2:25" x14ac:dyDescent="0.25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</row>
    <row r="137" spans="2:25" x14ac:dyDescent="0.25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</row>
    <row r="138" spans="2:25" x14ac:dyDescent="0.25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</row>
    <row r="139" spans="2:25" x14ac:dyDescent="0.25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</row>
    <row r="140" spans="2:25" x14ac:dyDescent="0.25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</row>
    <row r="141" spans="2:25" x14ac:dyDescent="0.25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</row>
    <row r="142" spans="2:25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</row>
    <row r="143" spans="2:25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</row>
    <row r="144" spans="2:25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</row>
    <row r="145" spans="2:25" x14ac:dyDescent="0.2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</row>
    <row r="146" spans="2:25" x14ac:dyDescent="0.25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</row>
    <row r="147" spans="2:25" x14ac:dyDescent="0.25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</row>
    <row r="148" spans="2:25" x14ac:dyDescent="0.25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</row>
    <row r="149" spans="2:25" x14ac:dyDescent="0.25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</row>
    <row r="150" spans="2:25" x14ac:dyDescent="0.25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</row>
    <row r="151" spans="2:25" x14ac:dyDescent="0.25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</row>
    <row r="152" spans="2:25" x14ac:dyDescent="0.25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</row>
    <row r="153" spans="2:25" x14ac:dyDescent="0.25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</row>
    <row r="154" spans="2:25" x14ac:dyDescent="0.25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</row>
    <row r="155" spans="2:25" x14ac:dyDescent="0.2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</row>
    <row r="156" spans="2:25" x14ac:dyDescent="0.25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</row>
    <row r="157" spans="2:25" x14ac:dyDescent="0.25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</row>
    <row r="158" spans="2:25" x14ac:dyDescent="0.25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</row>
    <row r="159" spans="2:25" x14ac:dyDescent="0.25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</row>
    <row r="160" spans="2:25" x14ac:dyDescent="0.25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</row>
    <row r="161" spans="2:25" x14ac:dyDescent="0.25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</row>
    <row r="162" spans="2:25" x14ac:dyDescent="0.25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</row>
    <row r="163" spans="2:25" x14ac:dyDescent="0.25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</row>
    <row r="164" spans="2:25" x14ac:dyDescent="0.25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</row>
    <row r="165" spans="2:25" x14ac:dyDescent="0.2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</row>
    <row r="166" spans="2:25" x14ac:dyDescent="0.25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</row>
    <row r="167" spans="2:25" x14ac:dyDescent="0.25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</row>
    <row r="168" spans="2:25" x14ac:dyDescent="0.25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</row>
    <row r="169" spans="2:25" x14ac:dyDescent="0.25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</row>
    <row r="170" spans="2:25" x14ac:dyDescent="0.25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</row>
    <row r="171" spans="2:25" x14ac:dyDescent="0.25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</row>
    <row r="172" spans="2:25" x14ac:dyDescent="0.25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</row>
  </sheetData>
  <mergeCells count="2">
    <mergeCell ref="A2:H2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topLeftCell="B1" workbookViewId="0">
      <selection activeCell="B4" sqref="B4:N4"/>
    </sheetView>
  </sheetViews>
  <sheetFormatPr defaultRowHeight="15" x14ac:dyDescent="0.25"/>
  <cols>
    <col min="1" max="1" width="99.42578125" customWidth="1"/>
    <col min="3" max="3" width="20.7109375" customWidth="1"/>
    <col min="4" max="4" width="21.7109375" customWidth="1"/>
    <col min="5" max="5" width="22.7109375" customWidth="1"/>
    <col min="6" max="6" width="16.5703125" customWidth="1"/>
    <col min="7" max="7" width="17" customWidth="1"/>
    <col min="8" max="8" width="16.7109375" customWidth="1"/>
    <col min="9" max="9" width="12.42578125" customWidth="1"/>
    <col min="10" max="10" width="14.140625" customWidth="1"/>
    <col min="11" max="11" width="14" customWidth="1"/>
    <col min="12" max="12" width="21.42578125" customWidth="1"/>
    <col min="13" max="13" width="22.28515625" customWidth="1"/>
    <col min="14" max="14" width="22" customWidth="1"/>
  </cols>
  <sheetData>
    <row r="1" spans="1:14" ht="24" customHeight="1" x14ac:dyDescent="0.25">
      <c r="A1" s="465" t="s">
        <v>976</v>
      </c>
      <c r="B1" s="481"/>
      <c r="C1" s="481"/>
      <c r="D1" s="481"/>
      <c r="E1" s="481"/>
      <c r="F1" s="466"/>
      <c r="G1" s="482"/>
      <c r="H1" s="482"/>
      <c r="I1" s="482"/>
      <c r="J1" s="482"/>
      <c r="K1" s="482"/>
      <c r="L1" s="482"/>
      <c r="M1" s="482"/>
      <c r="N1" s="482"/>
    </row>
    <row r="2" spans="1:14" ht="24" customHeight="1" x14ac:dyDescent="0.25">
      <c r="A2" s="469" t="s">
        <v>910</v>
      </c>
      <c r="B2" s="466"/>
      <c r="C2" s="466"/>
      <c r="D2" s="466"/>
      <c r="E2" s="466"/>
      <c r="F2" s="467"/>
      <c r="G2" s="468"/>
      <c r="H2" s="468"/>
      <c r="I2" s="468"/>
      <c r="J2" s="468"/>
      <c r="K2" s="468"/>
      <c r="L2" s="468"/>
      <c r="M2" s="468"/>
      <c r="N2" s="468"/>
    </row>
    <row r="3" spans="1:14" ht="18" x14ac:dyDescent="0.25">
      <c r="A3" s="40"/>
    </row>
    <row r="4" spans="1:14" x14ac:dyDescent="0.25">
      <c r="A4" s="98" t="s">
        <v>260</v>
      </c>
      <c r="B4" s="479" t="s">
        <v>998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30" customHeight="1" x14ac:dyDescent="0.25">
      <c r="A5" s="475" t="s">
        <v>576</v>
      </c>
      <c r="B5" s="477" t="s">
        <v>577</v>
      </c>
      <c r="C5" s="480" t="s">
        <v>179</v>
      </c>
      <c r="D5" s="480"/>
      <c r="E5" s="480"/>
      <c r="F5" s="480" t="s">
        <v>180</v>
      </c>
      <c r="G5" s="480"/>
      <c r="H5" s="480"/>
      <c r="I5" s="480" t="s">
        <v>181</v>
      </c>
      <c r="J5" s="480"/>
      <c r="K5" s="480"/>
      <c r="L5" s="473" t="s">
        <v>283</v>
      </c>
      <c r="M5" s="473"/>
      <c r="N5" s="473"/>
    </row>
    <row r="6" spans="1:14" ht="25.5" x14ac:dyDescent="0.25">
      <c r="A6" s="483"/>
      <c r="B6" s="484"/>
      <c r="C6" s="3" t="s">
        <v>285</v>
      </c>
      <c r="D6" s="3" t="s">
        <v>313</v>
      </c>
      <c r="E6" s="97" t="s">
        <v>314</v>
      </c>
      <c r="F6" s="3" t="s">
        <v>285</v>
      </c>
      <c r="G6" s="3" t="s">
        <v>313</v>
      </c>
      <c r="H6" s="97" t="s">
        <v>314</v>
      </c>
      <c r="I6" s="3" t="s">
        <v>285</v>
      </c>
      <c r="J6" s="3" t="s">
        <v>313</v>
      </c>
      <c r="K6" s="97" t="s">
        <v>314</v>
      </c>
      <c r="L6" s="3" t="s">
        <v>285</v>
      </c>
      <c r="M6" s="3" t="s">
        <v>313</v>
      </c>
      <c r="N6" s="97" t="s">
        <v>314</v>
      </c>
    </row>
    <row r="7" spans="1:14" ht="15" customHeight="1" x14ac:dyDescent="0.25">
      <c r="A7" s="30" t="s">
        <v>756</v>
      </c>
      <c r="B7" s="6" t="s">
        <v>757</v>
      </c>
      <c r="C7" s="217">
        <v>42465337</v>
      </c>
      <c r="D7" s="217">
        <v>48945141</v>
      </c>
      <c r="E7" s="217">
        <v>48945141</v>
      </c>
      <c r="F7" s="218"/>
      <c r="G7" s="218"/>
      <c r="H7" s="218"/>
      <c r="I7" s="218"/>
      <c r="J7" s="218"/>
      <c r="K7" s="218"/>
      <c r="L7" s="217">
        <v>42465337</v>
      </c>
      <c r="M7" s="217">
        <v>48945141</v>
      </c>
      <c r="N7" s="217">
        <v>48945141</v>
      </c>
    </row>
    <row r="8" spans="1:14" ht="15" customHeight="1" x14ac:dyDescent="0.25">
      <c r="A8" s="5" t="s">
        <v>758</v>
      </c>
      <c r="B8" s="6" t="s">
        <v>759</v>
      </c>
      <c r="C8" s="217">
        <v>23940630</v>
      </c>
      <c r="D8" s="217">
        <v>27410780</v>
      </c>
      <c r="E8" s="217">
        <v>27410780</v>
      </c>
      <c r="F8" s="218"/>
      <c r="G8" s="218"/>
      <c r="H8" s="218"/>
      <c r="I8" s="218"/>
      <c r="J8" s="218"/>
      <c r="K8" s="218"/>
      <c r="L8" s="217">
        <v>23940630</v>
      </c>
      <c r="M8" s="217">
        <v>27410780</v>
      </c>
      <c r="N8" s="217">
        <v>27410780</v>
      </c>
    </row>
    <row r="9" spans="1:14" ht="15" customHeight="1" x14ac:dyDescent="0.25">
      <c r="A9" s="291" t="s">
        <v>760</v>
      </c>
      <c r="B9" s="290" t="s">
        <v>983</v>
      </c>
      <c r="C9" s="217">
        <v>3328000</v>
      </c>
      <c r="D9" s="217">
        <v>3328000</v>
      </c>
      <c r="E9" s="217">
        <v>3328000</v>
      </c>
      <c r="F9" s="218"/>
      <c r="G9" s="218"/>
      <c r="H9" s="218"/>
      <c r="I9" s="218"/>
      <c r="J9" s="218"/>
      <c r="K9" s="218"/>
      <c r="L9" s="217">
        <v>3328000</v>
      </c>
      <c r="M9" s="217">
        <v>3328000</v>
      </c>
      <c r="N9" s="217">
        <v>3328000</v>
      </c>
    </row>
    <row r="10" spans="1:14" ht="15" customHeight="1" x14ac:dyDescent="0.25">
      <c r="A10" s="291" t="s">
        <v>984</v>
      </c>
      <c r="B10" s="290" t="s">
        <v>985</v>
      </c>
      <c r="C10" s="217">
        <v>4978531</v>
      </c>
      <c r="D10" s="217">
        <v>4285580</v>
      </c>
      <c r="E10" s="217">
        <v>4285580</v>
      </c>
      <c r="F10" s="218"/>
      <c r="G10" s="218"/>
      <c r="H10" s="218"/>
      <c r="I10" s="218"/>
      <c r="J10" s="218"/>
      <c r="K10" s="218"/>
      <c r="L10" s="217">
        <v>4978531</v>
      </c>
      <c r="M10" s="217">
        <v>4285580</v>
      </c>
      <c r="N10" s="217">
        <v>4285580</v>
      </c>
    </row>
    <row r="11" spans="1:14" ht="15" customHeight="1" x14ac:dyDescent="0.25">
      <c r="A11" s="5" t="s">
        <v>762</v>
      </c>
      <c r="B11" s="6" t="s">
        <v>763</v>
      </c>
      <c r="C11" s="217">
        <v>1800000</v>
      </c>
      <c r="D11" s="217">
        <v>2073910</v>
      </c>
      <c r="E11" s="217">
        <v>2073910</v>
      </c>
      <c r="F11" s="218"/>
      <c r="G11" s="218"/>
      <c r="H11" s="218"/>
      <c r="I11" s="218"/>
      <c r="J11" s="218"/>
      <c r="K11" s="218"/>
      <c r="L11" s="217">
        <v>1800000</v>
      </c>
      <c r="M11" s="217">
        <v>2073910</v>
      </c>
      <c r="N11" s="217">
        <v>2073910</v>
      </c>
    </row>
    <row r="12" spans="1:14" ht="15" customHeight="1" x14ac:dyDescent="0.25">
      <c r="A12" s="5" t="s">
        <v>764</v>
      </c>
      <c r="B12" s="6" t="s">
        <v>765</v>
      </c>
      <c r="C12" s="217">
        <v>0</v>
      </c>
      <c r="D12" s="217">
        <v>880252</v>
      </c>
      <c r="E12" s="217">
        <v>880252</v>
      </c>
      <c r="F12" s="218"/>
      <c r="G12" s="218"/>
      <c r="H12" s="218"/>
      <c r="I12" s="218"/>
      <c r="J12" s="218"/>
      <c r="K12" s="218"/>
      <c r="L12" s="217">
        <v>0</v>
      </c>
      <c r="M12" s="217">
        <v>880252</v>
      </c>
      <c r="N12" s="217">
        <v>880252</v>
      </c>
    </row>
    <row r="13" spans="1:14" ht="15" customHeight="1" x14ac:dyDescent="0.25">
      <c r="A13" s="5" t="s">
        <v>766</v>
      </c>
      <c r="B13" s="6" t="s">
        <v>767</v>
      </c>
      <c r="C13" s="217">
        <v>0</v>
      </c>
      <c r="D13" s="217">
        <v>102183</v>
      </c>
      <c r="E13" s="217">
        <v>102183</v>
      </c>
      <c r="F13" s="218"/>
      <c r="G13" s="218"/>
      <c r="H13" s="218"/>
      <c r="I13" s="218"/>
      <c r="J13" s="218"/>
      <c r="K13" s="218"/>
      <c r="L13" s="217">
        <v>0</v>
      </c>
      <c r="M13" s="217">
        <v>102183</v>
      </c>
      <c r="N13" s="217">
        <v>102183</v>
      </c>
    </row>
    <row r="14" spans="1:14" ht="15" customHeight="1" x14ac:dyDescent="0.25">
      <c r="A14" s="7" t="s">
        <v>109</v>
      </c>
      <c r="B14" s="8" t="s">
        <v>768</v>
      </c>
      <c r="C14" s="214">
        <v>76512498</v>
      </c>
      <c r="D14" s="214">
        <v>87025846</v>
      </c>
      <c r="E14" s="214">
        <v>87025846</v>
      </c>
      <c r="F14" s="218"/>
      <c r="G14" s="218"/>
      <c r="H14" s="218"/>
      <c r="I14" s="218"/>
      <c r="J14" s="218"/>
      <c r="K14" s="218"/>
      <c r="L14" s="214">
        <v>76512498</v>
      </c>
      <c r="M14" s="214">
        <v>87025846</v>
      </c>
      <c r="N14" s="214">
        <v>87025846</v>
      </c>
    </row>
    <row r="15" spans="1:14" ht="15" customHeight="1" x14ac:dyDescent="0.25">
      <c r="A15" s="5" t="s">
        <v>769</v>
      </c>
      <c r="B15" s="6" t="s">
        <v>770</v>
      </c>
      <c r="C15" s="217"/>
      <c r="D15" s="217">
        <v>10189</v>
      </c>
      <c r="E15" s="217">
        <v>10189</v>
      </c>
      <c r="F15" s="218"/>
      <c r="G15" s="218"/>
      <c r="H15" s="218"/>
      <c r="I15" s="218"/>
      <c r="J15" s="218"/>
      <c r="K15" s="218"/>
      <c r="L15" s="217"/>
      <c r="M15" s="217">
        <v>10189</v>
      </c>
      <c r="N15" s="217">
        <v>10189</v>
      </c>
    </row>
    <row r="16" spans="1:14" ht="15" customHeight="1" x14ac:dyDescent="0.25">
      <c r="A16" s="5" t="s">
        <v>771</v>
      </c>
      <c r="B16" s="6" t="s">
        <v>772</v>
      </c>
      <c r="C16" s="217">
        <v>0</v>
      </c>
      <c r="D16" s="217">
        <v>0</v>
      </c>
      <c r="E16" s="217">
        <v>0</v>
      </c>
      <c r="F16" s="218"/>
      <c r="G16" s="218"/>
      <c r="H16" s="218"/>
      <c r="I16" s="218"/>
      <c r="J16" s="218"/>
      <c r="K16" s="218"/>
      <c r="L16" s="217">
        <v>0</v>
      </c>
      <c r="M16" s="217">
        <v>0</v>
      </c>
      <c r="N16" s="217">
        <v>0</v>
      </c>
    </row>
    <row r="17" spans="1:14" ht="15" customHeight="1" x14ac:dyDescent="0.25">
      <c r="A17" s="5" t="s">
        <v>71</v>
      </c>
      <c r="B17" s="6" t="s">
        <v>773</v>
      </c>
      <c r="C17" s="217">
        <v>0</v>
      </c>
      <c r="D17" s="217">
        <v>0</v>
      </c>
      <c r="E17" s="217">
        <v>0</v>
      </c>
      <c r="F17" s="218"/>
      <c r="G17" s="218"/>
      <c r="H17" s="218"/>
      <c r="I17" s="218"/>
      <c r="J17" s="218"/>
      <c r="K17" s="218"/>
      <c r="L17" s="217">
        <v>0</v>
      </c>
      <c r="M17" s="217">
        <v>0</v>
      </c>
      <c r="N17" s="217">
        <v>0</v>
      </c>
    </row>
    <row r="18" spans="1:14" ht="15" customHeight="1" x14ac:dyDescent="0.25">
      <c r="A18" s="5" t="s">
        <v>72</v>
      </c>
      <c r="B18" s="6" t="s">
        <v>774</v>
      </c>
      <c r="C18" s="217">
        <v>0</v>
      </c>
      <c r="D18" s="217">
        <v>0</v>
      </c>
      <c r="E18" s="217">
        <v>0</v>
      </c>
      <c r="F18" s="218"/>
      <c r="G18" s="218"/>
      <c r="H18" s="218"/>
      <c r="I18" s="218"/>
      <c r="J18" s="218"/>
      <c r="K18" s="218"/>
      <c r="L18" s="217">
        <v>0</v>
      </c>
      <c r="M18" s="217">
        <v>0</v>
      </c>
      <c r="N18" s="217">
        <v>0</v>
      </c>
    </row>
    <row r="19" spans="1:14" ht="15" customHeight="1" x14ac:dyDescent="0.25">
      <c r="A19" s="5" t="s">
        <v>73</v>
      </c>
      <c r="B19" s="6" t="s">
        <v>775</v>
      </c>
      <c r="C19" s="217">
        <v>20945672</v>
      </c>
      <c r="D19" s="217">
        <v>13229515</v>
      </c>
      <c r="E19" s="217">
        <v>13229515</v>
      </c>
      <c r="F19" s="218"/>
      <c r="G19" s="218"/>
      <c r="H19" s="218"/>
      <c r="I19" s="218"/>
      <c r="J19" s="218"/>
      <c r="K19" s="218"/>
      <c r="L19" s="217">
        <v>20945672</v>
      </c>
      <c r="M19" s="217">
        <v>13229515</v>
      </c>
      <c r="N19" s="217">
        <v>13229515</v>
      </c>
    </row>
    <row r="20" spans="1:14" ht="15" customHeight="1" x14ac:dyDescent="0.25">
      <c r="A20" s="36" t="s">
        <v>110</v>
      </c>
      <c r="B20" s="42" t="s">
        <v>776</v>
      </c>
      <c r="C20" s="216">
        <v>97458170</v>
      </c>
      <c r="D20" s="216">
        <v>100265550</v>
      </c>
      <c r="E20" s="216">
        <v>100265550</v>
      </c>
      <c r="F20" s="218"/>
      <c r="G20" s="218"/>
      <c r="H20" s="218"/>
      <c r="I20" s="218"/>
      <c r="J20" s="218"/>
      <c r="K20" s="218"/>
      <c r="L20" s="216">
        <v>97458170</v>
      </c>
      <c r="M20" s="216">
        <v>100265550</v>
      </c>
      <c r="N20" s="216">
        <v>100265550</v>
      </c>
    </row>
    <row r="21" spans="1:14" ht="15" customHeight="1" x14ac:dyDescent="0.25">
      <c r="A21" s="5" t="s">
        <v>77</v>
      </c>
      <c r="B21" s="6" t="s">
        <v>785</v>
      </c>
      <c r="C21" s="217">
        <v>0</v>
      </c>
      <c r="D21" s="217">
        <v>0</v>
      </c>
      <c r="E21" s="217">
        <v>0</v>
      </c>
      <c r="F21" s="218"/>
      <c r="G21" s="218"/>
      <c r="H21" s="218"/>
      <c r="I21" s="218"/>
      <c r="J21" s="218"/>
      <c r="K21" s="218"/>
      <c r="L21" s="217">
        <v>0</v>
      </c>
      <c r="M21" s="217">
        <v>0</v>
      </c>
      <c r="N21" s="217">
        <v>0</v>
      </c>
    </row>
    <row r="22" spans="1:14" ht="15" customHeight="1" x14ac:dyDescent="0.25">
      <c r="A22" s="5" t="s">
        <v>78</v>
      </c>
      <c r="B22" s="6" t="s">
        <v>786</v>
      </c>
      <c r="C22" s="217">
        <v>0</v>
      </c>
      <c r="D22" s="217">
        <v>0</v>
      </c>
      <c r="E22" s="217">
        <v>0</v>
      </c>
      <c r="F22" s="218"/>
      <c r="G22" s="218"/>
      <c r="H22" s="218"/>
      <c r="I22" s="218"/>
      <c r="J22" s="218"/>
      <c r="K22" s="218"/>
      <c r="L22" s="217">
        <v>0</v>
      </c>
      <c r="M22" s="217">
        <v>0</v>
      </c>
      <c r="N22" s="217">
        <v>0</v>
      </c>
    </row>
    <row r="23" spans="1:14" ht="15" customHeight="1" x14ac:dyDescent="0.25">
      <c r="A23" s="7" t="s">
        <v>112</v>
      </c>
      <c r="B23" s="8" t="s">
        <v>787</v>
      </c>
      <c r="C23" s="217">
        <v>0</v>
      </c>
      <c r="D23" s="217">
        <v>0</v>
      </c>
      <c r="E23" s="217">
        <v>0</v>
      </c>
      <c r="F23" s="218"/>
      <c r="G23" s="218"/>
      <c r="H23" s="218"/>
      <c r="I23" s="218"/>
      <c r="J23" s="218"/>
      <c r="K23" s="218"/>
      <c r="L23" s="217">
        <v>0</v>
      </c>
      <c r="M23" s="217">
        <v>0</v>
      </c>
      <c r="N23" s="217">
        <v>0</v>
      </c>
    </row>
    <row r="24" spans="1:14" ht="15" customHeight="1" x14ac:dyDescent="0.25">
      <c r="A24" s="5" t="s">
        <v>79</v>
      </c>
      <c r="B24" s="6" t="s">
        <v>788</v>
      </c>
      <c r="C24" s="217">
        <v>0</v>
      </c>
      <c r="D24" s="217">
        <v>0</v>
      </c>
      <c r="E24" s="217">
        <v>0</v>
      </c>
      <c r="F24" s="218"/>
      <c r="G24" s="218"/>
      <c r="H24" s="218"/>
      <c r="I24" s="218"/>
      <c r="J24" s="218"/>
      <c r="K24" s="218"/>
      <c r="L24" s="217">
        <v>0</v>
      </c>
      <c r="M24" s="217">
        <v>0</v>
      </c>
      <c r="N24" s="217">
        <v>0</v>
      </c>
    </row>
    <row r="25" spans="1:14" ht="15" customHeight="1" x14ac:dyDescent="0.25">
      <c r="A25" s="5" t="s">
        <v>80</v>
      </c>
      <c r="B25" s="6" t="s">
        <v>789</v>
      </c>
      <c r="C25" s="217">
        <v>0</v>
      </c>
      <c r="D25" s="217">
        <v>0</v>
      </c>
      <c r="E25" s="217">
        <v>0</v>
      </c>
      <c r="F25" s="218"/>
      <c r="G25" s="218"/>
      <c r="H25" s="218"/>
      <c r="I25" s="218"/>
      <c r="J25" s="218"/>
      <c r="K25" s="218"/>
      <c r="L25" s="217">
        <v>0</v>
      </c>
      <c r="M25" s="217">
        <v>0</v>
      </c>
      <c r="N25" s="217">
        <v>0</v>
      </c>
    </row>
    <row r="26" spans="1:14" ht="15" customHeight="1" x14ac:dyDescent="0.3">
      <c r="A26" s="5" t="s">
        <v>81</v>
      </c>
      <c r="B26" s="6" t="s">
        <v>790</v>
      </c>
      <c r="C26" s="217"/>
      <c r="D26" s="217"/>
      <c r="E26" s="217"/>
      <c r="F26" s="314">
        <v>2000000</v>
      </c>
      <c r="G26" s="314">
        <v>2150461</v>
      </c>
      <c r="H26" s="314">
        <v>2150461</v>
      </c>
      <c r="I26" s="218"/>
      <c r="J26" s="218"/>
      <c r="K26" s="218"/>
      <c r="L26" s="217">
        <v>2000000</v>
      </c>
      <c r="M26" s="217">
        <v>2150461</v>
      </c>
      <c r="N26" s="217">
        <v>2150461</v>
      </c>
    </row>
    <row r="27" spans="1:14" ht="15" customHeight="1" x14ac:dyDescent="0.3">
      <c r="A27" s="5" t="s">
        <v>82</v>
      </c>
      <c r="B27" s="6" t="s">
        <v>791</v>
      </c>
      <c r="C27" s="217"/>
      <c r="D27" s="217"/>
      <c r="E27" s="217"/>
      <c r="F27" s="314">
        <v>1000000</v>
      </c>
      <c r="G27" s="314">
        <v>2201263</v>
      </c>
      <c r="H27" s="314">
        <v>2201263</v>
      </c>
      <c r="I27" s="218"/>
      <c r="J27" s="218"/>
      <c r="K27" s="218"/>
      <c r="L27" s="217">
        <v>1000000</v>
      </c>
      <c r="M27" s="217">
        <v>2201263</v>
      </c>
      <c r="N27" s="217">
        <v>2201263</v>
      </c>
    </row>
    <row r="28" spans="1:14" ht="15" customHeight="1" x14ac:dyDescent="0.3">
      <c r="A28" s="5" t="s">
        <v>83</v>
      </c>
      <c r="B28" s="6" t="s">
        <v>794</v>
      </c>
      <c r="C28" s="217"/>
      <c r="D28" s="217"/>
      <c r="E28" s="217"/>
      <c r="F28" s="314"/>
      <c r="G28" s="314"/>
      <c r="H28" s="314"/>
      <c r="I28" s="218"/>
      <c r="J28" s="218"/>
      <c r="K28" s="218"/>
      <c r="L28" s="217"/>
      <c r="M28" s="217"/>
      <c r="N28" s="217"/>
    </row>
    <row r="29" spans="1:14" ht="15" customHeight="1" x14ac:dyDescent="0.3">
      <c r="A29" s="5" t="s">
        <v>795</v>
      </c>
      <c r="B29" s="6" t="s">
        <v>796</v>
      </c>
      <c r="C29" s="217"/>
      <c r="D29" s="217"/>
      <c r="E29" s="217"/>
      <c r="F29" s="314"/>
      <c r="G29" s="314"/>
      <c r="H29" s="314"/>
      <c r="I29" s="218"/>
      <c r="J29" s="218"/>
      <c r="K29" s="218"/>
      <c r="L29" s="217"/>
      <c r="M29" s="217"/>
      <c r="N29" s="217"/>
    </row>
    <row r="30" spans="1:14" ht="15" customHeight="1" x14ac:dyDescent="0.3">
      <c r="A30" s="5" t="s">
        <v>84</v>
      </c>
      <c r="B30" s="6" t="s">
        <v>797</v>
      </c>
      <c r="C30" s="217">
        <v>2400000</v>
      </c>
      <c r="D30" s="217">
        <v>81622</v>
      </c>
      <c r="E30" s="217">
        <v>81622</v>
      </c>
      <c r="F30" s="314"/>
      <c r="G30" s="314"/>
      <c r="H30" s="314"/>
      <c r="I30" s="218"/>
      <c r="J30" s="218"/>
      <c r="K30" s="218"/>
      <c r="L30" s="217">
        <v>2400000</v>
      </c>
      <c r="M30" s="217">
        <v>81622</v>
      </c>
      <c r="N30" s="217">
        <v>81622</v>
      </c>
    </row>
    <row r="31" spans="1:14" ht="15" customHeight="1" x14ac:dyDescent="0.3">
      <c r="A31" s="5" t="s">
        <v>85</v>
      </c>
      <c r="B31" s="6" t="s">
        <v>802</v>
      </c>
      <c r="C31" s="217"/>
      <c r="D31" s="217"/>
      <c r="E31" s="217"/>
      <c r="F31" s="314"/>
      <c r="G31" s="314"/>
      <c r="H31" s="314"/>
      <c r="I31" s="218"/>
      <c r="J31" s="218"/>
      <c r="K31" s="218"/>
      <c r="L31" s="217"/>
      <c r="M31" s="217"/>
      <c r="N31" s="217"/>
    </row>
    <row r="32" spans="1:14" ht="15" customHeight="1" x14ac:dyDescent="0.3">
      <c r="A32" s="7" t="s">
        <v>113</v>
      </c>
      <c r="B32" s="8" t="s">
        <v>805</v>
      </c>
      <c r="C32" s="214">
        <v>2400000</v>
      </c>
      <c r="D32" s="214">
        <v>81622</v>
      </c>
      <c r="E32" s="214">
        <v>81622</v>
      </c>
      <c r="F32" s="314"/>
      <c r="G32" s="314"/>
      <c r="H32" s="314"/>
      <c r="I32" s="218"/>
      <c r="J32" s="218"/>
      <c r="K32" s="218"/>
      <c r="L32" s="214">
        <v>3400000</v>
      </c>
      <c r="M32" s="214">
        <v>2282885</v>
      </c>
      <c r="N32" s="214">
        <v>2282885</v>
      </c>
    </row>
    <row r="33" spans="1:14" ht="15" customHeight="1" x14ac:dyDescent="0.3">
      <c r="A33" s="5" t="s">
        <v>86</v>
      </c>
      <c r="B33" s="6" t="s">
        <v>806</v>
      </c>
      <c r="C33" s="217">
        <v>110000</v>
      </c>
      <c r="D33" s="217">
        <v>5615824</v>
      </c>
      <c r="E33" s="217">
        <v>5615824</v>
      </c>
      <c r="F33" s="314">
        <v>1140000</v>
      </c>
      <c r="G33" s="314">
        <v>886114</v>
      </c>
      <c r="H33" s="314">
        <v>886114</v>
      </c>
      <c r="I33" s="218"/>
      <c r="J33" s="218"/>
      <c r="K33" s="218"/>
      <c r="L33" s="217">
        <v>1250000</v>
      </c>
      <c r="M33" s="217">
        <v>6501938</v>
      </c>
      <c r="N33" s="217">
        <v>6501938</v>
      </c>
    </row>
    <row r="34" spans="1:14" ht="15" customHeight="1" x14ac:dyDescent="0.25">
      <c r="A34" s="36" t="s">
        <v>114</v>
      </c>
      <c r="B34" s="42" t="s">
        <v>807</v>
      </c>
      <c r="C34" s="216">
        <f>SUM(C32:C33)</f>
        <v>2510000</v>
      </c>
      <c r="D34" s="216">
        <f>SUM(D32:D33)</f>
        <v>5697446</v>
      </c>
      <c r="E34" s="216">
        <f>SUM(E32:E33)</f>
        <v>5697446</v>
      </c>
      <c r="F34" s="315">
        <f>SUM(F26:F33)</f>
        <v>4140000</v>
      </c>
      <c r="G34" s="315">
        <f>SUM(G26:G33)</f>
        <v>5237838</v>
      </c>
      <c r="H34" s="315">
        <f>SUM(H26:H33)</f>
        <v>5237838</v>
      </c>
      <c r="I34" s="218"/>
      <c r="J34" s="218"/>
      <c r="K34" s="218"/>
      <c r="L34" s="216">
        <v>6650000</v>
      </c>
      <c r="M34" s="216">
        <v>10935284</v>
      </c>
      <c r="N34" s="216">
        <v>10935284</v>
      </c>
    </row>
    <row r="35" spans="1:14" ht="15" customHeight="1" x14ac:dyDescent="0.25">
      <c r="A35" s="12" t="s">
        <v>808</v>
      </c>
      <c r="B35" s="6" t="s">
        <v>809</v>
      </c>
      <c r="C35" s="217">
        <v>0</v>
      </c>
      <c r="D35" s="217">
        <v>0</v>
      </c>
      <c r="E35" s="217">
        <v>0</v>
      </c>
      <c r="F35" s="218"/>
      <c r="G35" s="218"/>
      <c r="H35" s="218"/>
      <c r="I35" s="218"/>
      <c r="J35" s="218"/>
      <c r="K35" s="218"/>
      <c r="L35" s="217">
        <v>0</v>
      </c>
      <c r="M35" s="217">
        <v>0</v>
      </c>
      <c r="N35" s="217">
        <v>0</v>
      </c>
    </row>
    <row r="36" spans="1:14" ht="15" customHeight="1" x14ac:dyDescent="0.25">
      <c r="A36" s="12" t="s">
        <v>87</v>
      </c>
      <c r="B36" s="6" t="s">
        <v>810</v>
      </c>
      <c r="C36" s="212">
        <v>500000</v>
      </c>
      <c r="D36" s="212">
        <v>544040</v>
      </c>
      <c r="E36" s="212">
        <v>544040</v>
      </c>
      <c r="F36" s="218"/>
      <c r="G36" s="218"/>
      <c r="H36" s="218"/>
      <c r="I36" s="218"/>
      <c r="J36" s="218"/>
      <c r="K36" s="218"/>
      <c r="L36" s="212">
        <v>500000</v>
      </c>
      <c r="M36" s="212">
        <v>544040</v>
      </c>
      <c r="N36" s="212">
        <v>544040</v>
      </c>
    </row>
    <row r="37" spans="1:14" ht="15" customHeight="1" x14ac:dyDescent="0.25">
      <c r="A37" s="12" t="s">
        <v>88</v>
      </c>
      <c r="B37" s="6" t="s">
        <v>811</v>
      </c>
      <c r="C37" s="217"/>
      <c r="D37" s="217"/>
      <c r="E37" s="217"/>
      <c r="F37" s="218"/>
      <c r="G37" s="218"/>
      <c r="H37" s="218"/>
      <c r="I37" s="218"/>
      <c r="J37" s="218"/>
      <c r="K37" s="218"/>
      <c r="L37" s="217"/>
      <c r="M37" s="217"/>
      <c r="N37" s="217"/>
    </row>
    <row r="38" spans="1:14" ht="15" customHeight="1" x14ac:dyDescent="0.25">
      <c r="A38" s="12" t="s">
        <v>89</v>
      </c>
      <c r="B38" s="6" t="s">
        <v>812</v>
      </c>
      <c r="C38" s="217"/>
      <c r="D38" s="217">
        <v>566700</v>
      </c>
      <c r="E38" s="217">
        <v>566700</v>
      </c>
      <c r="F38" s="218"/>
      <c r="G38" s="218"/>
      <c r="H38" s="218"/>
      <c r="I38" s="218"/>
      <c r="J38" s="218"/>
      <c r="K38" s="218"/>
      <c r="L38" s="217"/>
      <c r="M38" s="217">
        <v>566700</v>
      </c>
      <c r="N38" s="217">
        <v>566700</v>
      </c>
    </row>
    <row r="39" spans="1:14" ht="15" customHeight="1" x14ac:dyDescent="0.25">
      <c r="A39" s="12" t="s">
        <v>813</v>
      </c>
      <c r="B39" s="6" t="s">
        <v>814</v>
      </c>
      <c r="C39" s="212"/>
      <c r="D39" s="212"/>
      <c r="E39" s="212"/>
      <c r="F39" s="218"/>
      <c r="G39" s="218"/>
      <c r="H39" s="218"/>
      <c r="I39" s="218"/>
      <c r="J39" s="218"/>
      <c r="K39" s="218"/>
      <c r="L39" s="212"/>
      <c r="M39" s="212"/>
      <c r="N39" s="212"/>
    </row>
    <row r="40" spans="1:14" ht="15" customHeight="1" x14ac:dyDescent="0.25">
      <c r="A40" s="12" t="s">
        <v>815</v>
      </c>
      <c r="B40" s="6" t="s">
        <v>816</v>
      </c>
      <c r="C40" s="217"/>
      <c r="D40" s="217"/>
      <c r="E40" s="217"/>
      <c r="F40" s="218"/>
      <c r="G40" s="218"/>
      <c r="H40" s="218"/>
      <c r="I40" s="218"/>
      <c r="J40" s="218"/>
      <c r="K40" s="218"/>
      <c r="L40" s="217"/>
      <c r="M40" s="217"/>
      <c r="N40" s="217"/>
    </row>
    <row r="41" spans="1:14" ht="15" customHeight="1" x14ac:dyDescent="0.25">
      <c r="A41" s="12" t="s">
        <v>817</v>
      </c>
      <c r="B41" s="6" t="s">
        <v>818</v>
      </c>
      <c r="C41" s="217"/>
      <c r="D41" s="217"/>
      <c r="E41" s="217"/>
      <c r="F41" s="218"/>
      <c r="G41" s="218"/>
      <c r="H41" s="218"/>
      <c r="I41" s="218"/>
      <c r="J41" s="218"/>
      <c r="K41" s="218"/>
      <c r="L41" s="217"/>
      <c r="M41" s="217"/>
      <c r="N41" s="217"/>
    </row>
    <row r="42" spans="1:14" ht="15" customHeight="1" x14ac:dyDescent="0.25">
      <c r="A42" s="12" t="s">
        <v>90</v>
      </c>
      <c r="B42" s="6" t="s">
        <v>819</v>
      </c>
      <c r="C42" s="212"/>
      <c r="D42" s="212">
        <v>15</v>
      </c>
      <c r="E42" s="212">
        <v>15</v>
      </c>
      <c r="F42" s="218"/>
      <c r="G42" s="218"/>
      <c r="H42" s="218"/>
      <c r="I42" s="218"/>
      <c r="J42" s="218"/>
      <c r="K42" s="218"/>
      <c r="L42" s="212"/>
      <c r="M42" s="212">
        <v>15</v>
      </c>
      <c r="N42" s="212">
        <v>15</v>
      </c>
    </row>
    <row r="43" spans="1:14" ht="15" customHeight="1" x14ac:dyDescent="0.25">
      <c r="A43" s="12" t="s">
        <v>91</v>
      </c>
      <c r="B43" s="6" t="s">
        <v>820</v>
      </c>
      <c r="C43" s="217"/>
      <c r="D43" s="217"/>
      <c r="E43" s="217"/>
      <c r="F43" s="218"/>
      <c r="G43" s="218"/>
      <c r="H43" s="218"/>
      <c r="I43" s="218"/>
      <c r="J43" s="218"/>
      <c r="K43" s="218"/>
      <c r="L43" s="217"/>
      <c r="M43" s="217"/>
      <c r="N43" s="217"/>
    </row>
    <row r="44" spans="1:14" ht="15" customHeight="1" x14ac:dyDescent="0.25">
      <c r="A44" s="12" t="s">
        <v>92</v>
      </c>
      <c r="B44" s="6" t="s">
        <v>821</v>
      </c>
      <c r="C44" s="217"/>
      <c r="D44" s="217">
        <v>60000</v>
      </c>
      <c r="E44" s="217">
        <v>60000</v>
      </c>
      <c r="F44" s="218"/>
      <c r="G44" s="218"/>
      <c r="H44" s="218"/>
      <c r="I44" s="218"/>
      <c r="J44" s="218"/>
      <c r="K44" s="218"/>
      <c r="L44" s="217"/>
      <c r="M44" s="217">
        <v>60000</v>
      </c>
      <c r="N44" s="217">
        <v>60000</v>
      </c>
    </row>
    <row r="45" spans="1:14" ht="15" customHeight="1" x14ac:dyDescent="0.25">
      <c r="A45" s="41" t="s">
        <v>115</v>
      </c>
      <c r="B45" s="42" t="s">
        <v>822</v>
      </c>
      <c r="C45" s="213">
        <v>500000</v>
      </c>
      <c r="D45" s="213">
        <v>1170755</v>
      </c>
      <c r="E45" s="213">
        <v>1170755</v>
      </c>
      <c r="F45" s="218"/>
      <c r="G45" s="218"/>
      <c r="H45" s="218"/>
      <c r="I45" s="218"/>
      <c r="J45" s="218"/>
      <c r="K45" s="218"/>
      <c r="L45" s="213">
        <v>500000</v>
      </c>
      <c r="M45" s="213">
        <v>1170755</v>
      </c>
      <c r="N45" s="213">
        <v>1170755</v>
      </c>
    </row>
    <row r="46" spans="1:14" ht="15" customHeight="1" x14ac:dyDescent="0.25">
      <c r="A46" s="12" t="s">
        <v>831</v>
      </c>
      <c r="B46" s="6" t="s">
        <v>832</v>
      </c>
      <c r="C46" s="217">
        <v>0</v>
      </c>
      <c r="D46" s="217">
        <v>0</v>
      </c>
      <c r="E46" s="217">
        <v>0</v>
      </c>
      <c r="F46" s="218"/>
      <c r="G46" s="218"/>
      <c r="H46" s="218"/>
      <c r="I46" s="218"/>
      <c r="J46" s="218"/>
      <c r="K46" s="218"/>
      <c r="L46" s="217">
        <v>0</v>
      </c>
      <c r="M46" s="217">
        <v>0</v>
      </c>
      <c r="N46" s="217">
        <v>0</v>
      </c>
    </row>
    <row r="47" spans="1:14" ht="15" customHeight="1" x14ac:dyDescent="0.25">
      <c r="A47" s="5" t="s">
        <v>96</v>
      </c>
      <c r="B47" s="6" t="s">
        <v>833</v>
      </c>
      <c r="C47" s="217">
        <v>0</v>
      </c>
      <c r="D47" s="217">
        <v>0</v>
      </c>
      <c r="E47" s="217">
        <v>0</v>
      </c>
      <c r="F47" s="218"/>
      <c r="G47" s="218"/>
      <c r="H47" s="218"/>
      <c r="I47" s="218"/>
      <c r="J47" s="218"/>
      <c r="K47" s="218"/>
      <c r="L47" s="217">
        <v>0</v>
      </c>
      <c r="M47" s="217">
        <v>0</v>
      </c>
      <c r="N47" s="217">
        <v>0</v>
      </c>
    </row>
    <row r="48" spans="1:14" ht="15" customHeight="1" x14ac:dyDescent="0.25">
      <c r="A48" s="12" t="s">
        <v>97</v>
      </c>
      <c r="B48" s="6" t="s">
        <v>834</v>
      </c>
      <c r="C48" s="212"/>
      <c r="D48" s="212"/>
      <c r="E48" s="212"/>
      <c r="F48" s="218"/>
      <c r="G48" s="218"/>
      <c r="H48" s="218"/>
      <c r="I48" s="218"/>
      <c r="J48" s="218"/>
      <c r="K48" s="218"/>
      <c r="L48" s="212"/>
      <c r="M48" s="212"/>
      <c r="N48" s="212"/>
    </row>
    <row r="49" spans="1:14" ht="15" customHeight="1" x14ac:dyDescent="0.25">
      <c r="A49" s="36" t="s">
        <v>117</v>
      </c>
      <c r="B49" s="42" t="s">
        <v>835</v>
      </c>
      <c r="C49" s="213"/>
      <c r="D49" s="213"/>
      <c r="E49" s="213"/>
      <c r="F49" s="218"/>
      <c r="G49" s="218"/>
      <c r="H49" s="218"/>
      <c r="I49" s="218"/>
      <c r="J49" s="218"/>
      <c r="K49" s="218"/>
      <c r="L49" s="213"/>
      <c r="M49" s="213"/>
      <c r="N49" s="213"/>
    </row>
    <row r="50" spans="1:14" ht="15" customHeight="1" x14ac:dyDescent="0.25">
      <c r="A50" s="137" t="s">
        <v>178</v>
      </c>
      <c r="B50" s="138"/>
      <c r="C50" s="233">
        <f t="shared" ref="C50:H50" si="0">C20+C34+C45+C49</f>
        <v>100468170</v>
      </c>
      <c r="D50" s="233">
        <f t="shared" si="0"/>
        <v>107133751</v>
      </c>
      <c r="E50" s="233">
        <f t="shared" si="0"/>
        <v>107133751</v>
      </c>
      <c r="F50" s="233">
        <f t="shared" si="0"/>
        <v>4140000</v>
      </c>
      <c r="G50" s="233">
        <f t="shared" si="0"/>
        <v>5237838</v>
      </c>
      <c r="H50" s="233">
        <f t="shared" si="0"/>
        <v>5237838</v>
      </c>
      <c r="I50" s="220">
        <v>0</v>
      </c>
      <c r="J50" s="220">
        <v>0</v>
      </c>
      <c r="K50" s="220">
        <v>0</v>
      </c>
      <c r="L50" s="233">
        <v>104608170</v>
      </c>
      <c r="M50" s="233">
        <v>112371589</v>
      </c>
      <c r="N50" s="233">
        <v>112371589</v>
      </c>
    </row>
    <row r="51" spans="1:14" ht="15" customHeight="1" x14ac:dyDescent="0.25">
      <c r="A51" s="5" t="s">
        <v>777</v>
      </c>
      <c r="B51" s="6" t="s">
        <v>778</v>
      </c>
      <c r="C51" s="217"/>
      <c r="D51" s="217">
        <v>0</v>
      </c>
      <c r="E51" s="217">
        <v>0</v>
      </c>
      <c r="F51" s="218"/>
      <c r="G51" s="218"/>
      <c r="H51" s="218"/>
      <c r="I51" s="218"/>
      <c r="J51" s="218"/>
      <c r="K51" s="218"/>
      <c r="L51" s="217"/>
      <c r="M51" s="217">
        <v>0</v>
      </c>
      <c r="N51" s="217">
        <v>0</v>
      </c>
    </row>
    <row r="52" spans="1:14" ht="15" customHeight="1" x14ac:dyDescent="0.25">
      <c r="A52" s="5" t="s">
        <v>779</v>
      </c>
      <c r="B52" s="6" t="s">
        <v>780</v>
      </c>
      <c r="C52" s="217">
        <v>0</v>
      </c>
      <c r="D52" s="217">
        <v>0</v>
      </c>
      <c r="E52" s="217">
        <v>0</v>
      </c>
      <c r="F52" s="218"/>
      <c r="G52" s="218"/>
      <c r="H52" s="218"/>
      <c r="I52" s="218"/>
      <c r="J52" s="218"/>
      <c r="K52" s="218"/>
      <c r="L52" s="217">
        <v>0</v>
      </c>
      <c r="M52" s="217">
        <v>0</v>
      </c>
      <c r="N52" s="217">
        <v>0</v>
      </c>
    </row>
    <row r="53" spans="1:14" ht="15" customHeight="1" x14ac:dyDescent="0.25">
      <c r="A53" s="5" t="s">
        <v>74</v>
      </c>
      <c r="B53" s="6" t="s">
        <v>781</v>
      </c>
      <c r="C53" s="217">
        <v>0</v>
      </c>
      <c r="D53" s="217">
        <v>0</v>
      </c>
      <c r="E53" s="217">
        <v>0</v>
      </c>
      <c r="F53" s="218"/>
      <c r="G53" s="218"/>
      <c r="H53" s="218"/>
      <c r="I53" s="218"/>
      <c r="J53" s="218"/>
      <c r="K53" s="218"/>
      <c r="L53" s="217">
        <v>0</v>
      </c>
      <c r="M53" s="217">
        <v>0</v>
      </c>
      <c r="N53" s="217">
        <v>0</v>
      </c>
    </row>
    <row r="54" spans="1:14" ht="15" customHeight="1" x14ac:dyDescent="0.25">
      <c r="A54" s="5" t="s">
        <v>75</v>
      </c>
      <c r="B54" s="6" t="s">
        <v>782</v>
      </c>
      <c r="C54" s="217">
        <v>0</v>
      </c>
      <c r="D54" s="217">
        <v>0</v>
      </c>
      <c r="E54" s="217">
        <v>0</v>
      </c>
      <c r="F54" s="218"/>
      <c r="G54" s="218"/>
      <c r="H54" s="218"/>
      <c r="I54" s="218"/>
      <c r="J54" s="218"/>
      <c r="K54" s="218"/>
      <c r="L54" s="217">
        <v>0</v>
      </c>
      <c r="M54" s="217">
        <v>0</v>
      </c>
      <c r="N54" s="217">
        <v>0</v>
      </c>
    </row>
    <row r="55" spans="1:14" ht="15" customHeight="1" x14ac:dyDescent="0.25">
      <c r="A55" s="5" t="s">
        <v>76</v>
      </c>
      <c r="B55" s="6" t="s">
        <v>783</v>
      </c>
      <c r="C55" s="217">
        <v>0</v>
      </c>
      <c r="D55" s="217">
        <v>6979909</v>
      </c>
      <c r="E55" s="217">
        <v>6979909</v>
      </c>
      <c r="F55" s="218"/>
      <c r="G55" s="218"/>
      <c r="H55" s="218"/>
      <c r="I55" s="218"/>
      <c r="J55" s="218"/>
      <c r="K55" s="218"/>
      <c r="L55" s="217">
        <v>0</v>
      </c>
      <c r="M55" s="217">
        <v>6979909</v>
      </c>
      <c r="N55" s="217">
        <v>6979909</v>
      </c>
    </row>
    <row r="56" spans="1:14" ht="15" customHeight="1" x14ac:dyDescent="0.25">
      <c r="A56" s="36" t="s">
        <v>111</v>
      </c>
      <c r="B56" s="42" t="s">
        <v>784</v>
      </c>
      <c r="C56" s="216">
        <v>0</v>
      </c>
      <c r="D56" s="214">
        <v>6979909</v>
      </c>
      <c r="E56" s="214">
        <v>6979909</v>
      </c>
      <c r="F56" s="218"/>
      <c r="G56" s="218"/>
      <c r="H56" s="218"/>
      <c r="I56" s="218"/>
      <c r="J56" s="218"/>
      <c r="K56" s="218"/>
      <c r="L56" s="216">
        <v>0</v>
      </c>
      <c r="M56" s="214">
        <v>6979909</v>
      </c>
      <c r="N56" s="214">
        <v>6979909</v>
      </c>
    </row>
    <row r="57" spans="1:14" ht="15" customHeight="1" x14ac:dyDescent="0.25">
      <c r="A57" s="12" t="s">
        <v>93</v>
      </c>
      <c r="B57" s="6" t="s">
        <v>823</v>
      </c>
      <c r="C57" s="217">
        <v>0</v>
      </c>
      <c r="D57" s="217">
        <v>0</v>
      </c>
      <c r="E57" s="217">
        <v>0</v>
      </c>
      <c r="F57" s="218"/>
      <c r="G57" s="218"/>
      <c r="H57" s="218"/>
      <c r="I57" s="218"/>
      <c r="J57" s="218"/>
      <c r="K57" s="218"/>
      <c r="L57" s="217">
        <v>0</v>
      </c>
      <c r="M57" s="217">
        <v>0</v>
      </c>
      <c r="N57" s="217">
        <v>0</v>
      </c>
    </row>
    <row r="58" spans="1:14" ht="15" customHeight="1" x14ac:dyDescent="0.25">
      <c r="A58" s="12" t="s">
        <v>94</v>
      </c>
      <c r="B58" s="6" t="s">
        <v>824</v>
      </c>
      <c r="C58" s="217">
        <v>0</v>
      </c>
      <c r="D58" s="217">
        <v>0</v>
      </c>
      <c r="E58" s="217">
        <v>0</v>
      </c>
      <c r="F58" s="218"/>
      <c r="G58" s="218"/>
      <c r="H58" s="218"/>
      <c r="I58" s="218"/>
      <c r="J58" s="218"/>
      <c r="K58" s="218"/>
      <c r="L58" s="217">
        <v>0</v>
      </c>
      <c r="M58" s="217">
        <v>0</v>
      </c>
      <c r="N58" s="217">
        <v>0</v>
      </c>
    </row>
    <row r="59" spans="1:14" ht="15" customHeight="1" x14ac:dyDescent="0.25">
      <c r="A59" s="12" t="s">
        <v>825</v>
      </c>
      <c r="B59" s="6" t="s">
        <v>826</v>
      </c>
      <c r="C59" s="217">
        <v>0</v>
      </c>
      <c r="D59" s="217">
        <v>0</v>
      </c>
      <c r="E59" s="217">
        <v>0</v>
      </c>
      <c r="F59" s="218"/>
      <c r="G59" s="218"/>
      <c r="H59" s="218"/>
      <c r="I59" s="218"/>
      <c r="J59" s="218"/>
      <c r="K59" s="218"/>
      <c r="L59" s="217">
        <v>0</v>
      </c>
      <c r="M59" s="217">
        <v>0</v>
      </c>
      <c r="N59" s="217">
        <v>0</v>
      </c>
    </row>
    <row r="60" spans="1:14" ht="15" customHeight="1" x14ac:dyDescent="0.25">
      <c r="A60" s="12" t="s">
        <v>95</v>
      </c>
      <c r="B60" s="6" t="s">
        <v>827</v>
      </c>
      <c r="C60" s="217">
        <v>0</v>
      </c>
      <c r="D60" s="217">
        <v>0</v>
      </c>
      <c r="E60" s="217">
        <v>0</v>
      </c>
      <c r="F60" s="218"/>
      <c r="G60" s="218"/>
      <c r="H60" s="218"/>
      <c r="I60" s="218"/>
      <c r="J60" s="218"/>
      <c r="K60" s="218"/>
      <c r="L60" s="217">
        <v>0</v>
      </c>
      <c r="M60" s="217">
        <v>0</v>
      </c>
      <c r="N60" s="217">
        <v>0</v>
      </c>
    </row>
    <row r="61" spans="1:14" ht="15" customHeight="1" x14ac:dyDescent="0.25">
      <c r="A61" s="12" t="s">
        <v>828</v>
      </c>
      <c r="B61" s="6" t="s">
        <v>829</v>
      </c>
      <c r="C61" s="217">
        <v>0</v>
      </c>
      <c r="D61" s="217">
        <v>0</v>
      </c>
      <c r="E61" s="217">
        <v>0</v>
      </c>
      <c r="F61" s="218"/>
      <c r="G61" s="218"/>
      <c r="H61" s="218"/>
      <c r="I61" s="218"/>
      <c r="J61" s="218"/>
      <c r="K61" s="218"/>
      <c r="L61" s="217">
        <v>0</v>
      </c>
      <c r="M61" s="217">
        <v>0</v>
      </c>
      <c r="N61" s="217">
        <v>0</v>
      </c>
    </row>
    <row r="62" spans="1:14" ht="15" customHeight="1" x14ac:dyDescent="0.25">
      <c r="A62" s="36" t="s">
        <v>116</v>
      </c>
      <c r="B62" s="42" t="s">
        <v>830</v>
      </c>
      <c r="C62" s="217">
        <v>0</v>
      </c>
      <c r="D62" s="217">
        <v>0</v>
      </c>
      <c r="E62" s="217">
        <v>0</v>
      </c>
      <c r="F62" s="218"/>
      <c r="G62" s="218"/>
      <c r="H62" s="218"/>
      <c r="I62" s="218"/>
      <c r="J62" s="218"/>
      <c r="K62" s="218"/>
      <c r="L62" s="217">
        <v>0</v>
      </c>
      <c r="M62" s="217">
        <v>0</v>
      </c>
      <c r="N62" s="217">
        <v>0</v>
      </c>
    </row>
    <row r="63" spans="1:14" ht="15" customHeight="1" x14ac:dyDescent="0.25">
      <c r="A63" s="12" t="s">
        <v>836</v>
      </c>
      <c r="B63" s="6" t="s">
        <v>837</v>
      </c>
      <c r="C63" s="217">
        <v>0</v>
      </c>
      <c r="D63" s="217">
        <v>0</v>
      </c>
      <c r="E63" s="217">
        <v>0</v>
      </c>
      <c r="F63" s="218"/>
      <c r="G63" s="218"/>
      <c r="H63" s="218"/>
      <c r="I63" s="218"/>
      <c r="J63" s="218"/>
      <c r="K63" s="218"/>
      <c r="L63" s="217">
        <v>0</v>
      </c>
      <c r="M63" s="217">
        <v>0</v>
      </c>
      <c r="N63" s="217">
        <v>0</v>
      </c>
    </row>
    <row r="64" spans="1:14" ht="15" customHeight="1" x14ac:dyDescent="0.25">
      <c r="A64" s="5" t="s">
        <v>98</v>
      </c>
      <c r="B64" s="6" t="s">
        <v>838</v>
      </c>
      <c r="C64" s="217">
        <v>0</v>
      </c>
      <c r="D64" s="217">
        <v>0</v>
      </c>
      <c r="E64" s="217">
        <v>0</v>
      </c>
      <c r="F64" s="218"/>
      <c r="G64" s="218"/>
      <c r="H64" s="218"/>
      <c r="I64" s="218"/>
      <c r="J64" s="218"/>
      <c r="K64" s="218"/>
      <c r="L64" s="217">
        <v>0</v>
      </c>
      <c r="M64" s="217">
        <v>0</v>
      </c>
      <c r="N64" s="217">
        <v>0</v>
      </c>
    </row>
    <row r="65" spans="1:14" ht="15" customHeight="1" x14ac:dyDescent="0.25">
      <c r="A65" s="12" t="s">
        <v>99</v>
      </c>
      <c r="B65" s="6" t="s">
        <v>839</v>
      </c>
      <c r="C65" s="217">
        <v>0</v>
      </c>
      <c r="D65" s="217">
        <v>0</v>
      </c>
      <c r="E65" s="217">
        <v>0</v>
      </c>
      <c r="F65" s="218"/>
      <c r="G65" s="218"/>
      <c r="H65" s="218"/>
      <c r="I65" s="218"/>
      <c r="J65" s="218"/>
      <c r="K65" s="218"/>
      <c r="L65" s="217">
        <v>0</v>
      </c>
      <c r="M65" s="217">
        <v>0</v>
      </c>
      <c r="N65" s="217">
        <v>0</v>
      </c>
    </row>
    <row r="66" spans="1:14" ht="15" customHeight="1" x14ac:dyDescent="0.25">
      <c r="A66" s="36" t="s">
        <v>119</v>
      </c>
      <c r="B66" s="42" t="s">
        <v>840</v>
      </c>
      <c r="C66" s="217">
        <v>0</v>
      </c>
      <c r="D66" s="217">
        <v>0</v>
      </c>
      <c r="E66" s="217">
        <v>0</v>
      </c>
      <c r="F66" s="218"/>
      <c r="G66" s="218"/>
      <c r="H66" s="218"/>
      <c r="I66" s="218"/>
      <c r="J66" s="218"/>
      <c r="K66" s="218"/>
      <c r="L66" s="217">
        <v>0</v>
      </c>
      <c r="M66" s="217">
        <v>0</v>
      </c>
      <c r="N66" s="217">
        <v>0</v>
      </c>
    </row>
    <row r="67" spans="1:14" ht="15" customHeight="1" x14ac:dyDescent="0.25">
      <c r="A67" s="137" t="s">
        <v>177</v>
      </c>
      <c r="B67" s="138"/>
      <c r="C67" s="219">
        <v>0</v>
      </c>
      <c r="D67" s="219">
        <v>6979909</v>
      </c>
      <c r="E67" s="219">
        <v>6979909</v>
      </c>
      <c r="F67" s="220"/>
      <c r="G67" s="220"/>
      <c r="H67" s="220"/>
      <c r="I67" s="220"/>
      <c r="J67" s="220"/>
      <c r="K67" s="220"/>
      <c r="L67" s="219">
        <v>0</v>
      </c>
      <c r="M67" s="219">
        <v>6979909</v>
      </c>
      <c r="N67" s="219">
        <v>6979909</v>
      </c>
    </row>
    <row r="68" spans="1:14" ht="15.75" x14ac:dyDescent="0.25">
      <c r="A68" s="126" t="s">
        <v>118</v>
      </c>
      <c r="B68" s="121" t="s">
        <v>841</v>
      </c>
      <c r="C68" s="215">
        <f t="shared" ref="C68:H68" si="1">C50+C67</f>
        <v>100468170</v>
      </c>
      <c r="D68" s="215">
        <f t="shared" si="1"/>
        <v>114113660</v>
      </c>
      <c r="E68" s="215">
        <f t="shared" si="1"/>
        <v>114113660</v>
      </c>
      <c r="F68" s="236">
        <f t="shared" si="1"/>
        <v>4140000</v>
      </c>
      <c r="G68" s="236">
        <f t="shared" si="1"/>
        <v>5237838</v>
      </c>
      <c r="H68" s="236">
        <f t="shared" si="1"/>
        <v>5237838</v>
      </c>
      <c r="I68" s="221"/>
      <c r="J68" s="221"/>
      <c r="K68" s="221"/>
      <c r="L68" s="215">
        <v>104608170</v>
      </c>
      <c r="M68" s="215">
        <v>119351498</v>
      </c>
      <c r="N68" s="215">
        <v>119351498</v>
      </c>
    </row>
    <row r="69" spans="1:14" ht="15.75" x14ac:dyDescent="0.25">
      <c r="A69" s="128" t="s">
        <v>230</v>
      </c>
      <c r="B69" s="129"/>
      <c r="C69" s="235">
        <v>0</v>
      </c>
      <c r="D69" s="235">
        <v>0</v>
      </c>
      <c r="E69" s="235">
        <v>0</v>
      </c>
      <c r="F69" s="235">
        <v>0</v>
      </c>
      <c r="G69" s="235">
        <v>0</v>
      </c>
      <c r="H69" s="235">
        <v>0</v>
      </c>
      <c r="I69" s="235">
        <v>0</v>
      </c>
      <c r="J69" s="235">
        <v>0</v>
      </c>
      <c r="K69" s="235">
        <v>0</v>
      </c>
      <c r="L69" s="235">
        <v>0</v>
      </c>
      <c r="M69" s="235">
        <v>0</v>
      </c>
      <c r="N69" s="235">
        <v>0</v>
      </c>
    </row>
    <row r="70" spans="1:14" ht="15.75" x14ac:dyDescent="0.25">
      <c r="A70" s="128" t="s">
        <v>231</v>
      </c>
      <c r="B70" s="129"/>
      <c r="C70" s="235">
        <v>0</v>
      </c>
      <c r="D70" s="235">
        <v>0</v>
      </c>
      <c r="E70" s="235">
        <v>0</v>
      </c>
      <c r="F70" s="235">
        <f>F67-'kiadások önk'!F98</f>
        <v>0</v>
      </c>
      <c r="G70" s="235">
        <f>G67-'kiadások önk'!G98</f>
        <v>0</v>
      </c>
      <c r="H70" s="235">
        <f>H67-'kiadások önk'!H98</f>
        <v>0</v>
      </c>
      <c r="I70" s="235">
        <f>I67-'kiadások önk'!I98</f>
        <v>0</v>
      </c>
      <c r="J70" s="235">
        <f>J67-'kiadások önk'!J98</f>
        <v>0</v>
      </c>
      <c r="K70" s="235">
        <f>K67-'kiadások önk'!K98</f>
        <v>0</v>
      </c>
      <c r="L70" s="235">
        <v>0</v>
      </c>
      <c r="M70" s="235">
        <v>0</v>
      </c>
      <c r="N70" s="235">
        <v>0</v>
      </c>
    </row>
    <row r="71" spans="1:14" x14ac:dyDescent="0.25">
      <c r="A71" s="34" t="s">
        <v>100</v>
      </c>
      <c r="B71" s="5" t="s">
        <v>842</v>
      </c>
      <c r="C71" s="217">
        <v>0</v>
      </c>
      <c r="D71" s="217">
        <v>0</v>
      </c>
      <c r="E71" s="217">
        <v>0</v>
      </c>
      <c r="F71" s="218"/>
      <c r="G71" s="218"/>
      <c r="H71" s="218"/>
      <c r="I71" s="218"/>
      <c r="J71" s="218"/>
      <c r="K71" s="218"/>
      <c r="L71" s="217">
        <v>0</v>
      </c>
      <c r="M71" s="217">
        <v>0</v>
      </c>
      <c r="N71" s="217">
        <v>0</v>
      </c>
    </row>
    <row r="72" spans="1:14" x14ac:dyDescent="0.25">
      <c r="A72" s="12" t="s">
        <v>843</v>
      </c>
      <c r="B72" s="5" t="s">
        <v>844</v>
      </c>
      <c r="C72" s="217">
        <v>0</v>
      </c>
      <c r="D72" s="217">
        <v>0</v>
      </c>
      <c r="E72" s="217">
        <v>0</v>
      </c>
      <c r="F72" s="218"/>
      <c r="G72" s="218"/>
      <c r="H72" s="218"/>
      <c r="I72" s="218"/>
      <c r="J72" s="218"/>
      <c r="K72" s="218"/>
      <c r="L72" s="217">
        <v>0</v>
      </c>
      <c r="M72" s="217">
        <v>0</v>
      </c>
      <c r="N72" s="217">
        <v>0</v>
      </c>
    </row>
    <row r="73" spans="1:14" x14ac:dyDescent="0.25">
      <c r="A73" s="34" t="s">
        <v>101</v>
      </c>
      <c r="B73" s="5" t="s">
        <v>845</v>
      </c>
      <c r="C73" s="217">
        <v>0</v>
      </c>
      <c r="D73" s="217">
        <v>0</v>
      </c>
      <c r="E73" s="217">
        <v>0</v>
      </c>
      <c r="F73" s="218"/>
      <c r="G73" s="218"/>
      <c r="H73" s="218"/>
      <c r="I73" s="218"/>
      <c r="J73" s="218"/>
      <c r="K73" s="218"/>
      <c r="L73" s="217">
        <v>0</v>
      </c>
      <c r="M73" s="217">
        <v>0</v>
      </c>
      <c r="N73" s="217">
        <v>0</v>
      </c>
    </row>
    <row r="74" spans="1:14" x14ac:dyDescent="0.25">
      <c r="A74" s="14" t="s">
        <v>120</v>
      </c>
      <c r="B74" s="7" t="s">
        <v>846</v>
      </c>
      <c r="C74" s="217">
        <v>0</v>
      </c>
      <c r="D74" s="217">
        <v>0</v>
      </c>
      <c r="E74" s="217">
        <v>0</v>
      </c>
      <c r="F74" s="218"/>
      <c r="G74" s="218"/>
      <c r="H74" s="218"/>
      <c r="I74" s="218"/>
      <c r="J74" s="218"/>
      <c r="K74" s="218"/>
      <c r="L74" s="217">
        <v>0</v>
      </c>
      <c r="M74" s="217">
        <v>0</v>
      </c>
      <c r="N74" s="217">
        <v>0</v>
      </c>
    </row>
    <row r="75" spans="1:14" x14ac:dyDescent="0.25">
      <c r="A75" s="12" t="s">
        <v>102</v>
      </c>
      <c r="B75" s="5" t="s">
        <v>847</v>
      </c>
      <c r="C75" s="217">
        <v>0</v>
      </c>
      <c r="D75" s="217">
        <v>0</v>
      </c>
      <c r="E75" s="217">
        <v>0</v>
      </c>
      <c r="F75" s="218"/>
      <c r="G75" s="218"/>
      <c r="H75" s="218"/>
      <c r="I75" s="218"/>
      <c r="J75" s="218"/>
      <c r="K75" s="218"/>
      <c r="L75" s="217">
        <v>0</v>
      </c>
      <c r="M75" s="217">
        <v>0</v>
      </c>
      <c r="N75" s="217">
        <v>0</v>
      </c>
    </row>
    <row r="76" spans="1:14" x14ac:dyDescent="0.25">
      <c r="A76" s="34" t="s">
        <v>848</v>
      </c>
      <c r="B76" s="5" t="s">
        <v>849</v>
      </c>
      <c r="C76" s="217">
        <v>0</v>
      </c>
      <c r="D76" s="217">
        <v>0</v>
      </c>
      <c r="E76" s="217">
        <v>0</v>
      </c>
      <c r="F76" s="218"/>
      <c r="G76" s="218"/>
      <c r="H76" s="218"/>
      <c r="I76" s="218"/>
      <c r="J76" s="218"/>
      <c r="K76" s="218"/>
      <c r="L76" s="217">
        <v>0</v>
      </c>
      <c r="M76" s="217">
        <v>0</v>
      </c>
      <c r="N76" s="217">
        <v>0</v>
      </c>
    </row>
    <row r="77" spans="1:14" x14ac:dyDescent="0.25">
      <c r="A77" s="12" t="s">
        <v>103</v>
      </c>
      <c r="B77" s="5" t="s">
        <v>850</v>
      </c>
      <c r="C77" s="217">
        <v>0</v>
      </c>
      <c r="D77" s="217">
        <v>0</v>
      </c>
      <c r="E77" s="217">
        <v>0</v>
      </c>
      <c r="F77" s="218"/>
      <c r="G77" s="218"/>
      <c r="H77" s="218"/>
      <c r="I77" s="218"/>
      <c r="J77" s="218"/>
      <c r="K77" s="218"/>
      <c r="L77" s="217">
        <v>0</v>
      </c>
      <c r="M77" s="217">
        <v>0</v>
      </c>
      <c r="N77" s="217">
        <v>0</v>
      </c>
    </row>
    <row r="78" spans="1:14" x14ac:dyDescent="0.25">
      <c r="A78" s="34" t="s">
        <v>851</v>
      </c>
      <c r="B78" s="5" t="s">
        <v>852</v>
      </c>
      <c r="C78" s="217">
        <v>0</v>
      </c>
      <c r="D78" s="217">
        <v>0</v>
      </c>
      <c r="E78" s="217">
        <v>0</v>
      </c>
      <c r="F78" s="218"/>
      <c r="G78" s="218"/>
      <c r="H78" s="218"/>
      <c r="I78" s="218"/>
      <c r="J78" s="218"/>
      <c r="K78" s="218"/>
      <c r="L78" s="217">
        <v>0</v>
      </c>
      <c r="M78" s="217">
        <v>0</v>
      </c>
      <c r="N78" s="217">
        <v>0</v>
      </c>
    </row>
    <row r="79" spans="1:14" x14ac:dyDescent="0.25">
      <c r="A79" s="13" t="s">
        <v>121</v>
      </c>
      <c r="B79" s="7" t="s">
        <v>853</v>
      </c>
      <c r="C79" s="217">
        <v>0</v>
      </c>
      <c r="D79" s="217">
        <v>0</v>
      </c>
      <c r="E79" s="217">
        <v>0</v>
      </c>
      <c r="F79" s="218"/>
      <c r="G79" s="218"/>
      <c r="H79" s="218"/>
      <c r="I79" s="218"/>
      <c r="J79" s="218"/>
      <c r="K79" s="218"/>
      <c r="L79" s="217">
        <v>0</v>
      </c>
      <c r="M79" s="217">
        <v>0</v>
      </c>
      <c r="N79" s="217">
        <v>0</v>
      </c>
    </row>
    <row r="80" spans="1:14" x14ac:dyDescent="0.25">
      <c r="A80" s="5" t="s">
        <v>228</v>
      </c>
      <c r="B80" s="5" t="s">
        <v>854</v>
      </c>
      <c r="C80" s="212">
        <v>3837231</v>
      </c>
      <c r="D80" s="212">
        <v>3591954</v>
      </c>
      <c r="E80" s="212">
        <v>3591954</v>
      </c>
      <c r="F80" s="218"/>
      <c r="G80" s="218"/>
      <c r="H80" s="218"/>
      <c r="I80" s="218"/>
      <c r="J80" s="218"/>
      <c r="K80" s="218"/>
      <c r="L80" s="212">
        <v>3837231</v>
      </c>
      <c r="M80" s="212">
        <v>3591954</v>
      </c>
      <c r="N80" s="212">
        <v>3591954</v>
      </c>
    </row>
    <row r="81" spans="1:14" x14ac:dyDescent="0.25">
      <c r="A81" s="5" t="s">
        <v>229</v>
      </c>
      <c r="B81" s="5" t="s">
        <v>854</v>
      </c>
      <c r="C81" s="217">
        <v>1490490</v>
      </c>
      <c r="D81" s="217">
        <v>1490490</v>
      </c>
      <c r="E81" s="217">
        <v>1490490</v>
      </c>
      <c r="F81" s="218"/>
      <c r="G81" s="218"/>
      <c r="H81" s="218"/>
      <c r="I81" s="218"/>
      <c r="J81" s="218"/>
      <c r="K81" s="218"/>
      <c r="L81" s="217">
        <v>1490490</v>
      </c>
      <c r="M81" s="217">
        <v>1490490</v>
      </c>
      <c r="N81" s="217">
        <v>1490490</v>
      </c>
    </row>
    <row r="82" spans="1:14" x14ac:dyDescent="0.25">
      <c r="A82" s="5" t="s">
        <v>226</v>
      </c>
      <c r="B82" s="5" t="s">
        <v>855</v>
      </c>
      <c r="C82" s="217">
        <v>0</v>
      </c>
      <c r="D82" s="217">
        <v>0</v>
      </c>
      <c r="E82" s="217">
        <v>0</v>
      </c>
      <c r="F82" s="218"/>
      <c r="G82" s="218"/>
      <c r="H82" s="218"/>
      <c r="I82" s="218"/>
      <c r="J82" s="218"/>
      <c r="K82" s="218"/>
      <c r="L82" s="217">
        <v>0</v>
      </c>
      <c r="M82" s="217">
        <v>0</v>
      </c>
      <c r="N82" s="217">
        <v>0</v>
      </c>
    </row>
    <row r="83" spans="1:14" x14ac:dyDescent="0.25">
      <c r="A83" s="5" t="s">
        <v>227</v>
      </c>
      <c r="B83" s="5" t="s">
        <v>855</v>
      </c>
      <c r="C83" s="217">
        <v>0</v>
      </c>
      <c r="D83" s="217">
        <v>0</v>
      </c>
      <c r="E83" s="217">
        <v>0</v>
      </c>
      <c r="F83" s="218"/>
      <c r="G83" s="218"/>
      <c r="H83" s="218"/>
      <c r="I83" s="218"/>
      <c r="J83" s="218"/>
      <c r="K83" s="218"/>
      <c r="L83" s="217">
        <v>0</v>
      </c>
      <c r="M83" s="217">
        <v>0</v>
      </c>
      <c r="N83" s="217">
        <v>0</v>
      </c>
    </row>
    <row r="84" spans="1:14" x14ac:dyDescent="0.25">
      <c r="A84" s="7" t="s">
        <v>122</v>
      </c>
      <c r="B84" s="7" t="s">
        <v>856</v>
      </c>
      <c r="C84" s="214">
        <v>5327721</v>
      </c>
      <c r="D84" s="214">
        <v>5082444</v>
      </c>
      <c r="E84" s="214">
        <v>5082444</v>
      </c>
      <c r="F84" s="218"/>
      <c r="G84" s="218"/>
      <c r="H84" s="218"/>
      <c r="I84" s="218"/>
      <c r="J84" s="218"/>
      <c r="K84" s="218"/>
      <c r="L84" s="214">
        <v>5327721</v>
      </c>
      <c r="M84" s="214">
        <v>5082444</v>
      </c>
      <c r="N84" s="214">
        <v>5082444</v>
      </c>
    </row>
    <row r="85" spans="1:14" x14ac:dyDescent="0.25">
      <c r="A85" s="34" t="s">
        <v>857</v>
      </c>
      <c r="B85" s="5" t="s">
        <v>858</v>
      </c>
      <c r="C85" s="217">
        <v>0</v>
      </c>
      <c r="D85" s="217">
        <v>0</v>
      </c>
      <c r="E85" s="217">
        <v>3604420</v>
      </c>
      <c r="F85" s="218"/>
      <c r="G85" s="218"/>
      <c r="H85" s="218"/>
      <c r="I85" s="218"/>
      <c r="J85" s="218"/>
      <c r="K85" s="218"/>
      <c r="L85" s="217">
        <v>0</v>
      </c>
      <c r="M85" s="217">
        <v>0</v>
      </c>
      <c r="N85" s="217">
        <v>3604420</v>
      </c>
    </row>
    <row r="86" spans="1:14" x14ac:dyDescent="0.25">
      <c r="A86" s="34" t="s">
        <v>859</v>
      </c>
      <c r="B86" s="5" t="s">
        <v>860</v>
      </c>
      <c r="C86" s="217">
        <v>0</v>
      </c>
      <c r="D86" s="217">
        <v>0</v>
      </c>
      <c r="E86" s="217">
        <v>0</v>
      </c>
      <c r="F86" s="218"/>
      <c r="G86" s="218"/>
      <c r="H86" s="218"/>
      <c r="I86" s="218"/>
      <c r="J86" s="218"/>
      <c r="K86" s="218"/>
      <c r="L86" s="217">
        <v>0</v>
      </c>
      <c r="M86" s="217">
        <v>0</v>
      </c>
      <c r="N86" s="217">
        <v>0</v>
      </c>
    </row>
    <row r="87" spans="1:14" x14ac:dyDescent="0.25">
      <c r="A87" s="34" t="s">
        <v>861</v>
      </c>
      <c r="B87" s="5" t="s">
        <v>862</v>
      </c>
      <c r="C87" s="212">
        <v>0</v>
      </c>
      <c r="D87" s="212">
        <v>0</v>
      </c>
      <c r="E87" s="212">
        <v>0</v>
      </c>
      <c r="F87" s="218"/>
      <c r="G87" s="218"/>
      <c r="H87" s="218"/>
      <c r="I87" s="218"/>
      <c r="J87" s="218"/>
      <c r="K87" s="218"/>
      <c r="L87" s="212">
        <v>0</v>
      </c>
      <c r="M87" s="212">
        <v>0</v>
      </c>
      <c r="N87" s="212">
        <v>0</v>
      </c>
    </row>
    <row r="88" spans="1:14" x14ac:dyDescent="0.25">
      <c r="A88" s="34" t="s">
        <v>863</v>
      </c>
      <c r="B88" s="5" t="s">
        <v>864</v>
      </c>
      <c r="C88" s="217">
        <v>0</v>
      </c>
      <c r="D88" s="217">
        <v>0</v>
      </c>
      <c r="E88" s="217">
        <v>0</v>
      </c>
      <c r="F88" s="218"/>
      <c r="G88" s="218"/>
      <c r="H88" s="218"/>
      <c r="I88" s="218"/>
      <c r="J88" s="218"/>
      <c r="K88" s="218"/>
      <c r="L88" s="217">
        <v>0</v>
      </c>
      <c r="M88" s="217">
        <v>0</v>
      </c>
      <c r="N88" s="217">
        <v>0</v>
      </c>
    </row>
    <row r="89" spans="1:14" x14ac:dyDescent="0.25">
      <c r="A89" s="12" t="s">
        <v>104</v>
      </c>
      <c r="B89" s="5" t="s">
        <v>865</v>
      </c>
      <c r="C89" s="217">
        <v>0</v>
      </c>
      <c r="D89" s="217">
        <v>0</v>
      </c>
      <c r="E89" s="217">
        <v>0</v>
      </c>
      <c r="F89" s="218"/>
      <c r="G89" s="218"/>
      <c r="H89" s="218"/>
      <c r="I89" s="218"/>
      <c r="J89" s="218"/>
      <c r="K89" s="218"/>
      <c r="L89" s="217">
        <v>0</v>
      </c>
      <c r="M89" s="217">
        <v>0</v>
      </c>
      <c r="N89" s="217">
        <v>0</v>
      </c>
    </row>
    <row r="90" spans="1:14" x14ac:dyDescent="0.25">
      <c r="A90" s="14" t="s">
        <v>123</v>
      </c>
      <c r="B90" s="7" t="s">
        <v>867</v>
      </c>
      <c r="C90" s="213">
        <v>5327721</v>
      </c>
      <c r="D90" s="213">
        <v>5082444</v>
      </c>
      <c r="E90" s="213">
        <v>8686864</v>
      </c>
      <c r="F90" s="218"/>
      <c r="G90" s="218"/>
      <c r="H90" s="218"/>
      <c r="I90" s="218"/>
      <c r="J90" s="218"/>
      <c r="K90" s="218"/>
      <c r="L90" s="213">
        <v>5327721</v>
      </c>
      <c r="M90" s="213">
        <v>5082444</v>
      </c>
      <c r="N90" s="213">
        <v>8686864</v>
      </c>
    </row>
    <row r="91" spans="1:14" x14ac:dyDescent="0.25">
      <c r="A91" s="12" t="s">
        <v>868</v>
      </c>
      <c r="B91" s="5" t="s">
        <v>869</v>
      </c>
      <c r="C91" s="217">
        <v>0</v>
      </c>
      <c r="D91" s="217">
        <v>0</v>
      </c>
      <c r="E91" s="217">
        <v>0</v>
      </c>
      <c r="F91" s="218"/>
      <c r="G91" s="218"/>
      <c r="H91" s="218"/>
      <c r="I91" s="218"/>
      <c r="J91" s="218"/>
      <c r="K91" s="218"/>
      <c r="L91" s="217">
        <v>0</v>
      </c>
      <c r="M91" s="217">
        <v>0</v>
      </c>
      <c r="N91" s="217">
        <v>0</v>
      </c>
    </row>
    <row r="92" spans="1:14" x14ac:dyDescent="0.25">
      <c r="A92" s="12" t="s">
        <v>870</v>
      </c>
      <c r="B92" s="5" t="s">
        <v>871</v>
      </c>
      <c r="C92" s="217">
        <v>0</v>
      </c>
      <c r="D92" s="217">
        <v>0</v>
      </c>
      <c r="E92" s="217">
        <v>0</v>
      </c>
      <c r="F92" s="218"/>
      <c r="G92" s="218"/>
      <c r="H92" s="218"/>
      <c r="I92" s="218"/>
      <c r="J92" s="218"/>
      <c r="K92" s="218"/>
      <c r="L92" s="217">
        <v>0</v>
      </c>
      <c r="M92" s="217">
        <v>0</v>
      </c>
      <c r="N92" s="217">
        <v>0</v>
      </c>
    </row>
    <row r="93" spans="1:14" x14ac:dyDescent="0.25">
      <c r="A93" s="34" t="s">
        <v>872</v>
      </c>
      <c r="B93" s="5" t="s">
        <v>873</v>
      </c>
      <c r="C93" s="217">
        <v>0</v>
      </c>
      <c r="D93" s="217">
        <v>0</v>
      </c>
      <c r="E93" s="217">
        <v>0</v>
      </c>
      <c r="F93" s="218"/>
      <c r="G93" s="218"/>
      <c r="H93" s="218"/>
      <c r="I93" s="218"/>
      <c r="J93" s="218"/>
      <c r="K93" s="218"/>
      <c r="L93" s="217">
        <v>0</v>
      </c>
      <c r="M93" s="217">
        <v>0</v>
      </c>
      <c r="N93" s="217">
        <v>0</v>
      </c>
    </row>
    <row r="94" spans="1:14" x14ac:dyDescent="0.25">
      <c r="A94" s="34" t="s">
        <v>105</v>
      </c>
      <c r="B94" s="5" t="s">
        <v>874</v>
      </c>
      <c r="C94" s="217">
        <v>0</v>
      </c>
      <c r="D94" s="217">
        <v>0</v>
      </c>
      <c r="E94" s="217">
        <v>0</v>
      </c>
      <c r="F94" s="218"/>
      <c r="G94" s="218"/>
      <c r="H94" s="218"/>
      <c r="I94" s="218"/>
      <c r="J94" s="218"/>
      <c r="K94" s="218"/>
      <c r="L94" s="217">
        <v>0</v>
      </c>
      <c r="M94" s="217">
        <v>0</v>
      </c>
      <c r="N94" s="217">
        <v>0</v>
      </c>
    </row>
    <row r="95" spans="1:14" x14ac:dyDescent="0.25">
      <c r="A95" s="13" t="s">
        <v>124</v>
      </c>
      <c r="B95" s="7" t="s">
        <v>875</v>
      </c>
      <c r="C95" s="217">
        <v>0</v>
      </c>
      <c r="D95" s="217">
        <v>0</v>
      </c>
      <c r="E95" s="217">
        <v>0</v>
      </c>
      <c r="F95" s="218"/>
      <c r="G95" s="218"/>
      <c r="H95" s="218"/>
      <c r="I95" s="218"/>
      <c r="J95" s="218"/>
      <c r="K95" s="218"/>
      <c r="L95" s="217">
        <v>0</v>
      </c>
      <c r="M95" s="217">
        <v>0</v>
      </c>
      <c r="N95" s="217">
        <v>0</v>
      </c>
    </row>
    <row r="96" spans="1:14" x14ac:dyDescent="0.25">
      <c r="A96" s="14" t="s">
        <v>876</v>
      </c>
      <c r="B96" s="7" t="s">
        <v>877</v>
      </c>
      <c r="C96" s="217">
        <v>0</v>
      </c>
      <c r="D96" s="217">
        <v>0</v>
      </c>
      <c r="E96" s="217">
        <v>0</v>
      </c>
      <c r="F96" s="218"/>
      <c r="G96" s="218"/>
      <c r="H96" s="218"/>
      <c r="I96" s="218"/>
      <c r="J96" s="218"/>
      <c r="K96" s="218"/>
      <c r="L96" s="217">
        <v>0</v>
      </c>
      <c r="M96" s="217">
        <v>0</v>
      </c>
      <c r="N96" s="217">
        <v>0</v>
      </c>
    </row>
    <row r="97" spans="1:14" ht="15.75" x14ac:dyDescent="0.25">
      <c r="A97" s="124" t="s">
        <v>125</v>
      </c>
      <c r="B97" s="125" t="s">
        <v>878</v>
      </c>
      <c r="C97" s="215">
        <v>5327721</v>
      </c>
      <c r="D97" s="215">
        <v>5082444</v>
      </c>
      <c r="E97" s="215">
        <v>8686864</v>
      </c>
      <c r="F97" s="221"/>
      <c r="G97" s="221"/>
      <c r="H97" s="221"/>
      <c r="I97" s="221"/>
      <c r="J97" s="221"/>
      <c r="K97" s="221"/>
      <c r="L97" s="215">
        <v>5327721</v>
      </c>
      <c r="M97" s="215">
        <v>5082444</v>
      </c>
      <c r="N97" s="215">
        <v>8686864</v>
      </c>
    </row>
    <row r="98" spans="1:14" ht="15.75" x14ac:dyDescent="0.25">
      <c r="A98" s="254" t="s">
        <v>107</v>
      </c>
      <c r="B98" s="253"/>
      <c r="C98" s="281">
        <f>C68+C97</f>
        <v>105795891</v>
      </c>
      <c r="D98" s="281">
        <f>D68+D97</f>
        <v>119196104</v>
      </c>
      <c r="E98" s="281">
        <f>E68+E97</f>
        <v>122800524</v>
      </c>
      <c r="F98" s="316">
        <f>F68</f>
        <v>4140000</v>
      </c>
      <c r="G98" s="316">
        <f>G68</f>
        <v>5237838</v>
      </c>
      <c r="H98" s="316">
        <f>H68</f>
        <v>5237838</v>
      </c>
      <c r="I98" s="282"/>
      <c r="J98" s="282"/>
      <c r="K98" s="282"/>
      <c r="L98" s="281">
        <v>109935891</v>
      </c>
      <c r="M98" s="281">
        <v>124433942</v>
      </c>
      <c r="N98" s="281">
        <v>128038362</v>
      </c>
    </row>
  </sheetData>
  <mergeCells count="9">
    <mergeCell ref="I5:K5"/>
    <mergeCell ref="L5:N5"/>
    <mergeCell ref="A1:N1"/>
    <mergeCell ref="A2:N2"/>
    <mergeCell ref="A5:A6"/>
    <mergeCell ref="B5:B6"/>
    <mergeCell ref="C5:E5"/>
    <mergeCell ref="F5:H5"/>
    <mergeCell ref="B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topLeftCell="B1" workbookViewId="0">
      <selection activeCell="B4" sqref="B4:N4"/>
    </sheetView>
  </sheetViews>
  <sheetFormatPr defaultRowHeight="15" x14ac:dyDescent="0.25"/>
  <cols>
    <col min="1" max="1" width="92.5703125" customWidth="1"/>
    <col min="3" max="3" width="19.5703125" customWidth="1"/>
    <col min="4" max="4" width="21.28515625" customWidth="1"/>
    <col min="5" max="5" width="19.85546875" customWidth="1"/>
    <col min="6" max="7" width="12.28515625" customWidth="1"/>
    <col min="8" max="8" width="11.28515625" customWidth="1"/>
    <col min="9" max="9" width="13.5703125" bestFit="1" customWidth="1"/>
    <col min="10" max="10" width="13.85546875" customWidth="1"/>
    <col min="11" max="11" width="14.7109375" customWidth="1"/>
    <col min="12" max="12" width="19.140625" customWidth="1"/>
    <col min="13" max="13" width="19.7109375" customWidth="1"/>
    <col min="14" max="14" width="19.140625" customWidth="1"/>
  </cols>
  <sheetData>
    <row r="1" spans="1:14" ht="24" customHeight="1" x14ac:dyDescent="0.25">
      <c r="A1" s="465" t="s">
        <v>976</v>
      </c>
      <c r="B1" s="481"/>
      <c r="C1" s="481"/>
      <c r="D1" s="481"/>
      <c r="E1" s="481"/>
      <c r="F1" s="467"/>
      <c r="G1" s="468"/>
      <c r="H1" s="468"/>
      <c r="I1" s="468"/>
      <c r="J1" s="468"/>
      <c r="K1" s="468"/>
      <c r="L1" s="468"/>
      <c r="M1" s="468"/>
      <c r="N1" s="468"/>
    </row>
    <row r="2" spans="1:14" ht="24" customHeight="1" x14ac:dyDescent="0.25">
      <c r="A2" s="469" t="s">
        <v>910</v>
      </c>
      <c r="B2" s="466"/>
      <c r="C2" s="466"/>
      <c r="D2" s="466"/>
      <c r="E2" s="466"/>
      <c r="F2" s="467"/>
      <c r="G2" s="468"/>
      <c r="H2" s="468"/>
      <c r="I2" s="468"/>
      <c r="J2" s="468"/>
      <c r="K2" s="468"/>
      <c r="L2" s="468"/>
      <c r="M2" s="468"/>
      <c r="N2" s="468"/>
    </row>
    <row r="3" spans="1:14" ht="18" x14ac:dyDescent="0.25">
      <c r="A3" s="40"/>
    </row>
    <row r="4" spans="1:14" x14ac:dyDescent="0.25">
      <c r="A4" s="170" t="s">
        <v>962</v>
      </c>
      <c r="B4" s="479" t="s">
        <v>999</v>
      </c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30" customHeight="1" x14ac:dyDescent="0.25">
      <c r="A5" s="475" t="s">
        <v>576</v>
      </c>
      <c r="B5" s="477" t="s">
        <v>577</v>
      </c>
      <c r="C5" s="480" t="s">
        <v>179</v>
      </c>
      <c r="D5" s="480"/>
      <c r="E5" s="480"/>
      <c r="F5" s="480" t="s">
        <v>180</v>
      </c>
      <c r="G5" s="480"/>
      <c r="H5" s="480"/>
      <c r="I5" s="480" t="s">
        <v>181</v>
      </c>
      <c r="J5" s="480"/>
      <c r="K5" s="480"/>
      <c r="L5" s="473" t="s">
        <v>283</v>
      </c>
      <c r="M5" s="473"/>
      <c r="N5" s="473"/>
    </row>
    <row r="6" spans="1:14" ht="26.25" customHeight="1" x14ac:dyDescent="0.25">
      <c r="A6" s="483"/>
      <c r="B6" s="484"/>
      <c r="C6" s="3" t="s">
        <v>285</v>
      </c>
      <c r="D6" s="3" t="s">
        <v>313</v>
      </c>
      <c r="E6" s="97" t="s">
        <v>314</v>
      </c>
      <c r="F6" s="3" t="s">
        <v>285</v>
      </c>
      <c r="G6" s="3" t="s">
        <v>313</v>
      </c>
      <c r="H6" s="97" t="s">
        <v>314</v>
      </c>
      <c r="I6" s="3" t="s">
        <v>285</v>
      </c>
      <c r="J6" s="3" t="s">
        <v>313</v>
      </c>
      <c r="K6" s="97" t="s">
        <v>314</v>
      </c>
      <c r="L6" s="3" t="s">
        <v>285</v>
      </c>
      <c r="M6" s="3" t="s">
        <v>313</v>
      </c>
      <c r="N6" s="97" t="s">
        <v>314</v>
      </c>
    </row>
    <row r="7" spans="1:14" ht="15" customHeight="1" x14ac:dyDescent="0.25">
      <c r="A7" s="30" t="s">
        <v>756</v>
      </c>
      <c r="B7" s="6" t="s">
        <v>757</v>
      </c>
      <c r="C7" s="217"/>
      <c r="D7" s="217"/>
      <c r="E7" s="217"/>
      <c r="F7" s="26"/>
      <c r="G7" s="26"/>
      <c r="H7" s="26"/>
      <c r="I7" s="410"/>
      <c r="J7" s="410"/>
      <c r="K7" s="410"/>
      <c r="L7" s="411"/>
      <c r="M7" s="411"/>
      <c r="N7" s="411"/>
    </row>
    <row r="8" spans="1:14" ht="15" customHeight="1" x14ac:dyDescent="0.25">
      <c r="A8" s="5" t="s">
        <v>758</v>
      </c>
      <c r="B8" s="6" t="s">
        <v>759</v>
      </c>
      <c r="C8" s="217"/>
      <c r="D8" s="217"/>
      <c r="E8" s="217"/>
      <c r="F8" s="26"/>
      <c r="G8" s="26"/>
      <c r="H8" s="26"/>
      <c r="I8" s="410"/>
      <c r="J8" s="410"/>
      <c r="K8" s="410"/>
      <c r="L8" s="411"/>
      <c r="M8" s="411"/>
      <c r="N8" s="411"/>
    </row>
    <row r="9" spans="1:14" ht="15" customHeight="1" x14ac:dyDescent="0.25">
      <c r="A9" s="5" t="s">
        <v>760</v>
      </c>
      <c r="B9" s="6" t="s">
        <v>761</v>
      </c>
      <c r="C9" s="217"/>
      <c r="D9" s="217"/>
      <c r="E9" s="217"/>
      <c r="F9" s="26"/>
      <c r="G9" s="26"/>
      <c r="H9" s="26"/>
      <c r="I9" s="410"/>
      <c r="J9" s="410"/>
      <c r="K9" s="410"/>
      <c r="L9" s="411"/>
      <c r="M9" s="411"/>
      <c r="N9" s="411"/>
    </row>
    <row r="10" spans="1:14" ht="15" customHeight="1" x14ac:dyDescent="0.25">
      <c r="A10" s="5" t="s">
        <v>762</v>
      </c>
      <c r="B10" s="6" t="s">
        <v>763</v>
      </c>
      <c r="C10" s="217"/>
      <c r="D10" s="217"/>
      <c r="E10" s="217"/>
      <c r="F10" s="26"/>
      <c r="G10" s="26"/>
      <c r="H10" s="26"/>
      <c r="I10" s="410"/>
      <c r="J10" s="410"/>
      <c r="K10" s="410"/>
      <c r="L10" s="411"/>
      <c r="M10" s="411"/>
      <c r="N10" s="411"/>
    </row>
    <row r="11" spans="1:14" ht="15" customHeight="1" x14ac:dyDescent="0.25">
      <c r="A11" s="5" t="s">
        <v>764</v>
      </c>
      <c r="B11" s="6" t="s">
        <v>765</v>
      </c>
      <c r="C11" s="217"/>
      <c r="D11" s="217"/>
      <c r="E11" s="217"/>
      <c r="F11" s="26"/>
      <c r="G11" s="26"/>
      <c r="H11" s="26"/>
      <c r="I11" s="410"/>
      <c r="J11" s="410"/>
      <c r="K11" s="410"/>
      <c r="L11" s="411"/>
      <c r="M11" s="411"/>
      <c r="N11" s="411"/>
    </row>
    <row r="12" spans="1:14" ht="15" customHeight="1" x14ac:dyDescent="0.25">
      <c r="A12" s="5" t="s">
        <v>766</v>
      </c>
      <c r="B12" s="6" t="s">
        <v>767</v>
      </c>
      <c r="C12" s="217"/>
      <c r="D12" s="217"/>
      <c r="E12" s="217"/>
      <c r="F12" s="26"/>
      <c r="G12" s="26"/>
      <c r="H12" s="26"/>
      <c r="I12" s="410"/>
      <c r="J12" s="410"/>
      <c r="K12" s="410"/>
      <c r="L12" s="411"/>
      <c r="M12" s="411"/>
      <c r="N12" s="411"/>
    </row>
    <row r="13" spans="1:14" ht="15" customHeight="1" x14ac:dyDescent="0.25">
      <c r="A13" s="7" t="s">
        <v>109</v>
      </c>
      <c r="B13" s="8" t="s">
        <v>768</v>
      </c>
      <c r="C13" s="217"/>
      <c r="D13" s="217"/>
      <c r="E13" s="217"/>
      <c r="F13" s="26"/>
      <c r="G13" s="26"/>
      <c r="H13" s="26"/>
      <c r="I13" s="410"/>
      <c r="J13" s="410"/>
      <c r="K13" s="410"/>
      <c r="L13" s="411"/>
      <c r="M13" s="411"/>
      <c r="N13" s="411"/>
    </row>
    <row r="14" spans="1:14" ht="15" customHeight="1" x14ac:dyDescent="0.25">
      <c r="A14" s="5" t="s">
        <v>769</v>
      </c>
      <c r="B14" s="6" t="s">
        <v>770</v>
      </c>
      <c r="C14" s="217"/>
      <c r="D14" s="217"/>
      <c r="E14" s="217"/>
      <c r="F14" s="26"/>
      <c r="G14" s="26"/>
      <c r="H14" s="26"/>
      <c r="I14" s="410"/>
      <c r="J14" s="410"/>
      <c r="K14" s="410"/>
      <c r="L14" s="411"/>
      <c r="M14" s="411"/>
      <c r="N14" s="411"/>
    </row>
    <row r="15" spans="1:14" ht="15" customHeight="1" x14ac:dyDescent="0.25">
      <c r="A15" s="5" t="s">
        <v>771</v>
      </c>
      <c r="B15" s="6" t="s">
        <v>772</v>
      </c>
      <c r="C15" s="217"/>
      <c r="D15" s="217"/>
      <c r="E15" s="217"/>
      <c r="F15" s="26"/>
      <c r="G15" s="26"/>
      <c r="H15" s="26"/>
      <c r="I15" s="410"/>
      <c r="J15" s="410"/>
      <c r="K15" s="410"/>
      <c r="L15" s="411"/>
      <c r="M15" s="411"/>
      <c r="N15" s="411"/>
    </row>
    <row r="16" spans="1:14" ht="15" customHeight="1" x14ac:dyDescent="0.25">
      <c r="A16" s="5" t="s">
        <v>71</v>
      </c>
      <c r="B16" s="6" t="s">
        <v>773</v>
      </c>
      <c r="C16" s="217"/>
      <c r="D16" s="217"/>
      <c r="E16" s="217"/>
      <c r="F16" s="26"/>
      <c r="G16" s="26"/>
      <c r="H16" s="26"/>
      <c r="I16" s="410"/>
      <c r="J16" s="410"/>
      <c r="K16" s="410"/>
      <c r="L16" s="411"/>
      <c r="M16" s="411"/>
      <c r="N16" s="411"/>
    </row>
    <row r="17" spans="1:14" ht="15" customHeight="1" x14ac:dyDescent="0.25">
      <c r="A17" s="5" t="s">
        <v>72</v>
      </c>
      <c r="B17" s="6" t="s">
        <v>774</v>
      </c>
      <c r="C17" s="217"/>
      <c r="D17" s="217"/>
      <c r="E17" s="217"/>
      <c r="F17" s="26"/>
      <c r="G17" s="26"/>
      <c r="H17" s="26"/>
      <c r="I17" s="410"/>
      <c r="J17" s="410"/>
      <c r="K17" s="410"/>
      <c r="L17" s="411"/>
      <c r="M17" s="411"/>
      <c r="N17" s="411"/>
    </row>
    <row r="18" spans="1:14" ht="15" customHeight="1" x14ac:dyDescent="0.25">
      <c r="A18" s="5" t="s">
        <v>73</v>
      </c>
      <c r="B18" s="6" t="s">
        <v>775</v>
      </c>
      <c r="C18" s="217"/>
      <c r="D18" s="217"/>
      <c r="E18" s="217"/>
      <c r="F18" s="26"/>
      <c r="G18" s="26"/>
      <c r="H18" s="26"/>
      <c r="I18" s="410"/>
      <c r="J18" s="410"/>
      <c r="K18" s="410"/>
      <c r="L18" s="411"/>
      <c r="M18" s="411"/>
      <c r="N18" s="411"/>
    </row>
    <row r="19" spans="1:14" ht="15" customHeight="1" x14ac:dyDescent="0.25">
      <c r="A19" s="36" t="s">
        <v>110</v>
      </c>
      <c r="B19" s="42" t="s">
        <v>776</v>
      </c>
      <c r="C19" s="217"/>
      <c r="D19" s="217"/>
      <c r="E19" s="217"/>
      <c r="F19" s="26"/>
      <c r="G19" s="26"/>
      <c r="H19" s="26"/>
      <c r="I19" s="410"/>
      <c r="J19" s="410"/>
      <c r="K19" s="410"/>
      <c r="L19" s="411"/>
      <c r="M19" s="411"/>
      <c r="N19" s="411"/>
    </row>
    <row r="20" spans="1:14" ht="15" customHeight="1" x14ac:dyDescent="0.25">
      <c r="A20" s="5" t="s">
        <v>77</v>
      </c>
      <c r="B20" s="6" t="s">
        <v>785</v>
      </c>
      <c r="C20" s="217"/>
      <c r="D20" s="217"/>
      <c r="E20" s="217"/>
      <c r="F20" s="26"/>
      <c r="G20" s="26"/>
      <c r="H20" s="26"/>
      <c r="I20" s="410"/>
      <c r="J20" s="410"/>
      <c r="K20" s="410"/>
      <c r="L20" s="411"/>
      <c r="M20" s="411"/>
      <c r="N20" s="411"/>
    </row>
    <row r="21" spans="1:14" ht="15" customHeight="1" x14ac:dyDescent="0.25">
      <c r="A21" s="5" t="s">
        <v>78</v>
      </c>
      <c r="B21" s="6" t="s">
        <v>786</v>
      </c>
      <c r="C21" s="217"/>
      <c r="D21" s="217"/>
      <c r="E21" s="217"/>
      <c r="F21" s="26"/>
      <c r="G21" s="26"/>
      <c r="H21" s="26"/>
      <c r="I21" s="410"/>
      <c r="J21" s="410"/>
      <c r="K21" s="410"/>
      <c r="L21" s="411"/>
      <c r="M21" s="411"/>
      <c r="N21" s="411"/>
    </row>
    <row r="22" spans="1:14" ht="15" customHeight="1" x14ac:dyDescent="0.25">
      <c r="A22" s="7" t="s">
        <v>112</v>
      </c>
      <c r="B22" s="8" t="s">
        <v>787</v>
      </c>
      <c r="C22" s="217"/>
      <c r="D22" s="217"/>
      <c r="E22" s="217"/>
      <c r="F22" s="26"/>
      <c r="G22" s="26"/>
      <c r="H22" s="26"/>
      <c r="I22" s="410"/>
      <c r="J22" s="410"/>
      <c r="K22" s="410"/>
      <c r="L22" s="411"/>
      <c r="M22" s="411"/>
      <c r="N22" s="411"/>
    </row>
    <row r="23" spans="1:14" ht="15" customHeight="1" x14ac:dyDescent="0.25">
      <c r="A23" s="5" t="s">
        <v>79</v>
      </c>
      <c r="B23" s="6" t="s">
        <v>788</v>
      </c>
      <c r="C23" s="217"/>
      <c r="D23" s="217"/>
      <c r="E23" s="217"/>
      <c r="F23" s="26"/>
      <c r="G23" s="26"/>
      <c r="H23" s="26"/>
      <c r="I23" s="410"/>
      <c r="J23" s="410"/>
      <c r="K23" s="410"/>
      <c r="L23" s="411"/>
      <c r="M23" s="411"/>
      <c r="N23" s="411"/>
    </row>
    <row r="24" spans="1:14" ht="15" customHeight="1" x14ac:dyDescent="0.25">
      <c r="A24" s="5" t="s">
        <v>80</v>
      </c>
      <c r="B24" s="6" t="s">
        <v>789</v>
      </c>
      <c r="C24" s="217"/>
      <c r="D24" s="217"/>
      <c r="E24" s="217"/>
      <c r="F24" s="26"/>
      <c r="G24" s="26"/>
      <c r="H24" s="26"/>
      <c r="I24" s="410"/>
      <c r="J24" s="410"/>
      <c r="K24" s="410"/>
      <c r="L24" s="411"/>
      <c r="M24" s="411"/>
      <c r="N24" s="411"/>
    </row>
    <row r="25" spans="1:14" ht="15" customHeight="1" x14ac:dyDescent="0.25">
      <c r="A25" s="5" t="s">
        <v>81</v>
      </c>
      <c r="B25" s="6" t="s">
        <v>790</v>
      </c>
      <c r="C25" s="217"/>
      <c r="D25" s="217"/>
      <c r="E25" s="217"/>
      <c r="F25" s="26"/>
      <c r="G25" s="26"/>
      <c r="H25" s="26"/>
      <c r="I25" s="410"/>
      <c r="J25" s="410"/>
      <c r="K25" s="410"/>
      <c r="L25" s="411"/>
      <c r="M25" s="411"/>
      <c r="N25" s="411"/>
    </row>
    <row r="26" spans="1:14" ht="15" customHeight="1" x14ac:dyDescent="0.25">
      <c r="A26" s="5" t="s">
        <v>82</v>
      </c>
      <c r="B26" s="6" t="s">
        <v>791</v>
      </c>
      <c r="C26" s="217"/>
      <c r="D26" s="217"/>
      <c r="E26" s="217"/>
      <c r="F26" s="26"/>
      <c r="G26" s="26"/>
      <c r="H26" s="26"/>
      <c r="I26" s="410"/>
      <c r="J26" s="410"/>
      <c r="K26" s="410"/>
      <c r="L26" s="411"/>
      <c r="M26" s="411"/>
      <c r="N26" s="411"/>
    </row>
    <row r="27" spans="1:14" ht="15" customHeight="1" x14ac:dyDescent="0.25">
      <c r="A27" s="5" t="s">
        <v>83</v>
      </c>
      <c r="B27" s="6" t="s">
        <v>794</v>
      </c>
      <c r="C27" s="217"/>
      <c r="D27" s="217"/>
      <c r="E27" s="217"/>
      <c r="F27" s="26"/>
      <c r="G27" s="26"/>
      <c r="H27" s="26"/>
      <c r="I27" s="410"/>
      <c r="J27" s="410"/>
      <c r="K27" s="410"/>
      <c r="L27" s="411"/>
      <c r="M27" s="411"/>
      <c r="N27" s="411"/>
    </row>
    <row r="28" spans="1:14" ht="15" customHeight="1" x14ac:dyDescent="0.25">
      <c r="A28" s="5" t="s">
        <v>795</v>
      </c>
      <c r="B28" s="6" t="s">
        <v>796</v>
      </c>
      <c r="C28" s="217"/>
      <c r="D28" s="217"/>
      <c r="E28" s="217"/>
      <c r="F28" s="26"/>
      <c r="G28" s="26"/>
      <c r="H28" s="26"/>
      <c r="I28" s="410"/>
      <c r="J28" s="410"/>
      <c r="K28" s="410"/>
      <c r="L28" s="411"/>
      <c r="M28" s="411"/>
      <c r="N28" s="411"/>
    </row>
    <row r="29" spans="1:14" ht="15" customHeight="1" x14ac:dyDescent="0.25">
      <c r="A29" s="5" t="s">
        <v>84</v>
      </c>
      <c r="B29" s="6" t="s">
        <v>797</v>
      </c>
      <c r="C29" s="217"/>
      <c r="D29" s="217"/>
      <c r="E29" s="217"/>
      <c r="F29" s="26"/>
      <c r="G29" s="26"/>
      <c r="H29" s="26"/>
      <c r="I29" s="410"/>
      <c r="J29" s="410"/>
      <c r="K29" s="410"/>
      <c r="L29" s="411"/>
      <c r="M29" s="411"/>
      <c r="N29" s="411"/>
    </row>
    <row r="30" spans="1:14" ht="15" customHeight="1" x14ac:dyDescent="0.25">
      <c r="A30" s="5" t="s">
        <v>85</v>
      </c>
      <c r="B30" s="6" t="s">
        <v>802</v>
      </c>
      <c r="C30" s="217"/>
      <c r="D30" s="217"/>
      <c r="E30" s="217"/>
      <c r="F30" s="26"/>
      <c r="G30" s="26"/>
      <c r="H30" s="26"/>
      <c r="I30" s="410"/>
      <c r="J30" s="410"/>
      <c r="K30" s="410"/>
      <c r="L30" s="411"/>
      <c r="M30" s="411"/>
      <c r="N30" s="411"/>
    </row>
    <row r="31" spans="1:14" ht="15" customHeight="1" x14ac:dyDescent="0.25">
      <c r="A31" s="7" t="s">
        <v>113</v>
      </c>
      <c r="B31" s="8" t="s">
        <v>805</v>
      </c>
      <c r="C31" s="217"/>
      <c r="D31" s="217"/>
      <c r="E31" s="217"/>
      <c r="F31" s="26"/>
      <c r="G31" s="26"/>
      <c r="H31" s="26"/>
      <c r="I31" s="410"/>
      <c r="J31" s="410"/>
      <c r="K31" s="410"/>
      <c r="L31" s="411"/>
      <c r="M31" s="411"/>
      <c r="N31" s="411"/>
    </row>
    <row r="32" spans="1:14" ht="15" customHeight="1" x14ac:dyDescent="0.25">
      <c r="A32" s="5" t="s">
        <v>86</v>
      </c>
      <c r="B32" s="6" t="s">
        <v>806</v>
      </c>
      <c r="C32" s="217"/>
      <c r="D32" s="217"/>
      <c r="E32" s="217"/>
      <c r="F32" s="26"/>
      <c r="G32" s="26"/>
      <c r="H32" s="26"/>
      <c r="I32" s="410"/>
      <c r="J32" s="410"/>
      <c r="K32" s="410"/>
      <c r="L32" s="411"/>
      <c r="M32" s="411"/>
      <c r="N32" s="411"/>
    </row>
    <row r="33" spans="1:14" ht="15" customHeight="1" x14ac:dyDescent="0.25">
      <c r="A33" s="36" t="s">
        <v>114</v>
      </c>
      <c r="B33" s="42" t="s">
        <v>807</v>
      </c>
      <c r="C33" s="217"/>
      <c r="D33" s="217"/>
      <c r="E33" s="217"/>
      <c r="F33" s="26"/>
      <c r="G33" s="26"/>
      <c r="H33" s="26"/>
      <c r="I33" s="410"/>
      <c r="J33" s="410"/>
      <c r="K33" s="410"/>
      <c r="L33" s="411"/>
      <c r="M33" s="411"/>
      <c r="N33" s="411"/>
    </row>
    <row r="34" spans="1:14" ht="15" customHeight="1" x14ac:dyDescent="0.25">
      <c r="A34" s="12" t="s">
        <v>808</v>
      </c>
      <c r="B34" s="6" t="s">
        <v>809</v>
      </c>
      <c r="C34" s="217"/>
      <c r="D34" s="217"/>
      <c r="E34" s="217"/>
      <c r="F34" s="26"/>
      <c r="G34" s="26"/>
      <c r="H34" s="26"/>
      <c r="I34" s="410"/>
      <c r="J34" s="410"/>
      <c r="K34" s="410"/>
      <c r="L34" s="411"/>
      <c r="M34" s="411"/>
      <c r="N34" s="411"/>
    </row>
    <row r="35" spans="1:14" ht="15" customHeight="1" x14ac:dyDescent="0.25">
      <c r="A35" s="12" t="s">
        <v>87</v>
      </c>
      <c r="B35" s="6" t="s">
        <v>810</v>
      </c>
      <c r="C35" s="217"/>
      <c r="D35" s="217"/>
      <c r="E35" s="217"/>
      <c r="F35" s="26"/>
      <c r="G35" s="26"/>
      <c r="H35" s="26"/>
      <c r="I35" s="410"/>
      <c r="J35" s="410"/>
      <c r="K35" s="410"/>
      <c r="L35" s="411"/>
      <c r="M35" s="411"/>
      <c r="N35" s="411"/>
    </row>
    <row r="36" spans="1:14" ht="15" customHeight="1" x14ac:dyDescent="0.25">
      <c r="A36" s="12" t="s">
        <v>88</v>
      </c>
      <c r="B36" s="6" t="s">
        <v>811</v>
      </c>
      <c r="C36" s="217"/>
      <c r="D36" s="217"/>
      <c r="E36" s="217"/>
      <c r="F36" s="26"/>
      <c r="G36" s="26"/>
      <c r="H36" s="26"/>
      <c r="I36" s="410"/>
      <c r="J36" s="410">
        <v>6600</v>
      </c>
      <c r="K36" s="410">
        <v>6600</v>
      </c>
      <c r="L36" s="411"/>
      <c r="M36" s="411">
        <v>6600</v>
      </c>
      <c r="N36" s="411">
        <v>6600</v>
      </c>
    </row>
    <row r="37" spans="1:14" ht="15" customHeight="1" x14ac:dyDescent="0.25">
      <c r="A37" s="12" t="s">
        <v>89</v>
      </c>
      <c r="B37" s="6" t="s">
        <v>812</v>
      </c>
      <c r="C37" s="217"/>
      <c r="D37" s="217"/>
      <c r="E37" s="217"/>
      <c r="F37" s="26"/>
      <c r="G37" s="26"/>
      <c r="H37" s="26"/>
      <c r="I37" s="410"/>
      <c r="J37" s="410"/>
      <c r="K37" s="410"/>
      <c r="L37" s="411"/>
      <c r="M37" s="411"/>
      <c r="N37" s="411"/>
    </row>
    <row r="38" spans="1:14" ht="15" customHeight="1" x14ac:dyDescent="0.25">
      <c r="A38" s="12" t="s">
        <v>813</v>
      </c>
      <c r="B38" s="6" t="s">
        <v>814</v>
      </c>
      <c r="C38" s="217"/>
      <c r="D38" s="217"/>
      <c r="E38" s="217"/>
      <c r="F38" s="26"/>
      <c r="G38" s="26"/>
      <c r="H38" s="26"/>
      <c r="I38" s="410"/>
      <c r="J38" s="410"/>
      <c r="K38" s="410"/>
      <c r="L38" s="411"/>
      <c r="M38" s="411"/>
      <c r="N38" s="411"/>
    </row>
    <row r="39" spans="1:14" ht="15" customHeight="1" x14ac:dyDescent="0.25">
      <c r="A39" s="12" t="s">
        <v>815</v>
      </c>
      <c r="B39" s="6" t="s">
        <v>816</v>
      </c>
      <c r="C39" s="217"/>
      <c r="D39" s="217"/>
      <c r="E39" s="217"/>
      <c r="F39" s="26"/>
      <c r="G39" s="26"/>
      <c r="H39" s="26"/>
      <c r="I39" s="410"/>
      <c r="J39" s="410"/>
      <c r="K39" s="410"/>
      <c r="L39" s="411"/>
      <c r="M39" s="411"/>
      <c r="N39" s="411"/>
    </row>
    <row r="40" spans="1:14" ht="15" customHeight="1" x14ac:dyDescent="0.25">
      <c r="A40" s="12" t="s">
        <v>817</v>
      </c>
      <c r="B40" s="6" t="s">
        <v>818</v>
      </c>
      <c r="C40" s="217"/>
      <c r="D40" s="217"/>
      <c r="E40" s="217"/>
      <c r="F40" s="26"/>
      <c r="G40" s="26"/>
      <c r="H40" s="26"/>
      <c r="I40" s="410"/>
      <c r="J40" s="410"/>
      <c r="K40" s="410"/>
      <c r="L40" s="411"/>
      <c r="M40" s="411"/>
      <c r="N40" s="411"/>
    </row>
    <row r="41" spans="1:14" ht="15" customHeight="1" x14ac:dyDescent="0.25">
      <c r="A41" s="12" t="s">
        <v>90</v>
      </c>
      <c r="B41" s="6" t="s">
        <v>819</v>
      </c>
      <c r="C41" s="217"/>
      <c r="D41" s="217"/>
      <c r="E41" s="217"/>
      <c r="F41" s="26"/>
      <c r="G41" s="26"/>
      <c r="H41" s="26"/>
      <c r="I41" s="410"/>
      <c r="J41" s="410">
        <v>4</v>
      </c>
      <c r="K41" s="410">
        <v>5</v>
      </c>
      <c r="L41" s="411"/>
      <c r="M41" s="411">
        <v>4</v>
      </c>
      <c r="N41" s="411">
        <v>5</v>
      </c>
    </row>
    <row r="42" spans="1:14" ht="15" customHeight="1" x14ac:dyDescent="0.25">
      <c r="A42" s="12" t="s">
        <v>91</v>
      </c>
      <c r="B42" s="6" t="s">
        <v>820</v>
      </c>
      <c r="C42" s="217"/>
      <c r="D42" s="217"/>
      <c r="E42" s="217"/>
      <c r="F42" s="26"/>
      <c r="G42" s="26"/>
      <c r="H42" s="26"/>
      <c r="I42" s="410"/>
      <c r="J42" s="410"/>
      <c r="K42" s="410"/>
      <c r="L42" s="411"/>
      <c r="M42" s="411"/>
      <c r="N42" s="411"/>
    </row>
    <row r="43" spans="1:14" ht="15" customHeight="1" x14ac:dyDescent="0.25">
      <c r="A43" s="12" t="s">
        <v>92</v>
      </c>
      <c r="B43" s="6" t="s">
        <v>821</v>
      </c>
      <c r="C43" s="217"/>
      <c r="D43" s="217"/>
      <c r="E43" s="217"/>
      <c r="F43" s="26"/>
      <c r="G43" s="26"/>
      <c r="H43" s="26"/>
      <c r="I43" s="410"/>
      <c r="J43" s="410">
        <v>33743</v>
      </c>
      <c r="K43" s="410">
        <v>33743</v>
      </c>
      <c r="L43" s="411"/>
      <c r="M43" s="411">
        <v>33743</v>
      </c>
      <c r="N43" s="411">
        <v>33743</v>
      </c>
    </row>
    <row r="44" spans="1:14" ht="15" customHeight="1" x14ac:dyDescent="0.25">
      <c r="A44" s="41" t="s">
        <v>115</v>
      </c>
      <c r="B44" s="42" t="s">
        <v>822</v>
      </c>
      <c r="C44" s="216"/>
      <c r="D44" s="214"/>
      <c r="E44" s="214"/>
      <c r="F44" s="234"/>
      <c r="G44" s="234"/>
      <c r="H44" s="234"/>
      <c r="I44" s="410"/>
      <c r="J44" s="410">
        <v>40347</v>
      </c>
      <c r="K44" s="410">
        <v>40348</v>
      </c>
      <c r="L44" s="412"/>
      <c r="M44" s="412">
        <v>40347</v>
      </c>
      <c r="N44" s="412">
        <v>40348</v>
      </c>
    </row>
    <row r="45" spans="1:14" ht="15" customHeight="1" x14ac:dyDescent="0.25">
      <c r="A45" s="12" t="s">
        <v>831</v>
      </c>
      <c r="B45" s="6" t="s">
        <v>832</v>
      </c>
      <c r="C45" s="216"/>
      <c r="D45" s="216"/>
      <c r="E45" s="216"/>
      <c r="F45" s="26"/>
      <c r="G45" s="26"/>
      <c r="H45" s="26"/>
      <c r="I45" s="410"/>
      <c r="J45" s="410"/>
      <c r="K45" s="410"/>
      <c r="L45" s="412"/>
      <c r="M45" s="412"/>
      <c r="N45" s="412"/>
    </row>
    <row r="46" spans="1:14" ht="15" customHeight="1" x14ac:dyDescent="0.25">
      <c r="A46" s="5" t="s">
        <v>96</v>
      </c>
      <c r="B46" s="6" t="s">
        <v>833</v>
      </c>
      <c r="C46" s="217"/>
      <c r="D46" s="217"/>
      <c r="E46" s="217"/>
      <c r="F46" s="26"/>
      <c r="G46" s="26"/>
      <c r="H46" s="26"/>
      <c r="I46" s="410"/>
      <c r="J46" s="410"/>
      <c r="K46" s="410"/>
      <c r="L46" s="411"/>
      <c r="M46" s="411"/>
      <c r="N46" s="411"/>
    </row>
    <row r="47" spans="1:14" ht="15" customHeight="1" x14ac:dyDescent="0.25">
      <c r="A47" s="12" t="s">
        <v>97</v>
      </c>
      <c r="B47" s="6" t="s">
        <v>834</v>
      </c>
      <c r="C47" s="217"/>
      <c r="D47" s="217"/>
      <c r="E47" s="217"/>
      <c r="F47" s="26"/>
      <c r="G47" s="26"/>
      <c r="H47" s="26"/>
      <c r="I47" s="410"/>
      <c r="J47" s="410"/>
      <c r="K47" s="410"/>
      <c r="L47" s="411"/>
      <c r="M47" s="411"/>
      <c r="N47" s="411"/>
    </row>
    <row r="48" spans="1:14" ht="15" customHeight="1" x14ac:dyDescent="0.25">
      <c r="A48" s="36" t="s">
        <v>117</v>
      </c>
      <c r="B48" s="42" t="s">
        <v>835</v>
      </c>
      <c r="C48" s="216"/>
      <c r="D48" s="216"/>
      <c r="E48" s="216"/>
      <c r="F48" s="26"/>
      <c r="G48" s="26"/>
      <c r="H48" s="26"/>
      <c r="I48" s="410"/>
      <c r="J48" s="410"/>
      <c r="K48" s="410"/>
      <c r="L48" s="412"/>
      <c r="M48" s="412"/>
      <c r="N48" s="412"/>
    </row>
    <row r="49" spans="1:14" ht="15" customHeight="1" x14ac:dyDescent="0.25">
      <c r="A49" s="137" t="s">
        <v>178</v>
      </c>
      <c r="B49" s="138"/>
      <c r="C49" s="219"/>
      <c r="D49" s="219"/>
      <c r="E49" s="219"/>
      <c r="F49" s="139"/>
      <c r="G49" s="139"/>
      <c r="H49" s="139"/>
      <c r="I49" s="413"/>
      <c r="J49" s="413">
        <v>40347</v>
      </c>
      <c r="K49" s="413">
        <v>40348</v>
      </c>
      <c r="L49" s="414"/>
      <c r="M49" s="414">
        <v>40347</v>
      </c>
      <c r="N49" s="414">
        <v>40348</v>
      </c>
    </row>
    <row r="50" spans="1:14" ht="15" customHeight="1" x14ac:dyDescent="0.25">
      <c r="A50" s="5" t="s">
        <v>777</v>
      </c>
      <c r="B50" s="6" t="s">
        <v>778</v>
      </c>
      <c r="C50" s="217"/>
      <c r="D50" s="217"/>
      <c r="E50" s="217"/>
      <c r="F50" s="26"/>
      <c r="G50" s="26"/>
      <c r="H50" s="26"/>
      <c r="I50" s="410"/>
      <c r="J50" s="410"/>
      <c r="K50" s="410"/>
      <c r="L50" s="411"/>
      <c r="M50" s="411"/>
      <c r="N50" s="411"/>
    </row>
    <row r="51" spans="1:14" ht="15" customHeight="1" x14ac:dyDescent="0.25">
      <c r="A51" s="5" t="s">
        <v>779</v>
      </c>
      <c r="B51" s="6" t="s">
        <v>780</v>
      </c>
      <c r="C51" s="217"/>
      <c r="D51" s="217"/>
      <c r="E51" s="217"/>
      <c r="F51" s="26"/>
      <c r="G51" s="26"/>
      <c r="H51" s="26"/>
      <c r="I51" s="410"/>
      <c r="J51" s="410"/>
      <c r="K51" s="410"/>
      <c r="L51" s="411"/>
      <c r="M51" s="411"/>
      <c r="N51" s="411"/>
    </row>
    <row r="52" spans="1:14" ht="15" customHeight="1" x14ac:dyDescent="0.25">
      <c r="A52" s="5" t="s">
        <v>74</v>
      </c>
      <c r="B52" s="6" t="s">
        <v>781</v>
      </c>
      <c r="C52" s="217"/>
      <c r="D52" s="217"/>
      <c r="E52" s="217"/>
      <c r="F52" s="26"/>
      <c r="G52" s="26"/>
      <c r="H52" s="26"/>
      <c r="I52" s="410"/>
      <c r="J52" s="410"/>
      <c r="K52" s="410"/>
      <c r="L52" s="411"/>
      <c r="M52" s="411"/>
      <c r="N52" s="411"/>
    </row>
    <row r="53" spans="1:14" ht="15" customHeight="1" x14ac:dyDescent="0.25">
      <c r="A53" s="5" t="s">
        <v>75</v>
      </c>
      <c r="B53" s="6" t="s">
        <v>782</v>
      </c>
      <c r="C53" s="217"/>
      <c r="D53" s="217"/>
      <c r="E53" s="217"/>
      <c r="F53" s="26"/>
      <c r="G53" s="26"/>
      <c r="H53" s="26"/>
      <c r="I53" s="410"/>
      <c r="J53" s="410"/>
      <c r="K53" s="410"/>
      <c r="L53" s="411"/>
      <c r="M53" s="411"/>
      <c r="N53" s="411"/>
    </row>
    <row r="54" spans="1:14" ht="15" customHeight="1" x14ac:dyDescent="0.25">
      <c r="A54" s="5" t="s">
        <v>76</v>
      </c>
      <c r="B54" s="6" t="s">
        <v>783</v>
      </c>
      <c r="C54" s="217"/>
      <c r="D54" s="217"/>
      <c r="E54" s="217"/>
      <c r="F54" s="26"/>
      <c r="G54" s="26"/>
      <c r="H54" s="26"/>
      <c r="I54" s="410"/>
      <c r="J54" s="410"/>
      <c r="K54" s="410"/>
      <c r="L54" s="411"/>
      <c r="M54" s="411"/>
      <c r="N54" s="411"/>
    </row>
    <row r="55" spans="1:14" ht="15" customHeight="1" x14ac:dyDescent="0.25">
      <c r="A55" s="36" t="s">
        <v>111</v>
      </c>
      <c r="B55" s="42" t="s">
        <v>784</v>
      </c>
      <c r="C55" s="217"/>
      <c r="D55" s="217"/>
      <c r="E55" s="217"/>
      <c r="F55" s="26"/>
      <c r="G55" s="26"/>
      <c r="H55" s="26"/>
      <c r="I55" s="410"/>
      <c r="J55" s="410"/>
      <c r="K55" s="410"/>
      <c r="L55" s="411"/>
      <c r="M55" s="411"/>
      <c r="N55" s="411"/>
    </row>
    <row r="56" spans="1:14" ht="15" customHeight="1" x14ac:dyDescent="0.25">
      <c r="A56" s="12" t="s">
        <v>93</v>
      </c>
      <c r="B56" s="6" t="s">
        <v>823</v>
      </c>
      <c r="C56" s="217"/>
      <c r="D56" s="217"/>
      <c r="E56" s="217"/>
      <c r="F56" s="26"/>
      <c r="G56" s="26"/>
      <c r="H56" s="26"/>
      <c r="I56" s="410"/>
      <c r="J56" s="410"/>
      <c r="K56" s="410"/>
      <c r="L56" s="411"/>
      <c r="M56" s="411"/>
      <c r="N56" s="411"/>
    </row>
    <row r="57" spans="1:14" ht="15" customHeight="1" x14ac:dyDescent="0.25">
      <c r="A57" s="12" t="s">
        <v>94</v>
      </c>
      <c r="B57" s="6" t="s">
        <v>824</v>
      </c>
      <c r="C57" s="217"/>
      <c r="D57" s="217"/>
      <c r="E57" s="217"/>
      <c r="F57" s="26"/>
      <c r="G57" s="26"/>
      <c r="H57" s="26"/>
      <c r="I57" s="410"/>
      <c r="J57" s="410"/>
      <c r="K57" s="410"/>
      <c r="L57" s="411"/>
      <c r="M57" s="411"/>
      <c r="N57" s="411"/>
    </row>
    <row r="58" spans="1:14" ht="15" customHeight="1" x14ac:dyDescent="0.25">
      <c r="A58" s="12" t="s">
        <v>825</v>
      </c>
      <c r="B58" s="6" t="s">
        <v>826</v>
      </c>
      <c r="C58" s="217"/>
      <c r="D58" s="217"/>
      <c r="E58" s="217"/>
      <c r="F58" s="26"/>
      <c r="G58" s="26"/>
      <c r="H58" s="26"/>
      <c r="I58" s="410"/>
      <c r="J58" s="410"/>
      <c r="K58" s="410"/>
      <c r="L58" s="411"/>
      <c r="M58" s="411"/>
      <c r="N58" s="411"/>
    </row>
    <row r="59" spans="1:14" ht="15" customHeight="1" x14ac:dyDescent="0.25">
      <c r="A59" s="12" t="s">
        <v>95</v>
      </c>
      <c r="B59" s="6" t="s">
        <v>827</v>
      </c>
      <c r="C59" s="217"/>
      <c r="D59" s="217"/>
      <c r="E59" s="217"/>
      <c r="F59" s="26"/>
      <c r="G59" s="26"/>
      <c r="H59" s="26"/>
      <c r="I59" s="410"/>
      <c r="J59" s="410"/>
      <c r="K59" s="410"/>
      <c r="L59" s="411"/>
      <c r="M59" s="411"/>
      <c r="N59" s="411"/>
    </row>
    <row r="60" spans="1:14" ht="15" customHeight="1" x14ac:dyDescent="0.25">
      <c r="A60" s="12" t="s">
        <v>828</v>
      </c>
      <c r="B60" s="6" t="s">
        <v>829</v>
      </c>
      <c r="C60" s="217"/>
      <c r="D60" s="217"/>
      <c r="E60" s="217"/>
      <c r="F60" s="26"/>
      <c r="G60" s="26"/>
      <c r="H60" s="26"/>
      <c r="I60" s="410"/>
      <c r="J60" s="410"/>
      <c r="K60" s="410"/>
      <c r="L60" s="411"/>
      <c r="M60" s="411"/>
      <c r="N60" s="411"/>
    </row>
    <row r="61" spans="1:14" ht="15" customHeight="1" x14ac:dyDescent="0.25">
      <c r="A61" s="36" t="s">
        <v>116</v>
      </c>
      <c r="B61" s="42" t="s">
        <v>830</v>
      </c>
      <c r="C61" s="217"/>
      <c r="D61" s="217"/>
      <c r="E61" s="217"/>
      <c r="F61" s="26"/>
      <c r="G61" s="26"/>
      <c r="H61" s="26"/>
      <c r="I61" s="410"/>
      <c r="J61" s="410"/>
      <c r="K61" s="410"/>
      <c r="L61" s="411"/>
      <c r="M61" s="411"/>
      <c r="N61" s="411"/>
    </row>
    <row r="62" spans="1:14" ht="15" customHeight="1" x14ac:dyDescent="0.25">
      <c r="A62" s="12" t="s">
        <v>836</v>
      </c>
      <c r="B62" s="6" t="s">
        <v>837</v>
      </c>
      <c r="C62" s="217"/>
      <c r="D62" s="217"/>
      <c r="E62" s="217"/>
      <c r="F62" s="26"/>
      <c r="G62" s="26"/>
      <c r="H62" s="26"/>
      <c r="I62" s="410"/>
      <c r="J62" s="410"/>
      <c r="K62" s="410"/>
      <c r="L62" s="411"/>
      <c r="M62" s="411"/>
      <c r="N62" s="411"/>
    </row>
    <row r="63" spans="1:14" ht="15" customHeight="1" x14ac:dyDescent="0.25">
      <c r="A63" s="5" t="s">
        <v>98</v>
      </c>
      <c r="B63" s="6" t="s">
        <v>838</v>
      </c>
      <c r="C63" s="217"/>
      <c r="D63" s="217"/>
      <c r="E63" s="217"/>
      <c r="F63" s="26"/>
      <c r="G63" s="26"/>
      <c r="H63" s="26"/>
      <c r="I63" s="410"/>
      <c r="J63" s="410"/>
      <c r="K63" s="410"/>
      <c r="L63" s="411"/>
      <c r="M63" s="411"/>
      <c r="N63" s="411"/>
    </row>
    <row r="64" spans="1:14" ht="15" customHeight="1" x14ac:dyDescent="0.25">
      <c r="A64" s="12" t="s">
        <v>99</v>
      </c>
      <c r="B64" s="6" t="s">
        <v>839</v>
      </c>
      <c r="C64" s="217"/>
      <c r="D64" s="217"/>
      <c r="E64" s="217"/>
      <c r="F64" s="26"/>
      <c r="G64" s="26"/>
      <c r="H64" s="26"/>
      <c r="I64" s="410"/>
      <c r="J64" s="410"/>
      <c r="K64" s="410"/>
      <c r="L64" s="411"/>
      <c r="M64" s="411"/>
      <c r="N64" s="411"/>
    </row>
    <row r="65" spans="1:14" ht="15" customHeight="1" x14ac:dyDescent="0.25">
      <c r="A65" s="36" t="s">
        <v>119</v>
      </c>
      <c r="B65" s="42" t="s">
        <v>840</v>
      </c>
      <c r="C65" s="217"/>
      <c r="D65" s="217"/>
      <c r="E65" s="217"/>
      <c r="F65" s="26"/>
      <c r="G65" s="26"/>
      <c r="H65" s="26"/>
      <c r="I65" s="410"/>
      <c r="J65" s="410"/>
      <c r="K65" s="410"/>
      <c r="L65" s="411"/>
      <c r="M65" s="411"/>
      <c r="N65" s="411"/>
    </row>
    <row r="66" spans="1:14" ht="15" customHeight="1" x14ac:dyDescent="0.25">
      <c r="A66" s="137" t="s">
        <v>177</v>
      </c>
      <c r="B66" s="138"/>
      <c r="C66" s="219"/>
      <c r="D66" s="219"/>
      <c r="E66" s="219"/>
      <c r="F66" s="139"/>
      <c r="G66" s="139"/>
      <c r="H66" s="139"/>
      <c r="I66" s="413"/>
      <c r="J66" s="413"/>
      <c r="K66" s="413"/>
      <c r="L66" s="414"/>
      <c r="M66" s="414"/>
      <c r="N66" s="414"/>
    </row>
    <row r="67" spans="1:14" ht="15.75" x14ac:dyDescent="0.25">
      <c r="A67" s="126" t="s">
        <v>118</v>
      </c>
      <c r="B67" s="121" t="s">
        <v>841</v>
      </c>
      <c r="C67" s="215"/>
      <c r="D67" s="215"/>
      <c r="E67" s="215"/>
      <c r="F67" s="127"/>
      <c r="G67" s="127"/>
      <c r="H67" s="127"/>
      <c r="I67" s="317"/>
      <c r="J67" s="317">
        <v>40347</v>
      </c>
      <c r="K67" s="317">
        <v>40348</v>
      </c>
      <c r="L67" s="416"/>
      <c r="M67" s="416">
        <v>40347</v>
      </c>
      <c r="N67" s="416">
        <v>40348</v>
      </c>
    </row>
    <row r="68" spans="1:14" ht="15.75" x14ac:dyDescent="0.25">
      <c r="A68" s="128" t="s">
        <v>230</v>
      </c>
      <c r="B68" s="129"/>
      <c r="C68" s="222">
        <v>0</v>
      </c>
      <c r="D68" s="222">
        <v>0</v>
      </c>
      <c r="E68" s="222">
        <v>0</v>
      </c>
      <c r="F68" s="222">
        <f>F49-'kiadások Hivatal'!F75</f>
        <v>0</v>
      </c>
      <c r="G68" s="222">
        <f>G49-'kiadások Hivatal'!G75</f>
        <v>0</v>
      </c>
      <c r="H68" s="222">
        <f>H49-'kiadások Hivatal'!H75</f>
        <v>0</v>
      </c>
      <c r="I68" s="415"/>
      <c r="J68" s="415"/>
      <c r="K68" s="415"/>
      <c r="L68" s="415"/>
      <c r="M68" s="415"/>
      <c r="N68" s="415"/>
    </row>
    <row r="69" spans="1:14" ht="15.75" x14ac:dyDescent="0.25">
      <c r="A69" s="128" t="s">
        <v>231</v>
      </c>
      <c r="B69" s="129"/>
      <c r="C69" s="222">
        <v>0</v>
      </c>
      <c r="D69" s="222">
        <v>0</v>
      </c>
      <c r="E69" s="222">
        <f>E66-'kiadások Hivatal'!E98</f>
        <v>0</v>
      </c>
      <c r="F69" s="222">
        <f>F66-'kiadások Hivatal'!F98</f>
        <v>0</v>
      </c>
      <c r="G69" s="222">
        <f>G66-'kiadások Hivatal'!G98</f>
        <v>0</v>
      </c>
      <c r="H69" s="222">
        <f>H66-'kiadások Hivatal'!H98</f>
        <v>0</v>
      </c>
      <c r="I69" s="415"/>
      <c r="J69" s="415"/>
      <c r="K69" s="415"/>
      <c r="L69" s="415"/>
      <c r="M69" s="415"/>
      <c r="N69" s="415"/>
    </row>
    <row r="70" spans="1:14" x14ac:dyDescent="0.25">
      <c r="A70" s="34" t="s">
        <v>100</v>
      </c>
      <c r="B70" s="5" t="s">
        <v>842</v>
      </c>
      <c r="C70" s="217"/>
      <c r="D70" s="217"/>
      <c r="E70" s="217"/>
      <c r="F70" s="26"/>
      <c r="G70" s="26"/>
      <c r="H70" s="26"/>
      <c r="I70" s="410"/>
      <c r="J70" s="410"/>
      <c r="K70" s="410"/>
      <c r="L70" s="411"/>
      <c r="M70" s="411"/>
      <c r="N70" s="411"/>
    </row>
    <row r="71" spans="1:14" x14ac:dyDescent="0.25">
      <c r="A71" s="12" t="s">
        <v>843</v>
      </c>
      <c r="B71" s="5" t="s">
        <v>844</v>
      </c>
      <c r="C71" s="217"/>
      <c r="D71" s="217"/>
      <c r="E71" s="217"/>
      <c r="F71" s="26"/>
      <c r="G71" s="26"/>
      <c r="H71" s="26"/>
      <c r="I71" s="410"/>
      <c r="J71" s="410"/>
      <c r="K71" s="410"/>
      <c r="L71" s="411"/>
      <c r="M71" s="411"/>
      <c r="N71" s="411"/>
    </row>
    <row r="72" spans="1:14" x14ac:dyDescent="0.25">
      <c r="A72" s="34" t="s">
        <v>101</v>
      </c>
      <c r="B72" s="5" t="s">
        <v>845</v>
      </c>
      <c r="C72" s="217"/>
      <c r="D72" s="217"/>
      <c r="E72" s="217"/>
      <c r="F72" s="26"/>
      <c r="G72" s="26"/>
      <c r="H72" s="26"/>
      <c r="I72" s="410"/>
      <c r="J72" s="410"/>
      <c r="K72" s="410"/>
      <c r="L72" s="411"/>
      <c r="M72" s="411"/>
      <c r="N72" s="411"/>
    </row>
    <row r="73" spans="1:14" x14ac:dyDescent="0.25">
      <c r="A73" s="14" t="s">
        <v>120</v>
      </c>
      <c r="B73" s="7" t="s">
        <v>846</v>
      </c>
      <c r="C73" s="217"/>
      <c r="D73" s="217"/>
      <c r="E73" s="217"/>
      <c r="F73" s="26"/>
      <c r="G73" s="26"/>
      <c r="H73" s="26"/>
      <c r="I73" s="410"/>
      <c r="J73" s="410"/>
      <c r="K73" s="410"/>
      <c r="L73" s="411"/>
      <c r="M73" s="411"/>
      <c r="N73" s="411"/>
    </row>
    <row r="74" spans="1:14" x14ac:dyDescent="0.25">
      <c r="A74" s="12" t="s">
        <v>102</v>
      </c>
      <c r="B74" s="5" t="s">
        <v>847</v>
      </c>
      <c r="C74" s="217"/>
      <c r="D74" s="217"/>
      <c r="E74" s="217"/>
      <c r="F74" s="26"/>
      <c r="G74" s="26"/>
      <c r="H74" s="26"/>
      <c r="I74" s="410"/>
      <c r="J74" s="410"/>
      <c r="K74" s="410"/>
      <c r="L74" s="411"/>
      <c r="M74" s="411"/>
      <c r="N74" s="411"/>
    </row>
    <row r="75" spans="1:14" x14ac:dyDescent="0.25">
      <c r="A75" s="34" t="s">
        <v>848</v>
      </c>
      <c r="B75" s="5" t="s">
        <v>849</v>
      </c>
      <c r="C75" s="217"/>
      <c r="D75" s="217"/>
      <c r="E75" s="217"/>
      <c r="F75" s="26"/>
      <c r="G75" s="26"/>
      <c r="H75" s="26"/>
      <c r="I75" s="410"/>
      <c r="J75" s="410"/>
      <c r="K75" s="410"/>
      <c r="L75" s="411"/>
      <c r="M75" s="411"/>
      <c r="N75" s="411"/>
    </row>
    <row r="76" spans="1:14" x14ac:dyDescent="0.25">
      <c r="A76" s="12" t="s">
        <v>103</v>
      </c>
      <c r="B76" s="5" t="s">
        <v>850</v>
      </c>
      <c r="C76" s="217"/>
      <c r="D76" s="217"/>
      <c r="E76" s="217"/>
      <c r="F76" s="26"/>
      <c r="G76" s="26"/>
      <c r="H76" s="26"/>
      <c r="I76" s="410"/>
      <c r="J76" s="410"/>
      <c r="K76" s="410"/>
      <c r="L76" s="411"/>
      <c r="M76" s="411"/>
      <c r="N76" s="411"/>
    </row>
    <row r="77" spans="1:14" x14ac:dyDescent="0.25">
      <c r="A77" s="34" t="s">
        <v>851</v>
      </c>
      <c r="B77" s="5" t="s">
        <v>852</v>
      </c>
      <c r="C77" s="217"/>
      <c r="D77" s="217"/>
      <c r="E77" s="217"/>
      <c r="F77" s="26"/>
      <c r="G77" s="26"/>
      <c r="H77" s="26"/>
      <c r="I77" s="410"/>
      <c r="J77" s="410"/>
      <c r="K77" s="410"/>
      <c r="L77" s="411"/>
      <c r="M77" s="411"/>
      <c r="N77" s="411"/>
    </row>
    <row r="78" spans="1:14" x14ac:dyDescent="0.25">
      <c r="A78" s="13" t="s">
        <v>121</v>
      </c>
      <c r="B78" s="7" t="s">
        <v>853</v>
      </c>
      <c r="C78" s="217"/>
      <c r="D78" s="217"/>
      <c r="E78" s="217"/>
      <c r="F78" s="26"/>
      <c r="G78" s="26"/>
      <c r="H78" s="26"/>
      <c r="I78" s="410"/>
      <c r="J78" s="410"/>
      <c r="K78" s="410"/>
      <c r="L78" s="411"/>
      <c r="M78" s="411"/>
      <c r="N78" s="411"/>
    </row>
    <row r="79" spans="1:14" x14ac:dyDescent="0.25">
      <c r="A79" s="5" t="s">
        <v>228</v>
      </c>
      <c r="B79" s="5" t="s">
        <v>854</v>
      </c>
      <c r="C79" s="217"/>
      <c r="D79" s="217"/>
      <c r="E79" s="217"/>
      <c r="F79" s="26"/>
      <c r="G79" s="26"/>
      <c r="H79" s="26"/>
      <c r="I79" s="410">
        <v>2657888</v>
      </c>
      <c r="J79" s="410">
        <v>2835002</v>
      </c>
      <c r="K79" s="410">
        <v>2835002</v>
      </c>
      <c r="L79" s="411">
        <v>2657888</v>
      </c>
      <c r="M79" s="411">
        <v>2835002</v>
      </c>
      <c r="N79" s="411">
        <v>2835002</v>
      </c>
    </row>
    <row r="80" spans="1:14" x14ac:dyDescent="0.25">
      <c r="A80" s="5" t="s">
        <v>229</v>
      </c>
      <c r="B80" s="5" t="s">
        <v>854</v>
      </c>
      <c r="C80" s="217"/>
      <c r="D80" s="217"/>
      <c r="E80" s="217"/>
      <c r="F80" s="26"/>
      <c r="G80" s="26"/>
      <c r="H80" s="26"/>
      <c r="I80" s="410"/>
      <c r="J80" s="410"/>
      <c r="K80" s="410"/>
      <c r="L80" s="411"/>
      <c r="M80" s="411"/>
      <c r="N80" s="411"/>
    </row>
    <row r="81" spans="1:14" x14ac:dyDescent="0.25">
      <c r="A81" s="5" t="s">
        <v>226</v>
      </c>
      <c r="B81" s="5" t="s">
        <v>855</v>
      </c>
      <c r="C81" s="217"/>
      <c r="D81" s="217"/>
      <c r="E81" s="217"/>
      <c r="F81" s="26"/>
      <c r="G81" s="26"/>
      <c r="H81" s="26"/>
      <c r="I81" s="410"/>
      <c r="J81" s="410"/>
      <c r="K81" s="410"/>
      <c r="L81" s="411"/>
      <c r="M81" s="411"/>
      <c r="N81" s="411"/>
    </row>
    <row r="82" spans="1:14" x14ac:dyDescent="0.25">
      <c r="A82" s="5" t="s">
        <v>227</v>
      </c>
      <c r="B82" s="5" t="s">
        <v>855</v>
      </c>
      <c r="C82" s="217"/>
      <c r="D82" s="217"/>
      <c r="E82" s="217"/>
      <c r="F82" s="26"/>
      <c r="G82" s="26"/>
      <c r="H82" s="26"/>
      <c r="I82" s="410"/>
      <c r="J82" s="410"/>
      <c r="K82" s="410"/>
      <c r="L82" s="411"/>
      <c r="M82" s="411"/>
      <c r="N82" s="411"/>
    </row>
    <row r="83" spans="1:14" x14ac:dyDescent="0.25">
      <c r="A83" s="7" t="s">
        <v>122</v>
      </c>
      <c r="B83" s="7" t="s">
        <v>856</v>
      </c>
      <c r="C83" s="214"/>
      <c r="D83" s="214"/>
      <c r="E83" s="214"/>
      <c r="F83" s="26"/>
      <c r="G83" s="26"/>
      <c r="H83" s="26"/>
      <c r="I83" s="410">
        <v>2657888</v>
      </c>
      <c r="J83" s="410">
        <v>2835002</v>
      </c>
      <c r="K83" s="410">
        <v>2835002</v>
      </c>
      <c r="L83" s="412">
        <v>2657888</v>
      </c>
      <c r="M83" s="412">
        <v>2835002</v>
      </c>
      <c r="N83" s="412">
        <v>2835002</v>
      </c>
    </row>
    <row r="84" spans="1:14" x14ac:dyDescent="0.25">
      <c r="A84" s="34" t="s">
        <v>857</v>
      </c>
      <c r="B84" s="5" t="s">
        <v>858</v>
      </c>
      <c r="C84" s="217"/>
      <c r="D84" s="217"/>
      <c r="E84" s="217"/>
      <c r="F84" s="26"/>
      <c r="G84" s="26"/>
      <c r="H84" s="26"/>
      <c r="I84" s="410"/>
      <c r="J84" s="410"/>
      <c r="K84" s="410"/>
      <c r="L84" s="411"/>
      <c r="M84" s="411"/>
      <c r="N84" s="411"/>
    </row>
    <row r="85" spans="1:14" x14ac:dyDescent="0.25">
      <c r="A85" s="34" t="s">
        <v>859</v>
      </c>
      <c r="B85" s="5" t="s">
        <v>860</v>
      </c>
      <c r="C85" s="217"/>
      <c r="D85" s="217"/>
      <c r="E85" s="217"/>
      <c r="F85" s="26"/>
      <c r="G85" s="26"/>
      <c r="H85" s="26"/>
      <c r="I85" s="410"/>
      <c r="J85" s="410"/>
      <c r="K85" s="410"/>
      <c r="L85" s="411"/>
      <c r="M85" s="411"/>
      <c r="N85" s="411"/>
    </row>
    <row r="86" spans="1:14" x14ac:dyDescent="0.25">
      <c r="A86" s="34" t="s">
        <v>861</v>
      </c>
      <c r="B86" s="5" t="s">
        <v>862</v>
      </c>
      <c r="C86" s="217"/>
      <c r="D86" s="217"/>
      <c r="E86" s="217"/>
      <c r="F86" s="26"/>
      <c r="G86" s="26"/>
      <c r="H86" s="26"/>
      <c r="I86" s="410">
        <v>47342206</v>
      </c>
      <c r="J86" s="410">
        <v>44955806</v>
      </c>
      <c r="K86" s="410">
        <v>44955806</v>
      </c>
      <c r="L86" s="411">
        <v>47342206</v>
      </c>
      <c r="M86" s="411">
        <v>44955806</v>
      </c>
      <c r="N86" s="411">
        <v>44955806</v>
      </c>
    </row>
    <row r="87" spans="1:14" x14ac:dyDescent="0.25">
      <c r="A87" s="34" t="s">
        <v>863</v>
      </c>
      <c r="B87" s="5" t="s">
        <v>864</v>
      </c>
      <c r="C87" s="217"/>
      <c r="D87" s="217"/>
      <c r="E87" s="217"/>
      <c r="F87" s="26"/>
      <c r="G87" s="26"/>
      <c r="H87" s="26"/>
      <c r="I87" s="410"/>
      <c r="J87" s="410"/>
      <c r="K87" s="410"/>
      <c r="L87" s="411"/>
      <c r="M87" s="411"/>
      <c r="N87" s="411"/>
    </row>
    <row r="88" spans="1:14" x14ac:dyDescent="0.25">
      <c r="A88" s="12" t="s">
        <v>104</v>
      </c>
      <c r="B88" s="5" t="s">
        <v>865</v>
      </c>
      <c r="C88" s="217"/>
      <c r="D88" s="217"/>
      <c r="E88" s="217"/>
      <c r="F88" s="26"/>
      <c r="G88" s="26"/>
      <c r="H88" s="26"/>
      <c r="I88" s="410"/>
      <c r="J88" s="410"/>
      <c r="K88" s="410"/>
      <c r="L88" s="411"/>
      <c r="M88" s="411"/>
      <c r="N88" s="411"/>
    </row>
    <row r="89" spans="1:14" x14ac:dyDescent="0.25">
      <c r="A89" s="14" t="s">
        <v>123</v>
      </c>
      <c r="B89" s="7" t="s">
        <v>867</v>
      </c>
      <c r="C89" s="214"/>
      <c r="D89" s="214"/>
      <c r="E89" s="214"/>
      <c r="F89" s="26"/>
      <c r="G89" s="26"/>
      <c r="H89" s="26"/>
      <c r="I89" s="410">
        <v>47342206</v>
      </c>
      <c r="J89" s="410">
        <v>44955806</v>
      </c>
      <c r="K89" s="410">
        <v>44955806</v>
      </c>
      <c r="L89" s="412">
        <v>47342206</v>
      </c>
      <c r="M89" s="412">
        <v>44955806</v>
      </c>
      <c r="N89" s="412">
        <v>44955806</v>
      </c>
    </row>
    <row r="90" spans="1:14" x14ac:dyDescent="0.25">
      <c r="A90" s="12" t="s">
        <v>868</v>
      </c>
      <c r="B90" s="5" t="s">
        <v>869</v>
      </c>
      <c r="C90" s="217"/>
      <c r="D90" s="217"/>
      <c r="E90" s="217"/>
      <c r="F90" s="26"/>
      <c r="G90" s="26"/>
      <c r="H90" s="26"/>
      <c r="I90" s="410"/>
      <c r="J90" s="410"/>
      <c r="K90" s="410"/>
      <c r="L90" s="411"/>
      <c r="M90" s="411"/>
      <c r="N90" s="411"/>
    </row>
    <row r="91" spans="1:14" x14ac:dyDescent="0.25">
      <c r="A91" s="12" t="s">
        <v>870</v>
      </c>
      <c r="B91" s="5" t="s">
        <v>871</v>
      </c>
      <c r="C91" s="217"/>
      <c r="D91" s="217"/>
      <c r="E91" s="217"/>
      <c r="F91" s="26"/>
      <c r="G91" s="26"/>
      <c r="H91" s="26"/>
      <c r="I91" s="410"/>
      <c r="J91" s="410"/>
      <c r="K91" s="410"/>
      <c r="L91" s="411"/>
      <c r="M91" s="411"/>
      <c r="N91" s="411"/>
    </row>
    <row r="92" spans="1:14" x14ac:dyDescent="0.25">
      <c r="A92" s="34" t="s">
        <v>872</v>
      </c>
      <c r="B92" s="5" t="s">
        <v>873</v>
      </c>
      <c r="C92" s="217"/>
      <c r="D92" s="217"/>
      <c r="E92" s="217"/>
      <c r="F92" s="26"/>
      <c r="G92" s="26"/>
      <c r="H92" s="26"/>
      <c r="I92" s="410"/>
      <c r="J92" s="410"/>
      <c r="K92" s="410"/>
      <c r="L92" s="411"/>
      <c r="M92" s="411"/>
      <c r="N92" s="411"/>
    </row>
    <row r="93" spans="1:14" x14ac:dyDescent="0.25">
      <c r="A93" s="34" t="s">
        <v>105</v>
      </c>
      <c r="B93" s="5" t="s">
        <v>874</v>
      </c>
      <c r="C93" s="217"/>
      <c r="D93" s="217"/>
      <c r="E93" s="217"/>
      <c r="F93" s="26"/>
      <c r="G93" s="26"/>
      <c r="H93" s="26"/>
      <c r="I93" s="410"/>
      <c r="J93" s="410"/>
      <c r="K93" s="410"/>
      <c r="L93" s="411"/>
      <c r="M93" s="411"/>
      <c r="N93" s="411"/>
    </row>
    <row r="94" spans="1:14" x14ac:dyDescent="0.25">
      <c r="A94" s="13" t="s">
        <v>124</v>
      </c>
      <c r="B94" s="7" t="s">
        <v>875</v>
      </c>
      <c r="C94" s="217"/>
      <c r="D94" s="217"/>
      <c r="E94" s="217"/>
      <c r="F94" s="26"/>
      <c r="G94" s="26"/>
      <c r="H94" s="26"/>
      <c r="I94" s="410"/>
      <c r="J94" s="410"/>
      <c r="K94" s="410"/>
      <c r="L94" s="411"/>
      <c r="M94" s="411"/>
      <c r="N94" s="411"/>
    </row>
    <row r="95" spans="1:14" x14ac:dyDescent="0.25">
      <c r="A95" s="14" t="s">
        <v>876</v>
      </c>
      <c r="B95" s="7" t="s">
        <v>877</v>
      </c>
      <c r="C95" s="217"/>
      <c r="D95" s="217"/>
      <c r="E95" s="217"/>
      <c r="F95" s="26"/>
      <c r="G95" s="26"/>
      <c r="H95" s="26"/>
      <c r="I95" s="410"/>
      <c r="J95" s="410"/>
      <c r="K95" s="410"/>
      <c r="L95" s="411"/>
      <c r="M95" s="411"/>
      <c r="N95" s="411"/>
    </row>
    <row r="96" spans="1:14" ht="15.75" x14ac:dyDescent="0.25">
      <c r="A96" s="124" t="s">
        <v>125</v>
      </c>
      <c r="B96" s="125" t="s">
        <v>878</v>
      </c>
      <c r="C96" s="215"/>
      <c r="D96" s="215"/>
      <c r="E96" s="215"/>
      <c r="F96" s="127"/>
      <c r="G96" s="127"/>
      <c r="H96" s="127"/>
      <c r="I96" s="317">
        <v>50000094</v>
      </c>
      <c r="J96" s="317">
        <v>47790808</v>
      </c>
      <c r="K96" s="317">
        <v>47790808</v>
      </c>
      <c r="L96" s="416">
        <v>50000094</v>
      </c>
      <c r="M96" s="416">
        <v>47790808</v>
      </c>
      <c r="N96" s="416">
        <v>47790808</v>
      </c>
    </row>
    <row r="97" spans="1:14" ht="15.75" x14ac:dyDescent="0.25">
      <c r="A97" s="254" t="s">
        <v>107</v>
      </c>
      <c r="B97" s="253"/>
      <c r="C97" s="283"/>
      <c r="D97" s="281"/>
      <c r="E97" s="281"/>
      <c r="F97" s="279"/>
      <c r="G97" s="279"/>
      <c r="H97" s="279"/>
      <c r="I97" s="318">
        <v>50000094</v>
      </c>
      <c r="J97" s="318">
        <v>47831155</v>
      </c>
      <c r="K97" s="318">
        <v>47831156</v>
      </c>
      <c r="L97" s="417">
        <v>50000094</v>
      </c>
      <c r="M97" s="417">
        <v>47831155</v>
      </c>
      <c r="N97" s="417">
        <v>47831156</v>
      </c>
    </row>
  </sheetData>
  <mergeCells count="9">
    <mergeCell ref="A1:N1"/>
    <mergeCell ref="A2:N2"/>
    <mergeCell ref="A5:A6"/>
    <mergeCell ref="B5:B6"/>
    <mergeCell ref="C5:E5"/>
    <mergeCell ref="F5:H5"/>
    <mergeCell ref="I5:K5"/>
    <mergeCell ref="L5:N5"/>
    <mergeCell ref="B4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5" fitToHeight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workbookViewId="0">
      <selection activeCell="B4" sqref="B4"/>
    </sheetView>
  </sheetViews>
  <sheetFormatPr defaultRowHeight="15" x14ac:dyDescent="0.25"/>
  <cols>
    <col min="1" max="1" width="92.5703125" customWidth="1"/>
    <col min="3" max="3" width="19.85546875" customWidth="1"/>
    <col min="4" max="4" width="20.85546875" customWidth="1"/>
    <col min="5" max="5" width="20.140625" customWidth="1"/>
  </cols>
  <sheetData>
    <row r="1" spans="1:7" ht="24" customHeight="1" x14ac:dyDescent="0.25">
      <c r="A1" s="465" t="s">
        <v>976</v>
      </c>
      <c r="B1" s="481"/>
      <c r="C1" s="481"/>
      <c r="D1" s="481"/>
      <c r="E1" s="481"/>
    </row>
    <row r="2" spans="1:7" ht="24" customHeight="1" x14ac:dyDescent="0.25">
      <c r="A2" s="469" t="s">
        <v>910</v>
      </c>
      <c r="B2" s="466"/>
      <c r="C2" s="466"/>
      <c r="D2" s="466"/>
      <c r="E2" s="466"/>
      <c r="G2" s="77"/>
    </row>
    <row r="3" spans="1:7" ht="18" x14ac:dyDescent="0.25">
      <c r="A3" s="40"/>
    </row>
    <row r="4" spans="1:7" x14ac:dyDescent="0.25">
      <c r="A4" s="98" t="s">
        <v>260</v>
      </c>
      <c r="B4" s="194" t="s">
        <v>1000</v>
      </c>
    </row>
    <row r="5" spans="1:7" ht="25.5" x14ac:dyDescent="0.25">
      <c r="A5" s="2" t="s">
        <v>576</v>
      </c>
      <c r="B5" s="3" t="s">
        <v>293</v>
      </c>
      <c r="C5" s="3" t="s">
        <v>285</v>
      </c>
      <c r="D5" s="3" t="s">
        <v>313</v>
      </c>
      <c r="E5" s="97" t="s">
        <v>314</v>
      </c>
    </row>
    <row r="6" spans="1:7" ht="15" customHeight="1" x14ac:dyDescent="0.25">
      <c r="A6" s="30" t="s">
        <v>756</v>
      </c>
      <c r="B6" s="6" t="s">
        <v>757</v>
      </c>
      <c r="C6" s="411">
        <v>42465337</v>
      </c>
      <c r="D6" s="411">
        <v>48945141</v>
      </c>
      <c r="E6" s="411">
        <v>48945141</v>
      </c>
    </row>
    <row r="7" spans="1:7" ht="15" customHeight="1" x14ac:dyDescent="0.25">
      <c r="A7" s="5" t="s">
        <v>758</v>
      </c>
      <c r="B7" s="6" t="s">
        <v>759</v>
      </c>
      <c r="C7" s="411">
        <v>23940630</v>
      </c>
      <c r="D7" s="411">
        <v>27410780</v>
      </c>
      <c r="E7" s="411">
        <v>27410780</v>
      </c>
    </row>
    <row r="8" spans="1:7" ht="15" customHeight="1" x14ac:dyDescent="0.25">
      <c r="A8" s="291" t="s">
        <v>760</v>
      </c>
      <c r="B8" s="290" t="s">
        <v>983</v>
      </c>
      <c r="C8" s="411">
        <v>3328000</v>
      </c>
      <c r="D8" s="411">
        <v>3328000</v>
      </c>
      <c r="E8" s="411">
        <v>3328000</v>
      </c>
    </row>
    <row r="9" spans="1:7" ht="15" customHeight="1" x14ac:dyDescent="0.25">
      <c r="A9" s="291" t="s">
        <v>984</v>
      </c>
      <c r="B9" s="290" t="s">
        <v>985</v>
      </c>
      <c r="C9" s="411">
        <v>4978531</v>
      </c>
      <c r="D9" s="411">
        <v>4285580</v>
      </c>
      <c r="E9" s="411">
        <v>4285580</v>
      </c>
    </row>
    <row r="10" spans="1:7" ht="15" customHeight="1" x14ac:dyDescent="0.25">
      <c r="A10" s="5" t="s">
        <v>762</v>
      </c>
      <c r="B10" s="6" t="s">
        <v>763</v>
      </c>
      <c r="C10" s="411">
        <v>1800000</v>
      </c>
      <c r="D10" s="411">
        <v>2073910</v>
      </c>
      <c r="E10" s="411">
        <v>2073910</v>
      </c>
    </row>
    <row r="11" spans="1:7" ht="15" customHeight="1" x14ac:dyDescent="0.25">
      <c r="A11" s="5" t="s">
        <v>764</v>
      </c>
      <c r="B11" s="6" t="s">
        <v>765</v>
      </c>
      <c r="C11" s="411">
        <v>0</v>
      </c>
      <c r="D11" s="411">
        <v>880252</v>
      </c>
      <c r="E11" s="411">
        <v>880252</v>
      </c>
    </row>
    <row r="12" spans="1:7" ht="15" customHeight="1" x14ac:dyDescent="0.25">
      <c r="A12" s="5" t="s">
        <v>766</v>
      </c>
      <c r="B12" s="6" t="s">
        <v>767</v>
      </c>
      <c r="C12" s="411">
        <v>0</v>
      </c>
      <c r="D12" s="411">
        <v>102183</v>
      </c>
      <c r="E12" s="411">
        <v>102183</v>
      </c>
    </row>
    <row r="13" spans="1:7" ht="15" customHeight="1" x14ac:dyDescent="0.25">
      <c r="A13" s="7" t="s">
        <v>109</v>
      </c>
      <c r="B13" s="8" t="s">
        <v>768</v>
      </c>
      <c r="C13" s="412">
        <v>76512498</v>
      </c>
      <c r="D13" s="412">
        <v>87025846</v>
      </c>
      <c r="E13" s="412">
        <v>87025846</v>
      </c>
    </row>
    <row r="14" spans="1:7" ht="15" customHeight="1" x14ac:dyDescent="0.25">
      <c r="A14" s="5" t="s">
        <v>769</v>
      </c>
      <c r="B14" s="6" t="s">
        <v>770</v>
      </c>
      <c r="C14" s="411"/>
      <c r="D14" s="411">
        <v>10189</v>
      </c>
      <c r="E14" s="411">
        <v>10189</v>
      </c>
    </row>
    <row r="15" spans="1:7" ht="15" customHeight="1" x14ac:dyDescent="0.25">
      <c r="A15" s="5" t="s">
        <v>771</v>
      </c>
      <c r="B15" s="6" t="s">
        <v>772</v>
      </c>
      <c r="C15" s="411">
        <v>0</v>
      </c>
      <c r="D15" s="411">
        <v>0</v>
      </c>
      <c r="E15" s="411">
        <v>0</v>
      </c>
    </row>
    <row r="16" spans="1:7" ht="15" customHeight="1" x14ac:dyDescent="0.25">
      <c r="A16" s="5" t="s">
        <v>71</v>
      </c>
      <c r="B16" s="6" t="s">
        <v>773</v>
      </c>
      <c r="C16" s="411">
        <v>0</v>
      </c>
      <c r="D16" s="411">
        <v>0</v>
      </c>
      <c r="E16" s="411">
        <v>0</v>
      </c>
    </row>
    <row r="17" spans="1:5" ht="15" customHeight="1" x14ac:dyDescent="0.25">
      <c r="A17" s="5" t="s">
        <v>72</v>
      </c>
      <c r="B17" s="6" t="s">
        <v>774</v>
      </c>
      <c r="C17" s="411">
        <v>0</v>
      </c>
      <c r="D17" s="411">
        <v>0</v>
      </c>
      <c r="E17" s="411">
        <v>0</v>
      </c>
    </row>
    <row r="18" spans="1:5" ht="15" customHeight="1" x14ac:dyDescent="0.25">
      <c r="A18" s="5" t="s">
        <v>73</v>
      </c>
      <c r="B18" s="6" t="s">
        <v>775</v>
      </c>
      <c r="C18" s="411">
        <v>20945672</v>
      </c>
      <c r="D18" s="411">
        <v>13229515</v>
      </c>
      <c r="E18" s="411">
        <v>13229515</v>
      </c>
    </row>
    <row r="19" spans="1:5" ht="15" customHeight="1" x14ac:dyDescent="0.25">
      <c r="A19" s="36" t="s">
        <v>110</v>
      </c>
      <c r="B19" s="42" t="s">
        <v>776</v>
      </c>
      <c r="C19" s="412">
        <v>97458170</v>
      </c>
      <c r="D19" s="412">
        <v>100265550</v>
      </c>
      <c r="E19" s="412">
        <v>100265550</v>
      </c>
    </row>
    <row r="20" spans="1:5" ht="15" customHeight="1" x14ac:dyDescent="0.25">
      <c r="A20" s="5" t="s">
        <v>77</v>
      </c>
      <c r="B20" s="6" t="s">
        <v>785</v>
      </c>
      <c r="C20" s="411">
        <v>0</v>
      </c>
      <c r="D20" s="411">
        <v>0</v>
      </c>
      <c r="E20" s="411">
        <v>0</v>
      </c>
    </row>
    <row r="21" spans="1:5" ht="15" customHeight="1" x14ac:dyDescent="0.25">
      <c r="A21" s="5" t="s">
        <v>78</v>
      </c>
      <c r="B21" s="6" t="s">
        <v>786</v>
      </c>
      <c r="C21" s="411">
        <v>0</v>
      </c>
      <c r="D21" s="411">
        <v>0</v>
      </c>
      <c r="E21" s="411">
        <v>0</v>
      </c>
    </row>
    <row r="22" spans="1:5" ht="15" customHeight="1" x14ac:dyDescent="0.25">
      <c r="A22" s="7" t="s">
        <v>112</v>
      </c>
      <c r="B22" s="8" t="s">
        <v>787</v>
      </c>
      <c r="C22" s="411">
        <v>0</v>
      </c>
      <c r="D22" s="411">
        <v>0</v>
      </c>
      <c r="E22" s="411">
        <v>0</v>
      </c>
    </row>
    <row r="23" spans="1:5" ht="15" customHeight="1" x14ac:dyDescent="0.25">
      <c r="A23" s="5" t="s">
        <v>79</v>
      </c>
      <c r="B23" s="6" t="s">
        <v>788</v>
      </c>
      <c r="C23" s="411">
        <v>0</v>
      </c>
      <c r="D23" s="411">
        <v>0</v>
      </c>
      <c r="E23" s="411">
        <v>0</v>
      </c>
    </row>
    <row r="24" spans="1:5" ht="15" customHeight="1" x14ac:dyDescent="0.25">
      <c r="A24" s="5" t="s">
        <v>80</v>
      </c>
      <c r="B24" s="6" t="s">
        <v>789</v>
      </c>
      <c r="C24" s="411">
        <v>0</v>
      </c>
      <c r="D24" s="411">
        <v>0</v>
      </c>
      <c r="E24" s="411">
        <v>0</v>
      </c>
    </row>
    <row r="25" spans="1:5" ht="15" customHeight="1" x14ac:dyDescent="0.25">
      <c r="A25" s="5" t="s">
        <v>81</v>
      </c>
      <c r="B25" s="6" t="s">
        <v>790</v>
      </c>
      <c r="C25" s="411">
        <v>2000000</v>
      </c>
      <c r="D25" s="411">
        <v>2150461</v>
      </c>
      <c r="E25" s="411">
        <v>2150461</v>
      </c>
    </row>
    <row r="26" spans="1:5" ht="15" customHeight="1" x14ac:dyDescent="0.25">
      <c r="A26" s="5" t="s">
        <v>82</v>
      </c>
      <c r="B26" s="6" t="s">
        <v>791</v>
      </c>
      <c r="C26" s="411">
        <v>1000000</v>
      </c>
      <c r="D26" s="411">
        <v>2201263</v>
      </c>
      <c r="E26" s="411">
        <v>2201263</v>
      </c>
    </row>
    <row r="27" spans="1:5" ht="15" customHeight="1" x14ac:dyDescent="0.25">
      <c r="A27" s="5" t="s">
        <v>83</v>
      </c>
      <c r="B27" s="6" t="s">
        <v>794</v>
      </c>
      <c r="C27" s="411"/>
      <c r="D27" s="411"/>
      <c r="E27" s="411"/>
    </row>
    <row r="28" spans="1:5" ht="15" customHeight="1" x14ac:dyDescent="0.25">
      <c r="A28" s="5" t="s">
        <v>795</v>
      </c>
      <c r="B28" s="6" t="s">
        <v>796</v>
      </c>
      <c r="C28" s="411"/>
      <c r="D28" s="411"/>
      <c r="E28" s="411"/>
    </row>
    <row r="29" spans="1:5" ht="15" customHeight="1" x14ac:dyDescent="0.25">
      <c r="A29" s="5" t="s">
        <v>84</v>
      </c>
      <c r="B29" s="6" t="s">
        <v>797</v>
      </c>
      <c r="C29" s="411">
        <v>2400000</v>
      </c>
      <c r="D29" s="411">
        <v>81622</v>
      </c>
      <c r="E29" s="411">
        <v>81622</v>
      </c>
    </row>
    <row r="30" spans="1:5" ht="15" customHeight="1" x14ac:dyDescent="0.25">
      <c r="A30" s="5" t="s">
        <v>85</v>
      </c>
      <c r="B30" s="6" t="s">
        <v>802</v>
      </c>
      <c r="C30" s="411"/>
      <c r="D30" s="411"/>
      <c r="E30" s="411"/>
    </row>
    <row r="31" spans="1:5" ht="15" customHeight="1" x14ac:dyDescent="0.25">
      <c r="A31" s="7" t="s">
        <v>113</v>
      </c>
      <c r="B31" s="8" t="s">
        <v>805</v>
      </c>
      <c r="C31" s="412">
        <v>3400000</v>
      </c>
      <c r="D31" s="412">
        <v>2282885</v>
      </c>
      <c r="E31" s="412">
        <v>2282885</v>
      </c>
    </row>
    <row r="32" spans="1:5" ht="15" customHeight="1" x14ac:dyDescent="0.25">
      <c r="A32" s="5" t="s">
        <v>86</v>
      </c>
      <c r="B32" s="6" t="s">
        <v>806</v>
      </c>
      <c r="C32" s="411">
        <v>1250000</v>
      </c>
      <c r="D32" s="411">
        <v>6501938</v>
      </c>
      <c r="E32" s="411">
        <v>6501938</v>
      </c>
    </row>
    <row r="33" spans="1:5" ht="15" customHeight="1" x14ac:dyDescent="0.25">
      <c r="A33" s="36" t="s">
        <v>114</v>
      </c>
      <c r="B33" s="42" t="s">
        <v>807</v>
      </c>
      <c r="C33" s="412">
        <v>6650000</v>
      </c>
      <c r="D33" s="412">
        <v>10935284</v>
      </c>
      <c r="E33" s="412">
        <v>10935284</v>
      </c>
    </row>
    <row r="34" spans="1:5" ht="15" customHeight="1" x14ac:dyDescent="0.25">
      <c r="A34" s="12" t="s">
        <v>808</v>
      </c>
      <c r="B34" s="6" t="s">
        <v>809</v>
      </c>
      <c r="C34" s="411">
        <v>0</v>
      </c>
      <c r="D34" s="411">
        <v>0</v>
      </c>
      <c r="E34" s="411">
        <v>0</v>
      </c>
    </row>
    <row r="35" spans="1:5" ht="15" customHeight="1" x14ac:dyDescent="0.25">
      <c r="A35" s="12" t="s">
        <v>87</v>
      </c>
      <c r="B35" s="6" t="s">
        <v>810</v>
      </c>
      <c r="C35" s="420">
        <v>500000</v>
      </c>
      <c r="D35" s="420">
        <v>544040</v>
      </c>
      <c r="E35" s="420">
        <v>544040</v>
      </c>
    </row>
    <row r="36" spans="1:5" ht="15" customHeight="1" x14ac:dyDescent="0.25">
      <c r="A36" s="12" t="s">
        <v>88</v>
      </c>
      <c r="B36" s="6" t="s">
        <v>811</v>
      </c>
      <c r="C36" s="411"/>
      <c r="D36" s="411"/>
      <c r="E36" s="411"/>
    </row>
    <row r="37" spans="1:5" ht="15" customHeight="1" x14ac:dyDescent="0.25">
      <c r="A37" s="12" t="s">
        <v>89</v>
      </c>
      <c r="B37" s="6" t="s">
        <v>812</v>
      </c>
      <c r="C37" s="411"/>
      <c r="D37" s="411">
        <v>566700</v>
      </c>
      <c r="E37" s="411">
        <v>566700</v>
      </c>
    </row>
    <row r="38" spans="1:5" ht="15" customHeight="1" x14ac:dyDescent="0.25">
      <c r="A38" s="12" t="s">
        <v>813</v>
      </c>
      <c r="B38" s="6" t="s">
        <v>814</v>
      </c>
      <c r="C38" s="420"/>
      <c r="D38" s="420"/>
      <c r="E38" s="420"/>
    </row>
    <row r="39" spans="1:5" ht="15" customHeight="1" x14ac:dyDescent="0.25">
      <c r="A39" s="12" t="s">
        <v>815</v>
      </c>
      <c r="B39" s="6" t="s">
        <v>816</v>
      </c>
      <c r="C39" s="411"/>
      <c r="D39" s="411"/>
      <c r="E39" s="411"/>
    </row>
    <row r="40" spans="1:5" ht="15" customHeight="1" x14ac:dyDescent="0.25">
      <c r="A40" s="12" t="s">
        <v>817</v>
      </c>
      <c r="B40" s="6" t="s">
        <v>818</v>
      </c>
      <c r="C40" s="411"/>
      <c r="D40" s="411"/>
      <c r="E40" s="411"/>
    </row>
    <row r="41" spans="1:5" ht="15" customHeight="1" x14ac:dyDescent="0.25">
      <c r="A41" s="12" t="s">
        <v>90</v>
      </c>
      <c r="B41" s="6" t="s">
        <v>819</v>
      </c>
      <c r="C41" s="420"/>
      <c r="D41" s="420">
        <v>15</v>
      </c>
      <c r="E41" s="420">
        <v>15</v>
      </c>
    </row>
    <row r="42" spans="1:5" ht="15" customHeight="1" x14ac:dyDescent="0.25">
      <c r="A42" s="12" t="s">
        <v>91</v>
      </c>
      <c r="B42" s="6" t="s">
        <v>820</v>
      </c>
      <c r="C42" s="411"/>
      <c r="D42" s="411"/>
      <c r="E42" s="411"/>
    </row>
    <row r="43" spans="1:5" ht="15" customHeight="1" x14ac:dyDescent="0.25">
      <c r="A43" s="12" t="s">
        <v>92</v>
      </c>
      <c r="B43" s="6" t="s">
        <v>821</v>
      </c>
      <c r="C43" s="411"/>
      <c r="D43" s="411">
        <v>60000</v>
      </c>
      <c r="E43" s="411">
        <v>60000</v>
      </c>
    </row>
    <row r="44" spans="1:5" ht="15" customHeight="1" x14ac:dyDescent="0.25">
      <c r="A44" s="41" t="s">
        <v>115</v>
      </c>
      <c r="B44" s="42" t="s">
        <v>822</v>
      </c>
      <c r="C44" s="421">
        <v>500000</v>
      </c>
      <c r="D44" s="421">
        <v>1170755</v>
      </c>
      <c r="E44" s="421">
        <v>1170755</v>
      </c>
    </row>
    <row r="45" spans="1:5" ht="15" customHeight="1" x14ac:dyDescent="0.25">
      <c r="A45" s="12" t="s">
        <v>831</v>
      </c>
      <c r="B45" s="6" t="s">
        <v>832</v>
      </c>
      <c r="C45" s="411">
        <v>0</v>
      </c>
      <c r="D45" s="411">
        <v>0</v>
      </c>
      <c r="E45" s="411">
        <v>0</v>
      </c>
    </row>
    <row r="46" spans="1:5" ht="15" customHeight="1" x14ac:dyDescent="0.25">
      <c r="A46" s="5" t="s">
        <v>96</v>
      </c>
      <c r="B46" s="6" t="s">
        <v>833</v>
      </c>
      <c r="C46" s="411">
        <v>0</v>
      </c>
      <c r="D46" s="411">
        <v>0</v>
      </c>
      <c r="E46" s="411">
        <v>0</v>
      </c>
    </row>
    <row r="47" spans="1:5" ht="15" customHeight="1" x14ac:dyDescent="0.25">
      <c r="A47" s="12" t="s">
        <v>97</v>
      </c>
      <c r="B47" s="6" t="s">
        <v>834</v>
      </c>
      <c r="C47" s="420"/>
      <c r="D47" s="420"/>
      <c r="E47" s="420"/>
    </row>
    <row r="48" spans="1:5" ht="15" customHeight="1" x14ac:dyDescent="0.25">
      <c r="A48" s="36" t="s">
        <v>117</v>
      </c>
      <c r="B48" s="42" t="s">
        <v>835</v>
      </c>
      <c r="C48" s="421"/>
      <c r="D48" s="421"/>
      <c r="E48" s="421"/>
    </row>
    <row r="49" spans="1:5" ht="15" customHeight="1" x14ac:dyDescent="0.25">
      <c r="A49" s="319" t="s">
        <v>178</v>
      </c>
      <c r="B49" s="320"/>
      <c r="C49" s="422">
        <v>104608170</v>
      </c>
      <c r="D49" s="422">
        <v>112371589</v>
      </c>
      <c r="E49" s="422">
        <v>112371589</v>
      </c>
    </row>
    <row r="50" spans="1:5" ht="15" customHeight="1" x14ac:dyDescent="0.25">
      <c r="A50" s="5" t="s">
        <v>777</v>
      </c>
      <c r="B50" s="6" t="s">
        <v>778</v>
      </c>
      <c r="C50" s="411"/>
      <c r="D50" s="411">
        <v>0</v>
      </c>
      <c r="E50" s="411">
        <v>0</v>
      </c>
    </row>
    <row r="51" spans="1:5" ht="15" customHeight="1" x14ac:dyDescent="0.25">
      <c r="A51" s="5" t="s">
        <v>779</v>
      </c>
      <c r="B51" s="6" t="s">
        <v>780</v>
      </c>
      <c r="C51" s="411">
        <v>0</v>
      </c>
      <c r="D51" s="411">
        <v>0</v>
      </c>
      <c r="E51" s="411">
        <v>0</v>
      </c>
    </row>
    <row r="52" spans="1:5" ht="15" customHeight="1" x14ac:dyDescent="0.25">
      <c r="A52" s="5" t="s">
        <v>74</v>
      </c>
      <c r="B52" s="6" t="s">
        <v>781</v>
      </c>
      <c r="C52" s="411">
        <v>0</v>
      </c>
      <c r="D52" s="411">
        <v>0</v>
      </c>
      <c r="E52" s="411">
        <v>0</v>
      </c>
    </row>
    <row r="53" spans="1:5" ht="15" customHeight="1" x14ac:dyDescent="0.25">
      <c r="A53" s="5" t="s">
        <v>75</v>
      </c>
      <c r="B53" s="6" t="s">
        <v>782</v>
      </c>
      <c r="C53" s="411">
        <v>0</v>
      </c>
      <c r="D53" s="411">
        <v>0</v>
      </c>
      <c r="E53" s="411">
        <v>0</v>
      </c>
    </row>
    <row r="54" spans="1:5" ht="15" customHeight="1" x14ac:dyDescent="0.25">
      <c r="A54" s="5" t="s">
        <v>76</v>
      </c>
      <c r="B54" s="6" t="s">
        <v>783</v>
      </c>
      <c r="C54" s="411">
        <v>0</v>
      </c>
      <c r="D54" s="411">
        <v>6979909</v>
      </c>
      <c r="E54" s="411">
        <v>6979909</v>
      </c>
    </row>
    <row r="55" spans="1:5" ht="15" customHeight="1" x14ac:dyDescent="0.25">
      <c r="A55" s="36" t="s">
        <v>111</v>
      </c>
      <c r="B55" s="42" t="s">
        <v>784</v>
      </c>
      <c r="C55" s="412">
        <v>0</v>
      </c>
      <c r="D55" s="412">
        <v>6979909</v>
      </c>
      <c r="E55" s="412">
        <v>6979909</v>
      </c>
    </row>
    <row r="56" spans="1:5" ht="15" customHeight="1" x14ac:dyDescent="0.25">
      <c r="A56" s="12" t="s">
        <v>93</v>
      </c>
      <c r="B56" s="6" t="s">
        <v>823</v>
      </c>
      <c r="C56" s="411">
        <v>0</v>
      </c>
      <c r="D56" s="411">
        <v>0</v>
      </c>
      <c r="E56" s="411">
        <v>0</v>
      </c>
    </row>
    <row r="57" spans="1:5" ht="15" customHeight="1" x14ac:dyDescent="0.25">
      <c r="A57" s="12" t="s">
        <v>94</v>
      </c>
      <c r="B57" s="6" t="s">
        <v>824</v>
      </c>
      <c r="C57" s="411">
        <v>0</v>
      </c>
      <c r="D57" s="411">
        <v>0</v>
      </c>
      <c r="E57" s="411">
        <v>0</v>
      </c>
    </row>
    <row r="58" spans="1:5" ht="15" customHeight="1" x14ac:dyDescent="0.25">
      <c r="A58" s="12" t="s">
        <v>825</v>
      </c>
      <c r="B58" s="6" t="s">
        <v>826</v>
      </c>
      <c r="C58" s="411">
        <v>0</v>
      </c>
      <c r="D58" s="411">
        <v>0</v>
      </c>
      <c r="E58" s="411">
        <v>0</v>
      </c>
    </row>
    <row r="59" spans="1:5" ht="15" customHeight="1" x14ac:dyDescent="0.25">
      <c r="A59" s="12" t="s">
        <v>95</v>
      </c>
      <c r="B59" s="6" t="s">
        <v>827</v>
      </c>
      <c r="C59" s="411">
        <v>0</v>
      </c>
      <c r="D59" s="411">
        <v>0</v>
      </c>
      <c r="E59" s="411">
        <v>0</v>
      </c>
    </row>
    <row r="60" spans="1:5" ht="15" customHeight="1" x14ac:dyDescent="0.25">
      <c r="A60" s="12" t="s">
        <v>828</v>
      </c>
      <c r="B60" s="6" t="s">
        <v>829</v>
      </c>
      <c r="C60" s="411">
        <v>0</v>
      </c>
      <c r="D60" s="411">
        <v>0</v>
      </c>
      <c r="E60" s="411">
        <v>0</v>
      </c>
    </row>
    <row r="61" spans="1:5" ht="15" customHeight="1" x14ac:dyDescent="0.25">
      <c r="A61" s="36" t="s">
        <v>116</v>
      </c>
      <c r="B61" s="42" t="s">
        <v>830</v>
      </c>
      <c r="C61" s="411">
        <v>0</v>
      </c>
      <c r="D61" s="411">
        <v>0</v>
      </c>
      <c r="E61" s="411">
        <v>0</v>
      </c>
    </row>
    <row r="62" spans="1:5" ht="15" customHeight="1" x14ac:dyDescent="0.25">
      <c r="A62" s="12" t="s">
        <v>836</v>
      </c>
      <c r="B62" s="6" t="s">
        <v>837</v>
      </c>
      <c r="C62" s="411">
        <v>0</v>
      </c>
      <c r="D62" s="411">
        <v>0</v>
      </c>
      <c r="E62" s="411">
        <v>0</v>
      </c>
    </row>
    <row r="63" spans="1:5" ht="15" customHeight="1" x14ac:dyDescent="0.25">
      <c r="A63" s="5" t="s">
        <v>98</v>
      </c>
      <c r="B63" s="6" t="s">
        <v>838</v>
      </c>
      <c r="C63" s="411">
        <v>0</v>
      </c>
      <c r="D63" s="411">
        <v>0</v>
      </c>
      <c r="E63" s="411">
        <v>0</v>
      </c>
    </row>
    <row r="64" spans="1:5" ht="15" customHeight="1" x14ac:dyDescent="0.25">
      <c r="A64" s="12" t="s">
        <v>99</v>
      </c>
      <c r="B64" s="6" t="s">
        <v>839</v>
      </c>
      <c r="C64" s="411">
        <v>0</v>
      </c>
      <c r="D64" s="411">
        <v>0</v>
      </c>
      <c r="E64" s="411">
        <v>0</v>
      </c>
    </row>
    <row r="65" spans="1:5" ht="15" customHeight="1" x14ac:dyDescent="0.25">
      <c r="A65" s="36" t="s">
        <v>119</v>
      </c>
      <c r="B65" s="42" t="s">
        <v>840</v>
      </c>
      <c r="C65" s="411">
        <v>0</v>
      </c>
      <c r="D65" s="411">
        <v>0</v>
      </c>
      <c r="E65" s="411">
        <v>0</v>
      </c>
    </row>
    <row r="66" spans="1:5" ht="15" customHeight="1" x14ac:dyDescent="0.25">
      <c r="A66" s="319" t="s">
        <v>177</v>
      </c>
      <c r="B66" s="320"/>
      <c r="C66" s="418">
        <v>0</v>
      </c>
      <c r="D66" s="418">
        <v>0</v>
      </c>
      <c r="E66" s="418">
        <v>0</v>
      </c>
    </row>
    <row r="67" spans="1:5" ht="15.75" x14ac:dyDescent="0.25">
      <c r="A67" s="126" t="s">
        <v>118</v>
      </c>
      <c r="B67" s="121" t="s">
        <v>841</v>
      </c>
      <c r="C67" s="416">
        <v>104608170</v>
      </c>
      <c r="D67" s="416">
        <v>119351498</v>
      </c>
      <c r="E67" s="416">
        <v>119351498</v>
      </c>
    </row>
    <row r="68" spans="1:5" ht="15.75" x14ac:dyDescent="0.25">
      <c r="A68" s="128" t="s">
        <v>230</v>
      </c>
      <c r="B68" s="129"/>
      <c r="C68" s="419">
        <v>0</v>
      </c>
      <c r="D68" s="419">
        <v>0</v>
      </c>
      <c r="E68" s="419">
        <v>0</v>
      </c>
    </row>
    <row r="69" spans="1:5" ht="15.75" x14ac:dyDescent="0.25">
      <c r="A69" s="128" t="s">
        <v>231</v>
      </c>
      <c r="B69" s="129"/>
      <c r="C69" s="419">
        <v>0</v>
      </c>
      <c r="D69" s="419">
        <v>0</v>
      </c>
      <c r="E69" s="419">
        <v>0</v>
      </c>
    </row>
    <row r="70" spans="1:5" x14ac:dyDescent="0.25">
      <c r="A70" s="34" t="s">
        <v>100</v>
      </c>
      <c r="B70" s="5" t="s">
        <v>842</v>
      </c>
      <c r="C70" s="411">
        <v>0</v>
      </c>
      <c r="D70" s="411">
        <v>0</v>
      </c>
      <c r="E70" s="411">
        <v>0</v>
      </c>
    </row>
    <row r="71" spans="1:5" x14ac:dyDescent="0.25">
      <c r="A71" s="12" t="s">
        <v>843</v>
      </c>
      <c r="B71" s="5" t="s">
        <v>844</v>
      </c>
      <c r="C71" s="411">
        <v>0</v>
      </c>
      <c r="D71" s="411">
        <v>0</v>
      </c>
      <c r="E71" s="411">
        <v>0</v>
      </c>
    </row>
    <row r="72" spans="1:5" x14ac:dyDescent="0.25">
      <c r="A72" s="34" t="s">
        <v>101</v>
      </c>
      <c r="B72" s="5" t="s">
        <v>845</v>
      </c>
      <c r="C72" s="411">
        <v>0</v>
      </c>
      <c r="D72" s="411">
        <v>0</v>
      </c>
      <c r="E72" s="411">
        <v>0</v>
      </c>
    </row>
    <row r="73" spans="1:5" x14ac:dyDescent="0.25">
      <c r="A73" s="14" t="s">
        <v>120</v>
      </c>
      <c r="B73" s="7" t="s">
        <v>846</v>
      </c>
      <c r="C73" s="411">
        <v>0</v>
      </c>
      <c r="D73" s="411">
        <v>0</v>
      </c>
      <c r="E73" s="411">
        <v>0</v>
      </c>
    </row>
    <row r="74" spans="1:5" x14ac:dyDescent="0.25">
      <c r="A74" s="12" t="s">
        <v>102</v>
      </c>
      <c r="B74" s="5" t="s">
        <v>847</v>
      </c>
      <c r="C74" s="411">
        <v>0</v>
      </c>
      <c r="D74" s="411">
        <v>0</v>
      </c>
      <c r="E74" s="411">
        <v>0</v>
      </c>
    </row>
    <row r="75" spans="1:5" x14ac:dyDescent="0.25">
      <c r="A75" s="34" t="s">
        <v>848</v>
      </c>
      <c r="B75" s="5" t="s">
        <v>849</v>
      </c>
      <c r="C75" s="411">
        <v>0</v>
      </c>
      <c r="D75" s="411">
        <v>0</v>
      </c>
      <c r="E75" s="411">
        <v>0</v>
      </c>
    </row>
    <row r="76" spans="1:5" x14ac:dyDescent="0.25">
      <c r="A76" s="12" t="s">
        <v>103</v>
      </c>
      <c r="B76" s="5" t="s">
        <v>850</v>
      </c>
      <c r="C76" s="411">
        <v>0</v>
      </c>
      <c r="D76" s="411">
        <v>0</v>
      </c>
      <c r="E76" s="411">
        <v>0</v>
      </c>
    </row>
    <row r="77" spans="1:5" x14ac:dyDescent="0.25">
      <c r="A77" s="34" t="s">
        <v>851</v>
      </c>
      <c r="B77" s="5" t="s">
        <v>852</v>
      </c>
      <c r="C77" s="411">
        <v>0</v>
      </c>
      <c r="D77" s="411">
        <v>0</v>
      </c>
      <c r="E77" s="411">
        <v>0</v>
      </c>
    </row>
    <row r="78" spans="1:5" x14ac:dyDescent="0.25">
      <c r="A78" s="13" t="s">
        <v>121</v>
      </c>
      <c r="B78" s="7" t="s">
        <v>853</v>
      </c>
      <c r="C78" s="411">
        <v>0</v>
      </c>
      <c r="D78" s="411">
        <v>0</v>
      </c>
      <c r="E78" s="411">
        <v>0</v>
      </c>
    </row>
    <row r="79" spans="1:5" x14ac:dyDescent="0.25">
      <c r="A79" s="5" t="s">
        <v>228</v>
      </c>
      <c r="B79" s="5" t="s">
        <v>854</v>
      </c>
      <c r="C79" s="420">
        <v>3837231</v>
      </c>
      <c r="D79" s="420">
        <v>3591954</v>
      </c>
      <c r="E79" s="420">
        <v>3591954</v>
      </c>
    </row>
    <row r="80" spans="1:5" x14ac:dyDescent="0.25">
      <c r="A80" s="5" t="s">
        <v>229</v>
      </c>
      <c r="B80" s="5" t="s">
        <v>854</v>
      </c>
      <c r="C80" s="411">
        <v>1490490</v>
      </c>
      <c r="D80" s="411">
        <v>1490490</v>
      </c>
      <c r="E80" s="411">
        <v>1490490</v>
      </c>
    </row>
    <row r="81" spans="1:5" x14ac:dyDescent="0.25">
      <c r="A81" s="5" t="s">
        <v>226</v>
      </c>
      <c r="B81" s="5" t="s">
        <v>855</v>
      </c>
      <c r="C81" s="411">
        <v>0</v>
      </c>
      <c r="D81" s="411">
        <v>0</v>
      </c>
      <c r="E81" s="411">
        <v>0</v>
      </c>
    </row>
    <row r="82" spans="1:5" x14ac:dyDescent="0.25">
      <c r="A82" s="5" t="s">
        <v>227</v>
      </c>
      <c r="B82" s="5" t="s">
        <v>855</v>
      </c>
      <c r="C82" s="411">
        <v>0</v>
      </c>
      <c r="D82" s="411">
        <v>0</v>
      </c>
      <c r="E82" s="411">
        <v>0</v>
      </c>
    </row>
    <row r="83" spans="1:5" x14ac:dyDescent="0.25">
      <c r="A83" s="7" t="s">
        <v>122</v>
      </c>
      <c r="B83" s="7" t="s">
        <v>856</v>
      </c>
      <c r="C83" s="412">
        <v>5327721</v>
      </c>
      <c r="D83" s="412">
        <v>5082444</v>
      </c>
      <c r="E83" s="412">
        <v>5082444</v>
      </c>
    </row>
    <row r="84" spans="1:5" x14ac:dyDescent="0.25">
      <c r="A84" s="34" t="s">
        <v>857</v>
      </c>
      <c r="B84" s="5" t="s">
        <v>858</v>
      </c>
      <c r="C84" s="411">
        <v>0</v>
      </c>
      <c r="D84" s="411">
        <v>0</v>
      </c>
      <c r="E84" s="411">
        <v>3604420</v>
      </c>
    </row>
    <row r="85" spans="1:5" x14ac:dyDescent="0.25">
      <c r="A85" s="34" t="s">
        <v>859</v>
      </c>
      <c r="B85" s="5" t="s">
        <v>860</v>
      </c>
      <c r="C85" s="411">
        <v>0</v>
      </c>
      <c r="D85" s="411">
        <v>0</v>
      </c>
      <c r="E85" s="411">
        <v>0</v>
      </c>
    </row>
    <row r="86" spans="1:5" x14ac:dyDescent="0.25">
      <c r="A86" s="34" t="s">
        <v>861</v>
      </c>
      <c r="B86" s="5" t="s">
        <v>862</v>
      </c>
      <c r="C86" s="420">
        <v>0</v>
      </c>
      <c r="D86" s="420">
        <v>0</v>
      </c>
      <c r="E86" s="420">
        <v>0</v>
      </c>
    </row>
    <row r="87" spans="1:5" x14ac:dyDescent="0.25">
      <c r="A87" s="34" t="s">
        <v>863</v>
      </c>
      <c r="B87" s="5" t="s">
        <v>864</v>
      </c>
      <c r="C87" s="411">
        <v>0</v>
      </c>
      <c r="D87" s="411">
        <v>0</v>
      </c>
      <c r="E87" s="411">
        <v>0</v>
      </c>
    </row>
    <row r="88" spans="1:5" x14ac:dyDescent="0.25">
      <c r="A88" s="12" t="s">
        <v>104</v>
      </c>
      <c r="B88" s="5" t="s">
        <v>865</v>
      </c>
      <c r="C88" s="411">
        <v>0</v>
      </c>
      <c r="D88" s="411">
        <v>0</v>
      </c>
      <c r="E88" s="411">
        <v>0</v>
      </c>
    </row>
    <row r="89" spans="1:5" x14ac:dyDescent="0.25">
      <c r="A89" s="14" t="s">
        <v>123</v>
      </c>
      <c r="B89" s="7" t="s">
        <v>867</v>
      </c>
      <c r="C89" s="421">
        <v>5327721</v>
      </c>
      <c r="D89" s="421">
        <v>5082444</v>
      </c>
      <c r="E89" s="421">
        <v>8686864</v>
      </c>
    </row>
    <row r="90" spans="1:5" x14ac:dyDescent="0.25">
      <c r="A90" s="12" t="s">
        <v>868</v>
      </c>
      <c r="B90" s="5" t="s">
        <v>869</v>
      </c>
      <c r="C90" s="411">
        <v>0</v>
      </c>
      <c r="D90" s="411">
        <v>0</v>
      </c>
      <c r="E90" s="411">
        <v>0</v>
      </c>
    </row>
    <row r="91" spans="1:5" x14ac:dyDescent="0.25">
      <c r="A91" s="12" t="s">
        <v>870</v>
      </c>
      <c r="B91" s="5" t="s">
        <v>871</v>
      </c>
      <c r="C91" s="411">
        <v>0</v>
      </c>
      <c r="D91" s="411">
        <v>0</v>
      </c>
      <c r="E91" s="411">
        <v>0</v>
      </c>
    </row>
    <row r="92" spans="1:5" x14ac:dyDescent="0.25">
      <c r="A92" s="34" t="s">
        <v>872</v>
      </c>
      <c r="B92" s="5" t="s">
        <v>873</v>
      </c>
      <c r="C92" s="411">
        <v>0</v>
      </c>
      <c r="D92" s="411">
        <v>0</v>
      </c>
      <c r="E92" s="411">
        <v>0</v>
      </c>
    </row>
    <row r="93" spans="1:5" x14ac:dyDescent="0.25">
      <c r="A93" s="34" t="s">
        <v>105</v>
      </c>
      <c r="B93" s="5" t="s">
        <v>874</v>
      </c>
      <c r="C93" s="411">
        <v>0</v>
      </c>
      <c r="D93" s="411">
        <v>0</v>
      </c>
      <c r="E93" s="411">
        <v>0</v>
      </c>
    </row>
    <row r="94" spans="1:5" x14ac:dyDescent="0.25">
      <c r="A94" s="13" t="s">
        <v>124</v>
      </c>
      <c r="B94" s="7" t="s">
        <v>875</v>
      </c>
      <c r="C94" s="411">
        <v>0</v>
      </c>
      <c r="D94" s="411">
        <v>0</v>
      </c>
      <c r="E94" s="411">
        <v>0</v>
      </c>
    </row>
    <row r="95" spans="1:5" x14ac:dyDescent="0.25">
      <c r="A95" s="14" t="s">
        <v>876</v>
      </c>
      <c r="B95" s="7" t="s">
        <v>877</v>
      </c>
      <c r="C95" s="411">
        <v>0</v>
      </c>
      <c r="D95" s="411">
        <v>0</v>
      </c>
      <c r="E95" s="411">
        <v>0</v>
      </c>
    </row>
    <row r="96" spans="1:5" ht="15.75" x14ac:dyDescent="0.25">
      <c r="A96" s="124" t="s">
        <v>125</v>
      </c>
      <c r="B96" s="125" t="s">
        <v>878</v>
      </c>
      <c r="C96" s="416">
        <v>5327721</v>
      </c>
      <c r="D96" s="416">
        <v>5082444</v>
      </c>
      <c r="E96" s="416">
        <v>8686864</v>
      </c>
    </row>
    <row r="97" spans="1:5" ht="15.75" x14ac:dyDescent="0.25">
      <c r="A97" s="254" t="s">
        <v>107</v>
      </c>
      <c r="B97" s="253"/>
      <c r="C97" s="417">
        <v>109935891</v>
      </c>
      <c r="D97" s="417">
        <v>124433942</v>
      </c>
      <c r="E97" s="417">
        <v>128038362</v>
      </c>
    </row>
  </sheetData>
  <mergeCells count="2">
    <mergeCell ref="A1:E1"/>
    <mergeCell ref="A2:E2"/>
  </mergeCells>
  <phoneticPr fontId="0" type="noConversion"/>
  <pageMargins left="0.25" right="0.25" top="0.75" bottom="0.75" header="0.3" footer="0.3"/>
  <pageSetup paperSize="8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66</vt:i4>
      </vt:variant>
    </vt:vector>
  </HeadingPairs>
  <TitlesOfParts>
    <vt:vector size="103" baseType="lpstr">
      <vt:lpstr>kiemelt önk</vt:lpstr>
      <vt:lpstr>kiadások önk</vt:lpstr>
      <vt:lpstr>kiadások Hivatal</vt:lpstr>
      <vt:lpstr>kiadások egyszerűsített önkorm</vt:lpstr>
      <vt:lpstr>kiadások egyszerűsített kv szer</vt:lpstr>
      <vt:lpstr>kiadások összevont</vt:lpstr>
      <vt:lpstr>bevételek önk</vt:lpstr>
      <vt:lpstr>bevételek kv szerv</vt:lpstr>
      <vt:lpstr>bevételek egyszerűsített önk</vt:lpstr>
      <vt:lpstr>bevétel egyszerűsített kvszerv</vt:lpstr>
      <vt:lpstr>Bevételek összevont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eredménykimutatás kv szerv</vt:lpstr>
      <vt:lpstr>vagyonmérleg önkorm</vt:lpstr>
      <vt:lpstr>vagyonmérleg  kvszerv</vt:lpstr>
      <vt:lpstr>MÉRLEG</vt:lpstr>
      <vt:lpstr>MÉRLEG (2)</vt:lpstr>
      <vt:lpstr>MÉRLEG (3)</vt:lpstr>
      <vt:lpstr>TÖBB ÉVES</vt:lpstr>
      <vt:lpstr>KÖZVETETT</vt:lpstr>
      <vt:lpstr>VAGYONKIMUTATÁS</vt:lpstr>
      <vt:lpstr>Vagyonkimutatás Hivatal</vt:lpstr>
      <vt:lpstr>PÉNZESZKÖZ VÁLTOZÁS</vt:lpstr>
      <vt:lpstr>PÉNZESZKÖZ VÁLTOZÁS 1. 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'bevétel egyszerűsített kvszerv'!Nyomtatási_terület</vt:lpstr>
      <vt:lpstr>'bevételek egyszerűsített önk'!Nyomtatási_terület</vt:lpstr>
      <vt:lpstr>'bevételek kv szerv'!Nyomtatási_terület</vt:lpstr>
      <vt:lpstr>'bevételek önk'!Nyomtatási_terület</vt:lpstr>
      <vt:lpstr>'eredménykimutatás kv szerv'!Nyomtatási_terület</vt:lpstr>
      <vt:lpstr>'eredménykimutatás önkorm'!Nyomtatási_terület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egyszerűsített kv szer'!Nyomtatási_terület</vt:lpstr>
      <vt:lpstr>'kiadások egyszerűsített önkorm'!Nyomtatási_terület</vt:lpstr>
      <vt:lpstr>'kiadások önk'!Nyomtatási_terület</vt:lpstr>
      <vt:lpstr>'kiemelt önk'!Nyomtatási_terület</vt:lpstr>
      <vt:lpstr>KÖZVETETT!Nyomtatási_terület</vt:lpstr>
      <vt:lpstr>létszám!Nyomtatási_terület</vt:lpstr>
      <vt:lpstr>MÉRLEG!Nyomtatási_terület</vt:lpstr>
      <vt:lpstr>'MÉRLEG (2)'!Nyomtatási_terület</vt:lpstr>
      <vt:lpstr>'MÉRLEG (3)'!Nyomtatási_terület</vt:lpstr>
      <vt:lpstr>'PÉNZESZKÖZ VÁLTOZÁS'!Nyomtatási_terület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VAGYONKIMUTATÁS!Nyomtatási_terület</vt:lpstr>
      <vt:lpstr>'vagyonmérleg önkorm'!Nyomtatási_terület</vt:lpstr>
      <vt:lpstr>KÖZVETETT!pr232</vt:lpstr>
      <vt:lpstr>'MÉRLEG (2)'!pr232</vt:lpstr>
      <vt:lpstr>'MÉRLEG (3)'!pr232</vt:lpstr>
      <vt:lpstr>'TÖBB ÉVES'!pr232</vt:lpstr>
      <vt:lpstr>KÖZVETETT!pr233</vt:lpstr>
      <vt:lpstr>'MÉRLEG (2)'!pr233</vt:lpstr>
      <vt:lpstr>'MÉRLEG (3)'!pr233</vt:lpstr>
      <vt:lpstr>'TÖBB ÉVES'!pr233</vt:lpstr>
      <vt:lpstr>KÖZVETETT!pr234</vt:lpstr>
      <vt:lpstr>'MÉRLEG (2)'!pr234</vt:lpstr>
      <vt:lpstr>'MÉRLEG (3)'!pr234</vt:lpstr>
      <vt:lpstr>'TÖBB ÉVES'!pr234</vt:lpstr>
      <vt:lpstr>KÖZVETETT!pr235</vt:lpstr>
      <vt:lpstr>'MÉRLEG (2)'!pr235</vt:lpstr>
      <vt:lpstr>'MÉRLEG (3)'!pr235</vt:lpstr>
      <vt:lpstr>'TÖBB ÉVES'!pr235</vt:lpstr>
      <vt:lpstr>KÖZVETETT!pr236</vt:lpstr>
      <vt:lpstr>'MÉRLEG (2)'!pr236</vt:lpstr>
      <vt:lpstr>'MÉRLEG (3)'!pr236</vt:lpstr>
      <vt:lpstr>'TÖBB ÉVES'!pr236</vt:lpstr>
      <vt:lpstr>'MÉRLEG (2)'!pr312</vt:lpstr>
      <vt:lpstr>'MÉRLEG (3)'!pr312</vt:lpstr>
      <vt:lpstr>'TÖBB ÉVES'!pr312</vt:lpstr>
      <vt:lpstr>'MÉRLEG (2)'!pr313</vt:lpstr>
      <vt:lpstr>'MÉRLEG (3)'!pr313</vt:lpstr>
      <vt:lpstr>'TÖBB ÉVES'!pr313</vt:lpstr>
      <vt:lpstr>KÖZVETETT!pr314</vt:lpstr>
      <vt:lpstr>'MÉRLEG (2)'!pr314</vt:lpstr>
      <vt:lpstr>'MÉRLEG (3)'!pr314</vt:lpstr>
      <vt:lpstr>'TÖBB ÉVES'!pr314</vt:lpstr>
      <vt:lpstr>'MÉRLEG (2)'!pr315</vt:lpstr>
      <vt:lpstr>'MÉRLEG (3)'!pr315</vt:lpstr>
      <vt:lpstr>'TÖBB ÉVES'!pr315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Jegyző</cp:lastModifiedBy>
  <cp:lastPrinted>2021-05-13T13:10:31Z</cp:lastPrinted>
  <dcterms:created xsi:type="dcterms:W3CDTF">2014-01-03T21:48:14Z</dcterms:created>
  <dcterms:modified xsi:type="dcterms:W3CDTF">2021-05-19T11:29:32Z</dcterms:modified>
</cp:coreProperties>
</file>