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/>
  </bookViews>
  <sheets>
    <sheet name="1. melléklet" sheetId="1" r:id="rId1"/>
    <sheet name="2.melléklet" sheetId="2" r:id="rId2"/>
    <sheet name="2. melléklet" sheetId="38" r:id="rId3"/>
    <sheet name="3.melléklet" sheetId="15" r:id="rId4"/>
    <sheet name="3. melléklet" sheetId="39" r:id="rId5"/>
    <sheet name="4. melléklet" sheetId="10" r:id="rId6"/>
    <sheet name="4.melléklet" sheetId="42" r:id="rId7"/>
    <sheet name="5.melléklet" sheetId="43" r:id="rId8"/>
    <sheet name="5. melléklet" sheetId="45" r:id="rId9"/>
    <sheet name="6. melléklet" sheetId="8" r:id="rId10"/>
    <sheet name="7. melléklet" sheetId="11" r:id="rId11"/>
    <sheet name="8. melléklet" sheetId="12" r:id="rId12"/>
    <sheet name="9. melléklet" sheetId="13" r:id="rId13"/>
    <sheet name="10. melléklet" sheetId="14" r:id="rId14"/>
    <sheet name="11. melléklet" sheetId="18" r:id="rId15"/>
    <sheet name="12. melléklet" sheetId="28" r:id="rId16"/>
    <sheet name="13. melléklet" sheetId="27" r:id="rId17"/>
    <sheet name="14. melléklet" sheetId="29" r:id="rId18"/>
    <sheet name="15. melléklet" sheetId="30" r:id="rId19"/>
    <sheet name="16. melléklet" sheetId="31" r:id="rId20"/>
    <sheet name="17. melléklet" sheetId="32" r:id="rId21"/>
    <sheet name="18. melléklet" sheetId="48" r:id="rId22"/>
    <sheet name="19.melléklet" sheetId="49" r:id="rId23"/>
    <sheet name="19. melléklet" sheetId="52" r:id="rId24"/>
    <sheet name="20.melléklet" sheetId="51" r:id="rId25"/>
    <sheet name="20. melléklet" sheetId="50" r:id="rId26"/>
    <sheet name="21. melléklet" sheetId="46" r:id="rId27"/>
  </sheets>
  <definedNames>
    <definedName name="foot_4_place" localSheetId="13">'10. melléklet'!$A$18</definedName>
    <definedName name="foot_5_place" localSheetId="13">'10. melléklet'!#REF!</definedName>
    <definedName name="foot_53_place" localSheetId="13">'10. melléklet'!$A$63</definedName>
    <definedName name="_xlnm.Print_Area" localSheetId="13">'10. melléklet'!$A$1:$H$38</definedName>
    <definedName name="_xlnm.Print_Area" localSheetId="14">'11. melléklet'!$A$1:$D$43</definedName>
    <definedName name="_xlnm.Print_Area" localSheetId="15">'12. melléklet'!$A$1:$H$70</definedName>
    <definedName name="_xlnm.Print_Area" localSheetId="16">'13. melléklet'!$A$1:$E$19</definedName>
    <definedName name="_xlnm.Print_Area" localSheetId="17">'14. melléklet'!$A$1:$E$40</definedName>
    <definedName name="_xlnm.Print_Area" localSheetId="18">'15. melléklet'!$A$1:$E$116</definedName>
    <definedName name="_xlnm.Print_Area" localSheetId="19">'16. melléklet'!$A$1:$E$116</definedName>
    <definedName name="_xlnm.Print_Area" localSheetId="20">'17. melléklet'!$A$1:$E$33</definedName>
    <definedName name="_xlnm.Print_Area" localSheetId="21">'18. melléklet'!$A$1:$D$26</definedName>
    <definedName name="_xlnm.Print_Area" localSheetId="2">'2. melléklet'!$A$1:$N$124</definedName>
    <definedName name="_xlnm.Print_Area" localSheetId="1">'2.melléklet'!$A$1:$N$124</definedName>
    <definedName name="_xlnm.Print_Area" localSheetId="25">'20. melléklet'!$A$1:$D$127</definedName>
    <definedName name="_xlnm.Print_Area" localSheetId="24">'20.melléklet'!$A$1:$D$127</definedName>
    <definedName name="_xlnm.Print_Area" localSheetId="26">'21. melléklet'!$A$2:$D$177</definedName>
    <definedName name="_xlnm.Print_Area" localSheetId="4">'3. melléklet'!$A$1:$E$123</definedName>
    <definedName name="_xlnm.Print_Area" localSheetId="3">'3.melléklet'!$A$1:$H$123</definedName>
    <definedName name="_xlnm.Print_Area" localSheetId="5">'4. melléklet'!$A$1:$N$99</definedName>
    <definedName name="_xlnm.Print_Area" localSheetId="6">'4.melléklet'!$A$1:$N$97</definedName>
    <definedName name="_xlnm.Print_Area" localSheetId="8">'5. melléklet'!$A$1:$E$98</definedName>
    <definedName name="_xlnm.Print_Area" localSheetId="7">'5.melléklet'!$A$1:$H$98</definedName>
    <definedName name="_xlnm.Print_Area" localSheetId="9">'6. melléklet'!$A$1:$D$33</definedName>
    <definedName name="_xlnm.Print_Area" localSheetId="10">'7. melléklet'!$A$1:$K$48</definedName>
    <definedName name="_xlnm.Print_Area" localSheetId="11">'8. melléklet'!$A$1:$J$17</definedName>
    <definedName name="_xlnm.Print_Area" localSheetId="12">'9. melléklet'!$A$1:$M$49</definedName>
  </definedNames>
  <calcPr calcId="125725"/>
</workbook>
</file>

<file path=xl/calcChain.xml><?xml version="1.0" encoding="utf-8"?>
<calcChain xmlns="http://schemas.openxmlformats.org/spreadsheetml/2006/main">
  <c r="D127" i="46"/>
  <c r="B36"/>
  <c r="B62" i="50"/>
  <c r="B39"/>
  <c r="B15"/>
  <c r="B9"/>
  <c r="B33"/>
  <c r="B58" i="51"/>
  <c r="B55"/>
  <c r="B48" i="52"/>
  <c r="B47"/>
  <c r="B37"/>
  <c r="B26"/>
  <c r="B22"/>
  <c r="B17"/>
  <c r="B9"/>
  <c r="B29"/>
  <c r="B48" i="49"/>
  <c r="B37"/>
  <c r="B26"/>
  <c r="B22"/>
  <c r="B21"/>
  <c r="B17"/>
  <c r="B29"/>
  <c r="B49"/>
  <c r="B9"/>
  <c r="D21" i="32"/>
  <c r="E21"/>
  <c r="C21"/>
  <c r="C43" i="42"/>
  <c r="C9" i="45"/>
  <c r="D9"/>
  <c r="E9"/>
  <c r="D31" i="13"/>
  <c r="E31"/>
  <c r="C31"/>
  <c r="C60" i="46"/>
  <c r="B60"/>
  <c r="D44"/>
  <c r="C43"/>
  <c r="C59"/>
  <c r="C93"/>
  <c r="B43"/>
  <c r="C36"/>
  <c r="D38"/>
  <c r="D39"/>
  <c r="D40"/>
  <c r="D32"/>
  <c r="B15"/>
  <c r="B29"/>
  <c r="D16"/>
  <c r="D17"/>
  <c r="D29"/>
  <c r="D19"/>
  <c r="E20" i="15"/>
  <c r="D47" i="46"/>
  <c r="D62" i="50"/>
  <c r="D39"/>
  <c r="D58" i="51"/>
  <c r="D47" i="52"/>
  <c r="D37"/>
  <c r="D48"/>
  <c r="D26"/>
  <c r="D22"/>
  <c r="D17"/>
  <c r="D9"/>
  <c r="E38" i="31"/>
  <c r="D22" i="18"/>
  <c r="C22"/>
  <c r="D14"/>
  <c r="C14"/>
  <c r="F84" i="10"/>
  <c r="F90"/>
  <c r="F97"/>
  <c r="F45"/>
  <c r="F50"/>
  <c r="F68"/>
  <c r="D71" i="38"/>
  <c r="D74" s="1"/>
  <c r="D41" i="46"/>
  <c r="D34"/>
  <c r="F120" i="2"/>
  <c r="F108"/>
  <c r="F115"/>
  <c r="F122"/>
  <c r="F103"/>
  <c r="F97"/>
  <c r="F88"/>
  <c r="F83"/>
  <c r="C83" i="38"/>
  <c r="F74" i="2"/>
  <c r="F60"/>
  <c r="F50"/>
  <c r="F44"/>
  <c r="F41"/>
  <c r="F33"/>
  <c r="F30"/>
  <c r="F24"/>
  <c r="F20"/>
  <c r="C120"/>
  <c r="C108"/>
  <c r="C103"/>
  <c r="C97"/>
  <c r="C88"/>
  <c r="C83"/>
  <c r="C74"/>
  <c r="C60"/>
  <c r="C60" i="38"/>
  <c r="C50" i="2"/>
  <c r="C50" i="38"/>
  <c r="C44" i="2"/>
  <c r="C41"/>
  <c r="C33"/>
  <c r="C30"/>
  <c r="C30" i="38"/>
  <c r="C24" i="2"/>
  <c r="C24" i="38"/>
  <c r="C20" i="2"/>
  <c r="C25"/>
  <c r="D9" i="50"/>
  <c r="D33"/>
  <c r="D15"/>
  <c r="D55" i="51"/>
  <c r="D37" i="49"/>
  <c r="D26"/>
  <c r="D22"/>
  <c r="D21"/>
  <c r="D17"/>
  <c r="D9"/>
  <c r="C11" i="48"/>
  <c r="C12"/>
  <c r="C20"/>
  <c r="C22"/>
  <c r="C8"/>
  <c r="B11"/>
  <c r="B12"/>
  <c r="B20"/>
  <c r="B22"/>
  <c r="B8"/>
  <c r="C95" i="10"/>
  <c r="C84"/>
  <c r="C79"/>
  <c r="C74"/>
  <c r="C73" i="42"/>
  <c r="C66" i="10"/>
  <c r="C62"/>
  <c r="C56"/>
  <c r="C67"/>
  <c r="C49"/>
  <c r="C48" i="42"/>
  <c r="C45" i="10"/>
  <c r="C44" i="42"/>
  <c r="F44"/>
  <c r="C32" i="10"/>
  <c r="C14"/>
  <c r="C20"/>
  <c r="B77" i="46"/>
  <c r="D21" i="48"/>
  <c r="E71" i="31"/>
  <c r="J11" i="12"/>
  <c r="I11"/>
  <c r="K46" i="11"/>
  <c r="J46"/>
  <c r="I46"/>
  <c r="I47"/>
  <c r="J45"/>
  <c r="K45"/>
  <c r="K47"/>
  <c r="I45"/>
  <c r="I40"/>
  <c r="J35"/>
  <c r="K35"/>
  <c r="I35"/>
  <c r="C23" i="1"/>
  <c r="F111" i="38"/>
  <c r="C144" i="46"/>
  <c r="B144"/>
  <c r="C138"/>
  <c r="C139"/>
  <c r="C145"/>
  <c r="B139"/>
  <c r="D139"/>
  <c r="B128"/>
  <c r="D128"/>
  <c r="C113"/>
  <c r="C114"/>
  <c r="B113"/>
  <c r="C103"/>
  <c r="B103"/>
  <c r="D103"/>
  <c r="C97"/>
  <c r="B97"/>
  <c r="D97"/>
  <c r="C62"/>
  <c r="C63"/>
  <c r="C64"/>
  <c r="B62"/>
  <c r="B63"/>
  <c r="B64"/>
  <c r="D94"/>
  <c r="D96"/>
  <c r="D99"/>
  <c r="D100"/>
  <c r="D104"/>
  <c r="D105"/>
  <c r="D121"/>
  <c r="D122"/>
  <c r="D123"/>
  <c r="D124"/>
  <c r="D125"/>
  <c r="D126"/>
  <c r="D129"/>
  <c r="D130"/>
  <c r="D131"/>
  <c r="D132"/>
  <c r="D133"/>
  <c r="D134"/>
  <c r="D135"/>
  <c r="D136"/>
  <c r="D137"/>
  <c r="D140"/>
  <c r="D141"/>
  <c r="D142"/>
  <c r="D143"/>
  <c r="D66"/>
  <c r="D77"/>
  <c r="D89"/>
  <c r="D48"/>
  <c r="D46"/>
  <c r="D37"/>
  <c r="D36"/>
  <c r="C29"/>
  <c r="D6" i="48"/>
  <c r="E9" i="32"/>
  <c r="D16" i="31"/>
  <c r="E16"/>
  <c r="C16"/>
  <c r="E93" i="30"/>
  <c r="D60"/>
  <c r="E60"/>
  <c r="C60"/>
  <c r="D38"/>
  <c r="E38"/>
  <c r="C38"/>
  <c r="D18" i="27"/>
  <c r="E18"/>
  <c r="C18"/>
  <c r="D9"/>
  <c r="E9"/>
  <c r="C9"/>
  <c r="J29" i="11"/>
  <c r="K29"/>
  <c r="I29"/>
  <c r="J22"/>
  <c r="K22"/>
  <c r="I22"/>
  <c r="J14"/>
  <c r="K14"/>
  <c r="I14"/>
  <c r="J9"/>
  <c r="K9"/>
  <c r="I9"/>
  <c r="B22" i="8"/>
  <c r="B26"/>
  <c r="D14"/>
  <c r="D16"/>
  <c r="D19"/>
  <c r="D21"/>
  <c r="D23"/>
  <c r="D24"/>
  <c r="D25"/>
  <c r="D26"/>
  <c r="D11"/>
  <c r="C18"/>
  <c r="C27"/>
  <c r="B18"/>
  <c r="B27"/>
  <c r="C8" i="42"/>
  <c r="F8" s="1"/>
  <c r="C9"/>
  <c r="F9"/>
  <c r="C10"/>
  <c r="F10" s="1"/>
  <c r="C11"/>
  <c r="F11"/>
  <c r="C12"/>
  <c r="F12" s="1"/>
  <c r="C14"/>
  <c r="F14"/>
  <c r="C15"/>
  <c r="C16"/>
  <c r="F16"/>
  <c r="C17"/>
  <c r="C18"/>
  <c r="F18" s="1"/>
  <c r="C20"/>
  <c r="F20"/>
  <c r="C21"/>
  <c r="C22"/>
  <c r="C23"/>
  <c r="F23"/>
  <c r="C24"/>
  <c r="F24" s="1"/>
  <c r="C25"/>
  <c r="F25"/>
  <c r="C26"/>
  <c r="F26" s="1"/>
  <c r="C27"/>
  <c r="C28"/>
  <c r="F28"/>
  <c r="C29"/>
  <c r="F29"/>
  <c r="C30"/>
  <c r="F30"/>
  <c r="C32"/>
  <c r="F32"/>
  <c r="C34"/>
  <c r="F34"/>
  <c r="C35"/>
  <c r="F35" s="1"/>
  <c r="C36"/>
  <c r="F36"/>
  <c r="C37"/>
  <c r="C38"/>
  <c r="C39"/>
  <c r="F39"/>
  <c r="C40"/>
  <c r="C41"/>
  <c r="F41" s="1"/>
  <c r="C42"/>
  <c r="F43"/>
  <c r="C45"/>
  <c r="F45"/>
  <c r="C46"/>
  <c r="C47"/>
  <c r="F47"/>
  <c r="C50"/>
  <c r="F50"/>
  <c r="C51"/>
  <c r="F51"/>
  <c r="C52"/>
  <c r="F52"/>
  <c r="C53"/>
  <c r="F53"/>
  <c r="C54"/>
  <c r="F54"/>
  <c r="C56"/>
  <c r="F56"/>
  <c r="C57"/>
  <c r="F57" s="1"/>
  <c r="C58"/>
  <c r="F58"/>
  <c r="C59"/>
  <c r="C60"/>
  <c r="F60" s="1"/>
  <c r="C61"/>
  <c r="F61"/>
  <c r="C62"/>
  <c r="F62" s="1"/>
  <c r="C63"/>
  <c r="F63"/>
  <c r="C64"/>
  <c r="F64" s="1"/>
  <c r="C70"/>
  <c r="F70"/>
  <c r="C71"/>
  <c r="F71" s="1"/>
  <c r="C72"/>
  <c r="F72"/>
  <c r="C74"/>
  <c r="F74" s="1"/>
  <c r="C75"/>
  <c r="F75"/>
  <c r="C76"/>
  <c r="F76" s="1"/>
  <c r="C77"/>
  <c r="F77"/>
  <c r="C78"/>
  <c r="F78" s="1"/>
  <c r="C79"/>
  <c r="C80"/>
  <c r="F80"/>
  <c r="C81"/>
  <c r="F81"/>
  <c r="C82"/>
  <c r="F82"/>
  <c r="C84"/>
  <c r="F84"/>
  <c r="C85"/>
  <c r="F85"/>
  <c r="C87"/>
  <c r="F87"/>
  <c r="C88"/>
  <c r="C90"/>
  <c r="F90" s="1"/>
  <c r="C91"/>
  <c r="F91"/>
  <c r="C92"/>
  <c r="F92" s="1"/>
  <c r="C93"/>
  <c r="C95"/>
  <c r="F95"/>
  <c r="C7"/>
  <c r="F7"/>
  <c r="C8" i="38"/>
  <c r="F8" s="1"/>
  <c r="C9"/>
  <c r="F9"/>
  <c r="C10"/>
  <c r="F10" s="1"/>
  <c r="C11"/>
  <c r="F11"/>
  <c r="C12"/>
  <c r="F12" s="1"/>
  <c r="C13"/>
  <c r="F13"/>
  <c r="C14"/>
  <c r="F14" s="1"/>
  <c r="C15"/>
  <c r="F15"/>
  <c r="C16"/>
  <c r="F16" s="1"/>
  <c r="C17"/>
  <c r="F17"/>
  <c r="C18"/>
  <c r="F18" s="1"/>
  <c r="C19"/>
  <c r="F19"/>
  <c r="C21"/>
  <c r="F21" s="1"/>
  <c r="C22"/>
  <c r="F22"/>
  <c r="C23"/>
  <c r="F23" s="1"/>
  <c r="C26"/>
  <c r="F26"/>
  <c r="C27"/>
  <c r="F27" s="1"/>
  <c r="C28"/>
  <c r="F28"/>
  <c r="C29"/>
  <c r="F29" s="1"/>
  <c r="C31"/>
  <c r="F31"/>
  <c r="C32"/>
  <c r="F32" s="1"/>
  <c r="C33"/>
  <c r="C34"/>
  <c r="F34"/>
  <c r="C35"/>
  <c r="F35" s="1"/>
  <c r="C36"/>
  <c r="F36"/>
  <c r="C37"/>
  <c r="F37" s="1"/>
  <c r="C38"/>
  <c r="F38"/>
  <c r="C39"/>
  <c r="F39" s="1"/>
  <c r="C40"/>
  <c r="F40"/>
  <c r="C42"/>
  <c r="F42" s="1"/>
  <c r="C43"/>
  <c r="F43"/>
  <c r="C45"/>
  <c r="F45" s="1"/>
  <c r="C46"/>
  <c r="F46"/>
  <c r="C47"/>
  <c r="F47" s="1"/>
  <c r="C48"/>
  <c r="F48"/>
  <c r="C49"/>
  <c r="F49" s="1"/>
  <c r="C52"/>
  <c r="F52"/>
  <c r="C53"/>
  <c r="F53" s="1"/>
  <c r="C54"/>
  <c r="F54"/>
  <c r="C55"/>
  <c r="F55" s="1"/>
  <c r="C56"/>
  <c r="F56"/>
  <c r="C57"/>
  <c r="F57" s="1"/>
  <c r="C58"/>
  <c r="F58"/>
  <c r="C59"/>
  <c r="F59" s="1"/>
  <c r="C61"/>
  <c r="F61"/>
  <c r="C62"/>
  <c r="F62" s="1"/>
  <c r="C63"/>
  <c r="F63"/>
  <c r="C64"/>
  <c r="F64" s="1"/>
  <c r="C65"/>
  <c r="F65"/>
  <c r="C66"/>
  <c r="F66" s="1"/>
  <c r="C67"/>
  <c r="F67"/>
  <c r="C68"/>
  <c r="F68" s="1"/>
  <c r="C69"/>
  <c r="F69"/>
  <c r="C70"/>
  <c r="F70" s="1"/>
  <c r="C71"/>
  <c r="C72"/>
  <c r="F72"/>
  <c r="C73"/>
  <c r="F73"/>
  <c r="C76"/>
  <c r="F76"/>
  <c r="C77"/>
  <c r="F77"/>
  <c r="C78"/>
  <c r="F78"/>
  <c r="C79"/>
  <c r="F79"/>
  <c r="C80"/>
  <c r="F80"/>
  <c r="C81"/>
  <c r="F81"/>
  <c r="C82"/>
  <c r="F82"/>
  <c r="C84"/>
  <c r="F84"/>
  <c r="C85"/>
  <c r="F85"/>
  <c r="C86"/>
  <c r="F86"/>
  <c r="C87"/>
  <c r="F87"/>
  <c r="C89"/>
  <c r="F89"/>
  <c r="C90"/>
  <c r="F90"/>
  <c r="C91"/>
  <c r="F91"/>
  <c r="C92"/>
  <c r="F92"/>
  <c r="C93"/>
  <c r="F93"/>
  <c r="C94"/>
  <c r="F94"/>
  <c r="C95"/>
  <c r="F95"/>
  <c r="C96"/>
  <c r="F96" s="1"/>
  <c r="C97"/>
  <c r="C100"/>
  <c r="F100"/>
  <c r="C101"/>
  <c r="F101" s="1"/>
  <c r="C102"/>
  <c r="F102"/>
  <c r="C103"/>
  <c r="C104"/>
  <c r="F104"/>
  <c r="C105"/>
  <c r="F105" s="1"/>
  <c r="C106"/>
  <c r="F106"/>
  <c r="C107"/>
  <c r="F107" s="1"/>
  <c r="C109"/>
  <c r="F109"/>
  <c r="C110"/>
  <c r="F110" s="1"/>
  <c r="C112"/>
  <c r="F112"/>
  <c r="C113"/>
  <c r="F113" s="1"/>
  <c r="C114"/>
  <c r="F114"/>
  <c r="C116"/>
  <c r="F116" s="1"/>
  <c r="C117"/>
  <c r="F117"/>
  <c r="C118"/>
  <c r="F118" s="1"/>
  <c r="C119"/>
  <c r="F119"/>
  <c r="C120"/>
  <c r="C121"/>
  <c r="F121" s="1"/>
  <c r="C7"/>
  <c r="F7"/>
  <c r="E95" i="45"/>
  <c r="E7"/>
  <c r="E8"/>
  <c r="E10"/>
  <c r="E11"/>
  <c r="E12"/>
  <c r="E14"/>
  <c r="E15"/>
  <c r="E16"/>
  <c r="E17"/>
  <c r="E18"/>
  <c r="E20"/>
  <c r="E21"/>
  <c r="E23"/>
  <c r="E24"/>
  <c r="E25"/>
  <c r="E26"/>
  <c r="E27"/>
  <c r="E28"/>
  <c r="E29"/>
  <c r="E31"/>
  <c r="E30"/>
  <c r="E32"/>
  <c r="E34"/>
  <c r="E35"/>
  <c r="E36"/>
  <c r="E37"/>
  <c r="E38"/>
  <c r="E39"/>
  <c r="E40"/>
  <c r="E41"/>
  <c r="E42"/>
  <c r="E43"/>
  <c r="E45"/>
  <c r="E46"/>
  <c r="E47"/>
  <c r="E50"/>
  <c r="E51"/>
  <c r="E52"/>
  <c r="E53"/>
  <c r="E54"/>
  <c r="E56"/>
  <c r="E57"/>
  <c r="E58"/>
  <c r="E59"/>
  <c r="E60"/>
  <c r="E62"/>
  <c r="E63"/>
  <c r="E64"/>
  <c r="E70"/>
  <c r="E71"/>
  <c r="E72"/>
  <c r="E74"/>
  <c r="E75"/>
  <c r="E76"/>
  <c r="E77"/>
  <c r="E79"/>
  <c r="E83" s="1"/>
  <c r="E89" s="1"/>
  <c r="E80"/>
  <c r="E81"/>
  <c r="E82"/>
  <c r="E84"/>
  <c r="E85"/>
  <c r="E87"/>
  <c r="E88"/>
  <c r="E90"/>
  <c r="E91"/>
  <c r="E94" s="1"/>
  <c r="E92"/>
  <c r="E93"/>
  <c r="D7"/>
  <c r="D8"/>
  <c r="D10"/>
  <c r="D11"/>
  <c r="D12"/>
  <c r="D14"/>
  <c r="D15"/>
  <c r="D16"/>
  <c r="D17"/>
  <c r="D18"/>
  <c r="D20"/>
  <c r="D22" s="1"/>
  <c r="D33" s="1"/>
  <c r="D21"/>
  <c r="D23"/>
  <c r="D24"/>
  <c r="D25"/>
  <c r="D26"/>
  <c r="D27"/>
  <c r="D28"/>
  <c r="D29"/>
  <c r="D30"/>
  <c r="D32"/>
  <c r="D34"/>
  <c r="D35"/>
  <c r="D36"/>
  <c r="D37"/>
  <c r="D38"/>
  <c r="D39"/>
  <c r="D40"/>
  <c r="D41"/>
  <c r="D42"/>
  <c r="D43"/>
  <c r="D45"/>
  <c r="D46"/>
  <c r="D47"/>
  <c r="D50"/>
  <c r="D51"/>
  <c r="D55"/>
  <c r="D52"/>
  <c r="D53"/>
  <c r="D54"/>
  <c r="D56"/>
  <c r="D57"/>
  <c r="D58"/>
  <c r="D59"/>
  <c r="D60"/>
  <c r="D62"/>
  <c r="D63"/>
  <c r="D64"/>
  <c r="D70"/>
  <c r="D71"/>
  <c r="D72"/>
  <c r="D74"/>
  <c r="D75"/>
  <c r="D78"/>
  <c r="D76"/>
  <c r="D77"/>
  <c r="D79"/>
  <c r="D80"/>
  <c r="D81"/>
  <c r="D82"/>
  <c r="D84"/>
  <c r="D85"/>
  <c r="D87"/>
  <c r="D88"/>
  <c r="D90"/>
  <c r="D91"/>
  <c r="D92"/>
  <c r="D93"/>
  <c r="D95"/>
  <c r="D6"/>
  <c r="E6"/>
  <c r="C7"/>
  <c r="C8"/>
  <c r="C10"/>
  <c r="C11"/>
  <c r="C12"/>
  <c r="C14"/>
  <c r="C15"/>
  <c r="C16"/>
  <c r="C17"/>
  <c r="C18"/>
  <c r="C20"/>
  <c r="C22" s="1"/>
  <c r="C33" s="1"/>
  <c r="C49" s="1"/>
  <c r="C67" s="1"/>
  <c r="C21"/>
  <c r="C23"/>
  <c r="C24"/>
  <c r="C25"/>
  <c r="C26"/>
  <c r="C27"/>
  <c r="C28"/>
  <c r="C29"/>
  <c r="C30"/>
  <c r="C32"/>
  <c r="C34"/>
  <c r="C35"/>
  <c r="C36"/>
  <c r="C37"/>
  <c r="C38"/>
  <c r="C39"/>
  <c r="C40"/>
  <c r="C41"/>
  <c r="C42"/>
  <c r="C43"/>
  <c r="C45"/>
  <c r="C46"/>
  <c r="C48" s="1"/>
  <c r="C47"/>
  <c r="C50"/>
  <c r="C51"/>
  <c r="C52"/>
  <c r="C53"/>
  <c r="C54"/>
  <c r="C56"/>
  <c r="C57"/>
  <c r="C58"/>
  <c r="C59"/>
  <c r="C60"/>
  <c r="C62"/>
  <c r="C63"/>
  <c r="C64"/>
  <c r="C65"/>
  <c r="C70"/>
  <c r="C71"/>
  <c r="C72"/>
  <c r="C74"/>
  <c r="C78" s="1"/>
  <c r="C75"/>
  <c r="C76"/>
  <c r="C77"/>
  <c r="C79"/>
  <c r="C80"/>
  <c r="C81"/>
  <c r="C82"/>
  <c r="C84"/>
  <c r="C85"/>
  <c r="C87"/>
  <c r="C88"/>
  <c r="C90"/>
  <c r="C91"/>
  <c r="C92"/>
  <c r="C93"/>
  <c r="C95"/>
  <c r="C6"/>
  <c r="F95" i="43"/>
  <c r="G95"/>
  <c r="H95"/>
  <c r="F84"/>
  <c r="F90"/>
  <c r="F97"/>
  <c r="G84"/>
  <c r="H84"/>
  <c r="F79"/>
  <c r="G79"/>
  <c r="H79"/>
  <c r="F74"/>
  <c r="G74"/>
  <c r="H74"/>
  <c r="H90"/>
  <c r="H97"/>
  <c r="F66"/>
  <c r="G66"/>
  <c r="H66"/>
  <c r="F62"/>
  <c r="F67"/>
  <c r="G62"/>
  <c r="H62"/>
  <c r="F56"/>
  <c r="G56"/>
  <c r="G67"/>
  <c r="H56"/>
  <c r="H67"/>
  <c r="F49"/>
  <c r="G49"/>
  <c r="H49"/>
  <c r="F45"/>
  <c r="G45"/>
  <c r="H45"/>
  <c r="F32"/>
  <c r="G32"/>
  <c r="G34"/>
  <c r="H32"/>
  <c r="H23"/>
  <c r="H34"/>
  <c r="F23"/>
  <c r="F34"/>
  <c r="G23"/>
  <c r="F14"/>
  <c r="F20"/>
  <c r="G14"/>
  <c r="G20"/>
  <c r="G50"/>
  <c r="H14"/>
  <c r="H20"/>
  <c r="E7" i="39"/>
  <c r="E8"/>
  <c r="E9"/>
  <c r="E10"/>
  <c r="E11"/>
  <c r="E12"/>
  <c r="E13"/>
  <c r="E14"/>
  <c r="E15"/>
  <c r="E16"/>
  <c r="E17"/>
  <c r="E18"/>
  <c r="E20"/>
  <c r="E21"/>
  <c r="E22"/>
  <c r="E25"/>
  <c r="E26"/>
  <c r="E27"/>
  <c r="E28"/>
  <c r="E30"/>
  <c r="E31"/>
  <c r="E33"/>
  <c r="E34"/>
  <c r="E35"/>
  <c r="E36"/>
  <c r="E37"/>
  <c r="E38"/>
  <c r="E39"/>
  <c r="E41"/>
  <c r="E42"/>
  <c r="E44"/>
  <c r="E45"/>
  <c r="E46"/>
  <c r="E47"/>
  <c r="E48"/>
  <c r="E51"/>
  <c r="E52"/>
  <c r="E53"/>
  <c r="E54"/>
  <c r="E55"/>
  <c r="E56"/>
  <c r="E57"/>
  <c r="E58"/>
  <c r="E60"/>
  <c r="E61"/>
  <c r="E62"/>
  <c r="E63"/>
  <c r="E64"/>
  <c r="E65"/>
  <c r="E66"/>
  <c r="E67"/>
  <c r="E68"/>
  <c r="E69"/>
  <c r="E70"/>
  <c r="E71"/>
  <c r="E72"/>
  <c r="E75"/>
  <c r="E76"/>
  <c r="E77"/>
  <c r="E78"/>
  <c r="E79"/>
  <c r="E80"/>
  <c r="E81"/>
  <c r="E83"/>
  <c r="E84"/>
  <c r="E85"/>
  <c r="E86"/>
  <c r="E88"/>
  <c r="E89"/>
  <c r="E90"/>
  <c r="E91"/>
  <c r="E92"/>
  <c r="E93"/>
  <c r="E94"/>
  <c r="E95"/>
  <c r="E99"/>
  <c r="E100"/>
  <c r="E101"/>
  <c r="E103"/>
  <c r="E104"/>
  <c r="E107"/>
  <c r="E105"/>
  <c r="E106"/>
  <c r="E108"/>
  <c r="E109"/>
  <c r="E111"/>
  <c r="E112"/>
  <c r="E113"/>
  <c r="E115"/>
  <c r="E119" s="1"/>
  <c r="E116"/>
  <c r="E117"/>
  <c r="E118"/>
  <c r="E120"/>
  <c r="E6"/>
  <c r="D7"/>
  <c r="D8"/>
  <c r="D9"/>
  <c r="D10"/>
  <c r="D11"/>
  <c r="D12"/>
  <c r="D13"/>
  <c r="D14"/>
  <c r="D15"/>
  <c r="D16"/>
  <c r="D17"/>
  <c r="D18"/>
  <c r="D20"/>
  <c r="D21"/>
  <c r="D22"/>
  <c r="D25"/>
  <c r="D26"/>
  <c r="D27"/>
  <c r="D28"/>
  <c r="D30"/>
  <c r="D31"/>
  <c r="D33"/>
  <c r="D34"/>
  <c r="D35"/>
  <c r="D36"/>
  <c r="D37"/>
  <c r="D38"/>
  <c r="D39"/>
  <c r="D41"/>
  <c r="D43" s="1"/>
  <c r="D50" s="1"/>
  <c r="D42"/>
  <c r="D44"/>
  <c r="D45"/>
  <c r="D46"/>
  <c r="D47"/>
  <c r="D48"/>
  <c r="D51"/>
  <c r="D52"/>
  <c r="D53"/>
  <c r="D54"/>
  <c r="D55"/>
  <c r="D56"/>
  <c r="D57"/>
  <c r="D58"/>
  <c r="D60"/>
  <c r="D61"/>
  <c r="D62"/>
  <c r="D63"/>
  <c r="D64"/>
  <c r="D65"/>
  <c r="D66"/>
  <c r="D67"/>
  <c r="D68"/>
  <c r="D69"/>
  <c r="D70"/>
  <c r="D71"/>
  <c r="D72"/>
  <c r="D75"/>
  <c r="D76"/>
  <c r="D77"/>
  <c r="D78"/>
  <c r="D79"/>
  <c r="D80"/>
  <c r="D81"/>
  <c r="D83"/>
  <c r="D84"/>
  <c r="D85"/>
  <c r="D86"/>
  <c r="D88"/>
  <c r="D89"/>
  <c r="D90"/>
  <c r="D91"/>
  <c r="D92"/>
  <c r="D96" s="1"/>
  <c r="D97" s="1"/>
  <c r="D93"/>
  <c r="D94"/>
  <c r="D95"/>
  <c r="D99"/>
  <c r="D100"/>
  <c r="D101"/>
  <c r="D103"/>
  <c r="D107" s="1"/>
  <c r="D114" s="1"/>
  <c r="D121" s="1"/>
  <c r="D122" s="1"/>
  <c r="D104"/>
  <c r="D105"/>
  <c r="D106"/>
  <c r="D108"/>
  <c r="D109"/>
  <c r="D111"/>
  <c r="D112"/>
  <c r="D113"/>
  <c r="D115"/>
  <c r="D116"/>
  <c r="D117"/>
  <c r="D119" s="1"/>
  <c r="D118"/>
  <c r="D120"/>
  <c r="D6"/>
  <c r="C7"/>
  <c r="C8"/>
  <c r="C9"/>
  <c r="C10"/>
  <c r="C11"/>
  <c r="C12"/>
  <c r="C13"/>
  <c r="C14"/>
  <c r="C15"/>
  <c r="C16"/>
  <c r="C17"/>
  <c r="C18"/>
  <c r="C20"/>
  <c r="C21"/>
  <c r="C22"/>
  <c r="C23"/>
  <c r="C25"/>
  <c r="C26"/>
  <c r="C27"/>
  <c r="C28"/>
  <c r="C30"/>
  <c r="C31"/>
  <c r="C33"/>
  <c r="C34"/>
  <c r="C35"/>
  <c r="C36"/>
  <c r="C37"/>
  <c r="C38"/>
  <c r="C39"/>
  <c r="C41"/>
  <c r="C42"/>
  <c r="C43" s="1"/>
  <c r="C50" s="1"/>
  <c r="C74" s="1"/>
  <c r="C44"/>
  <c r="C45"/>
  <c r="C46"/>
  <c r="C47"/>
  <c r="C48"/>
  <c r="C51"/>
  <c r="C52"/>
  <c r="C53"/>
  <c r="C54"/>
  <c r="C55"/>
  <c r="C56"/>
  <c r="C57"/>
  <c r="C58"/>
  <c r="C60"/>
  <c r="C61"/>
  <c r="C62"/>
  <c r="C63"/>
  <c r="C64"/>
  <c r="C65"/>
  <c r="C66"/>
  <c r="C67"/>
  <c r="C68"/>
  <c r="C69"/>
  <c r="C70"/>
  <c r="C71"/>
  <c r="C72"/>
  <c r="C75"/>
  <c r="C76"/>
  <c r="C77"/>
  <c r="C78"/>
  <c r="C79"/>
  <c r="C80"/>
  <c r="C81"/>
  <c r="C83"/>
  <c r="C84"/>
  <c r="C85"/>
  <c r="C86"/>
  <c r="C88"/>
  <c r="C89"/>
  <c r="C90"/>
  <c r="C91"/>
  <c r="C92"/>
  <c r="C93"/>
  <c r="C94"/>
  <c r="C95"/>
  <c r="C99"/>
  <c r="C100"/>
  <c r="C101"/>
  <c r="C103"/>
  <c r="C104"/>
  <c r="C105"/>
  <c r="C107" s="1"/>
  <c r="C114" s="1"/>
  <c r="C121" s="1"/>
  <c r="C122" s="1"/>
  <c r="C106"/>
  <c r="C108"/>
  <c r="C109"/>
  <c r="C111"/>
  <c r="C112"/>
  <c r="C113"/>
  <c r="C115"/>
  <c r="C116"/>
  <c r="C117"/>
  <c r="C118"/>
  <c r="C120"/>
  <c r="C6"/>
  <c r="H120" i="15"/>
  <c r="G120"/>
  <c r="F120"/>
  <c r="H108"/>
  <c r="H115"/>
  <c r="H122"/>
  <c r="G108"/>
  <c r="F108"/>
  <c r="H103"/>
  <c r="G103"/>
  <c r="G115"/>
  <c r="G122"/>
  <c r="F103"/>
  <c r="H97"/>
  <c r="G97"/>
  <c r="F97"/>
  <c r="F98"/>
  <c r="H88"/>
  <c r="G88"/>
  <c r="F88"/>
  <c r="H83"/>
  <c r="H98"/>
  <c r="G83"/>
  <c r="G98"/>
  <c r="F83"/>
  <c r="H74"/>
  <c r="G74"/>
  <c r="F74"/>
  <c r="H60"/>
  <c r="G60"/>
  <c r="F60"/>
  <c r="H50"/>
  <c r="H51"/>
  <c r="G50"/>
  <c r="F50"/>
  <c r="H44"/>
  <c r="G44"/>
  <c r="F44"/>
  <c r="H41"/>
  <c r="G41"/>
  <c r="G51"/>
  <c r="F41"/>
  <c r="H33"/>
  <c r="G33"/>
  <c r="F33"/>
  <c r="H30"/>
  <c r="G30"/>
  <c r="F30"/>
  <c r="H24"/>
  <c r="G24"/>
  <c r="F24"/>
  <c r="H20"/>
  <c r="G20"/>
  <c r="G25"/>
  <c r="F20"/>
  <c r="F25"/>
  <c r="F15" i="42"/>
  <c r="F17"/>
  <c r="F21"/>
  <c r="F27"/>
  <c r="F38"/>
  <c r="F40"/>
  <c r="F42"/>
  <c r="F46"/>
  <c r="F59"/>
  <c r="F68"/>
  <c r="F69"/>
  <c r="F79"/>
  <c r="F86"/>
  <c r="F88"/>
  <c r="F93"/>
  <c r="E96"/>
  <c r="E66"/>
  <c r="E44"/>
  <c r="E49"/>
  <c r="E67"/>
  <c r="G44"/>
  <c r="H44"/>
  <c r="I44"/>
  <c r="J44"/>
  <c r="K44"/>
  <c r="L44"/>
  <c r="M44"/>
  <c r="N44"/>
  <c r="D94"/>
  <c r="D83"/>
  <c r="D78"/>
  <c r="D73"/>
  <c r="D65"/>
  <c r="D61"/>
  <c r="D55"/>
  <c r="D48"/>
  <c r="D44"/>
  <c r="D31"/>
  <c r="D22"/>
  <c r="D13"/>
  <c r="D19"/>
  <c r="D7" i="48"/>
  <c r="D8"/>
  <c r="D9"/>
  <c r="D10"/>
  <c r="D13"/>
  <c r="D14"/>
  <c r="D15"/>
  <c r="D16"/>
  <c r="D17"/>
  <c r="D18"/>
  <c r="D25"/>
  <c r="D25" i="29"/>
  <c r="D39"/>
  <c r="E25"/>
  <c r="C25"/>
  <c r="D22"/>
  <c r="E22"/>
  <c r="E39"/>
  <c r="D15"/>
  <c r="E15"/>
  <c r="C15"/>
  <c r="C39"/>
  <c r="D47" i="11"/>
  <c r="E47"/>
  <c r="F47"/>
  <c r="G47"/>
  <c r="H47"/>
  <c r="J47"/>
  <c r="C47"/>
  <c r="F30"/>
  <c r="G30"/>
  <c r="H30"/>
  <c r="D30"/>
  <c r="E30"/>
  <c r="C30"/>
  <c r="I50" i="10"/>
  <c r="J50"/>
  <c r="K50"/>
  <c r="L50"/>
  <c r="M50"/>
  <c r="N50"/>
  <c r="G95"/>
  <c r="H95"/>
  <c r="I95"/>
  <c r="G84"/>
  <c r="G90"/>
  <c r="G97"/>
  <c r="H84"/>
  <c r="H90"/>
  <c r="H97"/>
  <c r="G79"/>
  <c r="H79"/>
  <c r="G74"/>
  <c r="H74"/>
  <c r="G66"/>
  <c r="H66"/>
  <c r="G62"/>
  <c r="G67"/>
  <c r="H62"/>
  <c r="G56"/>
  <c r="H56"/>
  <c r="G49"/>
  <c r="H49"/>
  <c r="G45"/>
  <c r="H45"/>
  <c r="G32"/>
  <c r="H32"/>
  <c r="G23"/>
  <c r="H23"/>
  <c r="H34"/>
  <c r="G14"/>
  <c r="G20"/>
  <c r="H14"/>
  <c r="H20"/>
  <c r="H50"/>
  <c r="D120" i="2"/>
  <c r="E120"/>
  <c r="G120"/>
  <c r="H120"/>
  <c r="D108"/>
  <c r="E108"/>
  <c r="G108"/>
  <c r="H108"/>
  <c r="H115"/>
  <c r="H122"/>
  <c r="D103"/>
  <c r="D115"/>
  <c r="D122"/>
  <c r="E103"/>
  <c r="G103"/>
  <c r="H103"/>
  <c r="D97"/>
  <c r="E97"/>
  <c r="E98"/>
  <c r="G97"/>
  <c r="H97"/>
  <c r="D88"/>
  <c r="E88"/>
  <c r="G88"/>
  <c r="H88"/>
  <c r="D83"/>
  <c r="E83"/>
  <c r="G83"/>
  <c r="H83"/>
  <c r="D74"/>
  <c r="E74"/>
  <c r="G74"/>
  <c r="H74"/>
  <c r="D60"/>
  <c r="E60"/>
  <c r="G60"/>
  <c r="H60"/>
  <c r="D50"/>
  <c r="E50"/>
  <c r="E51"/>
  <c r="E75"/>
  <c r="G50"/>
  <c r="G51"/>
  <c r="H50"/>
  <c r="D44"/>
  <c r="E44"/>
  <c r="G44"/>
  <c r="H44"/>
  <c r="D41"/>
  <c r="E41"/>
  <c r="G41"/>
  <c r="H41"/>
  <c r="I41"/>
  <c r="J41"/>
  <c r="K41"/>
  <c r="L41"/>
  <c r="M41"/>
  <c r="N41"/>
  <c r="D33"/>
  <c r="E33"/>
  <c r="G33"/>
  <c r="H33"/>
  <c r="D30"/>
  <c r="E30"/>
  <c r="G30"/>
  <c r="H30"/>
  <c r="D24"/>
  <c r="E24"/>
  <c r="G24"/>
  <c r="H24"/>
  <c r="D20"/>
  <c r="E20"/>
  <c r="G20"/>
  <c r="G25"/>
  <c r="H20"/>
  <c r="H25"/>
  <c r="C25" i="1"/>
  <c r="B23"/>
  <c r="B25"/>
  <c r="C13"/>
  <c r="C15"/>
  <c r="B13"/>
  <c r="B15"/>
  <c r="E95" i="10"/>
  <c r="D95"/>
  <c r="E84"/>
  <c r="E90"/>
  <c r="E97"/>
  <c r="D84"/>
  <c r="D90"/>
  <c r="D97"/>
  <c r="D98"/>
  <c r="E79"/>
  <c r="D79"/>
  <c r="E74"/>
  <c r="D74"/>
  <c r="E66"/>
  <c r="E67"/>
  <c r="D66"/>
  <c r="E62"/>
  <c r="D62"/>
  <c r="D67"/>
  <c r="D68"/>
  <c r="E56"/>
  <c r="D56"/>
  <c r="E49"/>
  <c r="D49"/>
  <c r="E45"/>
  <c r="D45"/>
  <c r="E32"/>
  <c r="D32"/>
  <c r="D34"/>
  <c r="E23"/>
  <c r="E34"/>
  <c r="E50"/>
  <c r="D23"/>
  <c r="E14"/>
  <c r="E20"/>
  <c r="D14"/>
  <c r="D20"/>
  <c r="D50"/>
  <c r="D95" i="43"/>
  <c r="E95"/>
  <c r="C95"/>
  <c r="D84"/>
  <c r="E84"/>
  <c r="C84"/>
  <c r="C90"/>
  <c r="D79"/>
  <c r="E79"/>
  <c r="C79"/>
  <c r="D74"/>
  <c r="D90"/>
  <c r="E74"/>
  <c r="C74"/>
  <c r="D66"/>
  <c r="E66"/>
  <c r="E67"/>
  <c r="C66"/>
  <c r="D62"/>
  <c r="E62"/>
  <c r="C62"/>
  <c r="C67"/>
  <c r="D56"/>
  <c r="E56"/>
  <c r="C56"/>
  <c r="D49"/>
  <c r="D45"/>
  <c r="E45"/>
  <c r="C45"/>
  <c r="D32"/>
  <c r="D34"/>
  <c r="E32"/>
  <c r="C32"/>
  <c r="C34"/>
  <c r="D23"/>
  <c r="E23"/>
  <c r="C23"/>
  <c r="D14"/>
  <c r="D20"/>
  <c r="E14"/>
  <c r="E20"/>
  <c r="C14"/>
  <c r="C20"/>
  <c r="E120" i="38"/>
  <c r="D120"/>
  <c r="E108"/>
  <c r="E115"/>
  <c r="E122"/>
  <c r="D108"/>
  <c r="E103"/>
  <c r="D103"/>
  <c r="E97"/>
  <c r="D97"/>
  <c r="F97" s="1"/>
  <c r="E88"/>
  <c r="D88"/>
  <c r="E83"/>
  <c r="D83"/>
  <c r="E74"/>
  <c r="E60"/>
  <c r="D60"/>
  <c r="E50"/>
  <c r="E51"/>
  <c r="E75"/>
  <c r="D50"/>
  <c r="E44"/>
  <c r="D44"/>
  <c r="E41"/>
  <c r="D41"/>
  <c r="E33"/>
  <c r="D33"/>
  <c r="E30"/>
  <c r="D30"/>
  <c r="E24"/>
  <c r="D24"/>
  <c r="D25"/>
  <c r="E20"/>
  <c r="E25"/>
  <c r="D20"/>
  <c r="D120" i="15"/>
  <c r="E120"/>
  <c r="C120"/>
  <c r="D108"/>
  <c r="E108"/>
  <c r="C108"/>
  <c r="D103"/>
  <c r="E103"/>
  <c r="E115"/>
  <c r="E122"/>
  <c r="C103"/>
  <c r="C115"/>
  <c r="C122"/>
  <c r="D97"/>
  <c r="E97"/>
  <c r="C97"/>
  <c r="D88"/>
  <c r="D98"/>
  <c r="E88"/>
  <c r="C88"/>
  <c r="D83"/>
  <c r="E83"/>
  <c r="E98"/>
  <c r="C83"/>
  <c r="C98"/>
  <c r="D74"/>
  <c r="E74"/>
  <c r="C74"/>
  <c r="D60"/>
  <c r="E60"/>
  <c r="C60"/>
  <c r="D50"/>
  <c r="E50"/>
  <c r="C50"/>
  <c r="C51"/>
  <c r="D44"/>
  <c r="E44"/>
  <c r="C44"/>
  <c r="D41"/>
  <c r="E41"/>
  <c r="E51"/>
  <c r="C41"/>
  <c r="D33"/>
  <c r="E33"/>
  <c r="C33"/>
  <c r="D30"/>
  <c r="D51"/>
  <c r="E30"/>
  <c r="C30"/>
  <c r="E24"/>
  <c r="E25"/>
  <c r="D24"/>
  <c r="D20"/>
  <c r="C24"/>
  <c r="C25"/>
  <c r="C20"/>
  <c r="D65" i="45"/>
  <c r="E65"/>
  <c r="D29" i="39"/>
  <c r="D23"/>
  <c r="D144" i="46"/>
  <c r="D138"/>
  <c r="D32" i="39"/>
  <c r="D22" i="8"/>
  <c r="C65" i="42"/>
  <c r="C13"/>
  <c r="F13" s="1"/>
  <c r="J30" i="11"/>
  <c r="F65" i="42"/>
  <c r="F120" i="38"/>
  <c r="F103"/>
  <c r="C55" i="42"/>
  <c r="E49" i="39"/>
  <c r="I30" i="11"/>
  <c r="H50" i="43"/>
  <c r="H25" i="15"/>
  <c r="E43" i="39"/>
  <c r="C41" i="38"/>
  <c r="F41" s="1"/>
  <c r="C51" i="2"/>
  <c r="E34" i="43"/>
  <c r="D25" i="2"/>
  <c r="D102" i="39"/>
  <c r="E32"/>
  <c r="C34" i="10"/>
  <c r="C33" i="42"/>
  <c r="C31"/>
  <c r="F31" s="1"/>
  <c r="D64" i="46"/>
  <c r="D60"/>
  <c r="D29" i="52"/>
  <c r="K30" i="11"/>
  <c r="F55" i="42"/>
  <c r="E23" i="39"/>
  <c r="E24" s="1"/>
  <c r="D59"/>
  <c r="D25" i="15"/>
  <c r="D19" i="39"/>
  <c r="D24" s="1"/>
  <c r="C32"/>
  <c r="F71" i="38"/>
  <c r="E25" i="2"/>
  <c r="C88" i="38"/>
  <c r="C83" i="42"/>
  <c r="F83" s="1"/>
  <c r="E99" i="2"/>
  <c r="F25"/>
  <c r="F50" i="38"/>
  <c r="D43" i="46"/>
  <c r="D115" i="38"/>
  <c r="D122" s="1"/>
  <c r="D115" i="15"/>
  <c r="D122"/>
  <c r="C82" i="39"/>
  <c r="C73"/>
  <c r="C44" i="38"/>
  <c r="F44" s="1"/>
  <c r="F51" i="2"/>
  <c r="F60" i="38"/>
  <c r="D98"/>
  <c r="E96" i="39"/>
  <c r="E73"/>
  <c r="E98" i="38"/>
  <c r="E99"/>
  <c r="E123"/>
  <c r="G115" i="2"/>
  <c r="G122"/>
  <c r="G34" i="10"/>
  <c r="G50"/>
  <c r="D98" i="2"/>
  <c r="C119" i="39"/>
  <c r="C96"/>
  <c r="C97" s="1"/>
  <c r="F33" i="38"/>
  <c r="C87" i="39"/>
  <c r="B114" i="46"/>
  <c r="D114"/>
  <c r="D113"/>
  <c r="E82" i="39"/>
  <c r="E59"/>
  <c r="E75" i="15"/>
  <c r="E99"/>
  <c r="E123"/>
  <c r="D82" i="39"/>
  <c r="D73"/>
  <c r="D49"/>
  <c r="D75" i="15"/>
  <c r="D99"/>
  <c r="C102" i="39"/>
  <c r="C49"/>
  <c r="C19"/>
  <c r="C24"/>
  <c r="C75" i="15"/>
  <c r="C99"/>
  <c r="C123"/>
  <c r="F98" i="2"/>
  <c r="F75"/>
  <c r="C51" i="38"/>
  <c r="C98" i="2"/>
  <c r="F83" i="38"/>
  <c r="C74"/>
  <c r="C20"/>
  <c r="F20" s="1"/>
  <c r="C25"/>
  <c r="F25" s="1"/>
  <c r="C75" i="2"/>
  <c r="C99"/>
  <c r="G98"/>
  <c r="G99"/>
  <c r="G123"/>
  <c r="G75"/>
  <c r="F88" i="38"/>
  <c r="C98"/>
  <c r="H51" i="2"/>
  <c r="H75"/>
  <c r="F30" i="38"/>
  <c r="C115" i="2"/>
  <c r="C122"/>
  <c r="C108" i="38"/>
  <c r="D51"/>
  <c r="F51" s="1"/>
  <c r="D51" i="2"/>
  <c r="D75"/>
  <c r="D99"/>
  <c r="D123"/>
  <c r="D33" i="42"/>
  <c r="D49"/>
  <c r="D67"/>
  <c r="D97"/>
  <c r="F22"/>
  <c r="D89"/>
  <c r="D96"/>
  <c r="F51" i="15"/>
  <c r="F75"/>
  <c r="F99"/>
  <c r="C59" i="39"/>
  <c r="C40"/>
  <c r="E115" i="2"/>
  <c r="E122"/>
  <c r="E123"/>
  <c r="H98"/>
  <c r="H67" i="10"/>
  <c r="H68"/>
  <c r="D66" i="42"/>
  <c r="C94"/>
  <c r="D87" i="39"/>
  <c r="F115" i="15"/>
  <c r="F122"/>
  <c r="E102" i="39"/>
  <c r="E114"/>
  <c r="E87"/>
  <c r="E97" s="1"/>
  <c r="F48" i="42"/>
  <c r="F24" i="38"/>
  <c r="F99" i="2"/>
  <c r="F123"/>
  <c r="C75" i="38"/>
  <c r="C123" i="2"/>
  <c r="D123" i="15"/>
  <c r="F94" i="42"/>
  <c r="H99" i="2"/>
  <c r="H123"/>
  <c r="F98" i="38"/>
  <c r="C115"/>
  <c r="F108"/>
  <c r="C122"/>
  <c r="F115"/>
  <c r="D49" i="52"/>
  <c r="B49"/>
  <c r="D29" i="49"/>
  <c r="D49"/>
  <c r="D11" i="48"/>
  <c r="D12"/>
  <c r="D20"/>
  <c r="D22"/>
  <c r="D18" i="8"/>
  <c r="D27"/>
  <c r="F33" i="42"/>
  <c r="D83" i="45"/>
  <c r="E48"/>
  <c r="D94"/>
  <c r="C94"/>
  <c r="C73"/>
  <c r="D48"/>
  <c r="E78"/>
  <c r="E22"/>
  <c r="G90" i="43"/>
  <c r="G97"/>
  <c r="H68"/>
  <c r="H98"/>
  <c r="G68"/>
  <c r="F50"/>
  <c r="F68"/>
  <c r="F98"/>
  <c r="E90"/>
  <c r="E97"/>
  <c r="E73" i="45"/>
  <c r="E61"/>
  <c r="E44"/>
  <c r="E33"/>
  <c r="E50" i="43"/>
  <c r="E68"/>
  <c r="E98"/>
  <c r="E55" i="45"/>
  <c r="E66" s="1"/>
  <c r="E67" s="1"/>
  <c r="E13"/>
  <c r="E19"/>
  <c r="D97" i="43"/>
  <c r="D73" i="45"/>
  <c r="D89"/>
  <c r="D61"/>
  <c r="D44"/>
  <c r="D31"/>
  <c r="D50" i="43"/>
  <c r="D66" i="45"/>
  <c r="D67" i="43"/>
  <c r="D13" i="45"/>
  <c r="D19" s="1"/>
  <c r="C83"/>
  <c r="C97" i="43"/>
  <c r="C61" i="45"/>
  <c r="C44"/>
  <c r="C31"/>
  <c r="C55"/>
  <c r="C66"/>
  <c r="C13"/>
  <c r="C19"/>
  <c r="C50" i="43"/>
  <c r="C68"/>
  <c r="C98"/>
  <c r="F98" i="10"/>
  <c r="F73" i="42"/>
  <c r="C89"/>
  <c r="C96"/>
  <c r="F96" s="1"/>
  <c r="C90" i="10"/>
  <c r="C97"/>
  <c r="H98"/>
  <c r="E68"/>
  <c r="E98"/>
  <c r="G68"/>
  <c r="G98"/>
  <c r="C66" i="42"/>
  <c r="F66"/>
  <c r="C50" i="10"/>
  <c r="C68"/>
  <c r="C19" i="42"/>
  <c r="E40" i="39"/>
  <c r="E50" s="1"/>
  <c r="E74" s="1"/>
  <c r="E29"/>
  <c r="H75" i="15"/>
  <c r="H99"/>
  <c r="H123"/>
  <c r="E19" i="39"/>
  <c r="D40"/>
  <c r="G75" i="15"/>
  <c r="G99"/>
  <c r="D98" i="39"/>
  <c r="C29"/>
  <c r="C98"/>
  <c r="F123" i="15"/>
  <c r="D96" i="45"/>
  <c r="G98" i="43"/>
  <c r="E49" i="45"/>
  <c r="D68" i="43"/>
  <c r="D98"/>
  <c r="C98" i="10"/>
  <c r="F89" i="42"/>
  <c r="F19"/>
  <c r="C49"/>
  <c r="E98" i="39"/>
  <c r="G123" i="15"/>
  <c r="F49" i="42"/>
  <c r="C67"/>
  <c r="C97" s="1"/>
  <c r="F97" s="1"/>
  <c r="B145" i="46"/>
  <c r="D145"/>
  <c r="C120"/>
  <c r="D63"/>
  <c r="B59"/>
  <c r="B93"/>
  <c r="B120"/>
  <c r="D59"/>
  <c r="D93"/>
  <c r="D120"/>
  <c r="D62"/>
  <c r="D75" i="38" l="1"/>
  <c r="D99" s="1"/>
  <c r="D123" s="1"/>
  <c r="F74"/>
  <c r="E121" i="39"/>
  <c r="E122" s="1"/>
  <c r="D49" i="45"/>
  <c r="D67" s="1"/>
  <c r="D97" s="1"/>
  <c r="D74" i="39"/>
  <c r="F122" i="38"/>
  <c r="C123"/>
  <c r="C89" i="45"/>
  <c r="C96" s="1"/>
  <c r="C97" s="1"/>
  <c r="E96"/>
  <c r="E97" s="1"/>
  <c r="F67" i="42"/>
  <c r="C99" i="38"/>
  <c r="F99" l="1"/>
  <c r="F75"/>
  <c r="F123"/>
</calcChain>
</file>

<file path=xl/sharedStrings.xml><?xml version="1.0" encoding="utf-8"?>
<sst xmlns="http://schemas.openxmlformats.org/spreadsheetml/2006/main" count="3592" uniqueCount="1117">
  <si>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</si>
  <si>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</si>
  <si>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</si>
  <si>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</si>
  <si>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</si>
  <si>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</si>
  <si>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</si>
  <si>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</si>
  <si>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</si>
  <si>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</si>
  <si>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</si>
  <si>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</si>
  <si>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</si>
  <si>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</si>
  <si>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</si>
  <si>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</si>
  <si>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</si>
  <si>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</si>
  <si>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</si>
  <si>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</si>
  <si>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</si>
  <si>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</si>
  <si>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</si>
  <si>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</si>
  <si>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</si>
  <si>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</si>
  <si>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</si>
  <si>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</si>
  <si>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</si>
  <si>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A/III/1a        - ebből: tartós részesedések jegybankban</t>
  </si>
  <si>
    <t>A/III/1b        - ebből: tartós részesedések társulásban</t>
  </si>
  <si>
    <t>A/III/2a        - ebből: államkötvények</t>
  </si>
  <si>
    <t>A/III/2b        - ebből: helyi önkormányzatok kötvényei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</si>
  <si>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</si>
  <si>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</si>
  <si>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</si>
  <si>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</si>
  <si>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</si>
  <si>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</si>
  <si>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</si>
  <si>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</si>
  <si>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</si>
  <si>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</si>
  <si>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</si>
  <si>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</si>
  <si>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</si>
  <si>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</si>
  <si>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</si>
  <si>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</si>
  <si>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</si>
  <si>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</si>
  <si>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</si>
  <si>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</si>
  <si>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</si>
  <si>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</si>
  <si>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</si>
  <si>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</si>
  <si>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</si>
  <si>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</si>
  <si>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</si>
  <si>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</si>
  <si>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</si>
  <si>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</si>
  <si>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</si>
  <si>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</si>
  <si>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H/III        Kötelezettség jellegű sajátos elszámolások (=H)/III/1+…+H)/III/7) (146=139+...+145)</t>
  </si>
  <si>
    <t>I)        EGYÉB SAJÁTOS FORRÁSOLDALI ELSZÁMOLÁSOK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</si>
  <si>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</si>
  <si>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</si>
  <si>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</si>
  <si>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</si>
  <si>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</si>
  <si>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A/IV        Koncesszióba, vagyonkezelésbe adott eszközök </t>
  </si>
  <si>
    <t xml:space="preserve">A)        NEMZETI VAGYONBA TARTOZÓ BEFEKTETETT ESZKÖZÖK </t>
  </si>
  <si>
    <t xml:space="preserve">B/I        Készletek </t>
  </si>
  <si>
    <t xml:space="preserve">B/II        Értékpapírok </t>
  </si>
  <si>
    <t xml:space="preserve">B)        NEMZETI VAGYONBA TARTOZÓ FORGÓESZKÖZÖK </t>
  </si>
  <si>
    <t xml:space="preserve">C)        PÉNZESZKÖZÖK </t>
  </si>
  <si>
    <t>D/I        Költségvetési évben esedékes követelések</t>
  </si>
  <si>
    <t xml:space="preserve">D/II        Költségvetési évet követően esedékes követelések </t>
  </si>
  <si>
    <t xml:space="preserve">D/III/1        Adott előlegek </t>
  </si>
  <si>
    <t xml:space="preserve">D/III        Követelés jellegű sajátos elszámolások </t>
  </si>
  <si>
    <t>D)        KÖVETELÉSEK</t>
  </si>
  <si>
    <t xml:space="preserve">F)        AKTÍV IDŐBELI ELHATÁROLÁSOK </t>
  </si>
  <si>
    <t xml:space="preserve">ESZKÖZÖK ÖSSZESEN </t>
  </si>
  <si>
    <t>G)        SAJÁT TŐKE</t>
  </si>
  <si>
    <t xml:space="preserve">H/I        Költségvetési évben esedékes kötelezettségek </t>
  </si>
  <si>
    <t xml:space="preserve">H/II        Költségvetési évet követően esedékes kötelezettségek </t>
  </si>
  <si>
    <t xml:space="preserve">H)        KÖTELEZETTSÉGEK </t>
  </si>
  <si>
    <t>FORRÁSOK ÖSSZESEN</t>
  </si>
  <si>
    <t>ebből forgalomképtelen törzsvagyon</t>
  </si>
  <si>
    <t>ebből nemzetgazdasági szempontból kiemelt jelentőségű törzsvagyon</t>
  </si>
  <si>
    <t>ebből korlátozottan forgalomképes vagyon</t>
  </si>
  <si>
    <t xml:space="preserve">ebből üzleti vagyon </t>
  </si>
  <si>
    <t>értékcsökkenés/értékvesztés</t>
  </si>
  <si>
    <t>nettó-mérleg szerinti érték</t>
  </si>
  <si>
    <t>bruttó érték</t>
  </si>
  <si>
    <t>„0”-ra leírt eszközök</t>
  </si>
  <si>
    <t>használatban lévő kisértékű immateriális javak</t>
  </si>
  <si>
    <t>01-02. számlacsoportban nyilvántartott eszközök</t>
  </si>
  <si>
    <t xml:space="preserve">kulturális javak </t>
  </si>
  <si>
    <t xml:space="preserve">régészeti leletek </t>
  </si>
  <si>
    <t>függő követelések</t>
  </si>
  <si>
    <t>függő kötelezettségek</t>
  </si>
  <si>
    <t>biztos (jövőbeni) követelések</t>
  </si>
  <si>
    <t>használatban lévő kisértékű tárgyi eszközök</t>
  </si>
  <si>
    <t>használatban lévő kisértékű készletek</t>
  </si>
  <si>
    <t>ÖNKORMÁNYZAT ÉS KÖLTSÉGVETÉSI SZERVEK ÖSSZESEN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</si>
  <si>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</si>
  <si>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</si>
  <si>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</si>
  <si>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</si>
  <si>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</si>
  <si>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helyi önkormányzat tulajdonában álló gazdálkodó szervezetek működéséből származó kötelezettségeket</t>
  </si>
  <si>
    <t xml:space="preserve">           Tartós részesedés: ………………. Kft.</t>
  </si>
  <si>
    <t xml:space="preserve">           Stb.</t>
  </si>
  <si>
    <t>részesedéseb részletes bemutatása</t>
  </si>
  <si>
    <t>A zárszámadási rendelettervezet előterjesztésekor a képviselő-testület részére tájékoztatásul az előterjesztlésben kell bemutatni-nem a rendelet része</t>
  </si>
  <si>
    <t>módosított ei. Működési célú</t>
  </si>
  <si>
    <t>módosított ei. Felhalmozási célú</t>
  </si>
  <si>
    <t>Teljesítés Működési célú</t>
  </si>
  <si>
    <t>Teljesítés Felhalmozási célú</t>
  </si>
  <si>
    <t xml:space="preserve">ESZKÖZÖK  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</si>
  <si>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</si>
  <si>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</si>
  <si>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</si>
  <si>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</si>
  <si>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</si>
  <si>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</si>
  <si>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</si>
  <si>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</si>
  <si>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</si>
  <si>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</si>
  <si>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</si>
  <si>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</si>
  <si>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</si>
  <si>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</si>
  <si>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</si>
  <si>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</si>
  <si>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</si>
  <si>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</si>
  <si>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</si>
  <si>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</si>
  <si>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Önkormányzat</t>
  </si>
  <si>
    <t>Ebből irányító szerv által elvonásra kerül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</si>
  <si>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</si>
  <si>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</si>
  <si>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</si>
  <si>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</si>
  <si>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</si>
  <si>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</si>
  <si>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</si>
  <si>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</si>
  <si>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</si>
  <si>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</si>
  <si>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</si>
  <si>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</si>
  <si>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</si>
  <si>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</si>
  <si>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</si>
  <si>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</si>
  <si>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</si>
  <si>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</si>
  <si>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</si>
  <si>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</si>
  <si>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</si>
  <si>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</si>
  <si>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</si>
  <si>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</si>
  <si>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</si>
  <si>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</si>
  <si>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</si>
  <si>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</si>
  <si>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</si>
  <si>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</si>
  <si>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</si>
  <si>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</si>
  <si>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</si>
  <si>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</si>
  <si>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</si>
  <si>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</si>
  <si>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</si>
  <si>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</si>
  <si>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</si>
  <si>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</si>
  <si>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</si>
  <si>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</si>
  <si>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</si>
  <si>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</si>
  <si>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</si>
  <si>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</si>
  <si>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</si>
  <si>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</si>
  <si>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</si>
  <si>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</si>
  <si>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</si>
  <si>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</si>
  <si>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</si>
  <si>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</si>
  <si>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</si>
  <si>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</si>
  <si>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</si>
  <si>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</si>
  <si>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</si>
  <si>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</si>
  <si>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</si>
  <si>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</si>
  <si>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</si>
  <si>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</si>
  <si>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</si>
  <si>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</si>
  <si>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</si>
  <si>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</si>
  <si>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</si>
  <si>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</si>
  <si>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</si>
  <si>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</si>
  <si>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</si>
  <si>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</si>
  <si>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</si>
  <si>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</si>
  <si>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</si>
  <si>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</si>
  <si>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</si>
  <si>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</si>
  <si>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</si>
  <si>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</si>
  <si>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</si>
  <si>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</si>
  <si>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</si>
  <si>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</si>
  <si>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</si>
  <si>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</si>
  <si>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</si>
  <si>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</si>
  <si>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</si>
  <si>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</si>
  <si>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</si>
  <si>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</si>
  <si>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</si>
  <si>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</si>
  <si>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</si>
  <si>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</si>
  <si>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</si>
  <si>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</si>
  <si>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</si>
  <si>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</si>
  <si>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</si>
  <si>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</si>
  <si>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</si>
  <si>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</si>
  <si>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</si>
  <si>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</si>
  <si>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</si>
  <si>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</si>
  <si>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</si>
  <si>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</si>
  <si>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</si>
  <si>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</si>
  <si>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</si>
  <si>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</si>
  <si>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</si>
  <si>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</si>
  <si>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</si>
  <si>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</si>
  <si>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</si>
  <si>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</si>
  <si>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</si>
  <si>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</si>
  <si>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</si>
  <si>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</si>
  <si>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</si>
  <si>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</si>
  <si>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</si>
  <si>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</si>
  <si>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</si>
  <si>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</si>
  <si>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</si>
  <si>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</si>
  <si>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</si>
  <si>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</si>
  <si>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</si>
  <si>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</si>
  <si>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</si>
  <si>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</si>
  <si>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</si>
  <si>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</si>
  <si>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</si>
  <si>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</si>
  <si>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</si>
  <si>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</si>
  <si>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</si>
  <si>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</si>
  <si>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</si>
  <si>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</si>
  <si>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</si>
  <si>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</si>
  <si>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</si>
  <si>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</si>
  <si>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</si>
  <si>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</si>
  <si>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</si>
  <si>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</si>
  <si>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</si>
  <si>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</si>
  <si>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</si>
  <si>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</si>
  <si>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</si>
  <si>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</si>
  <si>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</si>
  <si>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</si>
  <si>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</si>
  <si>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</si>
  <si>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</si>
  <si>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</si>
  <si>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</si>
  <si>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</si>
  <si>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</si>
  <si>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</si>
  <si>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</si>
  <si>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</si>
  <si>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</si>
  <si>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</si>
  <si>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</si>
  <si>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</si>
  <si>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</si>
  <si>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</si>
  <si>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</si>
  <si>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</si>
  <si>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</si>
  <si>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</si>
  <si>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</si>
  <si>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</si>
  <si>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</si>
  <si>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</si>
  <si>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</si>
  <si>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</si>
  <si>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</si>
  <si>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</si>
  <si>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</si>
  <si>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</si>
  <si>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</si>
  <si>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</si>
  <si>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</si>
  <si>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</si>
  <si>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</si>
  <si>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</si>
  <si>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</si>
  <si>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</si>
  <si>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</si>
  <si>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</si>
  <si>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</si>
  <si>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</si>
  <si>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</si>
  <si>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</si>
  <si>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</si>
  <si>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</si>
  <si>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</si>
  <si>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</si>
  <si>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</si>
  <si>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</si>
  <si>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</si>
  <si>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</si>
  <si>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</si>
  <si>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</si>
  <si>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</si>
  <si>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</si>
  <si>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</si>
  <si>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</si>
  <si>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</si>
  <si>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</si>
  <si>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</si>
  <si>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</si>
  <si>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</si>
  <si>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</si>
  <si>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</si>
  <si>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</si>
  <si>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</si>
  <si>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</si>
  <si>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</si>
  <si>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</si>
  <si>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</si>
  <si>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</si>
  <si>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</si>
  <si>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</si>
  <si>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</si>
  <si>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</si>
  <si>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</si>
  <si>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</si>
  <si>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</si>
  <si>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</si>
  <si>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</si>
  <si>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</si>
  <si>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</si>
  <si>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</si>
  <si>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</si>
  <si>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</si>
  <si>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</si>
  <si>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</si>
  <si>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</si>
  <si>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</si>
  <si>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</si>
  <si>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</si>
  <si>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</si>
  <si>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</si>
  <si>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</si>
  <si>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</si>
  <si>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</si>
  <si>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</si>
  <si>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</si>
  <si>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</si>
  <si>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</si>
  <si>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</si>
  <si>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</si>
  <si>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</si>
  <si>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</si>
  <si>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</si>
  <si>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</si>
  <si>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</si>
  <si>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</si>
  <si>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</si>
  <si>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</si>
  <si>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</si>
  <si>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</si>
  <si>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</si>
  <si>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</si>
  <si>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</si>
  <si>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</si>
  <si>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</si>
  <si>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</si>
  <si>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</si>
  <si>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</si>
  <si>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</si>
  <si>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</si>
  <si>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</si>
  <si>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</si>
  <si>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</si>
  <si>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</si>
  <si>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</si>
  <si>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</si>
  <si>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</si>
  <si>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</si>
  <si>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</si>
  <si>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</si>
  <si>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</si>
  <si>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</si>
  <si>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</si>
  <si>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</si>
  <si>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</si>
  <si>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</si>
  <si>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</si>
  <si>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</si>
  <si>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</si>
  <si>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</si>
  <si>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</si>
  <si>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</si>
  <si>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</si>
  <si>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</si>
  <si>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</si>
  <si>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</si>
  <si>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</si>
  <si>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</si>
  <si>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</si>
  <si>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</si>
  <si>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</si>
  <si>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</si>
  <si>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</si>
  <si>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</si>
  <si>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</si>
  <si>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</si>
  <si>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</si>
  <si>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</si>
  <si>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</si>
  <si>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</si>
  <si>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</si>
  <si>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</si>
  <si>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</si>
  <si>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</si>
  <si>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</si>
  <si>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</si>
  <si>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</si>
  <si>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</si>
  <si>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</si>
  <si>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</si>
  <si>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</si>
  <si>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</si>
  <si>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</si>
  <si>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</si>
  <si>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</si>
  <si>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</si>
  <si>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</si>
  <si>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</si>
  <si>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</si>
  <si>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</si>
  <si>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</si>
  <si>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</si>
  <si>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</si>
  <si>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</si>
  <si>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</si>
  <si>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</si>
  <si>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</si>
  <si>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</si>
  <si>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</si>
  <si>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</si>
  <si>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</si>
  <si>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</si>
  <si>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</si>
  <si>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</si>
  <si>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</si>
  <si>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</si>
  <si>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</si>
  <si>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</si>
  <si>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</si>
  <si>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</si>
  <si>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</si>
  <si>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</si>
  <si>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</si>
  <si>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</si>
  <si>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</si>
  <si>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</si>
  <si>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</si>
  <si>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</si>
  <si>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</si>
  <si>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</si>
  <si>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</si>
  <si>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</si>
  <si>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</si>
  <si>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</si>
  <si>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</si>
  <si>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</si>
  <si>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</si>
  <si>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</si>
  <si>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</si>
  <si>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</si>
  <si>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</si>
  <si>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</si>
  <si>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</si>
  <si>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</si>
  <si>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</si>
  <si>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</si>
  <si>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</si>
  <si>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</si>
  <si>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</si>
  <si>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</si>
  <si>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</si>
  <si>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</si>
  <si>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</si>
  <si>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</si>
  <si>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</si>
  <si>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</si>
  <si>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</si>
  <si>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</si>
  <si>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</si>
  <si>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</si>
  <si>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</si>
  <si>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</si>
  <si>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</si>
  <si>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</si>
  <si>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</si>
  <si>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</si>
  <si>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</si>
  <si>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</si>
  <si>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</si>
  <si>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</si>
  <si>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</si>
  <si>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</si>
  <si>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</si>
  <si>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</si>
  <si>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</si>
  <si>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</si>
  <si>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</si>
  <si>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</si>
  <si>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</si>
  <si>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</si>
  <si>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</si>
  <si>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</si>
  <si>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</si>
  <si>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</si>
  <si>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</si>
  <si>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</si>
  <si>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</si>
  <si>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</si>
  <si>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</si>
  <si>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</si>
  <si>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</si>
  <si>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</si>
  <si>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</si>
  <si>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</si>
  <si>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</si>
  <si>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</si>
  <si>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</si>
  <si>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</si>
  <si>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</si>
  <si>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</si>
  <si>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</si>
  <si>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</si>
  <si>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</si>
  <si>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</si>
  <si>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</si>
  <si>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</si>
  <si>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</si>
  <si>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</si>
  <si>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</si>
  <si>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</si>
  <si>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</si>
  <si>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</si>
  <si>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</si>
  <si>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</si>
  <si>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</si>
  <si>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</si>
  <si>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</si>
  <si>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</si>
  <si>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</si>
  <si>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</si>
  <si>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</si>
  <si>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</si>
  <si>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</si>
  <si>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</si>
  <si>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</si>
  <si>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</si>
  <si>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</si>
  <si>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</si>
  <si>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</si>
  <si>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</si>
  <si>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</si>
  <si>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</si>
  <si>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</si>
  <si>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</si>
  <si>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</si>
  <si>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</si>
  <si>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</si>
  <si>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</si>
  <si>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</si>
  <si>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</si>
  <si>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</si>
  <si>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</si>
  <si>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</si>
  <si>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</si>
  <si>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</si>
  <si>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</si>
  <si>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</si>
  <si>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</si>
  <si>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</si>
  <si>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</si>
  <si>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</si>
  <si>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</si>
  <si>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</si>
  <si>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</si>
  <si>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</si>
  <si>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</si>
  <si>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</si>
  <si>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</si>
  <si>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</si>
  <si>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</si>
  <si>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</si>
  <si>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</si>
  <si>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</si>
  <si>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</si>
  <si>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</si>
  <si>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</si>
  <si>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</si>
  <si>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</si>
  <si>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</si>
  <si>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</si>
  <si>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</si>
  <si>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</si>
  <si>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</si>
  <si>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</si>
  <si>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</si>
  <si>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</si>
  <si>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</si>
  <si>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</si>
  <si>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</si>
  <si>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</si>
  <si>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</si>
  <si>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</si>
  <si>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</si>
  <si>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</si>
  <si>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</si>
  <si>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</si>
  <si>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</si>
  <si>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</si>
  <si>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</si>
  <si>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</si>
  <si>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</si>
  <si>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</si>
  <si>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</si>
  <si>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</si>
  <si>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</si>
  <si>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</si>
  <si>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</si>
  <si>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</si>
  <si>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</si>
  <si>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</si>
  <si>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</si>
  <si>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</si>
  <si>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</si>
  <si>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</si>
  <si>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</si>
  <si>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</si>
  <si>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</si>
  <si>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</si>
  <si>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</si>
  <si>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</si>
  <si>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</si>
  <si>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</si>
  <si>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</si>
  <si>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</si>
  <si>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</si>
  <si>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</si>
  <si>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</si>
  <si>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</si>
  <si>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</si>
  <si>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</si>
  <si>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</si>
  <si>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</si>
  <si>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</si>
  <si>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</si>
  <si>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</si>
  <si>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</si>
  <si>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</si>
  <si>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</si>
  <si>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</si>
  <si>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</si>
  <si>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</si>
  <si>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</si>
  <si>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</si>
  <si>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</si>
  <si>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</si>
  <si>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</si>
  <si>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</si>
  <si>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</si>
  <si>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</si>
  <si>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</si>
  <si>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</si>
  <si>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</si>
  <si>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</si>
  <si>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</si>
  <si>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</si>
  <si>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</si>
  <si>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</si>
  <si>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</si>
  <si>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</si>
  <si>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</si>
  <si>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</si>
  <si>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</si>
  <si>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</si>
  <si>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</si>
  <si>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</si>
  <si>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</si>
  <si>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</si>
  <si>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</si>
  <si>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</si>
  <si>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ÖNKORMÁNYZAT ÉS KÖLTSÉGVETÉSI SZERVEI ELŐIRÁNYZATA 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</si>
  <si>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</si>
  <si>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</si>
  <si>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</si>
  <si>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</si>
  <si>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</si>
  <si>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</si>
  <si>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</si>
  <si>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</si>
  <si>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</si>
  <si>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</si>
  <si>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</si>
  <si>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ÖSSZESEN:</t>
  </si>
  <si>
    <t>eredeti ei.</t>
  </si>
  <si>
    <t>Óvoda</t>
  </si>
  <si>
    <t>kötelező</t>
  </si>
  <si>
    <t>önként vállalt</t>
  </si>
  <si>
    <t>állami</t>
  </si>
  <si>
    <t>ÖNKORMÁNYZATI ÉS INTÉZMÉNYI ELŐIRÁNYZATOK</t>
  </si>
  <si>
    <t>Önkormányzat és intézménye</t>
  </si>
  <si>
    <t>önkormányzat</t>
  </si>
  <si>
    <t>óvoda</t>
  </si>
  <si>
    <t>önkormányzat és intézményei</t>
  </si>
  <si>
    <t>K513</t>
  </si>
  <si>
    <t>ÓVODA</t>
  </si>
  <si>
    <t>B411</t>
  </si>
  <si>
    <t>B74</t>
  </si>
  <si>
    <t>B75</t>
  </si>
  <si>
    <t>J/1        Eredményszemléletű bevételek passzív időbeli elhatárolása</t>
  </si>
  <si>
    <t>J/2        Költségek, ráfordítások passzív időbeli elhatárolása</t>
  </si>
  <si>
    <t>J/3        Halasztott eredményszemléletű bevételek</t>
  </si>
  <si>
    <t xml:space="preserve">J)        PASSZÍV IDŐBELI ELHATÁROLÁSOK </t>
  </si>
  <si>
    <t>Általános- és céltartalékok (Ft)</t>
  </si>
  <si>
    <t>Az európai uniós forrásból finanszírozott támogatással megvalósuló programok, projektek kiadásai, bevételei, valamint a helyi önkormányzat ilyen projektekhez történő hozzájárulásai (Ft)</t>
  </si>
  <si>
    <t>A költségvetési hiány külső finanszírozására vagy a költségvetési többlet felhasználására szolgáló finanszírozási bevételek és kiadások működési és felhalmozási cél szerinti tagolásban (Ft)</t>
  </si>
  <si>
    <t>Irányító szervi támogatások folyósítása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</si>
  <si>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</si>
  <si>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</si>
  <si>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</si>
  <si>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</si>
  <si>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A helyi önkormányzat pénzmaradvány kimutatása (Ft)</t>
  </si>
  <si>
    <t>A helyi önkormányzat eredménykimutatása (Ft)</t>
  </si>
  <si>
    <t>A helyi önkormányzat mérlege (Ft)</t>
  </si>
  <si>
    <t>A helyi önkormányzat vagyonkimutatása (Ft)</t>
  </si>
  <si>
    <t>Kiadások (Ft)</t>
  </si>
  <si>
    <t>Bevételek (Ft)</t>
  </si>
  <si>
    <t>Beruházások és felújítások (Ft)</t>
  </si>
  <si>
    <t>települési támogatás [Szoctv. 45.§]</t>
  </si>
  <si>
    <t>Előző időszak</t>
  </si>
  <si>
    <t>Módosítások (+/-)</t>
  </si>
  <si>
    <t>Tárgyi időszak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</si>
  <si>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</si>
  <si>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</si>
  <si>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</si>
  <si>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</si>
  <si>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</si>
  <si>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</si>
  <si>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</si>
  <si>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</si>
  <si>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</si>
  <si>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</si>
  <si>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</si>
  <si>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</si>
  <si>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</si>
  <si>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</si>
  <si>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</si>
  <si>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</si>
  <si>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</si>
  <si>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</si>
  <si>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</si>
  <si>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</si>
  <si>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</si>
  <si>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</si>
  <si>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</si>
  <si>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</si>
  <si>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</si>
  <si>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</si>
  <si>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</si>
  <si>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</si>
  <si>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</si>
  <si>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</si>
  <si>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</si>
  <si>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</si>
  <si>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</si>
  <si>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</si>
  <si>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</si>
  <si>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</si>
  <si>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</si>
  <si>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</si>
  <si>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</si>
  <si>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</si>
  <si>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</si>
  <si>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</si>
  <si>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</si>
  <si>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</si>
  <si>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</si>
  <si>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</si>
  <si>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</si>
  <si>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</si>
  <si>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</si>
  <si>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</si>
  <si>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</si>
  <si>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</si>
  <si>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</si>
  <si>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</si>
  <si>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</si>
  <si>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</si>
  <si>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</si>
  <si>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</si>
  <si>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</si>
  <si>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</si>
  <si>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</si>
  <si>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</si>
  <si>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</si>
  <si>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</si>
  <si>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</si>
  <si>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</si>
  <si>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</si>
  <si>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</si>
  <si>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</si>
  <si>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</si>
  <si>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</si>
  <si>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</si>
  <si>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</si>
  <si>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</si>
  <si>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</si>
  <si>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</si>
  <si>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</si>
  <si>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</si>
  <si>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</si>
  <si>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</si>
  <si>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</si>
  <si>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</si>
  <si>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</si>
  <si>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</si>
  <si>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</si>
  <si>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</si>
  <si>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</si>
  <si>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</si>
  <si>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</si>
  <si>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</si>
  <si>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</si>
  <si>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</si>
  <si>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</si>
  <si>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</si>
  <si>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</si>
  <si>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</si>
  <si>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</si>
  <si>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</si>
  <si>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</si>
  <si>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</si>
  <si>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</si>
  <si>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</si>
  <si>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</si>
  <si>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</si>
  <si>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</si>
  <si>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</si>
  <si>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</si>
  <si>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</si>
  <si>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</si>
  <si>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</si>
  <si>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</si>
  <si>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</si>
  <si>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</si>
  <si>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</si>
  <si>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</si>
  <si>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</si>
  <si>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</si>
  <si>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</si>
  <si>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 és más nyereségjellegű 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</si>
  <si>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</si>
  <si>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</si>
  <si>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</si>
  <si>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</si>
  <si>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</si>
  <si>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</si>
  <si>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</si>
  <si>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</si>
  <si>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</si>
  <si>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</si>
  <si>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</si>
  <si>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</si>
  <si>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</si>
  <si>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</si>
  <si>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</si>
  <si>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</si>
  <si>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</si>
  <si>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</si>
  <si>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</si>
  <si>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</si>
  <si>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</si>
  <si>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</si>
  <si>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</si>
  <si>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</si>
  <si>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</si>
  <si>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</si>
  <si>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</si>
  <si>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</si>
  <si>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</si>
  <si>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</si>
  <si>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</si>
  <si>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</si>
  <si>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</si>
  <si>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</si>
  <si>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</si>
  <si>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</si>
  <si>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</si>
  <si>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</si>
  <si>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</si>
  <si>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</si>
  <si>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</si>
  <si>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</si>
  <si>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</si>
  <si>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 és más nyereségjellegű 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</si>
  <si>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</si>
  <si>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</si>
  <si>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</si>
  <si>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</si>
  <si>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</si>
  <si>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</si>
  <si>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</si>
  <si>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</si>
  <si>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</si>
  <si>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</si>
  <si>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</si>
  <si>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</si>
  <si>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</si>
  <si>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</si>
  <si>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</si>
  <si>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</si>
  <si>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</si>
  <si>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(=D/II/8a+D/II/8b+D/II/8c+D/II/8d)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</si>
  <si>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</si>
  <si>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</si>
  <si>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</si>
  <si>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</si>
  <si>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</si>
  <si>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</si>
  <si>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</si>
  <si>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beruházásokra, felújításokra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</si>
  <si>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</si>
  <si>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</si>
  <si>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</si>
  <si>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</si>
  <si>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</si>
  <si>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</si>
  <si>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</si>
  <si>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</si>
  <si>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</si>
  <si>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</si>
  <si>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D/III/8 Részesedésszerzés esetén átadott eszközök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</si>
  <si>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</si>
  <si>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</si>
  <si>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</si>
  <si>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</si>
  <si>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</si>
  <si>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</si>
  <si>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</si>
  <si>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</si>
  <si>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</si>
  <si>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</si>
  <si>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</si>
  <si>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</si>
  <si>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</si>
  <si>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</si>
  <si>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</si>
  <si>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</si>
  <si>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</si>
  <si>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</si>
  <si>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</si>
  <si>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</si>
  <si>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</si>
  <si>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</si>
  <si>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G/III/1 Megszűnés miatt átvett lekötött betétek könyv szerinti értéke és változása</t>
  </si>
  <si>
    <t>G/III/2 Megszűnés miatt átvett egyéb pénzeszközök könyv szerinti értéke és változása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</si>
  <si>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</si>
  <si>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</si>
  <si>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</si>
  <si>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</si>
  <si>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</si>
  <si>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</si>
  <si>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</si>
  <si>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</si>
  <si>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</si>
  <si>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</si>
  <si>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</si>
  <si>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</si>
  <si>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</si>
  <si>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</si>
  <si>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</si>
  <si>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</si>
  <si>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</si>
  <si>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</si>
  <si>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</si>
  <si>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</si>
  <si>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</si>
  <si>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</si>
  <si>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</si>
  <si>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</si>
  <si>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</si>
  <si>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</si>
  <si>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</si>
  <si>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</si>
  <si>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</si>
  <si>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</si>
  <si>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</si>
  <si>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</si>
  <si>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</si>
  <si>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</si>
  <si>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</si>
  <si>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</si>
  <si>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</si>
  <si>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</si>
  <si>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</si>
  <si>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</si>
  <si>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</si>
  <si>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</si>
  <si>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</si>
  <si>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</si>
  <si>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 Költségvetési évet követően esedékes kötelezettségek finanszírozási kiadásokra (&gt;=H/II/9a+…+H/II/9j)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</si>
  <si>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</si>
  <si>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</si>
  <si>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</si>
  <si>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</si>
  <si>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</si>
  <si>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</si>
  <si>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</si>
  <si>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</si>
  <si>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</si>
  <si>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</si>
  <si>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 Költségvetési évet követően esedékes kötelezettségek (=H/II/1+…+H/II/9)</t>
  </si>
  <si>
    <t>H/III/1 Kapott előlegek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</si>
  <si>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</si>
  <si>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</si>
  <si>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</si>
  <si>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H/III/5 Nemzeti vagyonba tartozó befektetett eszközökkel kapcsolatos egyes kötelezettség jellegű sajátos elszámolások</t>
  </si>
  <si>
    <t>H/III/6 Nem társadalombiztosítás pénzügyi alapjait terhelő kifizetett ellátások megtérítésének elszámolása</t>
  </si>
  <si>
    <t>H/III/7 Munkáltató által korengedményes nyugdíjhoz megfizetett hozzájárulás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</si>
  <si>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</si>
  <si>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</si>
  <si>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</si>
  <si>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</si>
  <si>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</si>
  <si>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</si>
  <si>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</si>
  <si>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</si>
  <si>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</si>
  <si>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</si>
  <si>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</si>
  <si>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Projekt megnevezése:</t>
  </si>
  <si>
    <t>B65</t>
  </si>
  <si>
    <t xml:space="preserve">Projekt megnevezése: </t>
  </si>
  <si>
    <t>A költségvetési év azon fejlesztései, amelyek megvalósításához a Gst. 8. § (2) bekezdése szerinti adósságot keletkeztető ügylet megkötése vált szükségessé (Ft)</t>
  </si>
  <si>
    <t>A Gst. 8. § (2)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</si>
  <si>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12/2020.(VII.6.) önkormányzati rendelete 21. számú melléklete</t>
  </si>
  <si>
    <t>saját bevételek 2019.</t>
  </si>
  <si>
    <t>saját bevételek 2018.</t>
  </si>
  <si>
    <t>B1131</t>
  </si>
  <si>
    <t>Települési önkormányzatok egyes szociális és gyermekjóléti  feladatainak támogatása</t>
  </si>
  <si>
    <t xml:space="preserve">Települési önkormányzatok gyermekétkeztetési feladatainak támogatása </t>
  </si>
  <si>
    <t>B1132</t>
  </si>
  <si>
    <t xml:space="preserve">Települési önkormányzatok gyermekétkeztetési feladatainak támgatása </t>
  </si>
  <si>
    <t>Költségvetési engedélyezett létszámkeret (álláshely) (fő) OLASZFAI ÓVODA</t>
  </si>
  <si>
    <t>Olaszfa Önkormányzat 2020. évi zárszámadása</t>
  </si>
</sst>
</file>

<file path=xl/styles.xml><?xml version="1.0" encoding="utf-8"?>
<styleSheet xmlns="http://schemas.openxmlformats.org/spreadsheetml/2006/main">
  <numFmts count="2">
    <numFmt numFmtId="166" formatCode="0__"/>
    <numFmt numFmtId="167" formatCode="\ ##########"/>
  </numFmts>
  <fonts count="5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b/>
      <sz val="11"/>
      <color indexed="63"/>
      <name val="Bookman Old Style"/>
      <family val="1"/>
      <charset val="238"/>
    </font>
    <font>
      <b/>
      <sz val="10"/>
      <color indexed="10"/>
      <name val="Tahoma"/>
      <family val="2"/>
      <charset val="238"/>
    </font>
    <font>
      <b/>
      <i/>
      <u/>
      <sz val="12"/>
      <color indexed="8"/>
      <name val="Bookman Old Style"/>
      <family val="1"/>
      <charset val="238"/>
    </font>
    <font>
      <i/>
      <sz val="11"/>
      <name val="Bookman Old Style"/>
      <family val="1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</cellStyleXfs>
  <cellXfs count="358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7" fontId="3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20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26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67" fontId="10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24" fillId="0" borderId="0" xfId="0" applyFont="1"/>
    <xf numFmtId="0" fontId="6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30" fillId="0" borderId="1" xfId="0" applyFont="1" applyBorder="1"/>
    <xf numFmtId="0" fontId="30" fillId="0" borderId="1" xfId="0" applyFont="1" applyBorder="1" applyAlignment="1">
      <alignment wrapText="1"/>
    </xf>
    <xf numFmtId="0" fontId="31" fillId="0" borderId="0" xfId="1" applyFont="1" applyAlignment="1" applyProtection="1"/>
    <xf numFmtId="0" fontId="32" fillId="0" borderId="0" xfId="0" applyFont="1"/>
    <xf numFmtId="0" fontId="3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4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20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4" fillId="0" borderId="1" xfId="0" applyFont="1" applyBorder="1"/>
    <xf numFmtId="0" fontId="16" fillId="0" borderId="0" xfId="0" applyFont="1" applyAlignment="1">
      <alignment horizontal="center" vertical="center" wrapText="1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37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22" fillId="0" borderId="0" xfId="0" applyFont="1"/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7" fillId="0" borderId="1" xfId="0" applyFont="1" applyBorder="1" applyAlignment="1">
      <alignment horizontal="left" vertical="top" wrapText="1"/>
    </xf>
    <xf numFmtId="0" fontId="35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/>
    <xf numFmtId="0" fontId="40" fillId="0" borderId="0" xfId="0" applyFont="1" applyAlignment="1">
      <alignment wrapText="1"/>
    </xf>
    <xf numFmtId="0" fontId="41" fillId="0" borderId="1" xfId="0" applyFont="1" applyBorder="1" applyAlignment="1">
      <alignment wrapText="1"/>
    </xf>
    <xf numFmtId="0" fontId="42" fillId="0" borderId="0" xfId="0" applyFont="1"/>
    <xf numFmtId="0" fontId="43" fillId="5" borderId="1" xfId="0" applyFont="1" applyFill="1" applyBorder="1"/>
    <xf numFmtId="167" fontId="10" fillId="5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167" fontId="5" fillId="6" borderId="1" xfId="0" applyNumberFormat="1" applyFont="1" applyFill="1" applyBorder="1" applyAlignment="1">
      <alignment vertical="center"/>
    </xf>
    <xf numFmtId="0" fontId="20" fillId="6" borderId="1" xfId="0" applyFont="1" applyFill="1" applyBorder="1"/>
    <xf numFmtId="0" fontId="8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0" fillId="6" borderId="1" xfId="0" applyFill="1" applyBorder="1"/>
    <xf numFmtId="0" fontId="24" fillId="7" borderId="1" xfId="0" applyFont="1" applyFill="1" applyBorder="1"/>
    <xf numFmtId="0" fontId="5" fillId="7" borderId="1" xfId="0" applyFont="1" applyFill="1" applyBorder="1" applyAlignment="1">
      <alignment horizontal="left" vertical="center"/>
    </xf>
    <xf numFmtId="0" fontId="24" fillId="4" borderId="1" xfId="0" applyFont="1" applyFill="1" applyBorder="1"/>
    <xf numFmtId="0" fontId="24" fillId="8" borderId="1" xfId="0" applyFont="1" applyFill="1" applyBorder="1"/>
    <xf numFmtId="0" fontId="0" fillId="8" borderId="1" xfId="0" applyFill="1" applyBorder="1"/>
    <xf numFmtId="0" fontId="24" fillId="6" borderId="1" xfId="0" applyFont="1" applyFill="1" applyBorder="1"/>
    <xf numFmtId="0" fontId="25" fillId="6" borderId="1" xfId="0" applyFont="1" applyFill="1" applyBorder="1"/>
    <xf numFmtId="0" fontId="25" fillId="4" borderId="1" xfId="0" applyFont="1" applyFill="1" applyBorder="1"/>
    <xf numFmtId="0" fontId="25" fillId="8" borderId="1" xfId="0" applyFont="1" applyFill="1" applyBorder="1"/>
    <xf numFmtId="0" fontId="43" fillId="9" borderId="1" xfId="0" applyFont="1" applyFill="1" applyBorder="1"/>
    <xf numFmtId="0" fontId="10" fillId="9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wrapText="1"/>
    </xf>
    <xf numFmtId="0" fontId="22" fillId="6" borderId="1" xfId="0" applyFont="1" applyFill="1" applyBorder="1"/>
    <xf numFmtId="0" fontId="9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/>
    </xf>
    <xf numFmtId="0" fontId="22" fillId="4" borderId="1" xfId="0" applyFont="1" applyFill="1" applyBorder="1"/>
    <xf numFmtId="0" fontId="0" fillId="0" borderId="0" xfId="0" applyAlignment="1">
      <alignment horizontal="center" wrapText="1"/>
    </xf>
    <xf numFmtId="0" fontId="9" fillId="4" borderId="1" xfId="0" applyFont="1" applyFill="1" applyBorder="1" applyAlignment="1">
      <alignment horizontal="left" vertical="top" wrapText="1"/>
    </xf>
    <xf numFmtId="0" fontId="10" fillId="0" borderId="0" xfId="0" applyFont="1"/>
    <xf numFmtId="0" fontId="20" fillId="0" borderId="2" xfId="0" applyFont="1" applyBorder="1"/>
    <xf numFmtId="0" fontId="22" fillId="0" borderId="2" xfId="0" applyFont="1" applyBorder="1"/>
    <xf numFmtId="0" fontId="22" fillId="10" borderId="2" xfId="0" applyFont="1" applyFill="1" applyBorder="1"/>
    <xf numFmtId="0" fontId="15" fillId="0" borderId="1" xfId="0" applyFont="1" applyBorder="1" applyAlignment="1">
      <alignment horizontal="center"/>
    </xf>
    <xf numFmtId="3" fontId="20" fillId="0" borderId="1" xfId="0" applyNumberFormat="1" applyFont="1" applyBorder="1"/>
    <xf numFmtId="3" fontId="20" fillId="11" borderId="1" xfId="0" applyNumberFormat="1" applyFont="1" applyFill="1" applyBorder="1"/>
    <xf numFmtId="0" fontId="3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0" fillId="5" borderId="0" xfId="0" applyFont="1" applyFill="1"/>
    <xf numFmtId="0" fontId="0" fillId="5" borderId="0" xfId="0" applyFill="1"/>
    <xf numFmtId="0" fontId="20" fillId="6" borderId="0" xfId="0" applyFont="1" applyFill="1"/>
    <xf numFmtId="0" fontId="0" fillId="6" borderId="0" xfId="0" applyFill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0" fillId="8" borderId="0" xfId="0" applyFont="1" applyFill="1"/>
    <xf numFmtId="0" fontId="0" fillId="8" borderId="0" xfId="0" applyFill="1"/>
    <xf numFmtId="0" fontId="3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12" borderId="1" xfId="0" applyFill="1" applyBorder="1"/>
    <xf numFmtId="0" fontId="0" fillId="0" borderId="1" xfId="0" applyBorder="1" applyAlignment="1">
      <alignment horizontal="center"/>
    </xf>
    <xf numFmtId="0" fontId="48" fillId="0" borderId="1" xfId="0" applyFont="1" applyBorder="1"/>
    <xf numFmtId="0" fontId="3" fillId="0" borderId="1" xfId="0" applyFont="1" applyBorder="1"/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49" fillId="0" borderId="0" xfId="0" applyFont="1"/>
    <xf numFmtId="3" fontId="0" fillId="0" borderId="1" xfId="0" applyNumberFormat="1" applyBorder="1" applyAlignment="1">
      <alignment horizontal="right" vertical="top" wrapText="1"/>
    </xf>
    <xf numFmtId="0" fontId="0" fillId="0" borderId="1" xfId="0" applyBorder="1"/>
    <xf numFmtId="0" fontId="50" fillId="0" borderId="1" xfId="0" applyFont="1" applyBorder="1" applyAlignment="1">
      <alignment wrapText="1"/>
    </xf>
    <xf numFmtId="3" fontId="51" fillId="0" borderId="1" xfId="0" applyNumberFormat="1" applyFont="1" applyBorder="1" applyAlignment="1">
      <alignment horizontal="right" vertical="top" wrapText="1"/>
    </xf>
    <xf numFmtId="3" fontId="52" fillId="0" borderId="1" xfId="0" applyNumberFormat="1" applyFont="1" applyBorder="1" applyAlignment="1">
      <alignment horizontal="right" vertical="top" wrapText="1"/>
    </xf>
    <xf numFmtId="3" fontId="47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0" fontId="0" fillId="0" borderId="0" xfId="0"/>
    <xf numFmtId="3" fontId="48" fillId="0" borderId="1" xfId="0" applyNumberFormat="1" applyFont="1" applyBorder="1"/>
    <xf numFmtId="0" fontId="3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2" xfId="0" applyNumberFormat="1" applyBorder="1"/>
    <xf numFmtId="3" fontId="0" fillId="0" borderId="5" xfId="0" applyNumberFormat="1" applyBorder="1"/>
    <xf numFmtId="3" fontId="0" fillId="5" borderId="1" xfId="0" applyNumberFormat="1" applyFill="1" applyBorder="1"/>
    <xf numFmtId="3" fontId="0" fillId="5" borderId="2" xfId="0" applyNumberFormat="1" applyFill="1" applyBorder="1"/>
    <xf numFmtId="3" fontId="0" fillId="5" borderId="5" xfId="0" applyNumberFormat="1" applyFill="1" applyBorder="1"/>
    <xf numFmtId="3" fontId="0" fillId="6" borderId="1" xfId="0" applyNumberFormat="1" applyFill="1" applyBorder="1"/>
    <xf numFmtId="3" fontId="0" fillId="6" borderId="2" xfId="0" applyNumberFormat="1" applyFill="1" applyBorder="1"/>
    <xf numFmtId="3" fontId="0" fillId="6" borderId="5" xfId="0" applyNumberFormat="1" applyFill="1" applyBorder="1"/>
    <xf numFmtId="3" fontId="0" fillId="7" borderId="1" xfId="0" applyNumberFormat="1" applyFill="1" applyBorder="1"/>
    <xf numFmtId="3" fontId="0" fillId="7" borderId="2" xfId="0" applyNumberFormat="1" applyFill="1" applyBorder="1"/>
    <xf numFmtId="3" fontId="0" fillId="7" borderId="5" xfId="0" applyNumberFormat="1" applyFill="1" applyBorder="1"/>
    <xf numFmtId="3" fontId="0" fillId="8" borderId="1" xfId="0" applyNumberFormat="1" applyFill="1" applyBorder="1"/>
    <xf numFmtId="3" fontId="0" fillId="8" borderId="2" xfId="0" applyNumberFormat="1" applyFill="1" applyBorder="1"/>
    <xf numFmtId="3" fontId="0" fillId="8" borderId="5" xfId="0" applyNumberFormat="1" applyFill="1" applyBorder="1"/>
    <xf numFmtId="3" fontId="20" fillId="6" borderId="1" xfId="0" applyNumberFormat="1" applyFont="1" applyFill="1" applyBorder="1"/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6" fillId="6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3" fontId="0" fillId="4" borderId="1" xfId="0" applyNumberFormat="1" applyFill="1" applyBorder="1"/>
    <xf numFmtId="3" fontId="15" fillId="0" borderId="1" xfId="0" applyNumberFormat="1" applyFont="1" applyBorder="1"/>
    <xf numFmtId="3" fontId="53" fillId="0" borderId="1" xfId="0" applyNumberFormat="1" applyFont="1" applyBorder="1"/>
    <xf numFmtId="3" fontId="48" fillId="0" borderId="1" xfId="0" applyNumberFormat="1" applyFont="1" applyBorder="1" applyAlignment="1">
      <alignment horizontal="right" wrapText="1"/>
    </xf>
    <xf numFmtId="3" fontId="49" fillId="0" borderId="1" xfId="0" applyNumberFormat="1" applyFont="1" applyBorder="1"/>
    <xf numFmtId="3" fontId="15" fillId="6" borderId="1" xfId="0" applyNumberFormat="1" applyFont="1" applyFill="1" applyBorder="1"/>
    <xf numFmtId="3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wrapText="1"/>
    </xf>
    <xf numFmtId="3" fontId="9" fillId="6" borderId="1" xfId="0" applyNumberFormat="1" applyFont="1" applyFill="1" applyBorder="1" applyAlignment="1">
      <alignment horizontal="right" vertical="center"/>
    </xf>
    <xf numFmtId="3" fontId="14" fillId="6" borderId="1" xfId="0" applyNumberFormat="1" applyFont="1" applyFill="1" applyBorder="1" applyAlignment="1">
      <alignment horizontal="right" vertical="center"/>
    </xf>
    <xf numFmtId="3" fontId="10" fillId="4" borderId="1" xfId="0" applyNumberFormat="1" applyFont="1" applyFill="1" applyBorder="1"/>
    <xf numFmtId="3" fontId="49" fillId="13" borderId="1" xfId="0" applyNumberFormat="1" applyFont="1" applyFill="1" applyBorder="1"/>
    <xf numFmtId="3" fontId="49" fillId="6" borderId="1" xfId="0" applyNumberFormat="1" applyFont="1" applyFill="1" applyBorder="1"/>
    <xf numFmtId="3" fontId="49" fillId="7" borderId="1" xfId="0" applyNumberFormat="1" applyFont="1" applyFill="1" applyBorder="1"/>
    <xf numFmtId="3" fontId="49" fillId="8" borderId="1" xfId="0" applyNumberFormat="1" applyFont="1" applyFill="1" applyBorder="1"/>
    <xf numFmtId="0" fontId="0" fillId="0" borderId="0" xfId="0"/>
    <xf numFmtId="0" fontId="24" fillId="14" borderId="1" xfId="0" applyFont="1" applyFill="1" applyBorder="1"/>
    <xf numFmtId="0" fontId="25" fillId="14" borderId="1" xfId="0" applyFont="1" applyFill="1" applyBorder="1"/>
    <xf numFmtId="3" fontId="15" fillId="0" borderId="2" xfId="0" applyNumberFormat="1" applyFont="1" applyBorder="1"/>
    <xf numFmtId="3" fontId="15" fillId="0" borderId="5" xfId="0" applyNumberFormat="1" applyFont="1" applyBorder="1"/>
    <xf numFmtId="3" fontId="18" fillId="0" borderId="1" xfId="0" applyNumberFormat="1" applyFont="1" applyBorder="1"/>
    <xf numFmtId="3" fontId="18" fillId="0" borderId="2" xfId="0" applyNumberFormat="1" applyFont="1" applyBorder="1"/>
    <xf numFmtId="3" fontId="18" fillId="0" borderId="5" xfId="0" applyNumberFormat="1" applyFont="1" applyBorder="1"/>
    <xf numFmtId="3" fontId="15" fillId="5" borderId="1" xfId="0" applyNumberFormat="1" applyFont="1" applyFill="1" applyBorder="1"/>
    <xf numFmtId="3" fontId="15" fillId="5" borderId="2" xfId="0" applyNumberFormat="1" applyFont="1" applyFill="1" applyBorder="1"/>
    <xf numFmtId="3" fontId="15" fillId="5" borderId="5" xfId="0" applyNumberFormat="1" applyFont="1" applyFill="1" applyBorder="1"/>
    <xf numFmtId="3" fontId="15" fillId="6" borderId="2" xfId="0" applyNumberFormat="1" applyFont="1" applyFill="1" applyBorder="1"/>
    <xf numFmtId="3" fontId="15" fillId="6" borderId="5" xfId="0" applyNumberFormat="1" applyFont="1" applyFill="1" applyBorder="1"/>
    <xf numFmtId="3" fontId="14" fillId="0" borderId="2" xfId="0" applyNumberFormat="1" applyFont="1" applyBorder="1" applyAlignment="1">
      <alignment horizontal="righ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44" fillId="6" borderId="1" xfId="0" applyNumberFormat="1" applyFont="1" applyFill="1" applyBorder="1" applyAlignment="1">
      <alignment horizontal="right" vertical="center"/>
    </xf>
    <xf numFmtId="3" fontId="44" fillId="6" borderId="2" xfId="0" applyNumberFormat="1" applyFont="1" applyFill="1" applyBorder="1" applyAlignment="1">
      <alignment horizontal="right" vertical="center"/>
    </xf>
    <xf numFmtId="3" fontId="44" fillId="6" borderId="5" xfId="0" applyNumberFormat="1" applyFont="1" applyFill="1" applyBorder="1" applyAlignment="1">
      <alignment horizontal="right" vertical="center"/>
    </xf>
    <xf numFmtId="3" fontId="10" fillId="4" borderId="2" xfId="0" applyNumberFormat="1" applyFont="1" applyFill="1" applyBorder="1"/>
    <xf numFmtId="3" fontId="10" fillId="4" borderId="5" xfId="0" applyNumberFormat="1" applyFont="1" applyFill="1" applyBorder="1"/>
    <xf numFmtId="3" fontId="44" fillId="0" borderId="1" xfId="0" applyNumberFormat="1" applyFont="1" applyBorder="1" applyAlignment="1">
      <alignment horizontal="right" vertical="center"/>
    </xf>
    <xf numFmtId="3" fontId="10" fillId="14" borderId="1" xfId="0" applyNumberFormat="1" applyFont="1" applyFill="1" applyBorder="1"/>
    <xf numFmtId="3" fontId="15" fillId="14" borderId="1" xfId="0" applyNumberFormat="1" applyFont="1" applyFill="1" applyBorder="1"/>
    <xf numFmtId="3" fontId="15" fillId="0" borderId="1" xfId="0" applyNumberFormat="1" applyFont="1" applyBorder="1" applyAlignment="1">
      <alignment vertical="center"/>
    </xf>
    <xf numFmtId="3" fontId="15" fillId="0" borderId="4" xfId="0" applyNumberFormat="1" applyFont="1" applyBorder="1"/>
    <xf numFmtId="3" fontId="10" fillId="0" borderId="1" xfId="0" applyNumberFormat="1" applyFont="1" applyBorder="1" applyAlignment="1">
      <alignment vertical="center"/>
    </xf>
    <xf numFmtId="3" fontId="15" fillId="5" borderId="4" xfId="0" applyNumberFormat="1" applyFont="1" applyFill="1" applyBorder="1"/>
    <xf numFmtId="3" fontId="15" fillId="6" borderId="4" xfId="0" applyNumberFormat="1" applyFont="1" applyFill="1" applyBorder="1"/>
    <xf numFmtId="3" fontId="15" fillId="0" borderId="1" xfId="0" applyNumberFormat="1" applyFont="1" applyBorder="1" applyAlignment="1">
      <alignment horizontal="left" vertical="center" wrapText="1"/>
    </xf>
    <xf numFmtId="3" fontId="14" fillId="0" borderId="4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14" fillId="0" borderId="4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left" vertical="center" wrapText="1"/>
    </xf>
    <xf numFmtId="3" fontId="9" fillId="6" borderId="4" xfId="0" applyNumberFormat="1" applyFont="1" applyFill="1" applyBorder="1" applyAlignment="1">
      <alignment horizontal="right" vertical="center"/>
    </xf>
    <xf numFmtId="3" fontId="10" fillId="14" borderId="4" xfId="0" applyNumberFormat="1" applyFont="1" applyFill="1" applyBorder="1"/>
    <xf numFmtId="3" fontId="15" fillId="15" borderId="1" xfId="0" applyNumberFormat="1" applyFont="1" applyFill="1" applyBorder="1"/>
    <xf numFmtId="0" fontId="43" fillId="15" borderId="1" xfId="0" applyFont="1" applyFill="1" applyBorder="1"/>
    <xf numFmtId="167" fontId="10" fillId="15" borderId="1" xfId="0" applyNumberFormat="1" applyFont="1" applyFill="1" applyBorder="1" applyAlignment="1">
      <alignment vertical="center"/>
    </xf>
    <xf numFmtId="0" fontId="5" fillId="16" borderId="1" xfId="0" applyFont="1" applyFill="1" applyBorder="1" applyAlignment="1">
      <alignment horizontal="left" vertical="center"/>
    </xf>
    <xf numFmtId="167" fontId="5" fillId="16" borderId="1" xfId="0" applyNumberFormat="1" applyFont="1" applyFill="1" applyBorder="1" applyAlignment="1">
      <alignment vertical="center"/>
    </xf>
    <xf numFmtId="3" fontId="15" fillId="16" borderId="1" xfId="0" applyNumberFormat="1" applyFont="1" applyFill="1" applyBorder="1"/>
    <xf numFmtId="0" fontId="8" fillId="16" borderId="1" xfId="0" applyFont="1" applyFill="1" applyBorder="1" applyAlignment="1">
      <alignment horizontal="left" vertical="center"/>
    </xf>
    <xf numFmtId="0" fontId="5" fillId="16" borderId="1" xfId="0" applyFont="1" applyFill="1" applyBorder="1" applyAlignment="1">
      <alignment horizontal="left" vertical="center" wrapText="1"/>
    </xf>
    <xf numFmtId="3" fontId="9" fillId="16" borderId="1" xfId="0" applyNumberFormat="1" applyFont="1" applyFill="1" applyBorder="1" applyAlignment="1">
      <alignment horizontal="right" vertical="center"/>
    </xf>
    <xf numFmtId="3" fontId="49" fillId="0" borderId="2" xfId="0" applyNumberFormat="1" applyFont="1" applyBorder="1"/>
    <xf numFmtId="3" fontId="49" fillId="0" borderId="4" xfId="0" applyNumberFormat="1" applyFont="1" applyBorder="1"/>
    <xf numFmtId="3" fontId="49" fillId="12" borderId="1" xfId="0" applyNumberFormat="1" applyFont="1" applyFill="1" applyBorder="1"/>
    <xf numFmtId="3" fontId="49" fillId="6" borderId="4" xfId="0" applyNumberFormat="1" applyFont="1" applyFill="1" applyBorder="1"/>
    <xf numFmtId="3" fontId="49" fillId="7" borderId="2" xfId="0" applyNumberFormat="1" applyFont="1" applyFill="1" applyBorder="1"/>
    <xf numFmtId="3" fontId="49" fillId="7" borderId="4" xfId="0" applyNumberFormat="1" applyFont="1" applyFill="1" applyBorder="1"/>
    <xf numFmtId="3" fontId="49" fillId="8" borderId="4" xfId="0" applyNumberFormat="1" applyFont="1" applyFill="1" applyBorder="1"/>
    <xf numFmtId="0" fontId="43" fillId="17" borderId="1" xfId="0" applyFont="1" applyFill="1" applyBorder="1"/>
    <xf numFmtId="0" fontId="10" fillId="17" borderId="1" xfId="0" applyFont="1" applyFill="1" applyBorder="1" applyAlignment="1">
      <alignment horizontal="left" vertical="center"/>
    </xf>
    <xf numFmtId="3" fontId="49" fillId="17" borderId="2" xfId="0" applyNumberFormat="1" applyFont="1" applyFill="1" applyBorder="1"/>
    <xf numFmtId="3" fontId="49" fillId="17" borderId="1" xfId="0" applyNumberFormat="1" applyFont="1" applyFill="1" applyBorder="1"/>
    <xf numFmtId="3" fontId="49" fillId="17" borderId="4" xfId="0" applyNumberFormat="1" applyFont="1" applyFill="1" applyBorder="1"/>
    <xf numFmtId="3" fontId="49" fillId="18" borderId="1" xfId="0" applyNumberFormat="1" applyFont="1" applyFill="1" applyBorder="1"/>
    <xf numFmtId="3" fontId="49" fillId="19" borderId="1" xfId="0" applyNumberFormat="1" applyFont="1" applyFill="1" applyBorder="1"/>
    <xf numFmtId="3" fontId="0" fillId="2" borderId="1" xfId="0" applyNumberFormat="1" applyFill="1" applyBorder="1"/>
    <xf numFmtId="0" fontId="2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6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left" vertical="top" wrapText="1"/>
    </xf>
    <xf numFmtId="3" fontId="14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14" fillId="20" borderId="1" xfId="0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45" fillId="2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0" fillId="0" borderId="0" xfId="0" applyFont="1" applyAlignment="1">
      <alignment vertic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left" vertical="center" wrapText="1"/>
    </xf>
    <xf numFmtId="3" fontId="25" fillId="6" borderId="1" xfId="0" applyNumberFormat="1" applyFont="1" applyFill="1" applyBorder="1"/>
    <xf numFmtId="3" fontId="47" fillId="14" borderId="1" xfId="0" applyNumberFormat="1" applyFont="1" applyFill="1" applyBorder="1" applyAlignment="1">
      <alignment horizontal="right" vertical="top" wrapText="1"/>
    </xf>
    <xf numFmtId="0" fontId="8" fillId="14" borderId="1" xfId="0" applyFont="1" applyFill="1" applyBorder="1" applyAlignment="1">
      <alignment horizontal="left" vertical="top" wrapText="1"/>
    </xf>
    <xf numFmtId="3" fontId="52" fillId="14" borderId="1" xfId="0" applyNumberFormat="1" applyFont="1" applyFill="1" applyBorder="1" applyAlignment="1">
      <alignment horizontal="right" vertical="top" wrapText="1"/>
    </xf>
    <xf numFmtId="0" fontId="6" fillId="14" borderId="1" xfId="0" applyFont="1" applyFill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0" fillId="0" borderId="0" xfId="0"/>
    <xf numFmtId="0" fontId="23" fillId="0" borderId="0" xfId="0" applyFont="1" applyAlignment="1">
      <alignment horizontal="center"/>
    </xf>
    <xf numFmtId="0" fontId="0" fillId="0" borderId="0" xfId="0"/>
    <xf numFmtId="0" fontId="26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/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/>
    <xf numFmtId="0" fontId="47" fillId="0" borderId="5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9" xfId="0" applyBorder="1"/>
    <xf numFmtId="0" fontId="0" fillId="0" borderId="10" xfId="0" applyBorder="1" applyAlignment="1">
      <alignment horizontal="right"/>
    </xf>
    <xf numFmtId="0" fontId="34" fillId="0" borderId="2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horizontal="right" wrapText="1"/>
    </xf>
    <xf numFmtId="0" fontId="2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5" fillId="0" borderId="0" xfId="0" applyFont="1" applyAlignment="1">
      <alignment horizontal="right" wrapText="1"/>
    </xf>
    <xf numFmtId="0" fontId="22" fillId="0" borderId="8" xfId="0" applyFont="1" applyBorder="1"/>
    <xf numFmtId="0" fontId="34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wrapText="1"/>
    </xf>
  </cellXfs>
  <cellStyles count="4">
    <cellStyle name="Hivatkozás" xfId="1" builtinId="8"/>
    <cellStyle name="Normál" xfId="0" builtinId="0"/>
    <cellStyle name="Normál 2" xfId="2"/>
    <cellStyle name="Normal_KTRSZJ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njt.hu/cgi_bin/njt_doc.cgi?docid=139876.243471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I32"/>
  <sheetViews>
    <sheetView tabSelected="1" view="pageLayout" topLeftCell="A4" zoomScaleNormal="100" workbookViewId="0">
      <selection activeCell="A3" sqref="A3:C3"/>
    </sheetView>
  </sheetViews>
  <sheetFormatPr defaultRowHeight="15"/>
  <cols>
    <col min="1" max="1" width="75.5703125" customWidth="1"/>
    <col min="2" max="3" width="17.28515625" customWidth="1"/>
  </cols>
  <sheetData>
    <row r="1" spans="1:9" ht="18">
      <c r="A1" s="300" t="s">
        <v>1116</v>
      </c>
      <c r="B1" s="301"/>
      <c r="C1" s="301"/>
    </row>
    <row r="2" spans="1:9" ht="29.25" customHeight="1">
      <c r="A2" s="302" t="s">
        <v>596</v>
      </c>
      <c r="B2" s="301"/>
      <c r="C2" s="301"/>
    </row>
    <row r="3" spans="1:9">
      <c r="A3" s="303"/>
      <c r="B3" s="303"/>
      <c r="C3" s="303"/>
    </row>
    <row r="4" spans="1:9">
      <c r="B4" s="131" t="s">
        <v>143</v>
      </c>
      <c r="C4" s="131" t="s">
        <v>767</v>
      </c>
      <c r="D4" s="4"/>
      <c r="E4" s="4"/>
      <c r="F4" s="4"/>
      <c r="G4" s="4"/>
      <c r="H4" s="4"/>
      <c r="I4" s="4"/>
    </row>
    <row r="5" spans="1:9">
      <c r="A5" s="128" t="s">
        <v>146</v>
      </c>
      <c r="B5" s="132">
        <v>14804046</v>
      </c>
      <c r="C5" s="132">
        <v>9995770</v>
      </c>
      <c r="D5" s="4"/>
      <c r="E5" s="4"/>
      <c r="F5" s="4"/>
      <c r="G5" s="4"/>
      <c r="H5" s="4"/>
      <c r="I5" s="4"/>
    </row>
    <row r="6" spans="1:9">
      <c r="A6" s="128" t="s">
        <v>147</v>
      </c>
      <c r="B6" s="132">
        <v>2232531</v>
      </c>
      <c r="C6" s="132">
        <v>1606204</v>
      </c>
      <c r="D6" s="4"/>
      <c r="E6" s="4"/>
      <c r="F6" s="4"/>
      <c r="G6" s="4"/>
      <c r="H6" s="4"/>
      <c r="I6" s="4"/>
    </row>
    <row r="7" spans="1:9">
      <c r="A7" s="128" t="s">
        <v>148</v>
      </c>
      <c r="B7" s="132">
        <v>17364314</v>
      </c>
      <c r="C7" s="132">
        <v>2021464</v>
      </c>
      <c r="D7" s="4"/>
      <c r="E7" s="4"/>
      <c r="F7" s="4"/>
      <c r="G7" s="4"/>
      <c r="H7" s="4"/>
      <c r="I7" s="4"/>
    </row>
    <row r="8" spans="1:9">
      <c r="A8" s="128" t="s">
        <v>149</v>
      </c>
      <c r="B8" s="132">
        <v>3103545</v>
      </c>
      <c r="C8" s="132">
        <v>0</v>
      </c>
      <c r="D8" s="4"/>
      <c r="E8" s="4"/>
      <c r="F8" s="4"/>
      <c r="G8" s="4"/>
      <c r="H8" s="4"/>
      <c r="I8" s="4"/>
    </row>
    <row r="9" spans="1:9">
      <c r="A9" s="128" t="s">
        <v>150</v>
      </c>
      <c r="B9" s="132">
        <v>3794054</v>
      </c>
      <c r="C9" s="132">
        <v>0</v>
      </c>
      <c r="D9" s="4"/>
      <c r="E9" s="4"/>
      <c r="F9" s="4"/>
      <c r="G9" s="4"/>
      <c r="H9" s="4"/>
      <c r="I9" s="4"/>
    </row>
    <row r="10" spans="1:9">
      <c r="A10" s="128" t="s">
        <v>151</v>
      </c>
      <c r="B10" s="132">
        <v>2645040</v>
      </c>
      <c r="C10" s="132">
        <v>0</v>
      </c>
      <c r="D10" s="4"/>
      <c r="E10" s="4"/>
      <c r="F10" s="4"/>
      <c r="G10" s="4"/>
      <c r="H10" s="4"/>
      <c r="I10" s="4"/>
    </row>
    <row r="11" spans="1:9">
      <c r="A11" s="128" t="s">
        <v>152</v>
      </c>
      <c r="B11" s="132">
        <v>332890</v>
      </c>
      <c r="C11" s="132">
        <v>0</v>
      </c>
      <c r="D11" s="4"/>
      <c r="E11" s="4"/>
      <c r="F11" s="4"/>
      <c r="G11" s="4"/>
      <c r="H11" s="4"/>
      <c r="I11" s="4"/>
    </row>
    <row r="12" spans="1:9">
      <c r="A12" s="128" t="s">
        <v>153</v>
      </c>
      <c r="B12" s="132">
        <v>0</v>
      </c>
      <c r="C12" s="132">
        <v>0</v>
      </c>
      <c r="D12" s="4"/>
      <c r="E12" s="4"/>
      <c r="F12" s="4"/>
      <c r="G12" s="4"/>
      <c r="H12" s="4"/>
      <c r="I12" s="4"/>
    </row>
    <row r="13" spans="1:9">
      <c r="A13" s="129" t="s">
        <v>145</v>
      </c>
      <c r="B13" s="132">
        <f>SUM(B5:B12)</f>
        <v>44276420</v>
      </c>
      <c r="C13" s="132">
        <f>SUM(C5:C12)</f>
        <v>13623438</v>
      </c>
      <c r="D13" s="4"/>
      <c r="E13" s="4"/>
      <c r="F13" s="4"/>
      <c r="G13" s="4"/>
      <c r="H13" s="4"/>
      <c r="I13" s="4"/>
    </row>
    <row r="14" spans="1:9">
      <c r="A14" s="129" t="s">
        <v>154</v>
      </c>
      <c r="B14" s="132">
        <v>59791206</v>
      </c>
      <c r="C14" s="132">
        <v>0</v>
      </c>
      <c r="D14" s="4"/>
      <c r="E14" s="4"/>
      <c r="F14" s="4"/>
      <c r="G14" s="4"/>
      <c r="H14" s="4"/>
      <c r="I14" s="4"/>
    </row>
    <row r="15" spans="1:9">
      <c r="A15" s="130" t="s">
        <v>594</v>
      </c>
      <c r="B15" s="133">
        <f>SUM(B13:B14)</f>
        <v>104067626</v>
      </c>
      <c r="C15" s="133">
        <f>SUM(C13:C14)</f>
        <v>13623438</v>
      </c>
      <c r="D15" s="4"/>
      <c r="E15" s="4"/>
      <c r="F15" s="4"/>
      <c r="G15" s="4"/>
      <c r="H15" s="4"/>
      <c r="I15" s="4"/>
    </row>
    <row r="16" spans="1:9">
      <c r="A16" s="128" t="s">
        <v>156</v>
      </c>
      <c r="B16" s="132">
        <v>46286131</v>
      </c>
      <c r="C16" s="132">
        <v>0</v>
      </c>
      <c r="D16" s="4"/>
      <c r="E16" s="4"/>
      <c r="F16" s="4"/>
      <c r="G16" s="4"/>
      <c r="H16" s="4"/>
      <c r="I16" s="4"/>
    </row>
    <row r="17" spans="1:9">
      <c r="A17" s="128" t="s">
        <v>157</v>
      </c>
      <c r="B17" s="132">
        <v>68678564</v>
      </c>
      <c r="C17" s="132">
        <v>0</v>
      </c>
      <c r="D17" s="4"/>
      <c r="E17" s="4"/>
      <c r="F17" s="4"/>
      <c r="G17" s="4"/>
      <c r="H17" s="4"/>
      <c r="I17" s="4"/>
    </row>
    <row r="18" spans="1:9">
      <c r="A18" s="128" t="s">
        <v>158</v>
      </c>
      <c r="B18" s="132">
        <v>9690702</v>
      </c>
      <c r="C18" s="132">
        <v>0</v>
      </c>
      <c r="D18" s="4"/>
      <c r="E18" s="4"/>
      <c r="F18" s="4"/>
      <c r="G18" s="4"/>
      <c r="H18" s="4"/>
      <c r="I18" s="4"/>
    </row>
    <row r="19" spans="1:9">
      <c r="A19" s="128" t="s">
        <v>159</v>
      </c>
      <c r="B19" s="132">
        <v>2768175</v>
      </c>
      <c r="C19" s="132">
        <v>1</v>
      </c>
      <c r="D19" s="4"/>
      <c r="E19" s="4"/>
      <c r="F19" s="4"/>
      <c r="G19" s="4"/>
      <c r="H19" s="4"/>
      <c r="I19" s="4"/>
    </row>
    <row r="20" spans="1:9">
      <c r="A20" s="128" t="s">
        <v>160</v>
      </c>
      <c r="B20" s="132">
        <v>1050000</v>
      </c>
      <c r="C20" s="132">
        <v>0</v>
      </c>
      <c r="D20" s="4"/>
      <c r="E20" s="4"/>
      <c r="F20" s="4"/>
      <c r="G20" s="4"/>
      <c r="H20" s="4"/>
      <c r="I20" s="4"/>
    </row>
    <row r="21" spans="1:9">
      <c r="A21" s="128" t="s">
        <v>161</v>
      </c>
      <c r="B21" s="132">
        <v>0</v>
      </c>
      <c r="C21" s="132">
        <v>0</v>
      </c>
      <c r="D21" s="4"/>
      <c r="E21" s="4"/>
      <c r="F21" s="4"/>
      <c r="G21" s="4"/>
      <c r="H21" s="4"/>
      <c r="I21" s="4"/>
    </row>
    <row r="22" spans="1:9">
      <c r="A22" s="128" t="s">
        <v>162</v>
      </c>
      <c r="B22" s="132">
        <v>126000</v>
      </c>
      <c r="C22" s="132">
        <v>0</v>
      </c>
      <c r="D22" s="4"/>
      <c r="E22" s="4"/>
      <c r="F22" s="4"/>
      <c r="G22" s="4"/>
      <c r="H22" s="4"/>
      <c r="I22" s="4"/>
    </row>
    <row r="23" spans="1:9">
      <c r="A23" s="129" t="s">
        <v>155</v>
      </c>
      <c r="B23" s="132">
        <f>SUM(B16:B22)</f>
        <v>128599572</v>
      </c>
      <c r="C23" s="132">
        <f>SUM(C16:C22)</f>
        <v>1</v>
      </c>
      <c r="D23" s="4"/>
      <c r="E23" s="4"/>
      <c r="F23" s="4"/>
      <c r="G23" s="4"/>
      <c r="H23" s="4"/>
      <c r="I23" s="4"/>
    </row>
    <row r="24" spans="1:9">
      <c r="A24" s="129" t="s">
        <v>163</v>
      </c>
      <c r="B24" s="132">
        <v>8970242</v>
      </c>
      <c r="C24" s="132">
        <v>13776601</v>
      </c>
      <c r="D24" s="4"/>
      <c r="E24" s="4"/>
      <c r="F24" s="4"/>
      <c r="G24" s="4"/>
      <c r="H24" s="4"/>
      <c r="I24" s="4"/>
    </row>
    <row r="25" spans="1:9">
      <c r="A25" s="130" t="s">
        <v>595</v>
      </c>
      <c r="B25" s="133">
        <f>SUM(B23:B24)</f>
        <v>137569814</v>
      </c>
      <c r="C25" s="133">
        <f>SUM(C23:C24)</f>
        <v>13776602</v>
      </c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</sheetData>
  <mergeCells count="3">
    <mergeCell ref="A1:C1"/>
    <mergeCell ref="A2:C2"/>
    <mergeCell ref="A3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Header>&amp;C5/2021.(V.26.) önkormányzati rendelete 1. számú melléklete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D34"/>
  <sheetViews>
    <sheetView view="pageLayout" zoomScaleNormal="100" workbookViewId="0">
      <selection activeCell="B3" sqref="B3:D3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ht="25.5" customHeight="1">
      <c r="A1" s="304" t="s">
        <v>1116</v>
      </c>
      <c r="B1" s="305"/>
      <c r="C1" s="305"/>
      <c r="D1" s="305"/>
    </row>
    <row r="2" spans="1:4" ht="23.25" customHeight="1">
      <c r="A2" s="302" t="s">
        <v>668</v>
      </c>
      <c r="B2" s="337"/>
      <c r="C2" s="337"/>
      <c r="D2" s="337"/>
    </row>
    <row r="3" spans="1:4">
      <c r="A3" s="1"/>
      <c r="B3" s="303"/>
      <c r="C3" s="303"/>
      <c r="D3" s="303"/>
    </row>
    <row r="4" spans="1:4">
      <c r="A4" s="1"/>
    </row>
    <row r="5" spans="1:4" ht="51" customHeight="1">
      <c r="A5" s="51" t="s">
        <v>667</v>
      </c>
      <c r="B5" s="52" t="s">
        <v>714</v>
      </c>
      <c r="C5" s="52" t="s">
        <v>1115</v>
      </c>
      <c r="D5" s="63" t="s">
        <v>752</v>
      </c>
    </row>
    <row r="6" spans="1:4" ht="15" customHeight="1">
      <c r="A6" s="52" t="s">
        <v>641</v>
      </c>
      <c r="B6" s="53"/>
      <c r="C6" s="53"/>
      <c r="D6" s="152"/>
    </row>
    <row r="7" spans="1:4" ht="15" customHeight="1">
      <c r="A7" s="52" t="s">
        <v>642</v>
      </c>
      <c r="B7" s="53"/>
      <c r="C7" s="53"/>
      <c r="D7" s="152"/>
    </row>
    <row r="8" spans="1:4" ht="15" customHeight="1">
      <c r="A8" s="52" t="s">
        <v>643</v>
      </c>
      <c r="B8" s="53"/>
      <c r="C8" s="53"/>
      <c r="D8" s="152"/>
    </row>
    <row r="9" spans="1:4" ht="15" customHeight="1">
      <c r="A9" s="52" t="s">
        <v>644</v>
      </c>
      <c r="B9" s="53"/>
      <c r="C9" s="53"/>
      <c r="D9" s="152"/>
    </row>
    <row r="10" spans="1:4" ht="15" customHeight="1">
      <c r="A10" s="51" t="s">
        <v>662</v>
      </c>
      <c r="B10" s="53"/>
      <c r="C10" s="53"/>
      <c r="D10" s="152"/>
    </row>
    <row r="11" spans="1:4" ht="15" customHeight="1">
      <c r="A11" s="52" t="s">
        <v>645</v>
      </c>
      <c r="B11" s="53"/>
      <c r="C11" s="53">
        <v>1</v>
      </c>
      <c r="D11" s="152">
        <f>SUM(B11:C11)</f>
        <v>1</v>
      </c>
    </row>
    <row r="12" spans="1:4" ht="15" customHeight="1">
      <c r="A12" s="52" t="s">
        <v>646</v>
      </c>
      <c r="B12" s="53"/>
      <c r="C12" s="53"/>
      <c r="D12" s="152"/>
    </row>
    <row r="13" spans="1:4" ht="15" customHeight="1">
      <c r="A13" s="52" t="s">
        <v>647</v>
      </c>
      <c r="B13" s="53"/>
      <c r="C13" s="53"/>
      <c r="D13" s="152"/>
    </row>
    <row r="14" spans="1:4" ht="15" customHeight="1">
      <c r="A14" s="52" t="s">
        <v>648</v>
      </c>
      <c r="B14" s="53"/>
      <c r="C14" s="53">
        <v>1</v>
      </c>
      <c r="D14" s="152">
        <f t="shared" ref="D14:D26" si="0">SUM(B14:C14)</f>
        <v>1</v>
      </c>
    </row>
    <row r="15" spans="1:4" ht="15" customHeight="1">
      <c r="A15" s="52" t="s">
        <v>649</v>
      </c>
      <c r="B15" s="53">
        <v>1</v>
      </c>
      <c r="C15" s="53">
        <v>1</v>
      </c>
      <c r="D15" s="152"/>
    </row>
    <row r="16" spans="1:4" ht="15" customHeight="1">
      <c r="A16" s="52" t="s">
        <v>650</v>
      </c>
      <c r="B16" s="53"/>
      <c r="C16" s="53">
        <v>1</v>
      </c>
      <c r="D16" s="152">
        <f t="shared" si="0"/>
        <v>1</v>
      </c>
    </row>
    <row r="17" spans="1:4" ht="15" customHeight="1">
      <c r="A17" s="52" t="s">
        <v>651</v>
      </c>
      <c r="B17" s="53"/>
      <c r="C17" s="53"/>
      <c r="D17" s="152"/>
    </row>
    <row r="18" spans="1:4" ht="15" customHeight="1">
      <c r="A18" s="51" t="s">
        <v>663</v>
      </c>
      <c r="B18" s="53">
        <f>SUM(B11:B17)</f>
        <v>1</v>
      </c>
      <c r="C18" s="53">
        <f>SUM(C11:C17)</f>
        <v>4</v>
      </c>
      <c r="D18" s="152">
        <f t="shared" si="0"/>
        <v>5</v>
      </c>
    </row>
    <row r="19" spans="1:4" ht="15" customHeight="1">
      <c r="A19" s="52" t="s">
        <v>652</v>
      </c>
      <c r="B19" s="53">
        <v>2</v>
      </c>
      <c r="C19" s="53"/>
      <c r="D19" s="152">
        <f t="shared" si="0"/>
        <v>2</v>
      </c>
    </row>
    <row r="20" spans="1:4" ht="15" customHeight="1">
      <c r="A20" s="52" t="s">
        <v>653</v>
      </c>
      <c r="B20" s="53"/>
      <c r="C20" s="53"/>
      <c r="D20" s="152"/>
    </row>
    <row r="21" spans="1:4" ht="15" customHeight="1">
      <c r="A21" s="52" t="s">
        <v>654</v>
      </c>
      <c r="B21" s="53">
        <v>2</v>
      </c>
      <c r="C21" s="53"/>
      <c r="D21" s="152">
        <f t="shared" si="0"/>
        <v>2</v>
      </c>
    </row>
    <row r="22" spans="1:4" ht="15" customHeight="1">
      <c r="A22" s="51" t="s">
        <v>664</v>
      </c>
      <c r="B22" s="53">
        <f>SUM(B19:B21)</f>
        <v>4</v>
      </c>
      <c r="C22" s="53"/>
      <c r="D22" s="152">
        <f t="shared" si="0"/>
        <v>4</v>
      </c>
    </row>
    <row r="23" spans="1:4" ht="15" customHeight="1">
      <c r="A23" s="52" t="s">
        <v>655</v>
      </c>
      <c r="B23" s="53">
        <v>1</v>
      </c>
      <c r="C23" s="53"/>
      <c r="D23" s="152">
        <f t="shared" si="0"/>
        <v>1</v>
      </c>
    </row>
    <row r="24" spans="1:4" ht="15" customHeight="1">
      <c r="A24" s="52" t="s">
        <v>656</v>
      </c>
      <c r="B24" s="53"/>
      <c r="C24" s="53"/>
      <c r="D24" s="152">
        <f t="shared" si="0"/>
        <v>0</v>
      </c>
    </row>
    <row r="25" spans="1:4" ht="15" customHeight="1">
      <c r="A25" s="52" t="s">
        <v>657</v>
      </c>
      <c r="B25" s="53">
        <v>1</v>
      </c>
      <c r="C25" s="53"/>
      <c r="D25" s="152">
        <f t="shared" si="0"/>
        <v>1</v>
      </c>
    </row>
    <row r="26" spans="1:4" ht="15" customHeight="1">
      <c r="A26" s="51" t="s">
        <v>665</v>
      </c>
      <c r="B26" s="53">
        <f>SUM(B23:B25)</f>
        <v>2</v>
      </c>
      <c r="C26" s="53"/>
      <c r="D26" s="152">
        <f t="shared" si="0"/>
        <v>2</v>
      </c>
    </row>
    <row r="27" spans="1:4" ht="37.5" customHeight="1">
      <c r="A27" s="51" t="s">
        <v>666</v>
      </c>
      <c r="B27" s="189">
        <f>SUM(B26,B22,B18)</f>
        <v>7</v>
      </c>
      <c r="C27" s="189">
        <f>SUM(C26,C22,C18)</f>
        <v>4</v>
      </c>
      <c r="D27" s="189">
        <f>SUM(D26,D22,D18)</f>
        <v>11</v>
      </c>
    </row>
    <row r="28" spans="1:4" ht="15" customHeight="1">
      <c r="A28" s="52" t="s">
        <v>658</v>
      </c>
      <c r="B28" s="53"/>
      <c r="C28" s="53"/>
      <c r="D28" s="152"/>
    </row>
    <row r="29" spans="1:4" ht="15" customHeight="1">
      <c r="A29" s="52" t="s">
        <v>659</v>
      </c>
      <c r="B29" s="53"/>
      <c r="C29" s="53"/>
      <c r="D29" s="152"/>
    </row>
    <row r="30" spans="1:4" ht="15" customHeight="1">
      <c r="A30" s="52" t="s">
        <v>660</v>
      </c>
      <c r="B30" s="53"/>
      <c r="C30" s="53"/>
      <c r="D30" s="152"/>
    </row>
    <row r="31" spans="1:4" ht="15" customHeight="1">
      <c r="A31" s="52" t="s">
        <v>661</v>
      </c>
      <c r="B31" s="53"/>
      <c r="C31" s="53"/>
      <c r="D31" s="152"/>
    </row>
    <row r="32" spans="1:4" ht="36" customHeight="1">
      <c r="A32" s="51" t="s">
        <v>20</v>
      </c>
      <c r="B32" s="53"/>
      <c r="C32" s="53"/>
      <c r="D32" s="152"/>
    </row>
    <row r="33" spans="1:3">
      <c r="A33" s="335"/>
      <c r="B33" s="336"/>
      <c r="C33" s="336"/>
    </row>
    <row r="34" spans="1:3">
      <c r="A34" s="336"/>
      <c r="B34" s="336"/>
      <c r="C34" s="336"/>
    </row>
  </sheetData>
  <mergeCells count="5">
    <mergeCell ref="A33:C33"/>
    <mergeCell ref="A34:C34"/>
    <mergeCell ref="A1:D1"/>
    <mergeCell ref="A2:D2"/>
    <mergeCell ref="B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headerFooter>
    <oddHeader>&amp;C5/2021.(V.26.) önkormányzati rendelete 6. számú melléklete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K49"/>
  <sheetViews>
    <sheetView view="pageLayout" zoomScaleNormal="100" workbookViewId="0">
      <selection activeCell="G3" sqref="G3:K3"/>
    </sheetView>
  </sheetViews>
  <sheetFormatPr defaultRowHeight="1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  <col min="6" max="6" width="11.42578125" customWidth="1"/>
    <col min="7" max="7" width="12.85546875" customWidth="1"/>
    <col min="8" max="8" width="11.42578125" customWidth="1"/>
    <col min="9" max="9" width="11.5703125" customWidth="1"/>
    <col min="10" max="10" width="12.5703125" customWidth="1"/>
    <col min="11" max="11" width="13.28515625" customWidth="1"/>
  </cols>
  <sheetData>
    <row r="1" spans="1:11" ht="21.75" customHeight="1">
      <c r="A1" s="304" t="s">
        <v>1116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1" ht="26.25" customHeight="1">
      <c r="A2" s="307" t="s">
        <v>799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1">
      <c r="G3" s="344"/>
      <c r="H3" s="344"/>
      <c r="I3" s="344"/>
      <c r="J3" s="344"/>
      <c r="K3" s="344"/>
    </row>
    <row r="4" spans="1:11">
      <c r="A4" s="316" t="s">
        <v>725</v>
      </c>
      <c r="B4" s="318" t="s">
        <v>165</v>
      </c>
      <c r="C4" s="338" t="s">
        <v>750</v>
      </c>
      <c r="D4" s="339"/>
      <c r="E4" s="340"/>
      <c r="F4" s="338" t="s">
        <v>751</v>
      </c>
      <c r="G4" s="339"/>
      <c r="H4" s="340"/>
      <c r="I4" s="338" t="s">
        <v>752</v>
      </c>
      <c r="J4" s="341"/>
      <c r="K4" s="342"/>
    </row>
    <row r="5" spans="1:11" ht="23.25" customHeight="1">
      <c r="A5" s="343"/>
      <c r="B5" s="343"/>
      <c r="C5" s="3" t="s">
        <v>766</v>
      </c>
      <c r="D5" s="3" t="s">
        <v>18</v>
      </c>
      <c r="E5" s="81" t="s">
        <v>19</v>
      </c>
      <c r="F5" s="3" t="s">
        <v>766</v>
      </c>
      <c r="G5" s="3" t="s">
        <v>18</v>
      </c>
      <c r="H5" s="81" t="s">
        <v>19</v>
      </c>
      <c r="I5" s="3" t="s">
        <v>766</v>
      </c>
      <c r="J5" s="3" t="s">
        <v>18</v>
      </c>
      <c r="K5" s="81" t="s">
        <v>19</v>
      </c>
    </row>
    <row r="6" spans="1:11" ht="16.5" customHeight="1">
      <c r="A6" s="29"/>
      <c r="B6" s="29"/>
      <c r="C6" s="170"/>
      <c r="D6" s="170"/>
      <c r="E6" s="170"/>
      <c r="F6" s="170"/>
      <c r="G6" s="170"/>
      <c r="H6" s="170"/>
      <c r="I6" s="170"/>
      <c r="J6" s="170"/>
      <c r="K6" s="170"/>
    </row>
    <row r="7" spans="1:11">
      <c r="A7" s="29"/>
      <c r="B7" s="29"/>
      <c r="C7" s="170"/>
      <c r="D7" s="170"/>
      <c r="E7" s="170"/>
      <c r="F7" s="170"/>
      <c r="G7" s="170"/>
      <c r="H7" s="170"/>
      <c r="I7" s="170"/>
      <c r="J7" s="170"/>
      <c r="K7" s="170"/>
    </row>
    <row r="8" spans="1:11">
      <c r="A8" s="29"/>
      <c r="B8" s="29"/>
      <c r="C8" s="170"/>
      <c r="D8" s="170"/>
      <c r="E8" s="170"/>
      <c r="F8" s="170"/>
      <c r="G8" s="170"/>
      <c r="H8" s="170"/>
      <c r="I8" s="170"/>
      <c r="J8" s="170"/>
      <c r="K8" s="170"/>
    </row>
    <row r="9" spans="1:11">
      <c r="A9" s="13" t="s">
        <v>266</v>
      </c>
      <c r="B9" s="6" t="s">
        <v>267</v>
      </c>
      <c r="C9" s="170">
        <v>0</v>
      </c>
      <c r="D9" s="170">
        <v>0</v>
      </c>
      <c r="E9" s="170">
        <v>0</v>
      </c>
      <c r="F9" s="170"/>
      <c r="G9" s="170"/>
      <c r="H9" s="170"/>
      <c r="I9" s="170">
        <f>SUM(C9+F9)</f>
        <v>0</v>
      </c>
      <c r="J9" s="170">
        <f>SUM(D9+G9)</f>
        <v>0</v>
      </c>
      <c r="K9" s="170">
        <f>SUM(E9+H9)</f>
        <v>0</v>
      </c>
    </row>
    <row r="10" spans="1:11">
      <c r="A10" s="13"/>
      <c r="B10" s="6"/>
      <c r="C10" s="170"/>
      <c r="D10" s="170"/>
      <c r="E10" s="170"/>
      <c r="F10" s="170"/>
      <c r="G10" s="170"/>
      <c r="H10" s="170"/>
      <c r="I10" s="170"/>
      <c r="J10" s="170"/>
      <c r="K10" s="170"/>
    </row>
    <row r="11" spans="1:11">
      <c r="A11" s="13"/>
      <c r="B11" s="6"/>
      <c r="C11" s="170"/>
      <c r="D11" s="170"/>
      <c r="E11" s="170"/>
      <c r="F11" s="170"/>
      <c r="G11" s="170"/>
      <c r="H11" s="170"/>
      <c r="I11" s="170"/>
      <c r="J11" s="170"/>
      <c r="K11" s="170"/>
    </row>
    <row r="12" spans="1:11">
      <c r="A12" s="13"/>
      <c r="B12" s="6"/>
      <c r="C12" s="170"/>
      <c r="D12" s="170"/>
      <c r="E12" s="170"/>
      <c r="F12" s="170"/>
      <c r="G12" s="170"/>
      <c r="H12" s="170"/>
      <c r="I12" s="170"/>
      <c r="J12" s="170"/>
      <c r="K12" s="170"/>
    </row>
    <row r="13" spans="1:11">
      <c r="A13" s="13"/>
      <c r="B13" s="6"/>
      <c r="C13" s="170"/>
      <c r="D13" s="170"/>
      <c r="E13" s="170"/>
      <c r="F13" s="170"/>
      <c r="G13" s="170"/>
      <c r="H13" s="170"/>
      <c r="I13" s="170"/>
      <c r="J13" s="170"/>
      <c r="K13" s="170"/>
    </row>
    <row r="14" spans="1:11">
      <c r="A14" s="13" t="s">
        <v>506</v>
      </c>
      <c r="B14" s="6" t="s">
        <v>268</v>
      </c>
      <c r="C14" s="170"/>
      <c r="D14" s="170"/>
      <c r="E14" s="170"/>
      <c r="F14" s="170"/>
      <c r="G14" s="170"/>
      <c r="H14" s="170"/>
      <c r="I14" s="170">
        <f>SUM(C14+F14)</f>
        <v>0</v>
      </c>
      <c r="J14" s="170">
        <f>SUM(D14+G14)</f>
        <v>0</v>
      </c>
      <c r="K14" s="170">
        <f>SUM(E14+H14)</f>
        <v>0</v>
      </c>
    </row>
    <row r="15" spans="1:11">
      <c r="A15" s="13"/>
      <c r="B15" s="6"/>
      <c r="C15" s="170"/>
      <c r="D15" s="170"/>
      <c r="E15" s="170"/>
      <c r="F15" s="170"/>
      <c r="G15" s="170"/>
      <c r="H15" s="170"/>
      <c r="I15" s="170"/>
      <c r="J15" s="170"/>
      <c r="K15" s="170"/>
    </row>
    <row r="16" spans="1:11">
      <c r="A16" s="13"/>
      <c r="B16" s="6"/>
      <c r="C16" s="170"/>
      <c r="D16" s="170"/>
      <c r="E16" s="170"/>
      <c r="F16" s="170"/>
      <c r="G16" s="170"/>
      <c r="H16" s="170"/>
      <c r="I16" s="170"/>
      <c r="J16" s="170"/>
      <c r="K16" s="170"/>
    </row>
    <row r="17" spans="1:11">
      <c r="A17" s="13"/>
      <c r="B17" s="6"/>
      <c r="C17" s="170"/>
      <c r="D17" s="170"/>
      <c r="E17" s="170"/>
      <c r="F17" s="170"/>
      <c r="G17" s="170"/>
      <c r="H17" s="170"/>
      <c r="I17" s="170"/>
      <c r="J17" s="170"/>
      <c r="K17" s="170"/>
    </row>
    <row r="18" spans="1:11">
      <c r="A18" s="13"/>
      <c r="B18" s="6"/>
      <c r="C18" s="170"/>
      <c r="D18" s="170"/>
      <c r="E18" s="170"/>
      <c r="F18" s="170"/>
      <c r="G18" s="170"/>
      <c r="H18" s="170"/>
      <c r="I18" s="170"/>
      <c r="J18" s="170"/>
      <c r="K18" s="170"/>
    </row>
    <row r="19" spans="1:11">
      <c r="A19" s="5" t="s">
        <v>269</v>
      </c>
      <c r="B19" s="6" t="s">
        <v>270</v>
      </c>
      <c r="C19" s="170">
        <v>0</v>
      </c>
      <c r="D19" s="170">
        <v>71065</v>
      </c>
      <c r="E19" s="170">
        <v>71065</v>
      </c>
      <c r="F19" s="170"/>
      <c r="G19" s="170"/>
      <c r="H19" s="170"/>
      <c r="I19" s="170">
        <v>0</v>
      </c>
      <c r="J19" s="170">
        <v>71065</v>
      </c>
      <c r="K19" s="170">
        <v>71065</v>
      </c>
    </row>
    <row r="20" spans="1:11">
      <c r="A20" s="5"/>
      <c r="B20" s="6"/>
      <c r="C20" s="170"/>
      <c r="D20" s="170"/>
      <c r="E20" s="170"/>
      <c r="F20" s="170"/>
      <c r="G20" s="170"/>
      <c r="H20" s="170"/>
      <c r="I20" s="170"/>
      <c r="J20" s="170"/>
      <c r="K20" s="170"/>
    </row>
    <row r="21" spans="1:11">
      <c r="A21" s="5"/>
      <c r="B21" s="6"/>
      <c r="C21" s="170"/>
      <c r="D21" s="170"/>
      <c r="E21" s="170"/>
      <c r="F21" s="170"/>
      <c r="G21" s="170"/>
      <c r="H21" s="170"/>
      <c r="I21" s="170"/>
      <c r="J21" s="170"/>
      <c r="K21" s="170"/>
    </row>
    <row r="22" spans="1:11">
      <c r="A22" s="13" t="s">
        <v>271</v>
      </c>
      <c r="B22" s="6" t="s">
        <v>272</v>
      </c>
      <c r="C22" s="170">
        <v>1230000</v>
      </c>
      <c r="D22" s="170">
        <v>2011641</v>
      </c>
      <c r="E22" s="170">
        <v>2011641</v>
      </c>
      <c r="F22" s="170"/>
      <c r="G22" s="170"/>
      <c r="H22" s="170"/>
      <c r="I22" s="170">
        <f>SUM(C22+F22)</f>
        <v>1230000</v>
      </c>
      <c r="J22" s="170">
        <f>SUM(D22+G22)</f>
        <v>2011641</v>
      </c>
      <c r="K22" s="170">
        <f>SUM(E22+H22)</f>
        <v>2011641</v>
      </c>
    </row>
    <row r="23" spans="1:11">
      <c r="A23" s="13"/>
      <c r="B23" s="6"/>
      <c r="C23" s="170"/>
      <c r="D23" s="170"/>
      <c r="E23" s="170"/>
      <c r="F23" s="170"/>
      <c r="G23" s="170"/>
      <c r="H23" s="170"/>
      <c r="I23" s="170"/>
      <c r="J23" s="170"/>
      <c r="K23" s="170"/>
    </row>
    <row r="24" spans="1:11">
      <c r="A24" s="13"/>
      <c r="B24" s="6"/>
      <c r="C24" s="170"/>
      <c r="D24" s="170"/>
      <c r="E24" s="170"/>
      <c r="F24" s="170"/>
      <c r="G24" s="170"/>
      <c r="H24" s="170"/>
      <c r="I24" s="170"/>
      <c r="J24" s="170"/>
      <c r="K24" s="170"/>
    </row>
    <row r="25" spans="1:11">
      <c r="A25" s="13" t="s">
        <v>273</v>
      </c>
      <c r="B25" s="6" t="s">
        <v>274</v>
      </c>
      <c r="C25" s="170">
        <v>0</v>
      </c>
      <c r="D25" s="170">
        <v>0</v>
      </c>
      <c r="E25" s="170">
        <v>0</v>
      </c>
      <c r="F25" s="170"/>
      <c r="G25" s="170"/>
      <c r="H25" s="170"/>
      <c r="I25" s="170">
        <v>0</v>
      </c>
      <c r="J25" s="170">
        <v>0</v>
      </c>
      <c r="K25" s="170">
        <v>0</v>
      </c>
    </row>
    <row r="26" spans="1:11">
      <c r="A26" s="13"/>
      <c r="B26" s="6"/>
      <c r="C26" s="170"/>
      <c r="D26" s="170"/>
      <c r="E26" s="170"/>
      <c r="F26" s="170"/>
      <c r="G26" s="170"/>
      <c r="H26" s="170"/>
      <c r="I26" s="170"/>
      <c r="J26" s="170"/>
      <c r="K26" s="170"/>
    </row>
    <row r="27" spans="1:11">
      <c r="A27" s="13"/>
      <c r="B27" s="6"/>
      <c r="C27" s="170"/>
      <c r="D27" s="170"/>
      <c r="E27" s="170"/>
      <c r="F27" s="170"/>
      <c r="G27" s="170"/>
      <c r="H27" s="170"/>
      <c r="I27" s="170"/>
      <c r="J27" s="170"/>
      <c r="K27" s="170"/>
    </row>
    <row r="28" spans="1:11">
      <c r="A28" s="5" t="s">
        <v>275</v>
      </c>
      <c r="B28" s="6" t="s">
        <v>276</v>
      </c>
      <c r="C28" s="170">
        <v>0</v>
      </c>
      <c r="D28" s="170">
        <v>0</v>
      </c>
      <c r="E28" s="170">
        <v>0</v>
      </c>
      <c r="F28" s="170"/>
      <c r="G28" s="170"/>
      <c r="H28" s="170"/>
      <c r="I28" s="170">
        <v>0</v>
      </c>
      <c r="J28" s="170">
        <v>0</v>
      </c>
      <c r="K28" s="170">
        <v>0</v>
      </c>
    </row>
    <row r="29" spans="1:11">
      <c r="A29" s="5" t="s">
        <v>277</v>
      </c>
      <c r="B29" s="6" t="s">
        <v>278</v>
      </c>
      <c r="C29" s="170">
        <v>332100</v>
      </c>
      <c r="D29" s="170">
        <v>562334</v>
      </c>
      <c r="E29" s="170">
        <v>562334</v>
      </c>
      <c r="F29" s="170"/>
      <c r="G29" s="170"/>
      <c r="H29" s="170"/>
      <c r="I29" s="170">
        <f>SUM(C29+F29)</f>
        <v>332100</v>
      </c>
      <c r="J29" s="170">
        <f>SUM(D29+G29)</f>
        <v>562334</v>
      </c>
      <c r="K29" s="170">
        <f>SUM(E29+H29)</f>
        <v>562334</v>
      </c>
    </row>
    <row r="30" spans="1:11" ht="15.75">
      <c r="A30" s="19" t="s">
        <v>507</v>
      </c>
      <c r="B30" s="9" t="s">
        <v>279</v>
      </c>
      <c r="C30" s="272">
        <f t="shared" ref="C30:K30" si="0">SUM(C28:C29,C25,C22,C19,C14,C9)</f>
        <v>1562100</v>
      </c>
      <c r="D30" s="272">
        <f t="shared" si="0"/>
        <v>2645040</v>
      </c>
      <c r="E30" s="272">
        <f t="shared" si="0"/>
        <v>2645040</v>
      </c>
      <c r="F30" s="272">
        <f t="shared" si="0"/>
        <v>0</v>
      </c>
      <c r="G30" s="272">
        <f t="shared" si="0"/>
        <v>0</v>
      </c>
      <c r="H30" s="272">
        <f t="shared" si="0"/>
        <v>0</v>
      </c>
      <c r="I30" s="272">
        <f t="shared" si="0"/>
        <v>1562100</v>
      </c>
      <c r="J30" s="272">
        <f t="shared" si="0"/>
        <v>2645040</v>
      </c>
      <c r="K30" s="272">
        <f t="shared" si="0"/>
        <v>2645040</v>
      </c>
    </row>
    <row r="31" spans="1:11" ht="15.75">
      <c r="A31" s="23"/>
      <c r="B31" s="8"/>
      <c r="C31" s="170"/>
      <c r="D31" s="170"/>
      <c r="E31" s="170"/>
      <c r="F31" s="170"/>
      <c r="G31" s="170"/>
      <c r="H31" s="170"/>
      <c r="I31" s="170"/>
      <c r="J31" s="170"/>
      <c r="K31" s="170"/>
    </row>
    <row r="32" spans="1:11" ht="15.75">
      <c r="A32" s="23"/>
      <c r="B32" s="8"/>
      <c r="C32" s="170"/>
      <c r="D32" s="170"/>
      <c r="E32" s="170"/>
      <c r="F32" s="170"/>
      <c r="G32" s="170"/>
      <c r="H32" s="170"/>
      <c r="I32" s="170"/>
      <c r="J32" s="170"/>
      <c r="K32" s="170"/>
    </row>
    <row r="33" spans="1:11" ht="15.75">
      <c r="A33" s="23"/>
      <c r="B33" s="8"/>
      <c r="C33" s="170"/>
      <c r="D33" s="170"/>
      <c r="E33" s="170"/>
      <c r="F33" s="170"/>
      <c r="G33" s="170"/>
      <c r="H33" s="170"/>
      <c r="I33" s="170"/>
      <c r="J33" s="170"/>
      <c r="K33" s="170"/>
    </row>
    <row r="34" spans="1:11" ht="15.75">
      <c r="A34" s="23"/>
      <c r="B34" s="8"/>
      <c r="C34" s="170"/>
      <c r="D34" s="170"/>
      <c r="E34" s="170"/>
      <c r="F34" s="170"/>
      <c r="G34" s="170"/>
      <c r="H34" s="170"/>
      <c r="I34" s="170"/>
      <c r="J34" s="170"/>
      <c r="K34" s="170"/>
    </row>
    <row r="35" spans="1:11">
      <c r="A35" s="13" t="s">
        <v>280</v>
      </c>
      <c r="B35" s="6" t="s">
        <v>281</v>
      </c>
      <c r="C35" s="170">
        <v>10191872</v>
      </c>
      <c r="D35" s="170">
        <v>311250</v>
      </c>
      <c r="E35" s="170">
        <v>311250</v>
      </c>
      <c r="F35" s="170"/>
      <c r="G35" s="170"/>
      <c r="H35" s="170"/>
      <c r="I35" s="170">
        <f>SUM(C35+F35)</f>
        <v>10191872</v>
      </c>
      <c r="J35" s="170">
        <f>SUM(D35+G35)</f>
        <v>311250</v>
      </c>
      <c r="K35" s="170">
        <f>SUM(E35+H35)</f>
        <v>311250</v>
      </c>
    </row>
    <row r="36" spans="1:11">
      <c r="A36" s="13"/>
      <c r="B36" s="6"/>
      <c r="C36" s="170"/>
      <c r="D36" s="170"/>
      <c r="E36" s="170"/>
      <c r="F36" s="170"/>
      <c r="G36" s="170"/>
      <c r="H36" s="170"/>
      <c r="I36" s="170"/>
      <c r="J36" s="170"/>
      <c r="K36" s="170"/>
    </row>
    <row r="37" spans="1:11">
      <c r="A37" s="13"/>
      <c r="B37" s="6"/>
      <c r="C37" s="170"/>
      <c r="D37" s="170"/>
      <c r="E37" s="170"/>
      <c r="F37" s="170"/>
      <c r="G37" s="170"/>
      <c r="H37" s="170"/>
      <c r="I37" s="170"/>
      <c r="J37" s="170"/>
      <c r="K37" s="170"/>
    </row>
    <row r="38" spans="1:11">
      <c r="A38" s="13"/>
      <c r="B38" s="6"/>
      <c r="C38" s="170"/>
      <c r="D38" s="170"/>
      <c r="E38" s="170"/>
      <c r="F38" s="170"/>
      <c r="G38" s="170"/>
      <c r="H38" s="170"/>
      <c r="I38" s="170"/>
      <c r="J38" s="170"/>
      <c r="K38" s="170"/>
    </row>
    <row r="39" spans="1:11">
      <c r="A39" s="13"/>
      <c r="B39" s="6"/>
      <c r="C39" s="170"/>
      <c r="D39" s="170"/>
      <c r="E39" s="170"/>
      <c r="F39" s="170"/>
      <c r="G39" s="170"/>
      <c r="H39" s="170"/>
      <c r="I39" s="170"/>
      <c r="J39" s="170"/>
      <c r="K39" s="170"/>
    </row>
    <row r="40" spans="1:11">
      <c r="A40" s="13" t="s">
        <v>282</v>
      </c>
      <c r="B40" s="6" t="s">
        <v>283</v>
      </c>
      <c r="C40" s="170">
        <v>0</v>
      </c>
      <c r="D40" s="170">
        <v>0</v>
      </c>
      <c r="E40" s="170">
        <v>0</v>
      </c>
      <c r="F40" s="170"/>
      <c r="G40" s="170"/>
      <c r="H40" s="170"/>
      <c r="I40" s="170">
        <f>SUM(C40+F40)</f>
        <v>0</v>
      </c>
      <c r="J40" s="170">
        <v>0</v>
      </c>
      <c r="K40" s="170">
        <v>0</v>
      </c>
    </row>
    <row r="41" spans="1:11">
      <c r="A41" s="13"/>
      <c r="B41" s="6"/>
      <c r="C41" s="170"/>
      <c r="D41" s="170"/>
      <c r="E41" s="170"/>
      <c r="F41" s="170"/>
      <c r="G41" s="170"/>
      <c r="H41" s="170"/>
      <c r="I41" s="170"/>
      <c r="J41" s="170"/>
      <c r="K41" s="170"/>
    </row>
    <row r="42" spans="1:11">
      <c r="A42" s="13"/>
      <c r="B42" s="6"/>
      <c r="C42" s="170"/>
      <c r="D42" s="170"/>
      <c r="E42" s="170"/>
      <c r="F42" s="170"/>
      <c r="G42" s="170"/>
      <c r="H42" s="170"/>
      <c r="I42" s="170"/>
      <c r="J42" s="170"/>
      <c r="K42" s="170"/>
    </row>
    <row r="43" spans="1:11">
      <c r="A43" s="13"/>
      <c r="B43" s="6"/>
      <c r="C43" s="170"/>
      <c r="D43" s="170"/>
      <c r="E43" s="170"/>
      <c r="F43" s="170"/>
      <c r="G43" s="170"/>
      <c r="H43" s="170"/>
      <c r="I43" s="170"/>
      <c r="J43" s="170"/>
      <c r="K43" s="170"/>
    </row>
    <row r="44" spans="1:11">
      <c r="A44" s="13"/>
      <c r="B44" s="6"/>
      <c r="C44" s="170"/>
      <c r="D44" s="170"/>
      <c r="E44" s="170"/>
      <c r="F44" s="170"/>
      <c r="G44" s="170"/>
      <c r="H44" s="170"/>
      <c r="I44" s="170"/>
      <c r="J44" s="170"/>
      <c r="K44" s="170"/>
    </row>
    <row r="45" spans="1:11">
      <c r="A45" s="13" t="s">
        <v>284</v>
      </c>
      <c r="B45" s="6" t="s">
        <v>285</v>
      </c>
      <c r="C45" s="170">
        <v>0</v>
      </c>
      <c r="D45" s="170">
        <v>17039</v>
      </c>
      <c r="E45" s="170">
        <v>17039</v>
      </c>
      <c r="F45" s="170"/>
      <c r="G45" s="170"/>
      <c r="H45" s="170"/>
      <c r="I45" s="170">
        <f t="shared" ref="I45:K46" si="1">SUM(C45+F45)</f>
        <v>0</v>
      </c>
      <c r="J45" s="170">
        <f t="shared" si="1"/>
        <v>17039</v>
      </c>
      <c r="K45" s="170">
        <f t="shared" si="1"/>
        <v>17039</v>
      </c>
    </row>
    <row r="46" spans="1:11">
      <c r="A46" s="13" t="s">
        <v>286</v>
      </c>
      <c r="B46" s="6" t="s">
        <v>287</v>
      </c>
      <c r="C46" s="170">
        <v>2751805</v>
      </c>
      <c r="D46" s="170">
        <v>4601</v>
      </c>
      <c r="E46" s="170">
        <v>4601</v>
      </c>
      <c r="F46" s="170"/>
      <c r="G46" s="170"/>
      <c r="H46" s="170"/>
      <c r="I46" s="170">
        <f t="shared" si="1"/>
        <v>2751805</v>
      </c>
      <c r="J46" s="170">
        <f t="shared" si="1"/>
        <v>4601</v>
      </c>
      <c r="K46" s="170">
        <f t="shared" si="1"/>
        <v>4601</v>
      </c>
    </row>
    <row r="47" spans="1:11" ht="15.75">
      <c r="A47" s="19" t="s">
        <v>508</v>
      </c>
      <c r="B47" s="9" t="s">
        <v>288</v>
      </c>
      <c r="C47" s="272">
        <f>SUM(C45:C46,C40,C35)</f>
        <v>12943677</v>
      </c>
      <c r="D47" s="272">
        <f t="shared" ref="D47:K47" si="2">SUM(D45:D46,D40,D35)</f>
        <v>332890</v>
      </c>
      <c r="E47" s="272">
        <f t="shared" si="2"/>
        <v>332890</v>
      </c>
      <c r="F47" s="272">
        <f t="shared" si="2"/>
        <v>0</v>
      </c>
      <c r="G47" s="272">
        <f t="shared" si="2"/>
        <v>0</v>
      </c>
      <c r="H47" s="272">
        <f t="shared" si="2"/>
        <v>0</v>
      </c>
      <c r="I47" s="272">
        <f t="shared" si="2"/>
        <v>12943677</v>
      </c>
      <c r="J47" s="272">
        <f t="shared" si="2"/>
        <v>332890</v>
      </c>
      <c r="K47" s="272">
        <f t="shared" si="2"/>
        <v>332890</v>
      </c>
    </row>
    <row r="49" spans="1:10">
      <c r="A49" s="4"/>
      <c r="B49" s="4"/>
      <c r="C49" s="4"/>
      <c r="D49" s="4"/>
      <c r="E49" s="4"/>
      <c r="F49" s="4"/>
      <c r="G49" s="4"/>
      <c r="H49" s="4"/>
      <c r="I49" s="4"/>
      <c r="J49" s="4"/>
    </row>
  </sheetData>
  <mergeCells count="8">
    <mergeCell ref="A1:K1"/>
    <mergeCell ref="A2:K2"/>
    <mergeCell ref="C4:E4"/>
    <mergeCell ref="F4:H4"/>
    <mergeCell ref="I4:K4"/>
    <mergeCell ref="B4:B5"/>
    <mergeCell ref="A4:A5"/>
    <mergeCell ref="G3:K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  <headerFooter>
    <oddHeader>&amp;C5/2021.(V.26.) önkormányzati rendelete 7. számú melléklete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J16"/>
  <sheetViews>
    <sheetView view="pageLayout" zoomScaleNormal="100" workbookViewId="0">
      <selection activeCell="G4" sqref="G4:J4"/>
    </sheetView>
  </sheetViews>
  <sheetFormatPr defaultRowHeight="15"/>
  <cols>
    <col min="1" max="1" width="36.42578125" customWidth="1"/>
    <col min="2" max="2" width="10.140625" customWidth="1"/>
    <col min="3" max="4" width="18.85546875" customWidth="1"/>
    <col min="5" max="6" width="17.28515625" customWidth="1"/>
    <col min="7" max="7" width="17.5703125" customWidth="1"/>
    <col min="8" max="8" width="17.7109375" customWidth="1"/>
    <col min="9" max="9" width="17.140625" customWidth="1"/>
    <col min="10" max="10" width="17.7109375" customWidth="1"/>
  </cols>
  <sheetData>
    <row r="1" spans="1:10" ht="24" customHeight="1">
      <c r="A1" s="304" t="s">
        <v>1116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0" ht="23.25" customHeight="1">
      <c r="A2" s="307" t="s">
        <v>785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ht="18">
      <c r="A3" s="42"/>
    </row>
    <row r="4" spans="1:10">
      <c r="G4" s="344"/>
      <c r="H4" s="344"/>
      <c r="I4" s="344"/>
      <c r="J4" s="344"/>
    </row>
    <row r="5" spans="1:10">
      <c r="A5" s="316" t="s">
        <v>164</v>
      </c>
      <c r="B5" s="318" t="s">
        <v>165</v>
      </c>
      <c r="C5" s="345" t="s">
        <v>750</v>
      </c>
      <c r="D5" s="346"/>
      <c r="E5" s="338" t="s">
        <v>751</v>
      </c>
      <c r="F5" s="340"/>
      <c r="G5" s="338" t="s">
        <v>751</v>
      </c>
      <c r="H5" s="340"/>
      <c r="I5" s="338" t="s">
        <v>752</v>
      </c>
      <c r="J5" s="342"/>
    </row>
    <row r="6" spans="1:10">
      <c r="A6" s="343"/>
      <c r="B6" s="343"/>
      <c r="C6" s="3" t="s">
        <v>766</v>
      </c>
      <c r="D6" s="3" t="s">
        <v>18</v>
      </c>
      <c r="E6" s="3" t="s">
        <v>766</v>
      </c>
      <c r="F6" s="3" t="s">
        <v>18</v>
      </c>
      <c r="G6" s="3" t="s">
        <v>766</v>
      </c>
      <c r="H6" s="3" t="s">
        <v>18</v>
      </c>
      <c r="I6" s="3" t="s">
        <v>766</v>
      </c>
      <c r="J6" s="3" t="s">
        <v>18</v>
      </c>
    </row>
    <row r="7" spans="1:10">
      <c r="A7" s="29"/>
      <c r="B7" s="29"/>
      <c r="C7" s="170"/>
      <c r="D7" s="170"/>
      <c r="E7" s="170"/>
      <c r="F7" s="170"/>
      <c r="G7" s="170"/>
      <c r="H7" s="170"/>
      <c r="I7" s="170"/>
      <c r="J7" s="170"/>
    </row>
    <row r="8" spans="1:10">
      <c r="A8" s="29"/>
      <c r="B8" s="29"/>
      <c r="C8" s="170"/>
      <c r="D8" s="170"/>
      <c r="E8" s="170"/>
      <c r="F8" s="170"/>
      <c r="G8" s="170"/>
      <c r="H8" s="170"/>
      <c r="I8" s="170"/>
      <c r="J8" s="170"/>
    </row>
    <row r="9" spans="1:10">
      <c r="A9" s="29"/>
      <c r="B9" s="29"/>
      <c r="C9" s="170"/>
      <c r="D9" s="170"/>
      <c r="E9" s="170"/>
      <c r="F9" s="170"/>
      <c r="G9" s="170"/>
      <c r="H9" s="170"/>
      <c r="I9" s="170"/>
      <c r="J9" s="170"/>
    </row>
    <row r="10" spans="1:10">
      <c r="A10" s="29"/>
      <c r="B10" s="29"/>
      <c r="C10" s="170"/>
      <c r="D10" s="170"/>
      <c r="E10" s="170"/>
      <c r="F10" s="170"/>
      <c r="G10" s="170"/>
      <c r="H10" s="170"/>
      <c r="I10" s="170"/>
      <c r="J10" s="170"/>
    </row>
    <row r="11" spans="1:10">
      <c r="A11" s="83" t="s">
        <v>724</v>
      </c>
      <c r="B11" s="84" t="s">
        <v>776</v>
      </c>
      <c r="C11" s="190">
        <v>22183554</v>
      </c>
      <c r="D11" s="190">
        <v>23379657</v>
      </c>
      <c r="E11" s="190">
        <v>0</v>
      </c>
      <c r="F11" s="190">
        <v>0</v>
      </c>
      <c r="G11" s="190"/>
      <c r="H11" s="190"/>
      <c r="I11" s="190">
        <f>SUM(C11+E11)</f>
        <v>22183554</v>
      </c>
      <c r="J11" s="190">
        <f>SUM(D11+F11)</f>
        <v>23379657</v>
      </c>
    </row>
    <row r="12" spans="1:10">
      <c r="A12" s="15"/>
      <c r="B12" s="8"/>
      <c r="C12" s="170"/>
      <c r="D12" s="170"/>
      <c r="E12" s="170"/>
      <c r="F12" s="170"/>
      <c r="G12" s="170"/>
      <c r="H12" s="170"/>
      <c r="I12" s="170"/>
      <c r="J12" s="170"/>
    </row>
    <row r="13" spans="1:10">
      <c r="A13" s="15"/>
      <c r="B13" s="8"/>
      <c r="C13" s="170"/>
      <c r="D13" s="170"/>
      <c r="E13" s="170"/>
      <c r="F13" s="170"/>
      <c r="G13" s="170"/>
      <c r="H13" s="170"/>
      <c r="I13" s="170"/>
      <c r="J13" s="170"/>
    </row>
    <row r="14" spans="1:10">
      <c r="A14" s="15"/>
      <c r="B14" s="8"/>
      <c r="C14" s="170"/>
      <c r="D14" s="170"/>
      <c r="E14" s="170"/>
      <c r="F14" s="170"/>
      <c r="G14" s="170"/>
      <c r="H14" s="170"/>
      <c r="I14" s="170"/>
      <c r="J14" s="170"/>
    </row>
    <row r="15" spans="1:10">
      <c r="A15" s="15"/>
      <c r="B15" s="8"/>
      <c r="C15" s="170"/>
      <c r="D15" s="170"/>
      <c r="E15" s="170"/>
      <c r="F15" s="170"/>
      <c r="G15" s="170"/>
      <c r="H15" s="170"/>
      <c r="I15" s="170"/>
      <c r="J15" s="170"/>
    </row>
    <row r="16" spans="1:10">
      <c r="A16" s="83" t="s">
        <v>723</v>
      </c>
      <c r="B16" s="84" t="s">
        <v>776</v>
      </c>
      <c r="C16" s="190"/>
      <c r="D16" s="190"/>
      <c r="E16" s="190"/>
      <c r="F16" s="190"/>
      <c r="G16" s="190"/>
      <c r="H16" s="190"/>
      <c r="I16" s="190"/>
      <c r="J16" s="190"/>
    </row>
  </sheetData>
  <mergeCells count="9">
    <mergeCell ref="A1:J1"/>
    <mergeCell ref="A2:J2"/>
    <mergeCell ref="A5:A6"/>
    <mergeCell ref="B5:B6"/>
    <mergeCell ref="C5:D5"/>
    <mergeCell ref="E5:F5"/>
    <mergeCell ref="G5:H5"/>
    <mergeCell ref="I5:J5"/>
    <mergeCell ref="G4:J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  <headerFooter>
    <oddHeader>&amp;C5/2021.(V.26.) önkormányzati rendelete 8. számú melléklete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M48"/>
  <sheetViews>
    <sheetView view="pageLayout" zoomScale="60" zoomScaleNormal="80" zoomScalePageLayoutView="60" workbookViewId="0">
      <selection activeCell="J3" sqref="J3:M3"/>
    </sheetView>
  </sheetViews>
  <sheetFormatPr defaultRowHeight="15"/>
  <cols>
    <col min="1" max="1" width="64.28515625" customWidth="1"/>
    <col min="3" max="3" width="13" customWidth="1"/>
    <col min="4" max="4" width="13.42578125" customWidth="1"/>
    <col min="5" max="5" width="13.140625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ht="30" customHeight="1">
      <c r="A1" s="304" t="s">
        <v>1116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3" ht="27" customHeight="1">
      <c r="A2" s="307" t="s">
        <v>1105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</row>
    <row r="3" spans="1:13" ht="16.5" customHeight="1">
      <c r="A3" s="61"/>
      <c r="B3" s="62"/>
      <c r="C3" s="62"/>
      <c r="D3" s="62"/>
      <c r="E3" s="62"/>
      <c r="F3" s="62"/>
      <c r="G3" s="62"/>
      <c r="H3" s="62"/>
      <c r="I3" s="62"/>
      <c r="J3" s="347"/>
      <c r="K3" s="347"/>
      <c r="L3" s="347"/>
      <c r="M3" s="347"/>
    </row>
    <row r="4" spans="1:13">
      <c r="A4" s="4" t="s">
        <v>750</v>
      </c>
    </row>
    <row r="5" spans="1:13" ht="61.5" customHeight="1">
      <c r="A5" s="2" t="s">
        <v>164</v>
      </c>
      <c r="B5" s="3" t="s">
        <v>165</v>
      </c>
      <c r="C5" s="54" t="s">
        <v>726</v>
      </c>
      <c r="D5" s="54" t="s">
        <v>108</v>
      </c>
      <c r="E5" s="54" t="s">
        <v>109</v>
      </c>
      <c r="F5" s="54" t="s">
        <v>110</v>
      </c>
      <c r="G5" s="54" t="s">
        <v>111</v>
      </c>
      <c r="H5" s="54" t="s">
        <v>729</v>
      </c>
      <c r="I5" s="54" t="s">
        <v>729</v>
      </c>
      <c r="J5" s="54" t="s">
        <v>735</v>
      </c>
      <c r="K5" s="54" t="s">
        <v>727</v>
      </c>
      <c r="L5" s="54" t="s">
        <v>728</v>
      </c>
      <c r="M5" s="54" t="s">
        <v>730</v>
      </c>
    </row>
    <row r="6" spans="1:13" ht="25.5">
      <c r="A6" s="39"/>
      <c r="B6" s="39"/>
      <c r="C6" s="39"/>
      <c r="D6" s="39"/>
      <c r="E6" s="39"/>
      <c r="F6" s="39"/>
      <c r="G6" s="39"/>
      <c r="H6" s="56" t="s">
        <v>736</v>
      </c>
      <c r="I6" s="91" t="s">
        <v>112</v>
      </c>
      <c r="J6" s="55"/>
      <c r="K6" s="39"/>
      <c r="L6" s="39"/>
      <c r="M6" s="39"/>
    </row>
    <row r="7" spans="1:1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>
      <c r="A10" s="13" t="s">
        <v>266</v>
      </c>
      <c r="B10" s="6" t="s">
        <v>267</v>
      </c>
      <c r="C10" s="6"/>
      <c r="D10" s="6"/>
      <c r="E10" s="39"/>
      <c r="F10" s="39"/>
      <c r="G10" s="39"/>
      <c r="H10" s="39"/>
      <c r="I10" s="39"/>
      <c r="J10" s="39"/>
      <c r="K10" s="39"/>
      <c r="L10" s="39"/>
      <c r="M10" s="39"/>
    </row>
    <row r="11" spans="1:13">
      <c r="A11" s="13"/>
      <c r="B11" s="6"/>
      <c r="C11" s="6"/>
      <c r="D11" s="6"/>
      <c r="E11" s="39"/>
      <c r="F11" s="39"/>
      <c r="G11" s="39"/>
      <c r="H11" s="39"/>
      <c r="I11" s="39"/>
      <c r="J11" s="39"/>
      <c r="K11" s="39"/>
      <c r="L11" s="39"/>
      <c r="M11" s="39"/>
    </row>
    <row r="12" spans="1:13">
      <c r="A12" s="13"/>
      <c r="B12" s="6"/>
      <c r="C12" s="6"/>
      <c r="D12" s="6"/>
      <c r="E12" s="39"/>
      <c r="F12" s="39"/>
      <c r="G12" s="39"/>
      <c r="H12" s="39"/>
      <c r="I12" s="39"/>
      <c r="J12" s="39"/>
      <c r="K12" s="39"/>
      <c r="L12" s="39"/>
      <c r="M12" s="39"/>
    </row>
    <row r="13" spans="1:13">
      <c r="A13" s="13"/>
      <c r="B13" s="6"/>
      <c r="C13" s="6"/>
      <c r="D13" s="6"/>
      <c r="E13" s="39"/>
      <c r="F13" s="39"/>
      <c r="G13" s="39"/>
      <c r="H13" s="39"/>
      <c r="I13" s="39"/>
      <c r="J13" s="39"/>
      <c r="K13" s="39"/>
      <c r="L13" s="39"/>
      <c r="M13" s="39"/>
    </row>
    <row r="14" spans="1:13">
      <c r="A14" s="13"/>
      <c r="B14" s="6"/>
      <c r="C14" s="6"/>
      <c r="D14" s="6"/>
      <c r="E14" s="39"/>
      <c r="F14" s="39"/>
      <c r="G14" s="39"/>
      <c r="H14" s="39"/>
      <c r="I14" s="39"/>
      <c r="J14" s="39"/>
      <c r="K14" s="39"/>
      <c r="L14" s="39"/>
      <c r="M14" s="39"/>
    </row>
    <row r="15" spans="1:13">
      <c r="A15" s="13" t="s">
        <v>506</v>
      </c>
      <c r="B15" s="6" t="s">
        <v>268</v>
      </c>
      <c r="C15" s="296"/>
      <c r="D15" s="296"/>
      <c r="E15" s="132"/>
      <c r="F15" s="39"/>
      <c r="G15" s="39"/>
      <c r="H15" s="39"/>
      <c r="I15" s="39"/>
      <c r="J15" s="39"/>
      <c r="K15" s="39"/>
      <c r="L15" s="39"/>
      <c r="M15" s="39"/>
    </row>
    <row r="16" spans="1:13">
      <c r="A16" s="13"/>
      <c r="B16" s="6"/>
      <c r="C16" s="296"/>
      <c r="D16" s="296"/>
      <c r="E16" s="132"/>
      <c r="F16" s="39"/>
      <c r="G16" s="39"/>
      <c r="H16" s="39"/>
      <c r="I16" s="39"/>
      <c r="J16" s="39"/>
      <c r="K16" s="39"/>
      <c r="L16" s="39"/>
      <c r="M16" s="39"/>
    </row>
    <row r="17" spans="1:13">
      <c r="A17" s="13"/>
      <c r="B17" s="6"/>
      <c r="C17" s="296"/>
      <c r="D17" s="296"/>
      <c r="E17" s="132"/>
      <c r="F17" s="39"/>
      <c r="G17" s="39"/>
      <c r="H17" s="39"/>
      <c r="I17" s="39"/>
      <c r="J17" s="39"/>
      <c r="K17" s="39"/>
      <c r="L17" s="39"/>
      <c r="M17" s="39"/>
    </row>
    <row r="18" spans="1:13">
      <c r="A18" s="13"/>
      <c r="B18" s="6"/>
      <c r="C18" s="296"/>
      <c r="D18" s="296"/>
      <c r="E18" s="132"/>
      <c r="F18" s="39"/>
      <c r="G18" s="39"/>
      <c r="H18" s="39"/>
      <c r="I18" s="39"/>
      <c r="J18" s="39"/>
      <c r="K18" s="39"/>
      <c r="L18" s="39"/>
      <c r="M18" s="39"/>
    </row>
    <row r="19" spans="1:13">
      <c r="A19" s="13"/>
      <c r="B19" s="6"/>
      <c r="C19" s="296"/>
      <c r="D19" s="296"/>
      <c r="E19" s="132"/>
      <c r="F19" s="39"/>
      <c r="G19" s="39"/>
      <c r="H19" s="39"/>
      <c r="I19" s="39"/>
      <c r="J19" s="39"/>
      <c r="K19" s="39"/>
      <c r="L19" s="39"/>
      <c r="M19" s="39"/>
    </row>
    <row r="20" spans="1:13">
      <c r="A20" s="5" t="s">
        <v>269</v>
      </c>
      <c r="B20" s="6" t="s">
        <v>270</v>
      </c>
      <c r="C20" s="296"/>
      <c r="D20" s="296"/>
      <c r="E20" s="132"/>
      <c r="F20" s="39"/>
      <c r="G20" s="39"/>
      <c r="H20" s="39"/>
      <c r="I20" s="39"/>
      <c r="J20" s="39"/>
      <c r="K20" s="39"/>
      <c r="L20" s="39"/>
      <c r="M20" s="39"/>
    </row>
    <row r="21" spans="1:13">
      <c r="A21" s="5"/>
      <c r="B21" s="6"/>
      <c r="C21" s="296"/>
      <c r="D21" s="296"/>
      <c r="E21" s="132"/>
      <c r="F21" s="39"/>
      <c r="G21" s="39"/>
      <c r="H21" s="39"/>
      <c r="I21" s="39"/>
      <c r="J21" s="39"/>
      <c r="K21" s="39"/>
      <c r="L21" s="39"/>
      <c r="M21" s="39"/>
    </row>
    <row r="22" spans="1:13">
      <c r="A22" s="5"/>
      <c r="B22" s="6"/>
      <c r="C22" s="296"/>
      <c r="D22" s="296"/>
      <c r="E22" s="132"/>
      <c r="F22" s="39"/>
      <c r="G22" s="39"/>
      <c r="H22" s="39"/>
      <c r="I22" s="39"/>
      <c r="J22" s="39"/>
      <c r="K22" s="39"/>
      <c r="L22" s="39"/>
      <c r="M22" s="39"/>
    </row>
    <row r="23" spans="1:13">
      <c r="A23" s="13" t="s">
        <v>271</v>
      </c>
      <c r="B23" s="6" t="s">
        <v>272</v>
      </c>
      <c r="C23" s="296"/>
      <c r="D23" s="296"/>
      <c r="E23" s="132"/>
      <c r="F23" s="39"/>
      <c r="G23" s="39"/>
      <c r="H23" s="39"/>
      <c r="I23" s="39"/>
      <c r="J23" s="39"/>
      <c r="K23" s="39"/>
      <c r="L23" s="39"/>
      <c r="M23" s="39"/>
    </row>
    <row r="24" spans="1:13">
      <c r="A24" s="13"/>
      <c r="B24" s="6"/>
      <c r="C24" s="296"/>
      <c r="D24" s="296"/>
      <c r="E24" s="132"/>
      <c r="F24" s="39"/>
      <c r="G24" s="39"/>
      <c r="H24" s="39"/>
      <c r="I24" s="39"/>
      <c r="J24" s="39"/>
      <c r="K24" s="39"/>
      <c r="L24" s="39"/>
      <c r="M24" s="39"/>
    </row>
    <row r="25" spans="1:13">
      <c r="A25" s="13"/>
      <c r="B25" s="6"/>
      <c r="C25" s="296"/>
      <c r="D25" s="296"/>
      <c r="E25" s="132"/>
      <c r="F25" s="39"/>
      <c r="G25" s="39"/>
      <c r="H25" s="39"/>
      <c r="I25" s="39"/>
      <c r="J25" s="39"/>
      <c r="K25" s="39"/>
      <c r="L25" s="39"/>
      <c r="M25" s="39"/>
    </row>
    <row r="26" spans="1:13">
      <c r="A26" s="13" t="s">
        <v>273</v>
      </c>
      <c r="B26" s="6" t="s">
        <v>274</v>
      </c>
      <c r="C26" s="296"/>
      <c r="D26" s="296"/>
      <c r="E26" s="132"/>
      <c r="F26" s="39"/>
      <c r="G26" s="39"/>
      <c r="H26" s="39"/>
      <c r="I26" s="39"/>
      <c r="J26" s="39"/>
      <c r="K26" s="39"/>
      <c r="L26" s="39"/>
      <c r="M26" s="39"/>
    </row>
    <row r="27" spans="1:13">
      <c r="A27" s="13"/>
      <c r="B27" s="6"/>
      <c r="C27" s="296"/>
      <c r="D27" s="296"/>
      <c r="E27" s="132"/>
      <c r="F27" s="39"/>
      <c r="G27" s="39"/>
      <c r="H27" s="39"/>
      <c r="I27" s="39"/>
      <c r="J27" s="39"/>
      <c r="K27" s="39"/>
      <c r="L27" s="39"/>
      <c r="M27" s="39"/>
    </row>
    <row r="28" spans="1:13">
      <c r="A28" s="13"/>
      <c r="B28" s="6"/>
      <c r="C28" s="296"/>
      <c r="D28" s="296"/>
      <c r="E28" s="132"/>
      <c r="F28" s="39"/>
      <c r="G28" s="39"/>
      <c r="H28" s="39"/>
      <c r="I28" s="39"/>
      <c r="J28" s="39"/>
      <c r="K28" s="39"/>
      <c r="L28" s="39"/>
      <c r="M28" s="39"/>
    </row>
    <row r="29" spans="1:13">
      <c r="A29" s="5" t="s">
        <v>275</v>
      </c>
      <c r="B29" s="6" t="s">
        <v>276</v>
      </c>
      <c r="C29" s="296"/>
      <c r="D29" s="296"/>
      <c r="E29" s="132"/>
      <c r="F29" s="39"/>
      <c r="G29" s="39"/>
      <c r="H29" s="39"/>
      <c r="I29" s="39"/>
      <c r="J29" s="39"/>
      <c r="K29" s="39"/>
      <c r="L29" s="39"/>
      <c r="M29" s="39"/>
    </row>
    <row r="30" spans="1:13">
      <c r="A30" s="5" t="s">
        <v>277</v>
      </c>
      <c r="B30" s="6" t="s">
        <v>278</v>
      </c>
      <c r="C30" s="296"/>
      <c r="D30" s="296"/>
      <c r="E30" s="132"/>
      <c r="F30" s="39"/>
      <c r="G30" s="39"/>
      <c r="H30" s="39"/>
      <c r="I30" s="39"/>
      <c r="J30" s="39"/>
      <c r="K30" s="39"/>
      <c r="L30" s="39"/>
      <c r="M30" s="39"/>
    </row>
    <row r="31" spans="1:13" ht="15.75">
      <c r="A31" s="89" t="s">
        <v>507</v>
      </c>
      <c r="B31" s="84" t="s">
        <v>279</v>
      </c>
      <c r="C31" s="297">
        <f>SUM(C15:C30)</f>
        <v>0</v>
      </c>
      <c r="D31" s="297">
        <f>SUM(D15:D30)</f>
        <v>0</v>
      </c>
      <c r="E31" s="297">
        <f>SUM(E15:E30)</f>
        <v>0</v>
      </c>
      <c r="F31" s="90"/>
      <c r="G31" s="90"/>
      <c r="H31" s="90"/>
      <c r="I31" s="90"/>
      <c r="J31" s="90"/>
      <c r="K31" s="90"/>
      <c r="L31" s="90"/>
      <c r="M31" s="90"/>
    </row>
    <row r="32" spans="1:13" ht="15.75">
      <c r="A32" s="23"/>
      <c r="B32" s="8"/>
      <c r="C32" s="8"/>
      <c r="D32" s="8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5.75">
      <c r="A33" s="23"/>
      <c r="B33" s="8"/>
      <c r="C33" s="8"/>
      <c r="D33" s="8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15.75">
      <c r="A34" s="23"/>
      <c r="B34" s="8"/>
      <c r="C34" s="8"/>
      <c r="D34" s="8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5.75">
      <c r="A35" s="23"/>
      <c r="B35" s="8"/>
      <c r="C35" s="8"/>
      <c r="D35" s="8"/>
      <c r="E35" s="39"/>
      <c r="F35" s="39"/>
      <c r="G35" s="39"/>
      <c r="H35" s="39"/>
      <c r="I35" s="39"/>
      <c r="J35" s="39"/>
      <c r="K35" s="39"/>
      <c r="L35" s="39"/>
      <c r="M35" s="39"/>
    </row>
    <row r="36" spans="1:13">
      <c r="A36" s="13" t="s">
        <v>280</v>
      </c>
      <c r="B36" s="6" t="s">
        <v>281</v>
      </c>
      <c r="C36" s="6"/>
      <c r="D36" s="6"/>
      <c r="E36" s="39"/>
      <c r="F36" s="39"/>
      <c r="G36" s="39"/>
      <c r="H36" s="39"/>
      <c r="I36" s="39"/>
      <c r="J36" s="39"/>
      <c r="K36" s="39"/>
      <c r="L36" s="39"/>
      <c r="M36" s="39"/>
    </row>
    <row r="37" spans="1:13">
      <c r="A37" s="13"/>
      <c r="B37" s="6"/>
      <c r="C37" s="6"/>
      <c r="D37" s="6"/>
      <c r="E37" s="39"/>
      <c r="F37" s="39"/>
      <c r="G37" s="39"/>
      <c r="H37" s="39"/>
      <c r="I37" s="39"/>
      <c r="J37" s="39"/>
      <c r="K37" s="39"/>
      <c r="L37" s="39"/>
      <c r="M37" s="39"/>
    </row>
    <row r="38" spans="1:13">
      <c r="A38" s="13"/>
      <c r="B38" s="6"/>
      <c r="C38" s="6"/>
      <c r="D38" s="6"/>
      <c r="E38" s="39"/>
      <c r="F38" s="39"/>
      <c r="G38" s="39"/>
      <c r="H38" s="39"/>
      <c r="I38" s="39"/>
      <c r="J38" s="39"/>
      <c r="K38" s="39"/>
      <c r="L38" s="39"/>
      <c r="M38" s="39"/>
    </row>
    <row r="39" spans="1:13">
      <c r="A39" s="13"/>
      <c r="B39" s="6"/>
      <c r="C39" s="6"/>
      <c r="D39" s="6"/>
      <c r="E39" s="39"/>
      <c r="F39" s="39"/>
      <c r="G39" s="39"/>
      <c r="H39" s="39"/>
      <c r="I39" s="39"/>
      <c r="J39" s="39"/>
      <c r="K39" s="39"/>
      <c r="L39" s="39"/>
      <c r="M39" s="39"/>
    </row>
    <row r="40" spans="1:13">
      <c r="A40" s="13"/>
      <c r="B40" s="6"/>
      <c r="C40" s="6"/>
      <c r="D40" s="6"/>
      <c r="E40" s="39"/>
      <c r="F40" s="39"/>
      <c r="G40" s="39"/>
      <c r="H40" s="39"/>
      <c r="I40" s="39"/>
      <c r="J40" s="39"/>
      <c r="K40" s="39"/>
      <c r="L40" s="39"/>
      <c r="M40" s="39"/>
    </row>
    <row r="41" spans="1:13">
      <c r="A41" s="13" t="s">
        <v>282</v>
      </c>
      <c r="B41" s="6" t="s">
        <v>283</v>
      </c>
      <c r="C41" s="6"/>
      <c r="D41" s="6"/>
      <c r="E41" s="39"/>
      <c r="F41" s="39"/>
      <c r="G41" s="39"/>
      <c r="H41" s="39"/>
      <c r="I41" s="39"/>
      <c r="J41" s="39"/>
      <c r="K41" s="39"/>
      <c r="L41" s="39"/>
      <c r="M41" s="39"/>
    </row>
    <row r="42" spans="1:13">
      <c r="A42" s="13"/>
      <c r="B42" s="6"/>
      <c r="C42" s="6"/>
      <c r="D42" s="6"/>
      <c r="E42" s="39"/>
      <c r="F42" s="39"/>
      <c r="G42" s="39"/>
      <c r="H42" s="39"/>
      <c r="I42" s="39"/>
      <c r="J42" s="39"/>
      <c r="K42" s="39"/>
      <c r="L42" s="39"/>
      <c r="M42" s="39"/>
    </row>
    <row r="43" spans="1:13">
      <c r="A43" s="13"/>
      <c r="B43" s="6"/>
      <c r="C43" s="6"/>
      <c r="D43" s="6"/>
      <c r="E43" s="39"/>
      <c r="F43" s="39"/>
      <c r="G43" s="39"/>
      <c r="H43" s="39"/>
      <c r="I43" s="39"/>
      <c r="J43" s="39"/>
      <c r="K43" s="39"/>
      <c r="L43" s="39"/>
      <c r="M43" s="39"/>
    </row>
    <row r="44" spans="1:13">
      <c r="A44" s="13"/>
      <c r="B44" s="6"/>
      <c r="C44" s="6"/>
      <c r="D44" s="6"/>
      <c r="E44" s="39"/>
      <c r="F44" s="39"/>
      <c r="G44" s="39"/>
      <c r="H44" s="39"/>
      <c r="I44" s="39"/>
      <c r="J44" s="39"/>
      <c r="K44" s="39"/>
      <c r="L44" s="39"/>
      <c r="M44" s="39"/>
    </row>
    <row r="45" spans="1:13">
      <c r="A45" s="13"/>
      <c r="B45" s="6"/>
      <c r="C45" s="6"/>
      <c r="D45" s="6"/>
      <c r="E45" s="39"/>
      <c r="F45" s="39"/>
      <c r="G45" s="39"/>
      <c r="H45" s="39"/>
      <c r="I45" s="39"/>
      <c r="J45" s="39"/>
      <c r="K45" s="39"/>
      <c r="L45" s="39"/>
      <c r="M45" s="39"/>
    </row>
    <row r="46" spans="1:13">
      <c r="A46" s="13" t="s">
        <v>284</v>
      </c>
      <c r="B46" s="6" t="s">
        <v>285</v>
      </c>
      <c r="C46" s="6"/>
      <c r="D46" s="6"/>
      <c r="E46" s="39"/>
      <c r="F46" s="39"/>
      <c r="G46" s="39"/>
      <c r="H46" s="39"/>
      <c r="I46" s="39"/>
      <c r="J46" s="39"/>
      <c r="K46" s="39"/>
      <c r="L46" s="39"/>
      <c r="M46" s="39"/>
    </row>
    <row r="47" spans="1:13">
      <c r="A47" s="13" t="s">
        <v>286</v>
      </c>
      <c r="B47" s="6" t="s">
        <v>287</v>
      </c>
      <c r="C47" s="6"/>
      <c r="D47" s="6"/>
      <c r="E47" s="39"/>
      <c r="F47" s="39"/>
      <c r="G47" s="39"/>
      <c r="H47" s="39"/>
      <c r="I47" s="39"/>
      <c r="J47" s="39"/>
      <c r="K47" s="39"/>
      <c r="L47" s="39"/>
      <c r="M47" s="39"/>
    </row>
    <row r="48" spans="1:13" ht="15.75">
      <c r="A48" s="89" t="s">
        <v>508</v>
      </c>
      <c r="B48" s="84" t="s">
        <v>288</v>
      </c>
      <c r="C48" s="84"/>
      <c r="D48" s="84"/>
      <c r="E48" s="90"/>
      <c r="F48" s="90"/>
      <c r="G48" s="90"/>
      <c r="H48" s="90"/>
      <c r="I48" s="90"/>
      <c r="J48" s="90"/>
      <c r="K48" s="90"/>
      <c r="L48" s="90"/>
      <c r="M48" s="90"/>
    </row>
  </sheetData>
  <mergeCells count="3">
    <mergeCell ref="A2:M2"/>
    <mergeCell ref="A1:M1"/>
    <mergeCell ref="J3:M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  <headerFooter>
    <oddHeader>&amp;C5/2021.(V.26.) önkormányzati rendelete 9. számú melléklete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I73"/>
  <sheetViews>
    <sheetView view="pageLayout" zoomScaleNormal="80" workbookViewId="0">
      <selection activeCell="E3" sqref="E3:I3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304" t="s">
        <v>1116</v>
      </c>
      <c r="B1" s="305"/>
      <c r="C1" s="305"/>
      <c r="D1" s="305"/>
      <c r="E1" s="305"/>
      <c r="F1" s="305"/>
      <c r="G1" s="305"/>
      <c r="H1" s="305"/>
    </row>
    <row r="2" spans="1:9" ht="82.5" customHeight="1">
      <c r="A2" s="307" t="s">
        <v>1106</v>
      </c>
      <c r="B2" s="302"/>
      <c r="C2" s="302"/>
      <c r="D2" s="302"/>
      <c r="E2" s="302"/>
      <c r="F2" s="302"/>
      <c r="G2" s="302"/>
      <c r="H2" s="302"/>
    </row>
    <row r="3" spans="1:9" ht="20.25" customHeight="1">
      <c r="A3" s="59"/>
      <c r="B3" s="60"/>
      <c r="C3" s="60"/>
      <c r="D3" s="60"/>
      <c r="E3" s="350"/>
      <c r="F3" s="350"/>
      <c r="G3" s="350"/>
      <c r="H3" s="350"/>
      <c r="I3" s="350"/>
    </row>
    <row r="4" spans="1:9">
      <c r="A4" s="4" t="s">
        <v>750</v>
      </c>
    </row>
    <row r="5" spans="1:9" ht="86.25" customHeight="1">
      <c r="A5" s="2" t="s">
        <v>164</v>
      </c>
      <c r="B5" s="3" t="s">
        <v>165</v>
      </c>
      <c r="C5" s="54" t="s">
        <v>727</v>
      </c>
      <c r="D5" s="54" t="s">
        <v>728</v>
      </c>
      <c r="E5" s="54" t="s">
        <v>731</v>
      </c>
      <c r="F5" s="298" t="s">
        <v>732</v>
      </c>
      <c r="G5" s="298" t="s">
        <v>17</v>
      </c>
      <c r="H5" s="298" t="s">
        <v>1109</v>
      </c>
      <c r="I5" s="298" t="s">
        <v>1108</v>
      </c>
    </row>
    <row r="6" spans="1:9">
      <c r="A6" s="20" t="s">
        <v>588</v>
      </c>
      <c r="B6" s="5" t="s">
        <v>427</v>
      </c>
      <c r="C6" s="39"/>
      <c r="D6" s="39"/>
      <c r="E6" s="55"/>
      <c r="F6" s="39"/>
      <c r="G6" s="39"/>
      <c r="H6" s="39"/>
      <c r="I6" s="39"/>
    </row>
    <row r="7" spans="1:9">
      <c r="A7" s="47" t="s">
        <v>302</v>
      </c>
      <c r="B7" s="47" t="s">
        <v>427</v>
      </c>
      <c r="C7" s="39"/>
      <c r="D7" s="39"/>
      <c r="E7" s="39"/>
      <c r="F7" s="39"/>
      <c r="G7" s="39"/>
      <c r="H7" s="39"/>
      <c r="I7" s="39"/>
    </row>
    <row r="8" spans="1:9" ht="30">
      <c r="A8" s="12" t="s">
        <v>428</v>
      </c>
      <c r="B8" s="5" t="s">
        <v>429</v>
      </c>
      <c r="C8" s="39"/>
      <c r="D8" s="39"/>
      <c r="E8" s="39"/>
      <c r="F8" s="39"/>
      <c r="G8" s="39"/>
      <c r="H8" s="39"/>
      <c r="I8" s="39"/>
    </row>
    <row r="9" spans="1:9">
      <c r="A9" s="20" t="s">
        <v>637</v>
      </c>
      <c r="B9" s="5" t="s">
        <v>430</v>
      </c>
      <c r="C9" s="39"/>
      <c r="D9" s="39"/>
      <c r="E9" s="39"/>
      <c r="F9" s="39"/>
      <c r="G9" s="39"/>
      <c r="H9" s="39"/>
      <c r="I9" s="39"/>
    </row>
    <row r="10" spans="1:9">
      <c r="A10" s="47" t="s">
        <v>302</v>
      </c>
      <c r="B10" s="47" t="s">
        <v>430</v>
      </c>
      <c r="C10" s="39"/>
      <c r="D10" s="39"/>
      <c r="E10" s="39"/>
      <c r="F10" s="39"/>
      <c r="G10" s="39"/>
      <c r="H10" s="39"/>
      <c r="I10" s="39"/>
    </row>
    <row r="11" spans="1:9">
      <c r="A11" s="11" t="s">
        <v>608</v>
      </c>
      <c r="B11" s="7" t="s">
        <v>431</v>
      </c>
      <c r="C11" s="39"/>
      <c r="D11" s="39"/>
      <c r="E11" s="39"/>
      <c r="F11" s="39"/>
      <c r="G11" s="39"/>
      <c r="H11" s="39"/>
      <c r="I11" s="39"/>
    </row>
    <row r="12" spans="1:9">
      <c r="A12" s="12" t="s">
        <v>638</v>
      </c>
      <c r="B12" s="5" t="s">
        <v>432</v>
      </c>
      <c r="C12" s="39"/>
      <c r="D12" s="39"/>
      <c r="E12" s="39"/>
      <c r="F12" s="39"/>
      <c r="G12" s="39"/>
      <c r="H12" s="39"/>
      <c r="I12" s="39"/>
    </row>
    <row r="13" spans="1:9">
      <c r="A13" s="47" t="s">
        <v>310</v>
      </c>
      <c r="B13" s="47" t="s">
        <v>432</v>
      </c>
      <c r="C13" s="39"/>
      <c r="D13" s="39"/>
      <c r="E13" s="39"/>
      <c r="F13" s="39"/>
      <c r="G13" s="39"/>
      <c r="H13" s="39"/>
      <c r="I13" s="39"/>
    </row>
    <row r="14" spans="1:9">
      <c r="A14" s="20" t="s">
        <v>433</v>
      </c>
      <c r="B14" s="5" t="s">
        <v>434</v>
      </c>
      <c r="C14" s="39"/>
      <c r="D14" s="39"/>
      <c r="E14" s="39"/>
      <c r="F14" s="39"/>
      <c r="G14" s="39"/>
      <c r="H14" s="39"/>
      <c r="I14" s="39"/>
    </row>
    <row r="15" spans="1:9">
      <c r="A15" s="13" t="s">
        <v>639</v>
      </c>
      <c r="B15" s="5" t="s">
        <v>435</v>
      </c>
      <c r="C15" s="29"/>
      <c r="D15" s="29"/>
      <c r="E15" s="29"/>
      <c r="F15" s="29"/>
      <c r="G15" s="29"/>
      <c r="H15" s="29"/>
      <c r="I15" s="29"/>
    </row>
    <row r="16" spans="1:9">
      <c r="A16" s="47" t="s">
        <v>311</v>
      </c>
      <c r="B16" s="47" t="s">
        <v>435</v>
      </c>
      <c r="C16" s="29"/>
      <c r="D16" s="29"/>
      <c r="E16" s="29"/>
      <c r="F16" s="29"/>
      <c r="G16" s="29"/>
      <c r="H16" s="29"/>
      <c r="I16" s="29"/>
    </row>
    <row r="17" spans="1:9">
      <c r="A17" s="20" t="s">
        <v>436</v>
      </c>
      <c r="B17" s="5" t="s">
        <v>437</v>
      </c>
      <c r="C17" s="29"/>
      <c r="D17" s="29"/>
      <c r="E17" s="29"/>
      <c r="F17" s="29"/>
      <c r="G17" s="29"/>
      <c r="H17" s="29"/>
      <c r="I17" s="29"/>
    </row>
    <row r="18" spans="1:9">
      <c r="A18" s="21" t="s">
        <v>609</v>
      </c>
      <c r="B18" s="7" t="s">
        <v>438</v>
      </c>
      <c r="C18" s="29"/>
      <c r="D18" s="29"/>
      <c r="E18" s="29"/>
      <c r="F18" s="29"/>
      <c r="G18" s="29"/>
      <c r="H18" s="29"/>
      <c r="I18" s="29"/>
    </row>
    <row r="19" spans="1:9">
      <c r="A19" s="12" t="s">
        <v>453</v>
      </c>
      <c r="B19" s="5" t="s">
        <v>454</v>
      </c>
      <c r="C19" s="29"/>
      <c r="D19" s="29"/>
      <c r="E19" s="29"/>
      <c r="F19" s="29"/>
      <c r="G19" s="29"/>
      <c r="H19" s="29"/>
      <c r="I19" s="29"/>
    </row>
    <row r="20" spans="1:9">
      <c r="A20" s="13" t="s">
        <v>455</v>
      </c>
      <c r="B20" s="5" t="s">
        <v>456</v>
      </c>
      <c r="C20" s="29"/>
      <c r="D20" s="29"/>
      <c r="E20" s="29"/>
      <c r="F20" s="29"/>
      <c r="G20" s="29"/>
      <c r="H20" s="29"/>
      <c r="I20" s="29"/>
    </row>
    <row r="21" spans="1:9">
      <c r="A21" s="20" t="s">
        <v>457</v>
      </c>
      <c r="B21" s="5" t="s">
        <v>458</v>
      </c>
      <c r="C21" s="29"/>
      <c r="D21" s="29"/>
      <c r="E21" s="29"/>
      <c r="F21" s="29"/>
      <c r="G21" s="29"/>
      <c r="H21" s="29"/>
      <c r="I21" s="29"/>
    </row>
    <row r="22" spans="1:9">
      <c r="A22" s="20" t="s">
        <v>593</v>
      </c>
      <c r="B22" s="5" t="s">
        <v>459</v>
      </c>
      <c r="C22" s="29"/>
      <c r="D22" s="29"/>
      <c r="E22" s="29"/>
      <c r="F22" s="29"/>
      <c r="G22" s="29"/>
      <c r="H22" s="29"/>
      <c r="I22" s="29"/>
    </row>
    <row r="23" spans="1:9">
      <c r="A23" s="47" t="s">
        <v>336</v>
      </c>
      <c r="B23" s="47" t="s">
        <v>459</v>
      </c>
      <c r="C23" s="29"/>
      <c r="D23" s="29"/>
      <c r="E23" s="29"/>
      <c r="F23" s="29"/>
      <c r="G23" s="29"/>
      <c r="H23" s="29"/>
      <c r="I23" s="29"/>
    </row>
    <row r="24" spans="1:9">
      <c r="A24" s="47" t="s">
        <v>337</v>
      </c>
      <c r="B24" s="47" t="s">
        <v>459</v>
      </c>
      <c r="C24" s="29"/>
      <c r="D24" s="29"/>
      <c r="E24" s="29"/>
      <c r="F24" s="29"/>
      <c r="G24" s="29"/>
      <c r="H24" s="29"/>
      <c r="I24" s="29"/>
    </row>
    <row r="25" spans="1:9">
      <c r="A25" s="48" t="s">
        <v>338</v>
      </c>
      <c r="B25" s="48" t="s">
        <v>459</v>
      </c>
      <c r="C25" s="29"/>
      <c r="D25" s="29"/>
      <c r="E25" s="29"/>
      <c r="F25" s="29"/>
      <c r="G25" s="29"/>
      <c r="H25" s="29"/>
      <c r="I25" s="29"/>
    </row>
    <row r="26" spans="1:9">
      <c r="A26" s="49" t="s">
        <v>612</v>
      </c>
      <c r="B26" s="38" t="s">
        <v>460</v>
      </c>
      <c r="C26" s="29"/>
      <c r="D26" s="29"/>
      <c r="E26" s="29"/>
      <c r="F26" s="29"/>
      <c r="G26" s="29"/>
      <c r="H26" s="29"/>
      <c r="I26" s="29"/>
    </row>
    <row r="27" spans="1:9">
      <c r="A27" s="75"/>
      <c r="B27" s="76"/>
    </row>
    <row r="28" spans="1:9" ht="24.75" customHeight="1">
      <c r="A28" s="2" t="s">
        <v>164</v>
      </c>
      <c r="B28" s="3" t="s">
        <v>165</v>
      </c>
      <c r="C28" s="29"/>
      <c r="D28" s="29"/>
      <c r="E28" s="29"/>
    </row>
    <row r="29" spans="1:9" ht="31.5">
      <c r="A29" s="77" t="s">
        <v>16</v>
      </c>
      <c r="B29" s="38"/>
      <c r="C29" s="29"/>
      <c r="D29" s="29"/>
      <c r="E29" s="29"/>
    </row>
    <row r="30" spans="1:9" ht="15.75">
      <c r="A30" s="78" t="s">
        <v>10</v>
      </c>
      <c r="B30" s="38"/>
      <c r="C30" s="29"/>
      <c r="D30" s="29"/>
      <c r="E30" s="29"/>
    </row>
    <row r="31" spans="1:9" ht="31.5">
      <c r="A31" s="78" t="s">
        <v>11</v>
      </c>
      <c r="B31" s="38"/>
      <c r="C31" s="29"/>
      <c r="D31" s="29"/>
      <c r="E31" s="29"/>
    </row>
    <row r="32" spans="1:9" ht="15.75">
      <c r="A32" s="78" t="s">
        <v>12</v>
      </c>
      <c r="B32" s="38"/>
      <c r="C32" s="29"/>
      <c r="D32" s="29"/>
      <c r="E32" s="29"/>
    </row>
    <row r="33" spans="1:7" ht="31.5">
      <c r="A33" s="78" t="s">
        <v>13</v>
      </c>
      <c r="B33" s="38"/>
      <c r="C33" s="29"/>
      <c r="D33" s="29"/>
      <c r="E33" s="29"/>
    </row>
    <row r="34" spans="1:7" ht="15.75">
      <c r="A34" s="78" t="s">
        <v>14</v>
      </c>
      <c r="B34" s="38"/>
      <c r="C34" s="29"/>
      <c r="D34" s="29"/>
      <c r="E34" s="29"/>
    </row>
    <row r="35" spans="1:7" ht="15.75">
      <c r="A35" s="78" t="s">
        <v>15</v>
      </c>
      <c r="B35" s="38"/>
      <c r="C35" s="29"/>
      <c r="D35" s="29"/>
      <c r="E35" s="29"/>
    </row>
    <row r="36" spans="1:7">
      <c r="A36" s="49" t="s">
        <v>765</v>
      </c>
      <c r="B36" s="38"/>
      <c r="C36" s="29"/>
      <c r="D36" s="29"/>
      <c r="E36" s="29"/>
    </row>
    <row r="37" spans="1:7">
      <c r="A37" s="75"/>
      <c r="B37" s="76"/>
    </row>
    <row r="38" spans="1:7">
      <c r="A38" s="75"/>
      <c r="B38" s="76"/>
    </row>
    <row r="39" spans="1:7">
      <c r="A39" s="75"/>
      <c r="B39" s="76"/>
    </row>
    <row r="40" spans="1:7">
      <c r="A40" s="75"/>
      <c r="B40" s="76"/>
    </row>
    <row r="41" spans="1:7">
      <c r="A41" s="75"/>
      <c r="B41" s="76"/>
    </row>
    <row r="42" spans="1:7">
      <c r="A42" s="75"/>
      <c r="B42" s="76"/>
    </row>
    <row r="43" spans="1:7">
      <c r="A43" s="75"/>
      <c r="B43" s="76"/>
    </row>
    <row r="44" spans="1:7">
      <c r="A44" s="75"/>
      <c r="B44" s="76"/>
    </row>
    <row r="45" spans="1:7">
      <c r="A45" s="75"/>
      <c r="B45" s="76"/>
    </row>
    <row r="47" spans="1:7">
      <c r="A47" s="4"/>
      <c r="B47" s="4"/>
      <c r="C47" s="4"/>
      <c r="D47" s="4"/>
      <c r="E47" s="4"/>
      <c r="F47" s="4"/>
      <c r="G47" s="4"/>
    </row>
    <row r="48" spans="1:7">
      <c r="A48" s="57" t="s">
        <v>733</v>
      </c>
      <c r="B48" s="4"/>
      <c r="C48" s="4"/>
      <c r="D48" s="4"/>
      <c r="E48" s="4"/>
      <c r="F48" s="4"/>
      <c r="G48" s="4"/>
    </row>
    <row r="49" spans="1:8" ht="15.75">
      <c r="A49" s="58" t="s">
        <v>737</v>
      </c>
      <c r="B49" s="4"/>
      <c r="C49" s="4"/>
      <c r="D49" s="4"/>
      <c r="E49" s="4"/>
      <c r="F49" s="4"/>
      <c r="G49" s="4"/>
    </row>
    <row r="50" spans="1:8" ht="15.75">
      <c r="A50" s="58" t="s">
        <v>738</v>
      </c>
      <c r="B50" s="4"/>
      <c r="C50" s="4"/>
      <c r="D50" s="4"/>
      <c r="E50" s="4"/>
      <c r="F50" s="4"/>
      <c r="G50" s="4"/>
    </row>
    <row r="51" spans="1:8" ht="15.75">
      <c r="A51" s="58" t="s">
        <v>739</v>
      </c>
      <c r="B51" s="4"/>
      <c r="C51" s="4"/>
      <c r="D51" s="4"/>
      <c r="E51" s="4"/>
      <c r="F51" s="4"/>
      <c r="G51" s="4"/>
    </row>
    <row r="52" spans="1:8" ht="15.75">
      <c r="A52" s="58" t="s">
        <v>740</v>
      </c>
      <c r="B52" s="4"/>
      <c r="C52" s="4"/>
      <c r="D52" s="4"/>
      <c r="E52" s="4"/>
      <c r="F52" s="4"/>
      <c r="G52" s="4"/>
    </row>
    <row r="53" spans="1:8" ht="15.75">
      <c r="A53" s="58" t="s">
        <v>741</v>
      </c>
      <c r="B53" s="4"/>
      <c r="C53" s="4"/>
      <c r="D53" s="4"/>
      <c r="E53" s="4"/>
      <c r="F53" s="4"/>
      <c r="G53" s="4"/>
    </row>
    <row r="54" spans="1:8">
      <c r="A54" s="57" t="s">
        <v>734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348" t="s">
        <v>742</v>
      </c>
      <c r="B56" s="349"/>
      <c r="C56" s="349"/>
      <c r="D56" s="349"/>
      <c r="E56" s="349"/>
      <c r="F56" s="349"/>
      <c r="G56" s="349"/>
      <c r="H56" s="349"/>
    </row>
    <row r="59" spans="1:8" ht="15.75">
      <c r="A59" s="50" t="s">
        <v>744</v>
      </c>
    </row>
    <row r="60" spans="1:8" ht="15.75">
      <c r="A60" s="58" t="s">
        <v>745</v>
      </c>
    </row>
    <row r="61" spans="1:8" ht="15.75">
      <c r="A61" s="58" t="s">
        <v>746</v>
      </c>
    </row>
    <row r="62" spans="1:8" ht="15.75">
      <c r="A62" s="58" t="s">
        <v>747</v>
      </c>
    </row>
    <row r="63" spans="1:8">
      <c r="A63" s="57" t="s">
        <v>743</v>
      </c>
    </row>
    <row r="64" spans="1:8" ht="15.75">
      <c r="A64" s="58" t="s">
        <v>748</v>
      </c>
    </row>
    <row r="66" spans="1:1" ht="15.75">
      <c r="A66" s="73" t="s">
        <v>8</v>
      </c>
    </row>
    <row r="67" spans="1:1" ht="15.75">
      <c r="A67" s="73" t="s">
        <v>9</v>
      </c>
    </row>
    <row r="68" spans="1:1" ht="15.75">
      <c r="A68" s="74" t="s">
        <v>10</v>
      </c>
    </row>
    <row r="69" spans="1:1" ht="15.75">
      <c r="A69" s="74" t="s">
        <v>11</v>
      </c>
    </row>
    <row r="70" spans="1:1" ht="15.75">
      <c r="A70" s="74" t="s">
        <v>12</v>
      </c>
    </row>
    <row r="71" spans="1:1" ht="15.75">
      <c r="A71" s="74" t="s">
        <v>13</v>
      </c>
    </row>
    <row r="72" spans="1:1" ht="15.75">
      <c r="A72" s="74" t="s">
        <v>14</v>
      </c>
    </row>
    <row r="73" spans="1:1" ht="15.75">
      <c r="A73" s="74" t="s">
        <v>15</v>
      </c>
    </row>
  </sheetData>
  <mergeCells count="4">
    <mergeCell ref="A2:H2"/>
    <mergeCell ref="A56:H56"/>
    <mergeCell ref="A1:H1"/>
    <mergeCell ref="E3:I3"/>
  </mergeCells>
  <phoneticPr fontId="0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5"/>
  <headerFooter>
    <oddHeader>&amp;C5/2021.(V.26.) önkormányzati rendelete 10. számú melléklete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G42"/>
  <sheetViews>
    <sheetView view="pageLayout" zoomScaleNormal="100" workbookViewId="0">
      <selection activeCell="A3" sqref="A3:D3"/>
    </sheetView>
  </sheetViews>
  <sheetFormatPr defaultRowHeight="15"/>
  <cols>
    <col min="1" max="1" width="83.28515625" customWidth="1"/>
    <col min="2" max="2" width="15.7109375" customWidth="1"/>
    <col min="3" max="3" width="13.140625" customWidth="1"/>
    <col min="4" max="4" width="14.7109375" customWidth="1"/>
  </cols>
  <sheetData>
    <row r="1" spans="1:7" ht="27" customHeight="1">
      <c r="A1" s="304" t="s">
        <v>1116</v>
      </c>
      <c r="B1" s="305"/>
      <c r="C1" s="301"/>
      <c r="D1" s="301"/>
    </row>
    <row r="2" spans="1:7" ht="71.25" customHeight="1">
      <c r="A2" s="307" t="s">
        <v>786</v>
      </c>
      <c r="B2" s="302"/>
      <c r="C2" s="334"/>
      <c r="D2" s="334"/>
      <c r="E2" s="64"/>
      <c r="F2" s="64"/>
      <c r="G2" s="64"/>
    </row>
    <row r="3" spans="1:7" ht="24" customHeight="1">
      <c r="A3" s="350"/>
      <c r="B3" s="350"/>
      <c r="C3" s="350"/>
      <c r="D3" s="350"/>
      <c r="E3" s="64"/>
      <c r="F3" s="64"/>
      <c r="G3" s="64"/>
    </row>
    <row r="4" spans="1:7" ht="22.5" customHeight="1">
      <c r="A4" s="4" t="s">
        <v>750</v>
      </c>
    </row>
    <row r="5" spans="1:7" ht="30">
      <c r="A5" s="289" t="s">
        <v>1104</v>
      </c>
      <c r="B5" s="69" t="s">
        <v>766</v>
      </c>
      <c r="C5" s="69" t="s">
        <v>18</v>
      </c>
      <c r="D5" s="115" t="s">
        <v>19</v>
      </c>
    </row>
    <row r="6" spans="1:7">
      <c r="A6" s="39" t="s">
        <v>146</v>
      </c>
      <c r="B6" s="132"/>
      <c r="C6" s="170"/>
      <c r="D6" s="170"/>
    </row>
    <row r="7" spans="1:7">
      <c r="A7" s="65" t="s">
        <v>147</v>
      </c>
      <c r="B7" s="132"/>
      <c r="C7" s="170"/>
      <c r="D7" s="170"/>
    </row>
    <row r="8" spans="1:7">
      <c r="A8" s="39" t="s">
        <v>148</v>
      </c>
      <c r="B8" s="132"/>
      <c r="C8" s="170"/>
      <c r="D8" s="170"/>
    </row>
    <row r="9" spans="1:7">
      <c r="A9" s="39" t="s">
        <v>149</v>
      </c>
      <c r="B9" s="132"/>
      <c r="C9" s="170"/>
      <c r="D9" s="170"/>
    </row>
    <row r="10" spans="1:7">
      <c r="A10" s="39" t="s">
        <v>150</v>
      </c>
      <c r="B10" s="132"/>
      <c r="C10" s="170"/>
      <c r="D10" s="170"/>
    </row>
    <row r="11" spans="1:7">
      <c r="A11" s="39" t="s">
        <v>151</v>
      </c>
      <c r="B11" s="132"/>
      <c r="C11" s="170"/>
      <c r="D11" s="170"/>
    </row>
    <row r="12" spans="1:7">
      <c r="A12" s="39" t="s">
        <v>152</v>
      </c>
      <c r="B12" s="132"/>
      <c r="C12" s="170"/>
      <c r="D12" s="170"/>
    </row>
    <row r="13" spans="1:7">
      <c r="A13" s="39" t="s">
        <v>153</v>
      </c>
      <c r="B13" s="132"/>
      <c r="C13" s="170"/>
      <c r="D13" s="170"/>
    </row>
    <row r="14" spans="1:7">
      <c r="A14" s="116" t="s">
        <v>761</v>
      </c>
      <c r="B14" s="185"/>
      <c r="C14" s="176">
        <f>SUM(C6:C13)</f>
        <v>0</v>
      </c>
      <c r="D14" s="176">
        <f>SUM(D6:D13)</f>
        <v>0</v>
      </c>
    </row>
    <row r="15" spans="1:7" ht="30">
      <c r="A15" s="66" t="s">
        <v>754</v>
      </c>
      <c r="B15" s="132">
        <v>0</v>
      </c>
      <c r="C15" s="170"/>
      <c r="D15" s="170"/>
    </row>
    <row r="16" spans="1:7" ht="30">
      <c r="A16" s="66" t="s">
        <v>755</v>
      </c>
      <c r="B16" s="132"/>
      <c r="C16" s="170"/>
      <c r="D16" s="170"/>
    </row>
    <row r="17" spans="1:4">
      <c r="A17" s="67" t="s">
        <v>756</v>
      </c>
      <c r="B17" s="132"/>
      <c r="C17" s="170"/>
      <c r="D17" s="170"/>
    </row>
    <row r="18" spans="1:4">
      <c r="A18" s="67" t="s">
        <v>757</v>
      </c>
      <c r="B18" s="132"/>
      <c r="C18" s="170"/>
      <c r="D18" s="170"/>
    </row>
    <row r="19" spans="1:4">
      <c r="A19" s="39" t="s">
        <v>759</v>
      </c>
      <c r="B19" s="132"/>
      <c r="C19" s="170"/>
      <c r="D19" s="170"/>
    </row>
    <row r="20" spans="1:4">
      <c r="A20" s="43" t="s">
        <v>758</v>
      </c>
      <c r="B20" s="132"/>
      <c r="C20" s="170"/>
      <c r="D20" s="170"/>
    </row>
    <row r="21" spans="1:4" ht="31.5">
      <c r="A21" s="68" t="s">
        <v>760</v>
      </c>
      <c r="B21" s="290"/>
      <c r="C21" s="170"/>
      <c r="D21" s="170"/>
    </row>
    <row r="22" spans="1:4" ht="15.75">
      <c r="A22" s="109" t="s">
        <v>640</v>
      </c>
      <c r="B22" s="291"/>
      <c r="C22" s="176">
        <f>SUM(C15:C21)</f>
        <v>0</v>
      </c>
      <c r="D22" s="176">
        <f>SUM(D15:D21)</f>
        <v>0</v>
      </c>
    </row>
    <row r="25" spans="1:4" ht="30">
      <c r="A25" s="41" t="s">
        <v>1102</v>
      </c>
      <c r="B25" s="69" t="s">
        <v>766</v>
      </c>
      <c r="C25" s="69" t="s">
        <v>18</v>
      </c>
      <c r="D25" s="115" t="s">
        <v>19</v>
      </c>
    </row>
    <row r="26" spans="1:4">
      <c r="A26" s="39" t="s">
        <v>146</v>
      </c>
      <c r="B26" s="39"/>
      <c r="C26" s="29"/>
      <c r="D26" s="29"/>
    </row>
    <row r="27" spans="1:4">
      <c r="A27" s="65" t="s">
        <v>147</v>
      </c>
      <c r="B27" s="39"/>
      <c r="C27" s="29"/>
      <c r="D27" s="29"/>
    </row>
    <row r="28" spans="1:4">
      <c r="A28" s="39" t="s">
        <v>148</v>
      </c>
      <c r="B28" s="39"/>
      <c r="C28" s="29"/>
      <c r="D28" s="29"/>
    </row>
    <row r="29" spans="1:4">
      <c r="A29" s="39" t="s">
        <v>149</v>
      </c>
      <c r="B29" s="39"/>
      <c r="C29" s="29"/>
      <c r="D29" s="29"/>
    </row>
    <row r="30" spans="1:4">
      <c r="A30" s="39" t="s">
        <v>150</v>
      </c>
      <c r="B30" s="39"/>
      <c r="C30" s="29"/>
      <c r="D30" s="29"/>
    </row>
    <row r="31" spans="1:4">
      <c r="A31" s="39" t="s">
        <v>151</v>
      </c>
      <c r="B31" s="39"/>
      <c r="C31" s="29"/>
      <c r="D31" s="29"/>
    </row>
    <row r="32" spans="1:4">
      <c r="A32" s="39" t="s">
        <v>152</v>
      </c>
      <c r="B32" s="39"/>
      <c r="C32" s="29"/>
      <c r="D32" s="29"/>
    </row>
    <row r="33" spans="1:4">
      <c r="A33" s="39" t="s">
        <v>153</v>
      </c>
      <c r="B33" s="39"/>
      <c r="C33" s="29"/>
      <c r="D33" s="29"/>
    </row>
    <row r="34" spans="1:4">
      <c r="A34" s="116" t="s">
        <v>761</v>
      </c>
      <c r="B34" s="99"/>
      <c r="C34" s="103"/>
      <c r="D34" s="103"/>
    </row>
    <row r="35" spans="1:4" ht="30">
      <c r="A35" s="66" t="s">
        <v>754</v>
      </c>
      <c r="B35" s="39"/>
      <c r="C35" s="29"/>
      <c r="D35" s="29"/>
    </row>
    <row r="36" spans="1:4" ht="30">
      <c r="A36" s="66" t="s">
        <v>755</v>
      </c>
      <c r="B36" s="39"/>
      <c r="C36" s="29"/>
      <c r="D36" s="29"/>
    </row>
    <row r="37" spans="1:4">
      <c r="A37" s="67" t="s">
        <v>756</v>
      </c>
      <c r="B37" s="39"/>
      <c r="C37" s="29"/>
      <c r="D37" s="29"/>
    </row>
    <row r="38" spans="1:4">
      <c r="A38" s="67" t="s">
        <v>757</v>
      </c>
      <c r="B38" s="39"/>
      <c r="C38" s="29"/>
      <c r="D38" s="29"/>
    </row>
    <row r="39" spans="1:4">
      <c r="A39" s="39" t="s">
        <v>759</v>
      </c>
      <c r="B39" s="39"/>
      <c r="C39" s="29"/>
      <c r="D39" s="29"/>
    </row>
    <row r="40" spans="1:4">
      <c r="A40" s="43" t="s">
        <v>758</v>
      </c>
      <c r="B40" s="39"/>
      <c r="C40" s="29"/>
      <c r="D40" s="29"/>
    </row>
    <row r="41" spans="1:4" ht="31.5">
      <c r="A41" s="68" t="s">
        <v>760</v>
      </c>
      <c r="B41" s="22"/>
      <c r="C41" s="29"/>
      <c r="D41" s="29"/>
    </row>
    <row r="42" spans="1:4" ht="15.75">
      <c r="A42" s="109" t="s">
        <v>640</v>
      </c>
      <c r="B42" s="110"/>
      <c r="C42" s="103"/>
      <c r="D42" s="103"/>
    </row>
  </sheetData>
  <mergeCells count="3">
    <mergeCell ref="A1:D1"/>
    <mergeCell ref="A2:D2"/>
    <mergeCell ref="A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headerFooter>
    <oddHeader>&amp;C5/2021.(V.26.) önkormányzati rendelete 11. számú melléklete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H69"/>
  <sheetViews>
    <sheetView view="pageLayout" zoomScaleNormal="100" workbookViewId="0">
      <selection activeCell="D3" sqref="D3:H3"/>
    </sheetView>
  </sheetViews>
  <sheetFormatPr defaultRowHeight="1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ht="22.5" customHeight="1">
      <c r="A1" s="304" t="s">
        <v>1116</v>
      </c>
      <c r="B1" s="305"/>
      <c r="C1" s="305"/>
      <c r="D1" s="305"/>
      <c r="E1" s="301"/>
      <c r="F1" s="301"/>
      <c r="G1" s="301"/>
      <c r="H1" s="301"/>
    </row>
    <row r="2" spans="1:8" ht="48.75" customHeight="1">
      <c r="A2" s="307" t="s">
        <v>787</v>
      </c>
      <c r="B2" s="305"/>
      <c r="C2" s="305"/>
      <c r="D2" s="306"/>
      <c r="E2" s="301"/>
      <c r="F2" s="301"/>
      <c r="G2" s="301"/>
      <c r="H2" s="301"/>
    </row>
    <row r="3" spans="1:8" ht="21" customHeight="1">
      <c r="A3" s="61"/>
      <c r="B3" s="62"/>
      <c r="C3" s="62"/>
      <c r="D3" s="303"/>
      <c r="E3" s="303"/>
      <c r="F3" s="303"/>
      <c r="G3" s="303"/>
      <c r="H3" s="303"/>
    </row>
    <row r="4" spans="1:8">
      <c r="A4" s="4" t="s">
        <v>750</v>
      </c>
    </row>
    <row r="5" spans="1:8" ht="51.75">
      <c r="A5" s="40" t="s">
        <v>725</v>
      </c>
      <c r="B5" s="3" t="s">
        <v>165</v>
      </c>
      <c r="C5" s="81" t="s">
        <v>0</v>
      </c>
      <c r="D5" s="81" t="s">
        <v>1</v>
      </c>
      <c r="E5" s="81" t="s">
        <v>118</v>
      </c>
      <c r="F5" s="81" t="s">
        <v>119</v>
      </c>
      <c r="G5" s="81" t="s">
        <v>120</v>
      </c>
      <c r="H5" s="81" t="s">
        <v>121</v>
      </c>
    </row>
    <row r="6" spans="1:8">
      <c r="A6" s="12" t="s">
        <v>516</v>
      </c>
      <c r="B6" s="5" t="s">
        <v>301</v>
      </c>
      <c r="C6" s="29"/>
      <c r="D6" s="29">
        <v>45078751</v>
      </c>
      <c r="E6" s="29"/>
      <c r="F6" s="29"/>
      <c r="G6" s="29"/>
      <c r="H6" s="29"/>
    </row>
    <row r="7" spans="1:8">
      <c r="A7" s="18" t="s">
        <v>302</v>
      </c>
      <c r="B7" s="18" t="s">
        <v>301</v>
      </c>
      <c r="C7" s="29"/>
      <c r="D7" s="29"/>
      <c r="E7" s="29"/>
      <c r="F7" s="29"/>
      <c r="G7" s="29"/>
      <c r="H7" s="29"/>
    </row>
    <row r="8" spans="1:8">
      <c r="A8" s="18" t="s">
        <v>303</v>
      </c>
      <c r="B8" s="18" t="s">
        <v>301</v>
      </c>
      <c r="C8" s="29"/>
      <c r="D8" s="29"/>
      <c r="E8" s="29"/>
      <c r="F8" s="29"/>
      <c r="G8" s="29"/>
      <c r="H8" s="29"/>
    </row>
    <row r="9" spans="1:8" ht="30">
      <c r="A9" s="12" t="s">
        <v>304</v>
      </c>
      <c r="B9" s="5" t="s">
        <v>305</v>
      </c>
      <c r="C9" s="29"/>
      <c r="D9" s="29"/>
      <c r="E9" s="29"/>
      <c r="F9" s="29"/>
      <c r="G9" s="29"/>
      <c r="H9" s="29"/>
    </row>
    <row r="10" spans="1:8">
      <c r="A10" s="12" t="s">
        <v>515</v>
      </c>
      <c r="B10" s="5" t="s">
        <v>306</v>
      </c>
      <c r="C10" s="29"/>
      <c r="D10" s="29"/>
      <c r="E10" s="29"/>
      <c r="F10" s="29">
        <v>45078751</v>
      </c>
      <c r="G10" s="29"/>
      <c r="H10" s="29">
        <v>45078751</v>
      </c>
    </row>
    <row r="11" spans="1:8">
      <c r="A11" s="18" t="s">
        <v>302</v>
      </c>
      <c r="B11" s="18" t="s">
        <v>306</v>
      </c>
      <c r="C11" s="29"/>
      <c r="D11" s="29"/>
      <c r="E11" s="29"/>
      <c r="F11" s="29"/>
      <c r="G11" s="29"/>
      <c r="H11" s="29"/>
    </row>
    <row r="12" spans="1:8">
      <c r="A12" s="18" t="s">
        <v>303</v>
      </c>
      <c r="B12" s="18" t="s">
        <v>307</v>
      </c>
      <c r="C12" s="29"/>
      <c r="D12" s="29"/>
      <c r="E12" s="29"/>
      <c r="F12" s="29"/>
      <c r="G12" s="29"/>
      <c r="H12" s="29"/>
    </row>
    <row r="13" spans="1:8">
      <c r="A13" s="11" t="s">
        <v>514</v>
      </c>
      <c r="B13" s="7" t="s">
        <v>308</v>
      </c>
      <c r="C13" s="29"/>
      <c r="D13" s="29">
        <v>45078751</v>
      </c>
      <c r="E13" s="29"/>
      <c r="F13" s="29">
        <v>45078751</v>
      </c>
      <c r="G13" s="29"/>
      <c r="H13" s="29">
        <v>45078751</v>
      </c>
    </row>
    <row r="14" spans="1:8">
      <c r="A14" s="20" t="s">
        <v>519</v>
      </c>
      <c r="B14" s="5" t="s">
        <v>309</v>
      </c>
      <c r="C14" s="29"/>
      <c r="D14" s="29"/>
      <c r="E14" s="29"/>
      <c r="F14" s="29"/>
      <c r="G14" s="29"/>
      <c r="H14" s="29"/>
    </row>
    <row r="15" spans="1:8">
      <c r="A15" s="18" t="s">
        <v>310</v>
      </c>
      <c r="B15" s="18" t="s">
        <v>309</v>
      </c>
      <c r="C15" s="29"/>
      <c r="D15" s="29"/>
      <c r="E15" s="29"/>
      <c r="F15" s="29"/>
      <c r="G15" s="29"/>
      <c r="H15" s="29"/>
    </row>
    <row r="16" spans="1:8">
      <c r="A16" s="18" t="s">
        <v>311</v>
      </c>
      <c r="B16" s="18" t="s">
        <v>309</v>
      </c>
      <c r="C16" s="29"/>
      <c r="D16" s="29"/>
      <c r="E16" s="29"/>
      <c r="F16" s="29"/>
      <c r="G16" s="29"/>
      <c r="H16" s="29"/>
    </row>
    <row r="17" spans="1:8">
      <c r="A17" s="20" t="s">
        <v>520</v>
      </c>
      <c r="B17" s="5" t="s">
        <v>312</v>
      </c>
      <c r="C17" s="29"/>
      <c r="D17" s="29"/>
      <c r="E17" s="29"/>
      <c r="F17" s="29"/>
      <c r="G17" s="29"/>
      <c r="H17" s="29"/>
    </row>
    <row r="18" spans="1:8">
      <c r="A18" s="18" t="s">
        <v>303</v>
      </c>
      <c r="B18" s="18" t="s">
        <v>312</v>
      </c>
      <c r="C18" s="29"/>
      <c r="D18" s="29"/>
      <c r="E18" s="29"/>
      <c r="F18" s="29"/>
      <c r="G18" s="29"/>
      <c r="H18" s="29"/>
    </row>
    <row r="19" spans="1:8">
      <c r="A19" s="13" t="s">
        <v>313</v>
      </c>
      <c r="B19" s="5" t="s">
        <v>314</v>
      </c>
      <c r="C19" s="29"/>
      <c r="D19" s="29"/>
      <c r="E19" s="29"/>
      <c r="F19" s="29"/>
      <c r="G19" s="29"/>
      <c r="H19" s="29"/>
    </row>
    <row r="20" spans="1:8">
      <c r="A20" s="13" t="s">
        <v>521</v>
      </c>
      <c r="B20" s="5" t="s">
        <v>315</v>
      </c>
      <c r="C20" s="29"/>
      <c r="D20" s="29"/>
      <c r="E20" s="29"/>
      <c r="F20" s="29"/>
      <c r="G20" s="29"/>
      <c r="H20" s="29"/>
    </row>
    <row r="21" spans="1:8">
      <c r="A21" s="18" t="s">
        <v>311</v>
      </c>
      <c r="B21" s="18" t="s">
        <v>315</v>
      </c>
      <c r="C21" s="29"/>
      <c r="D21" s="29"/>
      <c r="E21" s="29"/>
      <c r="F21" s="29"/>
      <c r="G21" s="29"/>
      <c r="H21" s="29"/>
    </row>
    <row r="22" spans="1:8">
      <c r="A22" s="18" t="s">
        <v>303</v>
      </c>
      <c r="B22" s="18" t="s">
        <v>315</v>
      </c>
      <c r="C22" s="29"/>
      <c r="D22" s="29"/>
      <c r="E22" s="29"/>
      <c r="F22" s="29"/>
      <c r="G22" s="29"/>
      <c r="H22" s="29"/>
    </row>
    <row r="23" spans="1:8">
      <c r="A23" s="21" t="s">
        <v>517</v>
      </c>
      <c r="B23" s="7" t="s">
        <v>316</v>
      </c>
      <c r="C23" s="29"/>
      <c r="D23" s="29"/>
      <c r="E23" s="29"/>
      <c r="F23" s="29"/>
      <c r="G23" s="29"/>
      <c r="H23" s="29"/>
    </row>
    <row r="24" spans="1:8">
      <c r="A24" s="20" t="s">
        <v>317</v>
      </c>
      <c r="B24" s="5" t="s">
        <v>318</v>
      </c>
      <c r="C24" s="29"/>
      <c r="D24" s="29"/>
      <c r="E24" s="29"/>
      <c r="F24" s="29"/>
      <c r="G24" s="29"/>
      <c r="H24" s="29"/>
    </row>
    <row r="25" spans="1:8">
      <c r="A25" s="20" t="s">
        <v>319</v>
      </c>
      <c r="B25" s="5" t="s">
        <v>320</v>
      </c>
      <c r="C25" s="29"/>
      <c r="D25" s="29"/>
      <c r="E25" s="29"/>
      <c r="F25" s="29"/>
      <c r="G25" s="29"/>
      <c r="H25" s="29"/>
    </row>
    <row r="26" spans="1:8">
      <c r="A26" s="20" t="s">
        <v>323</v>
      </c>
      <c r="B26" s="5" t="s">
        <v>324</v>
      </c>
      <c r="C26" s="29"/>
      <c r="D26" s="29"/>
      <c r="E26" s="29"/>
      <c r="F26" s="29"/>
      <c r="G26" s="29"/>
      <c r="H26" s="29"/>
    </row>
    <row r="27" spans="1:8">
      <c r="A27" s="20" t="s">
        <v>325</v>
      </c>
      <c r="B27" s="5" t="s">
        <v>326</v>
      </c>
      <c r="C27" s="29"/>
      <c r="D27" s="29"/>
      <c r="E27" s="29"/>
      <c r="F27" s="29"/>
      <c r="G27" s="29"/>
      <c r="H27" s="29"/>
    </row>
    <row r="28" spans="1:8">
      <c r="A28" s="20" t="s">
        <v>327</v>
      </c>
      <c r="B28" s="5" t="s">
        <v>328</v>
      </c>
      <c r="C28" s="29"/>
      <c r="D28" s="29"/>
      <c r="E28" s="29"/>
      <c r="F28" s="29"/>
      <c r="G28" s="29"/>
      <c r="H28" s="29"/>
    </row>
    <row r="29" spans="1:8">
      <c r="A29" s="117" t="s">
        <v>518</v>
      </c>
      <c r="B29" s="118" t="s">
        <v>329</v>
      </c>
      <c r="C29" s="85"/>
      <c r="D29" s="85"/>
      <c r="E29" s="85"/>
      <c r="F29" s="85"/>
      <c r="G29" s="85"/>
      <c r="H29" s="85"/>
    </row>
    <row r="30" spans="1:8">
      <c r="A30" s="20" t="s">
        <v>330</v>
      </c>
      <c r="B30" s="5" t="s">
        <v>331</v>
      </c>
      <c r="C30" s="29"/>
      <c r="D30" s="29"/>
      <c r="E30" s="29"/>
      <c r="F30" s="29"/>
      <c r="G30" s="29"/>
      <c r="H30" s="29"/>
    </row>
    <row r="31" spans="1:8">
      <c r="A31" s="12" t="s">
        <v>332</v>
      </c>
      <c r="B31" s="5" t="s">
        <v>333</v>
      </c>
      <c r="C31" s="29"/>
      <c r="D31" s="29"/>
      <c r="E31" s="29"/>
      <c r="F31" s="29"/>
      <c r="G31" s="29"/>
      <c r="H31" s="29"/>
    </row>
    <row r="32" spans="1:8">
      <c r="A32" s="20" t="s">
        <v>522</v>
      </c>
      <c r="B32" s="5" t="s">
        <v>334</v>
      </c>
      <c r="C32" s="29"/>
      <c r="D32" s="29"/>
      <c r="E32" s="29"/>
      <c r="F32" s="29"/>
      <c r="G32" s="29"/>
      <c r="H32" s="29"/>
    </row>
    <row r="33" spans="1:8">
      <c r="A33" s="18" t="s">
        <v>303</v>
      </c>
      <c r="B33" s="18" t="s">
        <v>334</v>
      </c>
      <c r="C33" s="29"/>
      <c r="D33" s="29"/>
      <c r="E33" s="29"/>
      <c r="F33" s="29"/>
      <c r="G33" s="29"/>
      <c r="H33" s="29"/>
    </row>
    <row r="34" spans="1:8">
      <c r="A34" s="20" t="s">
        <v>523</v>
      </c>
      <c r="B34" s="5" t="s">
        <v>335</v>
      </c>
      <c r="C34" s="29"/>
      <c r="D34" s="29"/>
      <c r="E34" s="29"/>
      <c r="F34" s="29"/>
      <c r="G34" s="29"/>
      <c r="H34" s="29"/>
    </row>
    <row r="35" spans="1:8">
      <c r="A35" s="18" t="s">
        <v>336</v>
      </c>
      <c r="B35" s="18" t="s">
        <v>335</v>
      </c>
      <c r="C35" s="29"/>
      <c r="D35" s="29"/>
      <c r="E35" s="29"/>
      <c r="F35" s="29"/>
      <c r="G35" s="29"/>
      <c r="H35" s="29"/>
    </row>
    <row r="36" spans="1:8">
      <c r="A36" s="18" t="s">
        <v>337</v>
      </c>
      <c r="B36" s="18" t="s">
        <v>335</v>
      </c>
      <c r="C36" s="29"/>
      <c r="D36" s="29"/>
      <c r="E36" s="29"/>
      <c r="F36" s="29"/>
      <c r="G36" s="29"/>
      <c r="H36" s="29"/>
    </row>
    <row r="37" spans="1:8">
      <c r="A37" s="18" t="s">
        <v>338</v>
      </c>
      <c r="B37" s="18" t="s">
        <v>335</v>
      </c>
      <c r="C37" s="29"/>
      <c r="D37" s="29"/>
      <c r="E37" s="29"/>
      <c r="F37" s="29"/>
      <c r="G37" s="29"/>
      <c r="H37" s="29"/>
    </row>
    <row r="38" spans="1:8">
      <c r="A38" s="18" t="s">
        <v>303</v>
      </c>
      <c r="B38" s="18" t="s">
        <v>335</v>
      </c>
      <c r="C38" s="29"/>
      <c r="D38" s="29"/>
      <c r="E38" s="29"/>
      <c r="F38" s="29"/>
      <c r="G38" s="29"/>
      <c r="H38" s="29"/>
    </row>
    <row r="39" spans="1:8">
      <c r="A39" s="117" t="s">
        <v>524</v>
      </c>
      <c r="B39" s="118" t="s">
        <v>339</v>
      </c>
      <c r="C39" s="85"/>
      <c r="D39" s="85"/>
      <c r="E39" s="85"/>
      <c r="F39" s="85"/>
      <c r="G39" s="85"/>
      <c r="H39" s="85"/>
    </row>
    <row r="42" spans="1:8" ht="51.75">
      <c r="A42" s="40" t="s">
        <v>725</v>
      </c>
      <c r="B42" s="3" t="s">
        <v>165</v>
      </c>
      <c r="C42" s="81" t="s">
        <v>0</v>
      </c>
      <c r="D42" s="81" t="s">
        <v>1</v>
      </c>
      <c r="E42" s="81" t="s">
        <v>118</v>
      </c>
      <c r="F42" s="81" t="s">
        <v>119</v>
      </c>
      <c r="G42" s="81" t="s">
        <v>120</v>
      </c>
      <c r="H42" s="81" t="s">
        <v>121</v>
      </c>
    </row>
    <row r="43" spans="1:8">
      <c r="A43" s="20" t="s">
        <v>588</v>
      </c>
      <c r="B43" s="5" t="s">
        <v>427</v>
      </c>
      <c r="C43" s="29"/>
      <c r="D43" s="29"/>
      <c r="E43" s="29"/>
      <c r="F43" s="29"/>
      <c r="G43" s="29"/>
      <c r="H43" s="29"/>
    </row>
    <row r="44" spans="1:8">
      <c r="A44" s="47" t="s">
        <v>302</v>
      </c>
      <c r="B44" s="47" t="s">
        <v>427</v>
      </c>
      <c r="C44" s="29"/>
      <c r="D44" s="29"/>
      <c r="E44" s="29"/>
      <c r="F44" s="29"/>
      <c r="G44" s="29"/>
      <c r="H44" s="29"/>
    </row>
    <row r="45" spans="1:8" ht="30">
      <c r="A45" s="12" t="s">
        <v>428</v>
      </c>
      <c r="B45" s="5" t="s">
        <v>429</v>
      </c>
      <c r="C45" s="29"/>
      <c r="D45" s="29"/>
      <c r="E45" s="29"/>
      <c r="F45" s="29"/>
      <c r="G45" s="29"/>
      <c r="H45" s="29"/>
    </row>
    <row r="46" spans="1:8">
      <c r="A46" s="20" t="s">
        <v>637</v>
      </c>
      <c r="B46" s="5" t="s">
        <v>430</v>
      </c>
      <c r="C46" s="29"/>
      <c r="D46" s="29"/>
      <c r="E46" s="29"/>
      <c r="F46" s="29"/>
      <c r="G46" s="29"/>
      <c r="H46" s="29"/>
    </row>
    <row r="47" spans="1:8">
      <c r="A47" s="47" t="s">
        <v>302</v>
      </c>
      <c r="B47" s="47" t="s">
        <v>430</v>
      </c>
      <c r="C47" s="29"/>
      <c r="D47" s="29"/>
      <c r="E47" s="29"/>
      <c r="F47" s="29"/>
      <c r="G47" s="29"/>
      <c r="H47" s="29"/>
    </row>
    <row r="48" spans="1:8">
      <c r="A48" s="11" t="s">
        <v>608</v>
      </c>
      <c r="B48" s="7" t="s">
        <v>431</v>
      </c>
      <c r="C48" s="29"/>
      <c r="D48" s="29"/>
      <c r="E48" s="29"/>
      <c r="F48" s="29"/>
      <c r="G48" s="29"/>
      <c r="H48" s="29"/>
    </row>
    <row r="49" spans="1:8">
      <c r="A49" s="12" t="s">
        <v>638</v>
      </c>
      <c r="B49" s="5" t="s">
        <v>432</v>
      </c>
      <c r="C49" s="29"/>
      <c r="D49" s="29"/>
      <c r="E49" s="29"/>
      <c r="F49" s="29"/>
      <c r="G49" s="29"/>
      <c r="H49" s="29"/>
    </row>
    <row r="50" spans="1:8">
      <c r="A50" s="47" t="s">
        <v>310</v>
      </c>
      <c r="B50" s="47" t="s">
        <v>432</v>
      </c>
      <c r="C50" s="29"/>
      <c r="D50" s="29"/>
      <c r="E50" s="29"/>
      <c r="F50" s="29"/>
      <c r="G50" s="29"/>
      <c r="H50" s="29"/>
    </row>
    <row r="51" spans="1:8">
      <c r="A51" s="20" t="s">
        <v>433</v>
      </c>
      <c r="B51" s="5" t="s">
        <v>434</v>
      </c>
      <c r="C51" s="29"/>
      <c r="D51" s="29"/>
      <c r="E51" s="29"/>
      <c r="F51" s="29"/>
      <c r="G51" s="29"/>
      <c r="H51" s="29"/>
    </row>
    <row r="52" spans="1:8">
      <c r="A52" s="13" t="s">
        <v>639</v>
      </c>
      <c r="B52" s="5" t="s">
        <v>435</v>
      </c>
      <c r="C52" s="29"/>
      <c r="D52" s="29"/>
      <c r="E52" s="29"/>
      <c r="F52" s="29"/>
      <c r="G52" s="29"/>
      <c r="H52" s="29"/>
    </row>
    <row r="53" spans="1:8">
      <c r="A53" s="47" t="s">
        <v>311</v>
      </c>
      <c r="B53" s="47" t="s">
        <v>435</v>
      </c>
      <c r="C53" s="29"/>
      <c r="D53" s="29"/>
      <c r="E53" s="29"/>
      <c r="F53" s="29"/>
      <c r="G53" s="29"/>
      <c r="H53" s="29"/>
    </row>
    <row r="54" spans="1:8">
      <c r="A54" s="20" t="s">
        <v>436</v>
      </c>
      <c r="B54" s="5" t="s">
        <v>437</v>
      </c>
      <c r="C54" s="29"/>
      <c r="D54" s="29"/>
      <c r="E54" s="29"/>
      <c r="F54" s="29"/>
      <c r="G54" s="29"/>
      <c r="H54" s="29"/>
    </row>
    <row r="55" spans="1:8">
      <c r="A55" s="21" t="s">
        <v>609</v>
      </c>
      <c r="B55" s="7" t="s">
        <v>438</v>
      </c>
      <c r="C55" s="29"/>
      <c r="D55" s="29"/>
      <c r="E55" s="29"/>
      <c r="F55" s="29"/>
      <c r="G55" s="29"/>
      <c r="H55" s="29"/>
    </row>
    <row r="56" spans="1:8">
      <c r="A56" s="21" t="s">
        <v>442</v>
      </c>
      <c r="B56" s="7" t="s">
        <v>443</v>
      </c>
      <c r="C56" s="29"/>
      <c r="D56" s="29"/>
      <c r="E56" s="29"/>
      <c r="F56" s="29"/>
      <c r="G56" s="29"/>
      <c r="H56" s="29"/>
    </row>
    <row r="57" spans="1:8">
      <c r="A57" s="21" t="s">
        <v>444</v>
      </c>
      <c r="B57" s="7" t="s">
        <v>445</v>
      </c>
      <c r="C57" s="29"/>
      <c r="D57" s="29"/>
      <c r="E57" s="29"/>
      <c r="F57" s="29"/>
      <c r="G57" s="29"/>
      <c r="H57" s="29"/>
    </row>
    <row r="58" spans="1:8">
      <c r="A58" s="21" t="s">
        <v>448</v>
      </c>
      <c r="B58" s="7" t="s">
        <v>449</v>
      </c>
      <c r="C58" s="29"/>
      <c r="D58" s="29"/>
      <c r="E58" s="29"/>
      <c r="F58" s="29"/>
      <c r="G58" s="29"/>
      <c r="H58" s="29"/>
    </row>
    <row r="59" spans="1:8">
      <c r="A59" s="11" t="s">
        <v>749</v>
      </c>
      <c r="B59" s="7" t="s">
        <v>450</v>
      </c>
      <c r="C59" s="29"/>
      <c r="D59" s="29"/>
      <c r="E59" s="29"/>
      <c r="F59" s="29"/>
      <c r="G59" s="29"/>
      <c r="H59" s="29"/>
    </row>
    <row r="60" spans="1:8">
      <c r="A60" s="15" t="s">
        <v>451</v>
      </c>
      <c r="B60" s="7" t="s">
        <v>450</v>
      </c>
      <c r="C60" s="29"/>
      <c r="D60" s="29"/>
      <c r="E60" s="29"/>
      <c r="F60" s="29"/>
      <c r="G60" s="29"/>
      <c r="H60" s="29"/>
    </row>
    <row r="61" spans="1:8">
      <c r="A61" s="119" t="s">
        <v>611</v>
      </c>
      <c r="B61" s="120" t="s">
        <v>452</v>
      </c>
      <c r="C61" s="108"/>
      <c r="D61" s="108"/>
      <c r="E61" s="108"/>
      <c r="F61" s="108"/>
      <c r="G61" s="108"/>
      <c r="H61" s="108"/>
    </row>
    <row r="62" spans="1:8">
      <c r="A62" s="12" t="s">
        <v>453</v>
      </c>
      <c r="B62" s="5" t="s">
        <v>454</v>
      </c>
      <c r="C62" s="29"/>
      <c r="D62" s="29"/>
      <c r="E62" s="29"/>
      <c r="F62" s="29"/>
      <c r="G62" s="29"/>
      <c r="H62" s="29"/>
    </row>
    <row r="63" spans="1:8">
      <c r="A63" s="13" t="s">
        <v>455</v>
      </c>
      <c r="B63" s="5" t="s">
        <v>456</v>
      </c>
      <c r="C63" s="29"/>
      <c r="D63" s="29"/>
      <c r="E63" s="29"/>
      <c r="F63" s="29"/>
      <c r="G63" s="29"/>
      <c r="H63" s="29"/>
    </row>
    <row r="64" spans="1:8">
      <c r="A64" s="20" t="s">
        <v>457</v>
      </c>
      <c r="B64" s="5" t="s">
        <v>458</v>
      </c>
      <c r="C64" s="29"/>
      <c r="D64" s="29"/>
      <c r="E64" s="29"/>
      <c r="F64" s="29"/>
      <c r="G64" s="29"/>
      <c r="H64" s="29"/>
    </row>
    <row r="65" spans="1:8">
      <c r="A65" s="20" t="s">
        <v>593</v>
      </c>
      <c r="B65" s="5" t="s">
        <v>459</v>
      </c>
      <c r="C65" s="29"/>
      <c r="D65" s="29"/>
      <c r="E65" s="29"/>
      <c r="F65" s="29"/>
      <c r="G65" s="29"/>
      <c r="H65" s="29"/>
    </row>
    <row r="66" spans="1:8">
      <c r="A66" s="47" t="s">
        <v>336</v>
      </c>
      <c r="B66" s="47" t="s">
        <v>459</v>
      </c>
      <c r="C66" s="29"/>
      <c r="D66" s="29"/>
      <c r="E66" s="29"/>
      <c r="F66" s="29"/>
      <c r="G66" s="29"/>
      <c r="H66" s="29"/>
    </row>
    <row r="67" spans="1:8">
      <c r="A67" s="47" t="s">
        <v>337</v>
      </c>
      <c r="B67" s="47" t="s">
        <v>459</v>
      </c>
      <c r="C67" s="29"/>
      <c r="D67" s="29"/>
      <c r="E67" s="29"/>
      <c r="F67" s="29"/>
      <c r="G67" s="29"/>
      <c r="H67" s="29"/>
    </row>
    <row r="68" spans="1:8">
      <c r="A68" s="48" t="s">
        <v>338</v>
      </c>
      <c r="B68" s="48" t="s">
        <v>459</v>
      </c>
      <c r="C68" s="29"/>
      <c r="D68" s="29"/>
      <c r="E68" s="29"/>
      <c r="F68" s="29"/>
      <c r="G68" s="29"/>
      <c r="H68" s="29"/>
    </row>
    <row r="69" spans="1:8">
      <c r="A69" s="121" t="s">
        <v>612</v>
      </c>
      <c r="B69" s="120" t="s">
        <v>460</v>
      </c>
      <c r="C69" s="108"/>
      <c r="D69" s="108"/>
      <c r="E69" s="108"/>
      <c r="F69" s="108"/>
      <c r="G69" s="108"/>
      <c r="H69" s="108"/>
    </row>
  </sheetData>
  <mergeCells count="3">
    <mergeCell ref="A1:H1"/>
    <mergeCell ref="A2:H2"/>
    <mergeCell ref="D3:H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  <headerFooter>
    <oddHeader>&amp;C5/2021.(V.26.) önkormányzati rendelete 12. számú melléklete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18"/>
  <sheetViews>
    <sheetView view="pageLayout" zoomScaleNormal="100" workbookViewId="0">
      <selection activeCell="B3" sqref="B3:E3"/>
    </sheetView>
  </sheetViews>
  <sheetFormatPr defaultRowHeight="15"/>
  <cols>
    <col min="1" max="1" width="69.28515625" customWidth="1"/>
    <col min="2" max="2" width="14.5703125" customWidth="1"/>
    <col min="3" max="5" width="16.42578125" customWidth="1"/>
  </cols>
  <sheetData>
    <row r="1" spans="1:5" ht="23.25" customHeight="1">
      <c r="A1" s="304" t="s">
        <v>1116</v>
      </c>
      <c r="B1" s="305"/>
      <c r="C1" s="305"/>
      <c r="D1" s="305"/>
      <c r="E1" s="305"/>
    </row>
    <row r="2" spans="1:5" ht="25.5" customHeight="1">
      <c r="A2" s="355" t="s">
        <v>788</v>
      </c>
      <c r="B2" s="305"/>
      <c r="C2" s="305"/>
      <c r="D2" s="305"/>
      <c r="E2" s="305"/>
    </row>
    <row r="3" spans="1:5" ht="21.75" customHeight="1">
      <c r="A3" s="71"/>
      <c r="B3" s="347"/>
      <c r="C3" s="347"/>
      <c r="D3" s="347"/>
      <c r="E3" s="347"/>
    </row>
    <row r="4" spans="1:5" ht="20.25" customHeight="1">
      <c r="A4" s="4" t="s">
        <v>750</v>
      </c>
    </row>
    <row r="5" spans="1:5">
      <c r="A5" s="351" t="s">
        <v>725</v>
      </c>
      <c r="B5" s="318" t="s">
        <v>165</v>
      </c>
      <c r="C5" s="352" t="s">
        <v>764</v>
      </c>
      <c r="D5" s="353"/>
      <c r="E5" s="354"/>
    </row>
    <row r="6" spans="1:5" ht="30.75" customHeight="1">
      <c r="A6" s="343"/>
      <c r="B6" s="319"/>
      <c r="C6" s="70" t="s">
        <v>766</v>
      </c>
      <c r="D6" s="81" t="s">
        <v>18</v>
      </c>
      <c r="E6" s="70" t="s">
        <v>19</v>
      </c>
    </row>
    <row r="7" spans="1:5" ht="30">
      <c r="A7" s="66" t="s">
        <v>762</v>
      </c>
      <c r="B7" s="5" t="s">
        <v>322</v>
      </c>
      <c r="C7" s="194">
        <v>15936526</v>
      </c>
      <c r="D7" s="194">
        <v>15936526</v>
      </c>
      <c r="E7" s="194">
        <v>13050657</v>
      </c>
    </row>
    <row r="8" spans="1:5" ht="30">
      <c r="A8" s="66" t="s">
        <v>763</v>
      </c>
      <c r="B8" s="5" t="s">
        <v>322</v>
      </c>
      <c r="C8" s="194"/>
      <c r="D8" s="194"/>
      <c r="E8" s="194"/>
    </row>
    <row r="9" spans="1:5" ht="18.75" customHeight="1">
      <c r="A9" s="40" t="s">
        <v>765</v>
      </c>
      <c r="B9" s="40"/>
      <c r="C9" s="194">
        <f>SUM(C7:C8)</f>
        <v>15936526</v>
      </c>
      <c r="D9" s="194">
        <f>SUM(D7:D8)</f>
        <v>15936526</v>
      </c>
      <c r="E9" s="194">
        <f>SUM(E7:E8)</f>
        <v>13050657</v>
      </c>
    </row>
    <row r="14" spans="1:5">
      <c r="A14" s="351" t="s">
        <v>725</v>
      </c>
      <c r="B14" s="318" t="s">
        <v>165</v>
      </c>
      <c r="C14" s="352" t="s">
        <v>752</v>
      </c>
      <c r="D14" s="353"/>
      <c r="E14" s="354"/>
    </row>
    <row r="15" spans="1:5">
      <c r="A15" s="343"/>
      <c r="B15" s="319"/>
      <c r="C15" s="70" t="s">
        <v>766</v>
      </c>
      <c r="D15" s="81" t="s">
        <v>18</v>
      </c>
      <c r="E15" s="70" t="s">
        <v>19</v>
      </c>
    </row>
    <row r="16" spans="1:5" ht="30">
      <c r="A16" s="66" t="s">
        <v>762</v>
      </c>
      <c r="B16" s="5" t="s">
        <v>322</v>
      </c>
      <c r="C16" s="191"/>
      <c r="D16" s="191"/>
      <c r="E16" s="191"/>
    </row>
    <row r="17" spans="1:5" ht="30">
      <c r="A17" s="66" t="s">
        <v>763</v>
      </c>
      <c r="B17" s="5" t="s">
        <v>322</v>
      </c>
      <c r="C17" s="191">
        <v>0</v>
      </c>
      <c r="D17" s="191">
        <v>0</v>
      </c>
      <c r="E17" s="191">
        <v>0</v>
      </c>
    </row>
    <row r="18" spans="1:5" ht="21" customHeight="1">
      <c r="A18" s="40" t="s">
        <v>765</v>
      </c>
      <c r="B18" s="40"/>
      <c r="C18" s="192">
        <f>SUM(C16:C17)</f>
        <v>0</v>
      </c>
      <c r="D18" s="192">
        <f>SUM(D16:D17)</f>
        <v>0</v>
      </c>
      <c r="E18" s="192">
        <f>SUM(E16:E17)</f>
        <v>0</v>
      </c>
    </row>
  </sheetData>
  <mergeCells count="9">
    <mergeCell ref="A14:A15"/>
    <mergeCell ref="B14:B15"/>
    <mergeCell ref="C14:E14"/>
    <mergeCell ref="A1:E1"/>
    <mergeCell ref="A2:E2"/>
    <mergeCell ref="A5:A6"/>
    <mergeCell ref="B5:B6"/>
    <mergeCell ref="C5:E5"/>
    <mergeCell ref="B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  <headerFooter>
    <oddHeader>&amp;C5/2021.(V.26.) önkormányzati rendelete 13. számú melléklete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39"/>
  <sheetViews>
    <sheetView view="pageLayout" zoomScaleNormal="100" workbookViewId="0">
      <selection activeCell="A3" sqref="A3:E3"/>
    </sheetView>
  </sheetViews>
  <sheetFormatPr defaultRowHeight="1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 ht="28.5" customHeight="1">
      <c r="A1" s="304" t="s">
        <v>1116</v>
      </c>
      <c r="B1" s="305"/>
      <c r="C1" s="305"/>
      <c r="D1" s="301"/>
      <c r="E1" s="301"/>
    </row>
    <row r="2" spans="1:5" ht="27" customHeight="1">
      <c r="A2" s="307" t="s">
        <v>789</v>
      </c>
      <c r="B2" s="302"/>
      <c r="C2" s="302"/>
      <c r="D2" s="301"/>
      <c r="E2" s="301"/>
    </row>
    <row r="3" spans="1:5" ht="18.75" customHeight="1">
      <c r="A3" s="356"/>
      <c r="B3" s="356"/>
      <c r="C3" s="356"/>
      <c r="D3" s="356"/>
      <c r="E3" s="356"/>
    </row>
    <row r="4" spans="1:5" ht="23.25" customHeight="1">
      <c r="A4" s="4" t="s">
        <v>750</v>
      </c>
    </row>
    <row r="5" spans="1:5" ht="26.25">
      <c r="A5" s="40" t="s">
        <v>725</v>
      </c>
      <c r="B5" s="3" t="s">
        <v>165</v>
      </c>
      <c r="C5" s="70" t="s">
        <v>766</v>
      </c>
      <c r="D5" s="81" t="s">
        <v>18</v>
      </c>
      <c r="E5" s="70" t="s">
        <v>19</v>
      </c>
    </row>
    <row r="6" spans="1:5">
      <c r="A6" s="154" t="s">
        <v>471</v>
      </c>
      <c r="B6" s="7" t="s">
        <v>242</v>
      </c>
      <c r="C6" s="167">
        <v>0</v>
      </c>
      <c r="D6" s="193"/>
      <c r="E6" s="167"/>
    </row>
    <row r="7" spans="1:5">
      <c r="A7" s="12" t="s">
        <v>472</v>
      </c>
      <c r="B7" s="6" t="s">
        <v>244</v>
      </c>
      <c r="C7" s="170"/>
      <c r="D7" s="170"/>
      <c r="E7" s="170"/>
    </row>
    <row r="8" spans="1:5">
      <c r="A8" s="12" t="s">
        <v>473</v>
      </c>
      <c r="B8" s="6" t="s">
        <v>244</v>
      </c>
      <c r="C8" s="170"/>
      <c r="D8" s="170"/>
      <c r="E8" s="170"/>
    </row>
    <row r="9" spans="1:5">
      <c r="A9" s="12" t="s">
        <v>474</v>
      </c>
      <c r="B9" s="6" t="s">
        <v>244</v>
      </c>
      <c r="C9" s="170"/>
      <c r="D9" s="170"/>
      <c r="E9" s="170"/>
    </row>
    <row r="10" spans="1:5">
      <c r="A10" s="12" t="s">
        <v>475</v>
      </c>
      <c r="B10" s="6" t="s">
        <v>244</v>
      </c>
      <c r="C10" s="170"/>
      <c r="D10" s="170"/>
      <c r="E10" s="170"/>
    </row>
    <row r="11" spans="1:5">
      <c r="A11" s="13" t="s">
        <v>476</v>
      </c>
      <c r="B11" s="6" t="s">
        <v>244</v>
      </c>
      <c r="C11" s="170"/>
      <c r="D11" s="170"/>
      <c r="E11" s="170"/>
    </row>
    <row r="12" spans="1:5">
      <c r="A12" s="13" t="s">
        <v>477</v>
      </c>
      <c r="B12" s="6" t="s">
        <v>244</v>
      </c>
      <c r="C12" s="170"/>
      <c r="D12" s="170"/>
      <c r="E12" s="170"/>
    </row>
    <row r="13" spans="1:5">
      <c r="A13" s="15" t="s">
        <v>5</v>
      </c>
      <c r="B13" s="14" t="s">
        <v>244</v>
      </c>
      <c r="C13" s="170"/>
      <c r="D13" s="170">
        <v>246545</v>
      </c>
      <c r="E13" s="170">
        <v>246545</v>
      </c>
    </row>
    <row r="14" spans="1:5">
      <c r="A14" s="12" t="s">
        <v>478</v>
      </c>
      <c r="B14" s="6" t="s">
        <v>245</v>
      </c>
      <c r="C14" s="170"/>
      <c r="D14" s="170"/>
      <c r="E14" s="170"/>
    </row>
    <row r="15" spans="1:5">
      <c r="A15" s="16" t="s">
        <v>4</v>
      </c>
      <c r="B15" s="14" t="s">
        <v>245</v>
      </c>
      <c r="C15" s="170">
        <f>SUM(C14)</f>
        <v>0</v>
      </c>
      <c r="D15" s="170">
        <f>SUM(D14)</f>
        <v>0</v>
      </c>
      <c r="E15" s="170">
        <f>SUM(E14)</f>
        <v>0</v>
      </c>
    </row>
    <row r="16" spans="1:5">
      <c r="A16" s="12" t="s">
        <v>479</v>
      </c>
      <c r="B16" s="6" t="s">
        <v>246</v>
      </c>
      <c r="C16" s="170"/>
      <c r="D16" s="170"/>
      <c r="E16" s="170"/>
    </row>
    <row r="17" spans="1:5">
      <c r="A17" s="12" t="s">
        <v>480</v>
      </c>
      <c r="B17" s="6" t="s">
        <v>246</v>
      </c>
      <c r="C17" s="170"/>
      <c r="D17" s="170"/>
      <c r="E17" s="170"/>
    </row>
    <row r="18" spans="1:5">
      <c r="A18" s="13" t="s">
        <v>481</v>
      </c>
      <c r="B18" s="6" t="s">
        <v>246</v>
      </c>
      <c r="C18" s="170"/>
      <c r="D18" s="170"/>
      <c r="E18" s="170"/>
    </row>
    <row r="19" spans="1:5">
      <c r="A19" s="13" t="s">
        <v>482</v>
      </c>
      <c r="B19" s="6" t="s">
        <v>246</v>
      </c>
      <c r="C19" s="170"/>
      <c r="D19" s="170"/>
      <c r="E19" s="170"/>
    </row>
    <row r="20" spans="1:5">
      <c r="A20" s="13" t="s">
        <v>483</v>
      </c>
      <c r="B20" s="6" t="s">
        <v>246</v>
      </c>
      <c r="C20" s="170"/>
      <c r="D20" s="170"/>
      <c r="E20" s="170"/>
    </row>
    <row r="21" spans="1:5" ht="30">
      <c r="A21" s="17" t="s">
        <v>484</v>
      </c>
      <c r="B21" s="6" t="s">
        <v>246</v>
      </c>
      <c r="C21" s="170"/>
      <c r="D21" s="170"/>
      <c r="E21" s="170"/>
    </row>
    <row r="22" spans="1:5">
      <c r="A22" s="11" t="s">
        <v>3</v>
      </c>
      <c r="B22" s="14" t="s">
        <v>246</v>
      </c>
      <c r="C22" s="170"/>
      <c r="D22" s="170">
        <f>SUM(D16:D21)</f>
        <v>0</v>
      </c>
      <c r="E22" s="170">
        <f>SUM(E16:E21)</f>
        <v>0</v>
      </c>
    </row>
    <row r="23" spans="1:5">
      <c r="A23" s="12" t="s">
        <v>485</v>
      </c>
      <c r="B23" s="6" t="s">
        <v>247</v>
      </c>
      <c r="C23" s="170"/>
      <c r="D23" s="170"/>
      <c r="E23" s="170"/>
    </row>
    <row r="24" spans="1:5">
      <c r="A24" s="12" t="s">
        <v>486</v>
      </c>
      <c r="B24" s="6" t="s">
        <v>247</v>
      </c>
      <c r="C24" s="170"/>
      <c r="D24" s="170">
        <v>0</v>
      </c>
      <c r="E24" s="170">
        <v>0</v>
      </c>
    </row>
    <row r="25" spans="1:5">
      <c r="A25" s="11" t="s">
        <v>2</v>
      </c>
      <c r="B25" s="8" t="s">
        <v>247</v>
      </c>
      <c r="C25" s="170">
        <f>SUM(C23:C24)</f>
        <v>0</v>
      </c>
      <c r="D25" s="170">
        <f>SUM(D23:D24)</f>
        <v>0</v>
      </c>
      <c r="E25" s="170">
        <f>SUM(E23:E24)</f>
        <v>0</v>
      </c>
    </row>
    <row r="26" spans="1:5">
      <c r="A26" s="12" t="s">
        <v>487</v>
      </c>
      <c r="B26" s="6" t="s">
        <v>248</v>
      </c>
      <c r="C26" s="170"/>
      <c r="D26" s="170"/>
      <c r="E26" s="170"/>
    </row>
    <row r="27" spans="1:5">
      <c r="A27" s="12" t="s">
        <v>488</v>
      </c>
      <c r="B27" s="6" t="s">
        <v>248</v>
      </c>
      <c r="C27" s="170"/>
      <c r="D27" s="170"/>
      <c r="E27" s="170"/>
    </row>
    <row r="28" spans="1:5">
      <c r="A28" s="13" t="s">
        <v>800</v>
      </c>
      <c r="B28" s="6" t="s">
        <v>248</v>
      </c>
      <c r="C28" s="170"/>
      <c r="D28" s="170"/>
      <c r="E28" s="170"/>
    </row>
    <row r="29" spans="1:5">
      <c r="A29" s="13" t="s">
        <v>489</v>
      </c>
      <c r="B29" s="6" t="s">
        <v>248</v>
      </c>
      <c r="C29" s="170"/>
      <c r="D29" s="170"/>
      <c r="E29" s="170"/>
    </row>
    <row r="30" spans="1:5">
      <c r="A30" s="13" t="s">
        <v>490</v>
      </c>
      <c r="B30" s="6" t="s">
        <v>248</v>
      </c>
      <c r="C30" s="170"/>
      <c r="D30" s="170"/>
      <c r="E30" s="170"/>
    </row>
    <row r="31" spans="1:5">
      <c r="A31" s="13" t="s">
        <v>491</v>
      </c>
      <c r="B31" s="6" t="s">
        <v>248</v>
      </c>
      <c r="C31" s="170"/>
      <c r="D31" s="170"/>
      <c r="E31" s="170"/>
    </row>
    <row r="32" spans="1:5">
      <c r="A32" s="13" t="s">
        <v>492</v>
      </c>
      <c r="B32" s="6" t="s">
        <v>248</v>
      </c>
      <c r="C32" s="170"/>
      <c r="D32" s="170"/>
      <c r="E32" s="170"/>
    </row>
    <row r="33" spans="1:5">
      <c r="A33" s="13" t="s">
        <v>493</v>
      </c>
      <c r="B33" s="6" t="s">
        <v>248</v>
      </c>
      <c r="C33" s="170"/>
      <c r="D33" s="170"/>
      <c r="E33" s="170"/>
    </row>
    <row r="34" spans="1:5">
      <c r="A34" s="13" t="s">
        <v>494</v>
      </c>
      <c r="B34" s="6" t="s">
        <v>248</v>
      </c>
      <c r="C34" s="170"/>
      <c r="D34" s="170"/>
      <c r="E34" s="170"/>
    </row>
    <row r="35" spans="1:5">
      <c r="A35" s="13" t="s">
        <v>495</v>
      </c>
      <c r="B35" s="6" t="s">
        <v>248</v>
      </c>
      <c r="C35" s="170"/>
      <c r="D35" s="170"/>
      <c r="E35" s="170"/>
    </row>
    <row r="36" spans="1:5" ht="30">
      <c r="A36" s="13" t="s">
        <v>496</v>
      </c>
      <c r="B36" s="6" t="s">
        <v>248</v>
      </c>
      <c r="C36" s="170">
        <v>0</v>
      </c>
      <c r="D36" s="170"/>
      <c r="E36" s="170"/>
    </row>
    <row r="37" spans="1:5" ht="30">
      <c r="A37" s="13" t="s">
        <v>497</v>
      </c>
      <c r="B37" s="6" t="s">
        <v>248</v>
      </c>
      <c r="C37" s="170"/>
      <c r="D37" s="170"/>
      <c r="E37" s="170"/>
    </row>
    <row r="38" spans="1:5">
      <c r="A38" s="11" t="s">
        <v>498</v>
      </c>
      <c r="B38" s="14" t="s">
        <v>248</v>
      </c>
      <c r="C38" s="170">
        <v>3274000</v>
      </c>
      <c r="D38" s="170">
        <v>2857000</v>
      </c>
      <c r="E38" s="170">
        <v>2857000</v>
      </c>
    </row>
    <row r="39" spans="1:5" ht="15.75">
      <c r="A39" s="122" t="s">
        <v>499</v>
      </c>
      <c r="B39" s="123" t="s">
        <v>249</v>
      </c>
      <c r="C39" s="182">
        <f>SUM(C38,C25,C22,C15,C13,C6)</f>
        <v>3274000</v>
      </c>
      <c r="D39" s="182">
        <f>SUM(D38,D25,D22,D15,D13,D6)</f>
        <v>3103545</v>
      </c>
      <c r="E39" s="182">
        <f>SUM(E38,E25,E22,E15,E13,E6)</f>
        <v>3103545</v>
      </c>
    </row>
  </sheetData>
  <mergeCells count="3">
    <mergeCell ref="A1:E1"/>
    <mergeCell ref="A2:E2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8" orientation="portrait" horizontalDpi="300" verticalDpi="300" r:id="rId1"/>
  <headerFooter>
    <oddHeader>&amp;C5/2021.(V.26.) önkormányzati rendelete 14. számú melléklete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115"/>
  <sheetViews>
    <sheetView view="pageLayout" zoomScaleNormal="100" workbookViewId="0">
      <selection activeCell="A3" sqref="A3:E3"/>
    </sheetView>
  </sheetViews>
  <sheetFormatPr defaultRowHeight="1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 ht="27" customHeight="1">
      <c r="A1" s="304" t="s">
        <v>1116</v>
      </c>
      <c r="B1" s="305"/>
      <c r="C1" s="305"/>
      <c r="D1" s="301"/>
      <c r="E1" s="301"/>
    </row>
    <row r="2" spans="1:5" ht="27" customHeight="1">
      <c r="A2" s="307" t="s">
        <v>790</v>
      </c>
      <c r="B2" s="305"/>
      <c r="C2" s="305"/>
      <c r="D2" s="301"/>
      <c r="E2" s="301"/>
    </row>
    <row r="3" spans="1:5" ht="19.5" customHeight="1">
      <c r="A3" s="350"/>
      <c r="B3" s="350"/>
      <c r="C3" s="350"/>
      <c r="D3" s="350"/>
      <c r="E3" s="350"/>
    </row>
    <row r="4" spans="1:5">
      <c r="A4" s="4" t="s">
        <v>750</v>
      </c>
    </row>
    <row r="5" spans="1:5" ht="26.25">
      <c r="A5" s="40" t="s">
        <v>725</v>
      </c>
      <c r="B5" s="3" t="s">
        <v>165</v>
      </c>
      <c r="C5" s="70" t="s">
        <v>766</v>
      </c>
      <c r="D5" s="81" t="s">
        <v>18</v>
      </c>
      <c r="E5" s="70" t="s">
        <v>19</v>
      </c>
    </row>
    <row r="6" spans="1:5">
      <c r="A6" s="13" t="s">
        <v>671</v>
      </c>
      <c r="B6" s="6" t="s">
        <v>255</v>
      </c>
      <c r="C6" s="170"/>
      <c r="D6" s="170"/>
      <c r="E6" s="170"/>
    </row>
    <row r="7" spans="1:5">
      <c r="A7" s="13" t="s">
        <v>672</v>
      </c>
      <c r="B7" s="6" t="s">
        <v>255</v>
      </c>
      <c r="C7" s="170"/>
      <c r="D7" s="170"/>
      <c r="E7" s="170"/>
    </row>
    <row r="8" spans="1:5" ht="30">
      <c r="A8" s="13" t="s">
        <v>673</v>
      </c>
      <c r="B8" s="6" t="s">
        <v>255</v>
      </c>
      <c r="C8" s="170"/>
      <c r="D8" s="170"/>
      <c r="E8" s="170"/>
    </row>
    <row r="9" spans="1:5">
      <c r="A9" s="13" t="s">
        <v>674</v>
      </c>
      <c r="B9" s="6" t="s">
        <v>255</v>
      </c>
      <c r="C9" s="170"/>
      <c r="D9" s="170"/>
      <c r="E9" s="170"/>
    </row>
    <row r="10" spans="1:5">
      <c r="A10" s="13" t="s">
        <v>675</v>
      </c>
      <c r="B10" s="6" t="s">
        <v>255</v>
      </c>
      <c r="C10" s="170"/>
      <c r="D10" s="170"/>
      <c r="E10" s="170"/>
    </row>
    <row r="11" spans="1:5">
      <c r="A11" s="13" t="s">
        <v>676</v>
      </c>
      <c r="B11" s="6" t="s">
        <v>255</v>
      </c>
      <c r="C11" s="170"/>
      <c r="D11" s="170"/>
      <c r="E11" s="170"/>
    </row>
    <row r="12" spans="1:5">
      <c r="A12" s="13" t="s">
        <v>677</v>
      </c>
      <c r="B12" s="6" t="s">
        <v>255</v>
      </c>
      <c r="C12" s="170"/>
      <c r="D12" s="170"/>
      <c r="E12" s="170"/>
    </row>
    <row r="13" spans="1:5">
      <c r="A13" s="13" t="s">
        <v>678</v>
      </c>
      <c r="B13" s="6" t="s">
        <v>255</v>
      </c>
      <c r="C13" s="170"/>
      <c r="D13" s="170"/>
      <c r="E13" s="170"/>
    </row>
    <row r="14" spans="1:5">
      <c r="A14" s="13" t="s">
        <v>679</v>
      </c>
      <c r="B14" s="6" t="s">
        <v>255</v>
      </c>
      <c r="C14" s="170"/>
      <c r="D14" s="170"/>
      <c r="E14" s="170"/>
    </row>
    <row r="15" spans="1:5">
      <c r="A15" s="13" t="s">
        <v>680</v>
      </c>
      <c r="B15" s="6" t="s">
        <v>255</v>
      </c>
      <c r="C15" s="170"/>
      <c r="D15" s="170"/>
      <c r="E15" s="170"/>
    </row>
    <row r="16" spans="1:5" ht="25.5">
      <c r="A16" s="11" t="s">
        <v>500</v>
      </c>
      <c r="B16" s="8" t="s">
        <v>255</v>
      </c>
      <c r="C16" s="170"/>
      <c r="D16" s="170"/>
      <c r="E16" s="170"/>
    </row>
    <row r="17" spans="1:5">
      <c r="A17" s="13" t="s">
        <v>671</v>
      </c>
      <c r="B17" s="6" t="s">
        <v>256</v>
      </c>
      <c r="C17" s="170"/>
      <c r="D17" s="170"/>
      <c r="E17" s="170"/>
    </row>
    <row r="18" spans="1:5">
      <c r="A18" s="13" t="s">
        <v>672</v>
      </c>
      <c r="B18" s="6" t="s">
        <v>256</v>
      </c>
      <c r="C18" s="170"/>
      <c r="D18" s="170"/>
      <c r="E18" s="170"/>
    </row>
    <row r="19" spans="1:5" ht="30">
      <c r="A19" s="13" t="s">
        <v>673</v>
      </c>
      <c r="B19" s="6" t="s">
        <v>256</v>
      </c>
      <c r="C19" s="170"/>
      <c r="D19" s="170"/>
      <c r="E19" s="170"/>
    </row>
    <row r="20" spans="1:5">
      <c r="A20" s="13" t="s">
        <v>674</v>
      </c>
      <c r="B20" s="6" t="s">
        <v>256</v>
      </c>
      <c r="C20" s="170"/>
      <c r="D20" s="170"/>
      <c r="E20" s="170"/>
    </row>
    <row r="21" spans="1:5">
      <c r="A21" s="13" t="s">
        <v>675</v>
      </c>
      <c r="B21" s="6" t="s">
        <v>256</v>
      </c>
      <c r="C21" s="170"/>
      <c r="D21" s="170"/>
      <c r="E21" s="170"/>
    </row>
    <row r="22" spans="1:5">
      <c r="A22" s="13" t="s">
        <v>676</v>
      </c>
      <c r="B22" s="6" t="s">
        <v>256</v>
      </c>
      <c r="C22" s="170"/>
      <c r="D22" s="170"/>
      <c r="E22" s="170"/>
    </row>
    <row r="23" spans="1:5">
      <c r="A23" s="13" t="s">
        <v>677</v>
      </c>
      <c r="B23" s="6" t="s">
        <v>256</v>
      </c>
      <c r="C23" s="170"/>
      <c r="D23" s="170"/>
      <c r="E23" s="170"/>
    </row>
    <row r="24" spans="1:5">
      <c r="A24" s="13" t="s">
        <v>678</v>
      </c>
      <c r="B24" s="6" t="s">
        <v>256</v>
      </c>
      <c r="C24" s="170"/>
      <c r="D24" s="170"/>
      <c r="E24" s="170"/>
    </row>
    <row r="25" spans="1:5">
      <c r="A25" s="13" t="s">
        <v>679</v>
      </c>
      <c r="B25" s="6" t="s">
        <v>256</v>
      </c>
      <c r="C25" s="170"/>
      <c r="D25" s="170"/>
      <c r="E25" s="170"/>
    </row>
    <row r="26" spans="1:5">
      <c r="A26" s="13" t="s">
        <v>680</v>
      </c>
      <c r="B26" s="6" t="s">
        <v>256</v>
      </c>
      <c r="C26" s="170"/>
      <c r="D26" s="170"/>
      <c r="E26" s="170"/>
    </row>
    <row r="27" spans="1:5" ht="25.5">
      <c r="A27" s="11" t="s">
        <v>501</v>
      </c>
      <c r="B27" s="8" t="s">
        <v>256</v>
      </c>
      <c r="C27" s="170"/>
      <c r="D27" s="170"/>
      <c r="E27" s="170"/>
    </row>
    <row r="28" spans="1:5">
      <c r="A28" s="13" t="s">
        <v>671</v>
      </c>
      <c r="B28" s="6" t="s">
        <v>257</v>
      </c>
      <c r="C28" s="170"/>
      <c r="D28" s="170"/>
      <c r="E28" s="170"/>
    </row>
    <row r="29" spans="1:5">
      <c r="A29" s="13" t="s">
        <v>672</v>
      </c>
      <c r="B29" s="6" t="s">
        <v>257</v>
      </c>
      <c r="C29" s="170"/>
      <c r="D29" s="170"/>
      <c r="E29" s="170"/>
    </row>
    <row r="30" spans="1:5" ht="30">
      <c r="A30" s="13" t="s">
        <v>673</v>
      </c>
      <c r="B30" s="6" t="s">
        <v>257</v>
      </c>
      <c r="C30" s="170"/>
      <c r="D30" s="170"/>
      <c r="E30" s="170"/>
    </row>
    <row r="31" spans="1:5">
      <c r="A31" s="13" t="s">
        <v>674</v>
      </c>
      <c r="B31" s="6" t="s">
        <v>257</v>
      </c>
      <c r="C31" s="170"/>
      <c r="D31" s="170"/>
      <c r="E31" s="170"/>
    </row>
    <row r="32" spans="1:5">
      <c r="A32" s="13" t="s">
        <v>675</v>
      </c>
      <c r="B32" s="6" t="s">
        <v>257</v>
      </c>
      <c r="C32" s="170"/>
      <c r="D32" s="170"/>
      <c r="E32" s="170"/>
    </row>
    <row r="33" spans="1:5">
      <c r="A33" s="13" t="s">
        <v>676</v>
      </c>
      <c r="B33" s="6" t="s">
        <v>257</v>
      </c>
      <c r="C33" s="170"/>
      <c r="D33" s="170"/>
      <c r="E33" s="170"/>
    </row>
    <row r="34" spans="1:5">
      <c r="A34" s="13" t="s">
        <v>677</v>
      </c>
      <c r="B34" s="6" t="s">
        <v>257</v>
      </c>
      <c r="C34" s="170"/>
      <c r="D34" s="170">
        <v>732345</v>
      </c>
      <c r="E34" s="170">
        <v>732345</v>
      </c>
    </row>
    <row r="35" spans="1:5">
      <c r="A35" s="13" t="s">
        <v>678</v>
      </c>
      <c r="B35" s="6" t="s">
        <v>257</v>
      </c>
      <c r="C35" s="170">
        <v>1614600</v>
      </c>
      <c r="D35" s="170">
        <v>1614600</v>
      </c>
      <c r="E35" s="170">
        <v>1614600</v>
      </c>
    </row>
    <row r="36" spans="1:5">
      <c r="A36" s="13" t="s">
        <v>679</v>
      </c>
      <c r="B36" s="6" t="s">
        <v>257</v>
      </c>
      <c r="C36" s="170"/>
      <c r="D36" s="170"/>
      <c r="E36" s="170"/>
    </row>
    <row r="37" spans="1:5">
      <c r="A37" s="13" t="s">
        <v>680</v>
      </c>
      <c r="B37" s="6" t="s">
        <v>257</v>
      </c>
      <c r="C37" s="170"/>
      <c r="D37" s="170"/>
      <c r="E37" s="170"/>
    </row>
    <row r="38" spans="1:5">
      <c r="A38" s="11" t="s">
        <v>502</v>
      </c>
      <c r="B38" s="8" t="s">
        <v>257</v>
      </c>
      <c r="C38" s="170">
        <f>SUM(C28:C37)</f>
        <v>1614600</v>
      </c>
      <c r="D38" s="170">
        <f>SUM(D28:D37)</f>
        <v>2346945</v>
      </c>
      <c r="E38" s="170">
        <f>SUM(E28:E37)</f>
        <v>2346945</v>
      </c>
    </row>
    <row r="39" spans="1:5">
      <c r="A39" s="13" t="s">
        <v>681</v>
      </c>
      <c r="B39" s="5" t="s">
        <v>259</v>
      </c>
      <c r="C39" s="170"/>
      <c r="D39" s="170"/>
      <c r="E39" s="170"/>
    </row>
    <row r="40" spans="1:5">
      <c r="A40" s="13" t="s">
        <v>682</v>
      </c>
      <c r="B40" s="5" t="s">
        <v>259</v>
      </c>
      <c r="C40" s="170"/>
      <c r="D40" s="170"/>
      <c r="E40" s="170"/>
    </row>
    <row r="41" spans="1:5">
      <c r="A41" s="13" t="s">
        <v>683</v>
      </c>
      <c r="B41" s="5" t="s">
        <v>259</v>
      </c>
      <c r="C41" s="170"/>
      <c r="D41" s="170"/>
      <c r="E41" s="170"/>
    </row>
    <row r="42" spans="1:5">
      <c r="A42" s="5" t="s">
        <v>684</v>
      </c>
      <c r="B42" s="5" t="s">
        <v>259</v>
      </c>
      <c r="C42" s="170"/>
      <c r="D42" s="170"/>
      <c r="E42" s="170"/>
    </row>
    <row r="43" spans="1:5">
      <c r="A43" s="5" t="s">
        <v>685</v>
      </c>
      <c r="B43" s="5" t="s">
        <v>259</v>
      </c>
      <c r="C43" s="170"/>
      <c r="D43" s="170"/>
      <c r="E43" s="170"/>
    </row>
    <row r="44" spans="1:5">
      <c r="A44" s="5" t="s">
        <v>686</v>
      </c>
      <c r="B44" s="5" t="s">
        <v>259</v>
      </c>
      <c r="C44" s="170"/>
      <c r="D44" s="170"/>
      <c r="E44" s="170"/>
    </row>
    <row r="45" spans="1:5">
      <c r="A45" s="13" t="s">
        <v>687</v>
      </c>
      <c r="B45" s="5" t="s">
        <v>259</v>
      </c>
      <c r="C45" s="170"/>
      <c r="D45" s="170"/>
      <c r="E45" s="170"/>
    </row>
    <row r="46" spans="1:5">
      <c r="A46" s="13" t="s">
        <v>688</v>
      </c>
      <c r="B46" s="5" t="s">
        <v>259</v>
      </c>
      <c r="C46" s="170"/>
      <c r="D46" s="170"/>
      <c r="E46" s="170"/>
    </row>
    <row r="47" spans="1:5">
      <c r="A47" s="13" t="s">
        <v>689</v>
      </c>
      <c r="B47" s="5" t="s">
        <v>259</v>
      </c>
      <c r="C47" s="170"/>
      <c r="D47" s="170"/>
      <c r="E47" s="170"/>
    </row>
    <row r="48" spans="1:5">
      <c r="A48" s="13" t="s">
        <v>690</v>
      </c>
      <c r="B48" s="5" t="s">
        <v>259</v>
      </c>
      <c r="C48" s="170"/>
      <c r="D48" s="170"/>
      <c r="E48" s="170"/>
    </row>
    <row r="49" spans="1:5" ht="25.5">
      <c r="A49" s="11" t="s">
        <v>503</v>
      </c>
      <c r="B49" s="8" t="s">
        <v>259</v>
      </c>
      <c r="C49" s="170"/>
      <c r="D49" s="170"/>
      <c r="E49" s="170"/>
    </row>
    <row r="50" spans="1:5">
      <c r="A50" s="13" t="s">
        <v>681</v>
      </c>
      <c r="B50" s="5" t="s">
        <v>264</v>
      </c>
      <c r="C50" s="170"/>
      <c r="D50" s="170"/>
      <c r="E50" s="170"/>
    </row>
    <row r="51" spans="1:5">
      <c r="A51" s="13" t="s">
        <v>682</v>
      </c>
      <c r="B51" s="5" t="s">
        <v>264</v>
      </c>
      <c r="C51" s="170"/>
      <c r="D51" s="170">
        <v>10000</v>
      </c>
      <c r="E51" s="170">
        <v>10000</v>
      </c>
    </row>
    <row r="52" spans="1:5">
      <c r="A52" s="13" t="s">
        <v>683</v>
      </c>
      <c r="B52" s="5" t="s">
        <v>264</v>
      </c>
      <c r="C52" s="170"/>
      <c r="D52" s="170"/>
      <c r="E52" s="170"/>
    </row>
    <row r="53" spans="1:5">
      <c r="A53" s="5" t="s">
        <v>684</v>
      </c>
      <c r="B53" s="5" t="s">
        <v>264</v>
      </c>
      <c r="C53" s="170"/>
      <c r="D53" s="170"/>
      <c r="E53" s="170"/>
    </row>
    <row r="54" spans="1:5">
      <c r="A54" s="5" t="s">
        <v>685</v>
      </c>
      <c r="B54" s="5" t="s">
        <v>264</v>
      </c>
      <c r="C54" s="170"/>
      <c r="D54" s="170"/>
      <c r="E54" s="170"/>
    </row>
    <row r="55" spans="1:5">
      <c r="A55" s="5" t="s">
        <v>686</v>
      </c>
      <c r="B55" s="5" t="s">
        <v>264</v>
      </c>
      <c r="C55" s="170"/>
      <c r="D55" s="170"/>
      <c r="E55" s="170"/>
    </row>
    <row r="56" spans="1:5">
      <c r="A56" s="13" t="s">
        <v>687</v>
      </c>
      <c r="B56" s="5" t="s">
        <v>264</v>
      </c>
      <c r="C56" s="170"/>
      <c r="D56" s="170"/>
      <c r="E56" s="170"/>
    </row>
    <row r="57" spans="1:5">
      <c r="A57" s="13" t="s">
        <v>691</v>
      </c>
      <c r="B57" s="5" t="s">
        <v>264</v>
      </c>
      <c r="C57" s="170"/>
      <c r="D57" s="170"/>
      <c r="E57" s="170"/>
    </row>
    <row r="58" spans="1:5">
      <c r="A58" s="13" t="s">
        <v>689</v>
      </c>
      <c r="B58" s="5" t="s">
        <v>264</v>
      </c>
      <c r="C58" s="170"/>
      <c r="D58" s="170"/>
      <c r="E58" s="170"/>
    </row>
    <row r="59" spans="1:5">
      <c r="A59" s="13" t="s">
        <v>690</v>
      </c>
      <c r="B59" s="5" t="s">
        <v>264</v>
      </c>
      <c r="C59" s="170"/>
      <c r="D59" s="170"/>
      <c r="E59" s="170"/>
    </row>
    <row r="60" spans="1:5">
      <c r="A60" s="15" t="s">
        <v>504</v>
      </c>
      <c r="B60" s="7" t="s">
        <v>264</v>
      </c>
      <c r="C60" s="170">
        <f>SUM(C50:C59)</f>
        <v>0</v>
      </c>
      <c r="D60" s="170">
        <f>SUM(D50:D59)</f>
        <v>10000</v>
      </c>
      <c r="E60" s="170">
        <f>SUM(E50:E59)</f>
        <v>10000</v>
      </c>
    </row>
    <row r="61" spans="1:5">
      <c r="A61" s="13" t="s">
        <v>671</v>
      </c>
      <c r="B61" s="6" t="s">
        <v>291</v>
      </c>
      <c r="C61" s="170"/>
      <c r="D61" s="170"/>
      <c r="E61" s="170"/>
    </row>
    <row r="62" spans="1:5">
      <c r="A62" s="13" t="s">
        <v>672</v>
      </c>
      <c r="B62" s="6" t="s">
        <v>291</v>
      </c>
      <c r="C62" s="170"/>
      <c r="D62" s="170"/>
      <c r="E62" s="170"/>
    </row>
    <row r="63" spans="1:5" ht="30">
      <c r="A63" s="13" t="s">
        <v>673</v>
      </c>
      <c r="B63" s="6" t="s">
        <v>291</v>
      </c>
      <c r="C63" s="170"/>
      <c r="D63" s="170"/>
      <c r="E63" s="170"/>
    </row>
    <row r="64" spans="1:5">
      <c r="A64" s="13" t="s">
        <v>674</v>
      </c>
      <c r="B64" s="6" t="s">
        <v>291</v>
      </c>
      <c r="C64" s="170"/>
      <c r="D64" s="170"/>
      <c r="E64" s="170"/>
    </row>
    <row r="65" spans="1:5">
      <c r="A65" s="13" t="s">
        <v>675</v>
      </c>
      <c r="B65" s="6" t="s">
        <v>291</v>
      </c>
      <c r="C65" s="170"/>
      <c r="D65" s="170"/>
      <c r="E65" s="170"/>
    </row>
    <row r="66" spans="1:5">
      <c r="A66" s="13" t="s">
        <v>676</v>
      </c>
      <c r="B66" s="6" t="s">
        <v>291</v>
      </c>
      <c r="C66" s="170"/>
      <c r="D66" s="170"/>
      <c r="E66" s="170"/>
    </row>
    <row r="67" spans="1:5">
      <c r="A67" s="13" t="s">
        <v>677</v>
      </c>
      <c r="B67" s="6" t="s">
        <v>291</v>
      </c>
      <c r="C67" s="170"/>
      <c r="D67" s="170"/>
      <c r="E67" s="170"/>
    </row>
    <row r="68" spans="1:5">
      <c r="A68" s="13" t="s">
        <v>678</v>
      </c>
      <c r="B68" s="6" t="s">
        <v>291</v>
      </c>
      <c r="C68" s="170"/>
      <c r="D68" s="170"/>
      <c r="E68" s="170"/>
    </row>
    <row r="69" spans="1:5">
      <c r="A69" s="13" t="s">
        <v>679</v>
      </c>
      <c r="B69" s="6" t="s">
        <v>291</v>
      </c>
      <c r="C69" s="170"/>
      <c r="D69" s="170"/>
      <c r="E69" s="170"/>
    </row>
    <row r="70" spans="1:5">
      <c r="A70" s="13" t="s">
        <v>680</v>
      </c>
      <c r="B70" s="6" t="s">
        <v>291</v>
      </c>
      <c r="C70" s="170"/>
      <c r="D70" s="170"/>
      <c r="E70" s="170"/>
    </row>
    <row r="71" spans="1:5" ht="25.5">
      <c r="A71" s="11" t="s">
        <v>513</v>
      </c>
      <c r="B71" s="8" t="s">
        <v>291</v>
      </c>
      <c r="C71" s="170"/>
      <c r="D71" s="170"/>
      <c r="E71" s="170"/>
    </row>
    <row r="72" spans="1:5">
      <c r="A72" s="13" t="s">
        <v>671</v>
      </c>
      <c r="B72" s="6" t="s">
        <v>292</v>
      </c>
      <c r="C72" s="170"/>
      <c r="D72" s="170"/>
      <c r="E72" s="170"/>
    </row>
    <row r="73" spans="1:5">
      <c r="A73" s="13" t="s">
        <v>672</v>
      </c>
      <c r="B73" s="6" t="s">
        <v>292</v>
      </c>
      <c r="C73" s="170"/>
      <c r="D73" s="170"/>
      <c r="E73" s="170"/>
    </row>
    <row r="74" spans="1:5" ht="30">
      <c r="A74" s="13" t="s">
        <v>673</v>
      </c>
      <c r="B74" s="6" t="s">
        <v>292</v>
      </c>
      <c r="C74" s="170"/>
      <c r="D74" s="170"/>
      <c r="E74" s="170"/>
    </row>
    <row r="75" spans="1:5">
      <c r="A75" s="13" t="s">
        <v>674</v>
      </c>
      <c r="B75" s="6" t="s">
        <v>292</v>
      </c>
      <c r="C75" s="170"/>
      <c r="D75" s="170"/>
      <c r="E75" s="170"/>
    </row>
    <row r="76" spans="1:5">
      <c r="A76" s="13" t="s">
        <v>675</v>
      </c>
      <c r="B76" s="6" t="s">
        <v>292</v>
      </c>
      <c r="C76" s="170"/>
      <c r="D76" s="170"/>
      <c r="E76" s="170"/>
    </row>
    <row r="77" spans="1:5">
      <c r="A77" s="13" t="s">
        <v>676</v>
      </c>
      <c r="B77" s="6" t="s">
        <v>292</v>
      </c>
      <c r="C77" s="170"/>
      <c r="D77" s="170"/>
      <c r="E77" s="170"/>
    </row>
    <row r="78" spans="1:5">
      <c r="A78" s="13" t="s">
        <v>677</v>
      </c>
      <c r="B78" s="6" t="s">
        <v>292</v>
      </c>
      <c r="C78" s="170"/>
      <c r="D78" s="170"/>
      <c r="E78" s="170"/>
    </row>
    <row r="79" spans="1:5">
      <c r="A79" s="13" t="s">
        <v>678</v>
      </c>
      <c r="B79" s="6" t="s">
        <v>292</v>
      </c>
      <c r="C79" s="170"/>
      <c r="D79" s="170"/>
      <c r="E79" s="170"/>
    </row>
    <row r="80" spans="1:5">
      <c r="A80" s="13" t="s">
        <v>679</v>
      </c>
      <c r="B80" s="6" t="s">
        <v>292</v>
      </c>
      <c r="C80" s="170"/>
      <c r="D80" s="170"/>
      <c r="E80" s="170"/>
    </row>
    <row r="81" spans="1:5">
      <c r="A81" s="13" t="s">
        <v>680</v>
      </c>
      <c r="B81" s="6" t="s">
        <v>292</v>
      </c>
      <c r="C81" s="170"/>
      <c r="D81" s="170"/>
      <c r="E81" s="170"/>
    </row>
    <row r="82" spans="1:5" ht="25.5">
      <c r="A82" s="11" t="s">
        <v>512</v>
      </c>
      <c r="B82" s="8" t="s">
        <v>292</v>
      </c>
      <c r="C82" s="170"/>
      <c r="D82" s="170"/>
      <c r="E82" s="170"/>
    </row>
    <row r="83" spans="1:5">
      <c r="A83" s="13" t="s">
        <v>671</v>
      </c>
      <c r="B83" s="6" t="s">
        <v>293</v>
      </c>
      <c r="C83" s="170"/>
      <c r="D83" s="170"/>
      <c r="E83" s="170"/>
    </row>
    <row r="84" spans="1:5">
      <c r="A84" s="13" t="s">
        <v>672</v>
      </c>
      <c r="B84" s="6" t="s">
        <v>293</v>
      </c>
      <c r="C84" s="170"/>
      <c r="D84" s="170"/>
      <c r="E84" s="170"/>
    </row>
    <row r="85" spans="1:5" ht="30">
      <c r="A85" s="13" t="s">
        <v>673</v>
      </c>
      <c r="B85" s="6" t="s">
        <v>293</v>
      </c>
      <c r="C85" s="170"/>
      <c r="D85" s="170"/>
      <c r="E85" s="170"/>
    </row>
    <row r="86" spans="1:5">
      <c r="A86" s="13" t="s">
        <v>674</v>
      </c>
      <c r="B86" s="6" t="s">
        <v>293</v>
      </c>
      <c r="C86" s="170"/>
      <c r="D86" s="170"/>
      <c r="E86" s="170"/>
    </row>
    <row r="87" spans="1:5">
      <c r="A87" s="13" t="s">
        <v>675</v>
      </c>
      <c r="B87" s="6" t="s">
        <v>293</v>
      </c>
      <c r="C87" s="170"/>
      <c r="D87" s="170"/>
      <c r="E87" s="170"/>
    </row>
    <row r="88" spans="1:5">
      <c r="A88" s="13" t="s">
        <v>676</v>
      </c>
      <c r="B88" s="6" t="s">
        <v>293</v>
      </c>
      <c r="C88" s="170"/>
      <c r="D88" s="170"/>
      <c r="E88" s="170"/>
    </row>
    <row r="89" spans="1:5">
      <c r="A89" s="13" t="s">
        <v>677</v>
      </c>
      <c r="B89" s="6" t="s">
        <v>293</v>
      </c>
      <c r="C89" s="170"/>
      <c r="D89" s="170"/>
      <c r="E89" s="170"/>
    </row>
    <row r="90" spans="1:5">
      <c r="A90" s="13" t="s">
        <v>678</v>
      </c>
      <c r="B90" s="6" t="s">
        <v>293</v>
      </c>
      <c r="C90" s="170"/>
      <c r="D90" s="170"/>
      <c r="E90" s="170"/>
    </row>
    <row r="91" spans="1:5">
      <c r="A91" s="13" t="s">
        <v>679</v>
      </c>
      <c r="B91" s="6" t="s">
        <v>293</v>
      </c>
      <c r="C91" s="170"/>
      <c r="D91" s="170"/>
      <c r="E91" s="170"/>
    </row>
    <row r="92" spans="1:5">
      <c r="A92" s="13" t="s">
        <v>680</v>
      </c>
      <c r="B92" s="6" t="s">
        <v>293</v>
      </c>
      <c r="C92" s="170"/>
      <c r="D92" s="170"/>
      <c r="E92" s="170"/>
    </row>
    <row r="93" spans="1:5">
      <c r="A93" s="11" t="s">
        <v>511</v>
      </c>
      <c r="B93" s="8" t="s">
        <v>293</v>
      </c>
      <c r="C93" s="170"/>
      <c r="D93" s="170"/>
      <c r="E93" s="170">
        <f>SUM(E83:E92)</f>
        <v>0</v>
      </c>
    </row>
    <row r="94" spans="1:5">
      <c r="A94" s="13" t="s">
        <v>681</v>
      </c>
      <c r="B94" s="5" t="s">
        <v>295</v>
      </c>
      <c r="C94" s="170"/>
      <c r="D94" s="170"/>
      <c r="E94" s="170"/>
    </row>
    <row r="95" spans="1:5">
      <c r="A95" s="13" t="s">
        <v>682</v>
      </c>
      <c r="B95" s="6" t="s">
        <v>295</v>
      </c>
      <c r="C95" s="170"/>
      <c r="D95" s="170"/>
      <c r="E95" s="170"/>
    </row>
    <row r="96" spans="1:5">
      <c r="A96" s="13" t="s">
        <v>683</v>
      </c>
      <c r="B96" s="5" t="s">
        <v>295</v>
      </c>
      <c r="C96" s="170"/>
      <c r="D96" s="170"/>
      <c r="E96" s="170"/>
    </row>
    <row r="97" spans="1:5">
      <c r="A97" s="5" t="s">
        <v>684</v>
      </c>
      <c r="B97" s="6" t="s">
        <v>295</v>
      </c>
      <c r="C97" s="170"/>
      <c r="D97" s="170"/>
      <c r="E97" s="170"/>
    </row>
    <row r="98" spans="1:5">
      <c r="A98" s="5" t="s">
        <v>685</v>
      </c>
      <c r="B98" s="5" t="s">
        <v>295</v>
      </c>
      <c r="C98" s="170"/>
      <c r="D98" s="170"/>
      <c r="E98" s="170"/>
    </row>
    <row r="99" spans="1:5">
      <c r="A99" s="5" t="s">
        <v>686</v>
      </c>
      <c r="B99" s="6" t="s">
        <v>295</v>
      </c>
      <c r="C99" s="170"/>
      <c r="D99" s="170"/>
      <c r="E99" s="170"/>
    </row>
    <row r="100" spans="1:5">
      <c r="A100" s="13" t="s">
        <v>687</v>
      </c>
      <c r="B100" s="5" t="s">
        <v>295</v>
      </c>
      <c r="C100" s="170"/>
      <c r="D100" s="170"/>
      <c r="E100" s="170"/>
    </row>
    <row r="101" spans="1:5">
      <c r="A101" s="13" t="s">
        <v>691</v>
      </c>
      <c r="B101" s="6" t="s">
        <v>295</v>
      </c>
      <c r="C101" s="170"/>
      <c r="D101" s="170"/>
      <c r="E101" s="170"/>
    </row>
    <row r="102" spans="1:5">
      <c r="A102" s="13" t="s">
        <v>689</v>
      </c>
      <c r="B102" s="5" t="s">
        <v>295</v>
      </c>
      <c r="C102" s="170"/>
      <c r="D102" s="170"/>
      <c r="E102" s="170"/>
    </row>
    <row r="103" spans="1:5">
      <c r="A103" s="13" t="s">
        <v>690</v>
      </c>
      <c r="B103" s="6" t="s">
        <v>295</v>
      </c>
      <c r="C103" s="170"/>
      <c r="D103" s="170"/>
      <c r="E103" s="170"/>
    </row>
    <row r="104" spans="1:5" ht="25.5">
      <c r="A104" s="11" t="s">
        <v>510</v>
      </c>
      <c r="B104" s="8" t="s">
        <v>295</v>
      </c>
      <c r="C104" s="170"/>
      <c r="D104" s="170"/>
      <c r="E104" s="170"/>
    </row>
    <row r="105" spans="1:5">
      <c r="A105" s="13" t="s">
        <v>681</v>
      </c>
      <c r="B105" s="5" t="s">
        <v>298</v>
      </c>
      <c r="C105" s="170"/>
      <c r="D105" s="170"/>
      <c r="E105" s="170"/>
    </row>
    <row r="106" spans="1:5">
      <c r="A106" s="13" t="s">
        <v>682</v>
      </c>
      <c r="B106" s="5" t="s">
        <v>298</v>
      </c>
      <c r="C106" s="170"/>
      <c r="D106" s="170"/>
      <c r="E106" s="170"/>
    </row>
    <row r="107" spans="1:5">
      <c r="A107" s="13" t="s">
        <v>683</v>
      </c>
      <c r="B107" s="5" t="s">
        <v>298</v>
      </c>
      <c r="C107" s="170"/>
      <c r="D107" s="170"/>
      <c r="E107" s="170"/>
    </row>
    <row r="108" spans="1:5">
      <c r="A108" s="5" t="s">
        <v>684</v>
      </c>
      <c r="B108" s="5" t="s">
        <v>298</v>
      </c>
      <c r="C108" s="170"/>
      <c r="D108" s="170"/>
      <c r="E108" s="170"/>
    </row>
    <row r="109" spans="1:5">
      <c r="A109" s="5" t="s">
        <v>685</v>
      </c>
      <c r="B109" s="5" t="s">
        <v>298</v>
      </c>
      <c r="C109" s="170"/>
      <c r="D109" s="170"/>
      <c r="E109" s="170"/>
    </row>
    <row r="110" spans="1:5">
      <c r="A110" s="5" t="s">
        <v>686</v>
      </c>
      <c r="B110" s="5" t="s">
        <v>298</v>
      </c>
      <c r="C110" s="170"/>
      <c r="D110" s="170"/>
      <c r="E110" s="170"/>
    </row>
    <row r="111" spans="1:5">
      <c r="A111" s="13" t="s">
        <v>687</v>
      </c>
      <c r="B111" s="5" t="s">
        <v>298</v>
      </c>
      <c r="C111" s="170"/>
      <c r="D111" s="170"/>
      <c r="E111" s="170"/>
    </row>
    <row r="112" spans="1:5">
      <c r="A112" s="13" t="s">
        <v>691</v>
      </c>
      <c r="B112" s="5" t="s">
        <v>298</v>
      </c>
      <c r="C112" s="170"/>
      <c r="D112" s="170"/>
      <c r="E112" s="170"/>
    </row>
    <row r="113" spans="1:5">
      <c r="A113" s="13" t="s">
        <v>689</v>
      </c>
      <c r="B113" s="5" t="s">
        <v>298</v>
      </c>
      <c r="C113" s="170"/>
      <c r="D113" s="170"/>
      <c r="E113" s="170"/>
    </row>
    <row r="114" spans="1:5">
      <c r="A114" s="13" t="s">
        <v>690</v>
      </c>
      <c r="B114" s="5" t="s">
        <v>298</v>
      </c>
      <c r="C114" s="170"/>
      <c r="D114" s="170"/>
      <c r="E114" s="170"/>
    </row>
    <row r="115" spans="1:5">
      <c r="A115" s="15" t="s">
        <v>549</v>
      </c>
      <c r="B115" s="8" t="s">
        <v>298</v>
      </c>
      <c r="C115" s="170"/>
      <c r="D115" s="170"/>
      <c r="E115" s="170"/>
    </row>
  </sheetData>
  <mergeCells count="3">
    <mergeCell ref="A1:E1"/>
    <mergeCell ref="A2:E2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8" fitToHeight="2" orientation="portrait" r:id="rId1"/>
  <headerFooter>
    <oddHeader>&amp;C5/2021.(V.26.) önkormányzati rendelete 15.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AE172"/>
  <sheetViews>
    <sheetView view="pageLayout" topLeftCell="A7" zoomScale="88" zoomScaleNormal="90" zoomScalePageLayoutView="88" workbookViewId="0">
      <selection activeCell="A36" sqref="A36"/>
    </sheetView>
  </sheetViews>
  <sheetFormatPr defaultRowHeight="15"/>
  <cols>
    <col min="1" max="1" width="83.42578125" customWidth="1"/>
    <col min="3" max="8" width="16.85546875" customWidth="1"/>
    <col min="9" max="9" width="0.42578125" customWidth="1"/>
    <col min="10" max="10" width="13.42578125" hidden="1" customWidth="1"/>
    <col min="11" max="11" width="11.5703125" hidden="1" customWidth="1"/>
    <col min="12" max="12" width="10" hidden="1" customWidth="1"/>
    <col min="13" max="13" width="12" hidden="1" customWidth="1"/>
    <col min="14" max="14" width="9.140625" hidden="1" customWidth="1"/>
  </cols>
  <sheetData>
    <row r="1" spans="1:14" ht="21" customHeight="1">
      <c r="A1" s="304" t="s">
        <v>1116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6"/>
      <c r="M1" s="301"/>
      <c r="N1" s="301"/>
    </row>
    <row r="2" spans="1:14" ht="18.75" customHeight="1">
      <c r="A2" s="307" t="s">
        <v>797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6"/>
      <c r="M2" s="301"/>
      <c r="N2" s="301"/>
    </row>
    <row r="3" spans="1:14" ht="18">
      <c r="A3" s="42"/>
      <c r="E3" s="303"/>
      <c r="F3" s="303"/>
      <c r="G3" s="303"/>
      <c r="H3" s="303"/>
    </row>
    <row r="4" spans="1:14">
      <c r="A4" s="127" t="s">
        <v>771</v>
      </c>
      <c r="I4" s="25"/>
      <c r="J4" s="25"/>
      <c r="K4" s="25"/>
      <c r="L4" s="25"/>
      <c r="M4" s="25"/>
      <c r="N4" s="25"/>
    </row>
    <row r="5" spans="1:14" ht="25.5" customHeight="1">
      <c r="A5" s="316" t="s">
        <v>164</v>
      </c>
      <c r="B5" s="318" t="s">
        <v>165</v>
      </c>
      <c r="C5" s="308" t="s">
        <v>143</v>
      </c>
      <c r="D5" s="309"/>
      <c r="E5" s="310"/>
      <c r="F5" s="311" t="s">
        <v>767</v>
      </c>
      <c r="G5" s="309"/>
      <c r="H5" s="312"/>
      <c r="I5" s="313"/>
      <c r="J5" s="314"/>
      <c r="K5" s="314"/>
      <c r="L5" s="313"/>
      <c r="M5" s="315"/>
      <c r="N5" s="315"/>
    </row>
    <row r="6" spans="1:14">
      <c r="A6" s="317"/>
      <c r="B6" s="319"/>
      <c r="C6" s="3" t="s">
        <v>768</v>
      </c>
      <c r="D6" s="3" t="s">
        <v>769</v>
      </c>
      <c r="E6" s="150" t="s">
        <v>770</v>
      </c>
      <c r="F6" s="149" t="s">
        <v>768</v>
      </c>
      <c r="G6" s="3" t="s">
        <v>769</v>
      </c>
      <c r="H6" s="3" t="s">
        <v>770</v>
      </c>
      <c r="I6" s="135"/>
      <c r="J6" s="135"/>
      <c r="K6" s="134"/>
      <c r="L6" s="135"/>
      <c r="M6" s="135"/>
      <c r="N6" s="134"/>
    </row>
    <row r="7" spans="1:14">
      <c r="A7" s="30" t="s">
        <v>166</v>
      </c>
      <c r="B7" s="30" t="s">
        <v>167</v>
      </c>
      <c r="C7" s="210">
        <v>10885177</v>
      </c>
      <c r="D7" s="232"/>
      <c r="E7" s="233"/>
      <c r="F7" s="191">
        <v>8933380</v>
      </c>
      <c r="G7" s="191"/>
      <c r="H7" s="191"/>
      <c r="I7" s="4"/>
      <c r="J7" s="4"/>
      <c r="K7" s="4"/>
      <c r="L7" s="25"/>
      <c r="M7" s="25"/>
      <c r="N7" s="25"/>
    </row>
    <row r="8" spans="1:14">
      <c r="A8" s="30" t="s">
        <v>168</v>
      </c>
      <c r="B8" s="31" t="s">
        <v>169</v>
      </c>
      <c r="C8" s="210"/>
      <c r="D8" s="232"/>
      <c r="E8" s="233"/>
      <c r="F8" s="191"/>
      <c r="G8" s="191"/>
      <c r="H8" s="191"/>
      <c r="I8" s="4"/>
      <c r="J8" s="4"/>
      <c r="K8" s="4"/>
      <c r="L8" s="25"/>
      <c r="M8" s="25"/>
      <c r="N8" s="25"/>
    </row>
    <row r="9" spans="1:14">
      <c r="A9" s="30" t="s">
        <v>170</v>
      </c>
      <c r="B9" s="31" t="s">
        <v>171</v>
      </c>
      <c r="C9" s="210">
        <v>260789</v>
      </c>
      <c r="D9" s="232"/>
      <c r="E9" s="233"/>
      <c r="F9" s="191"/>
      <c r="G9" s="191"/>
      <c r="H9" s="191"/>
      <c r="I9" s="4"/>
      <c r="J9" s="4"/>
      <c r="K9" s="4"/>
      <c r="L9" s="25"/>
      <c r="M9" s="25"/>
      <c r="N9" s="25"/>
    </row>
    <row r="10" spans="1:14">
      <c r="A10" s="32" t="s">
        <v>172</v>
      </c>
      <c r="B10" s="31" t="s">
        <v>173</v>
      </c>
      <c r="C10" s="210"/>
      <c r="D10" s="232"/>
      <c r="E10" s="233"/>
      <c r="F10" s="191"/>
      <c r="G10" s="191"/>
      <c r="H10" s="191"/>
      <c r="I10" s="4"/>
      <c r="J10" s="4"/>
      <c r="K10" s="4"/>
      <c r="L10" s="25"/>
      <c r="M10" s="25"/>
      <c r="N10" s="25"/>
    </row>
    <row r="11" spans="1:14">
      <c r="A11" s="32" t="s">
        <v>174</v>
      </c>
      <c r="B11" s="31" t="s">
        <v>175</v>
      </c>
      <c r="C11" s="210"/>
      <c r="D11" s="232"/>
      <c r="E11" s="233"/>
      <c r="F11" s="191"/>
      <c r="G11" s="191"/>
      <c r="H11" s="191"/>
      <c r="I11" s="4"/>
      <c r="J11" s="4"/>
      <c r="K11" s="4"/>
      <c r="L11" s="25"/>
      <c r="M11" s="25"/>
      <c r="N11" s="25"/>
    </row>
    <row r="12" spans="1:14">
      <c r="A12" s="32" t="s">
        <v>176</v>
      </c>
      <c r="B12" s="31" t="s">
        <v>177</v>
      </c>
      <c r="C12" s="210"/>
      <c r="D12" s="232"/>
      <c r="E12" s="233"/>
      <c r="F12" s="191"/>
      <c r="G12" s="191"/>
      <c r="H12" s="191"/>
      <c r="I12" s="4"/>
      <c r="J12" s="4"/>
      <c r="K12" s="4"/>
      <c r="L12" s="25"/>
      <c r="M12" s="25"/>
      <c r="N12" s="25"/>
    </row>
    <row r="13" spans="1:14">
      <c r="A13" s="32" t="s">
        <v>178</v>
      </c>
      <c r="B13" s="31" t="s">
        <v>179</v>
      </c>
      <c r="C13" s="210">
        <v>319500</v>
      </c>
      <c r="D13" s="232"/>
      <c r="E13" s="233"/>
      <c r="F13" s="191">
        <v>383356</v>
      </c>
      <c r="G13" s="191"/>
      <c r="H13" s="191"/>
      <c r="I13" s="4"/>
      <c r="J13" s="4"/>
      <c r="K13" s="4"/>
      <c r="L13" s="25"/>
      <c r="M13" s="25"/>
      <c r="N13" s="25"/>
    </row>
    <row r="14" spans="1:14">
      <c r="A14" s="32" t="s">
        <v>180</v>
      </c>
      <c r="B14" s="31" t="s">
        <v>181</v>
      </c>
      <c r="C14" s="210"/>
      <c r="D14" s="232"/>
      <c r="E14" s="233"/>
      <c r="F14" s="191"/>
      <c r="G14" s="191"/>
      <c r="H14" s="191"/>
      <c r="I14" s="4"/>
      <c r="J14" s="4"/>
      <c r="K14" s="4"/>
      <c r="L14" s="25"/>
      <c r="M14" s="25"/>
      <c r="N14" s="25"/>
    </row>
    <row r="15" spans="1:14">
      <c r="A15" s="5" t="s">
        <v>182</v>
      </c>
      <c r="B15" s="31" t="s">
        <v>183</v>
      </c>
      <c r="C15" s="210"/>
      <c r="D15" s="232"/>
      <c r="E15" s="233"/>
      <c r="F15" s="191">
        <v>356996</v>
      </c>
      <c r="G15" s="191"/>
      <c r="H15" s="191"/>
      <c r="I15" s="4"/>
      <c r="J15" s="4"/>
      <c r="K15" s="4"/>
      <c r="L15" s="25"/>
      <c r="M15" s="25"/>
      <c r="N15" s="25"/>
    </row>
    <row r="16" spans="1:14">
      <c r="A16" s="5" t="s">
        <v>184</v>
      </c>
      <c r="B16" s="31" t="s">
        <v>185</v>
      </c>
      <c r="C16" s="210"/>
      <c r="D16" s="232"/>
      <c r="E16" s="233"/>
      <c r="F16" s="191"/>
      <c r="G16" s="191"/>
      <c r="H16" s="191"/>
      <c r="I16" s="4"/>
      <c r="J16" s="4"/>
      <c r="K16" s="4"/>
      <c r="L16" s="25"/>
      <c r="M16" s="25"/>
      <c r="N16" s="25"/>
    </row>
    <row r="17" spans="1:14">
      <c r="A17" s="5" t="s">
        <v>186</v>
      </c>
      <c r="B17" s="31" t="s">
        <v>187</v>
      </c>
      <c r="C17" s="210"/>
      <c r="D17" s="232"/>
      <c r="E17" s="233"/>
      <c r="F17" s="191"/>
      <c r="G17" s="191"/>
      <c r="H17" s="191"/>
      <c r="I17" s="4"/>
      <c r="J17" s="4"/>
      <c r="K17" s="4"/>
      <c r="L17" s="25"/>
      <c r="M17" s="25"/>
      <c r="N17" s="25"/>
    </row>
    <row r="18" spans="1:14">
      <c r="A18" s="5" t="s">
        <v>188</v>
      </c>
      <c r="B18" s="31" t="s">
        <v>189</v>
      </c>
      <c r="C18" s="210"/>
      <c r="D18" s="232"/>
      <c r="E18" s="233"/>
      <c r="F18" s="191"/>
      <c r="G18" s="191"/>
      <c r="H18" s="191"/>
      <c r="I18" s="4"/>
      <c r="J18" s="4"/>
      <c r="K18" s="4"/>
      <c r="L18" s="25"/>
      <c r="M18" s="25"/>
      <c r="N18" s="25"/>
    </row>
    <row r="19" spans="1:14">
      <c r="A19" s="5" t="s">
        <v>525</v>
      </c>
      <c r="B19" s="31" t="s">
        <v>190</v>
      </c>
      <c r="C19" s="210">
        <v>260836</v>
      </c>
      <c r="D19" s="232"/>
      <c r="E19" s="233"/>
      <c r="F19" s="191">
        <v>322038</v>
      </c>
      <c r="G19" s="191"/>
      <c r="H19" s="191"/>
      <c r="I19" s="4"/>
      <c r="J19" s="4"/>
      <c r="K19" s="4"/>
      <c r="L19" s="25"/>
      <c r="M19" s="25"/>
      <c r="N19" s="25"/>
    </row>
    <row r="20" spans="1:14">
      <c r="A20" s="33" t="s">
        <v>464</v>
      </c>
      <c r="B20" s="34" t="s">
        <v>191</v>
      </c>
      <c r="C20" s="210">
        <f t="shared" ref="C20:H20" si="0">SUM(C7:C19)</f>
        <v>11726302</v>
      </c>
      <c r="D20" s="191">
        <f t="shared" si="0"/>
        <v>0</v>
      </c>
      <c r="E20" s="233">
        <f t="shared" si="0"/>
        <v>0</v>
      </c>
      <c r="F20" s="191">
        <f t="shared" si="0"/>
        <v>9995770</v>
      </c>
      <c r="G20" s="191">
        <f t="shared" si="0"/>
        <v>0</v>
      </c>
      <c r="H20" s="191">
        <f t="shared" si="0"/>
        <v>0</v>
      </c>
      <c r="I20" s="4"/>
      <c r="J20" s="4"/>
      <c r="K20" s="4"/>
      <c r="L20" s="25"/>
      <c r="M20" s="25"/>
      <c r="N20" s="25"/>
    </row>
    <row r="21" spans="1:14">
      <c r="A21" s="5" t="s">
        <v>192</v>
      </c>
      <c r="B21" s="31" t="s">
        <v>193</v>
      </c>
      <c r="C21" s="210">
        <v>2478144</v>
      </c>
      <c r="D21" s="232"/>
      <c r="E21" s="233"/>
      <c r="F21" s="191"/>
      <c r="G21" s="191"/>
      <c r="H21" s="191"/>
      <c r="I21" s="4"/>
      <c r="J21" s="4"/>
      <c r="K21" s="4"/>
      <c r="L21" s="25"/>
      <c r="M21" s="25"/>
      <c r="N21" s="25"/>
    </row>
    <row r="22" spans="1:14" ht="33.75" customHeight="1">
      <c r="A22" s="5" t="s">
        <v>194</v>
      </c>
      <c r="B22" s="31" t="s">
        <v>195</v>
      </c>
      <c r="C22" s="210">
        <v>0</v>
      </c>
      <c r="D22" s="232"/>
      <c r="E22" s="233"/>
      <c r="F22" s="191"/>
      <c r="G22" s="191"/>
      <c r="H22" s="191"/>
      <c r="I22" s="4"/>
      <c r="J22" s="4"/>
      <c r="K22" s="4"/>
      <c r="L22" s="25"/>
      <c r="M22" s="25"/>
      <c r="N22" s="25"/>
    </row>
    <row r="23" spans="1:14">
      <c r="A23" s="6" t="s">
        <v>196</v>
      </c>
      <c r="B23" s="31" t="s">
        <v>197</v>
      </c>
      <c r="C23" s="210">
        <v>599600</v>
      </c>
      <c r="D23" s="232"/>
      <c r="E23" s="233"/>
      <c r="F23" s="191"/>
      <c r="G23" s="191"/>
      <c r="H23" s="191"/>
      <c r="I23" s="4"/>
      <c r="J23" s="4"/>
      <c r="K23" s="4"/>
      <c r="L23" s="25"/>
      <c r="M23" s="25"/>
      <c r="N23" s="25"/>
    </row>
    <row r="24" spans="1:14">
      <c r="A24" s="7" t="s">
        <v>465</v>
      </c>
      <c r="B24" s="34" t="s">
        <v>198</v>
      </c>
      <c r="C24" s="210">
        <f t="shared" ref="C24:H24" si="1">SUM(C21:C23)</f>
        <v>3077744</v>
      </c>
      <c r="D24" s="191">
        <f t="shared" si="1"/>
        <v>0</v>
      </c>
      <c r="E24" s="233">
        <f t="shared" si="1"/>
        <v>0</v>
      </c>
      <c r="F24" s="191">
        <f t="shared" si="1"/>
        <v>0</v>
      </c>
      <c r="G24" s="191">
        <f t="shared" si="1"/>
        <v>0</v>
      </c>
      <c r="H24" s="191">
        <f t="shared" si="1"/>
        <v>0</v>
      </c>
      <c r="I24" s="4"/>
      <c r="J24" s="4"/>
      <c r="K24" s="4"/>
      <c r="L24" s="25"/>
      <c r="M24" s="25"/>
      <c r="N24" s="25"/>
    </row>
    <row r="25" spans="1:14">
      <c r="A25" s="45" t="s">
        <v>555</v>
      </c>
      <c r="B25" s="46" t="s">
        <v>199</v>
      </c>
      <c r="C25" s="213">
        <f t="shared" ref="C25:H25" si="2">SUM(C24,C20)</f>
        <v>14804046</v>
      </c>
      <c r="D25" s="191">
        <f t="shared" si="2"/>
        <v>0</v>
      </c>
      <c r="E25" s="233">
        <f t="shared" si="2"/>
        <v>0</v>
      </c>
      <c r="F25" s="212">
        <f t="shared" si="2"/>
        <v>9995770</v>
      </c>
      <c r="G25" s="191">
        <f t="shared" si="2"/>
        <v>0</v>
      </c>
      <c r="H25" s="191">
        <f t="shared" si="2"/>
        <v>0</v>
      </c>
      <c r="I25" s="4"/>
      <c r="J25" s="4"/>
      <c r="K25" s="4"/>
      <c r="L25" s="25"/>
      <c r="M25" s="25"/>
      <c r="N25" s="25"/>
    </row>
    <row r="26" spans="1:14">
      <c r="A26" s="38" t="s">
        <v>526</v>
      </c>
      <c r="B26" s="46" t="s">
        <v>200</v>
      </c>
      <c r="C26" s="213">
        <v>2232531</v>
      </c>
      <c r="D26" s="234"/>
      <c r="E26" s="233"/>
      <c r="F26" s="212">
        <v>1606204</v>
      </c>
      <c r="G26" s="191"/>
      <c r="H26" s="191"/>
      <c r="I26" s="4"/>
      <c r="J26" s="4"/>
      <c r="K26" s="4"/>
      <c r="L26" s="25"/>
      <c r="M26" s="25"/>
      <c r="N26" s="25"/>
    </row>
    <row r="27" spans="1:14">
      <c r="A27" s="5" t="s">
        <v>201</v>
      </c>
      <c r="B27" s="31" t="s">
        <v>202</v>
      </c>
      <c r="C27" s="210">
        <v>38721</v>
      </c>
      <c r="D27" s="232"/>
      <c r="E27" s="233"/>
      <c r="F27" s="191">
        <v>0</v>
      </c>
      <c r="G27" s="191"/>
      <c r="H27" s="191"/>
      <c r="I27" s="4"/>
      <c r="J27" s="4"/>
      <c r="K27" s="4"/>
      <c r="L27" s="25"/>
      <c r="M27" s="25"/>
      <c r="N27" s="25"/>
    </row>
    <row r="28" spans="1:14">
      <c r="A28" s="5" t="s">
        <v>203</v>
      </c>
      <c r="B28" s="31" t="s">
        <v>204</v>
      </c>
      <c r="C28" s="210">
        <v>3009908</v>
      </c>
      <c r="D28" s="232"/>
      <c r="E28" s="233"/>
      <c r="F28" s="191">
        <v>13386</v>
      </c>
      <c r="G28" s="191"/>
      <c r="H28" s="191"/>
      <c r="I28" s="4"/>
      <c r="J28" s="4"/>
      <c r="K28" s="4"/>
      <c r="L28" s="25"/>
      <c r="M28" s="25"/>
      <c r="N28" s="25"/>
    </row>
    <row r="29" spans="1:14">
      <c r="A29" s="5" t="s">
        <v>205</v>
      </c>
      <c r="B29" s="31" t="s">
        <v>206</v>
      </c>
      <c r="C29" s="210"/>
      <c r="D29" s="232"/>
      <c r="E29" s="233"/>
      <c r="F29" s="191"/>
      <c r="G29" s="191"/>
      <c r="H29" s="191"/>
      <c r="I29" s="4"/>
      <c r="J29" s="4"/>
      <c r="K29" s="4"/>
      <c r="L29" s="25"/>
      <c r="M29" s="25"/>
      <c r="N29" s="25"/>
    </row>
    <row r="30" spans="1:14">
      <c r="A30" s="7" t="s">
        <v>466</v>
      </c>
      <c r="B30" s="34" t="s">
        <v>207</v>
      </c>
      <c r="C30" s="210">
        <f t="shared" ref="C30:H30" si="3">SUM(C27:C29)</f>
        <v>3048629</v>
      </c>
      <c r="D30" s="191">
        <f t="shared" si="3"/>
        <v>0</v>
      </c>
      <c r="E30" s="233">
        <f t="shared" si="3"/>
        <v>0</v>
      </c>
      <c r="F30" s="191">
        <f t="shared" si="3"/>
        <v>13386</v>
      </c>
      <c r="G30" s="191">
        <f t="shared" si="3"/>
        <v>0</v>
      </c>
      <c r="H30" s="191">
        <f t="shared" si="3"/>
        <v>0</v>
      </c>
      <c r="I30" s="4"/>
      <c r="J30" s="4"/>
      <c r="K30" s="4"/>
      <c r="L30" s="25"/>
      <c r="M30" s="25"/>
      <c r="N30" s="25"/>
    </row>
    <row r="31" spans="1:14">
      <c r="A31" s="5" t="s">
        <v>208</v>
      </c>
      <c r="B31" s="31" t="s">
        <v>209</v>
      </c>
      <c r="C31" s="210">
        <v>183100</v>
      </c>
      <c r="D31" s="232"/>
      <c r="E31" s="233"/>
      <c r="F31" s="191"/>
      <c r="G31" s="191"/>
      <c r="H31" s="191"/>
      <c r="I31" s="4"/>
      <c r="J31" s="4"/>
      <c r="K31" s="4"/>
      <c r="L31" s="25"/>
      <c r="M31" s="25"/>
      <c r="N31" s="25"/>
    </row>
    <row r="32" spans="1:14">
      <c r="A32" s="5" t="s">
        <v>210</v>
      </c>
      <c r="B32" s="31" t="s">
        <v>211</v>
      </c>
      <c r="C32" s="210">
        <v>92231</v>
      </c>
      <c r="D32" s="232"/>
      <c r="E32" s="233"/>
      <c r="F32" s="191"/>
      <c r="G32" s="191"/>
      <c r="H32" s="191"/>
      <c r="I32" s="4"/>
      <c r="J32" s="4"/>
      <c r="K32" s="4"/>
      <c r="L32" s="25"/>
      <c r="M32" s="25"/>
      <c r="N32" s="25"/>
    </row>
    <row r="33" spans="1:14" ht="15" customHeight="1">
      <c r="A33" s="7" t="s">
        <v>556</v>
      </c>
      <c r="B33" s="34" t="s">
        <v>212</v>
      </c>
      <c r="C33" s="210">
        <f t="shared" ref="C33:H33" si="4">SUM(C31:C32)</f>
        <v>275331</v>
      </c>
      <c r="D33" s="191">
        <f t="shared" si="4"/>
        <v>0</v>
      </c>
      <c r="E33" s="233">
        <f t="shared" si="4"/>
        <v>0</v>
      </c>
      <c r="F33" s="191">
        <f t="shared" si="4"/>
        <v>0</v>
      </c>
      <c r="G33" s="191">
        <f t="shared" si="4"/>
        <v>0</v>
      </c>
      <c r="H33" s="191">
        <f t="shared" si="4"/>
        <v>0</v>
      </c>
      <c r="I33" s="4"/>
      <c r="J33" s="4"/>
      <c r="K33" s="4"/>
      <c r="L33" s="25"/>
      <c r="M33" s="25"/>
      <c r="N33" s="25"/>
    </row>
    <row r="34" spans="1:14">
      <c r="A34" s="5" t="s">
        <v>213</v>
      </c>
      <c r="B34" s="31" t="s">
        <v>214</v>
      </c>
      <c r="C34" s="210">
        <v>3672352</v>
      </c>
      <c r="D34" s="232"/>
      <c r="E34" s="233"/>
      <c r="F34" s="191">
        <v>290256</v>
      </c>
      <c r="G34" s="191"/>
      <c r="H34" s="191"/>
      <c r="I34" s="4"/>
      <c r="J34" s="4"/>
      <c r="K34" s="4"/>
      <c r="L34" s="25"/>
      <c r="M34" s="25"/>
      <c r="N34" s="25"/>
    </row>
    <row r="35" spans="1:14">
      <c r="A35" s="5" t="s">
        <v>215</v>
      </c>
      <c r="B35" s="31" t="s">
        <v>216</v>
      </c>
      <c r="C35" s="210">
        <v>1530076</v>
      </c>
      <c r="D35" s="232"/>
      <c r="E35" s="233"/>
      <c r="F35" s="191">
        <v>1208071</v>
      </c>
      <c r="G35" s="191"/>
      <c r="H35" s="191"/>
      <c r="I35" s="4"/>
      <c r="J35" s="4"/>
      <c r="K35" s="4"/>
      <c r="L35" s="25"/>
      <c r="M35" s="25"/>
      <c r="N35" s="25"/>
    </row>
    <row r="36" spans="1:14">
      <c r="A36" s="5" t="s">
        <v>527</v>
      </c>
      <c r="B36" s="31" t="s">
        <v>217</v>
      </c>
      <c r="C36" s="210"/>
      <c r="D36" s="232"/>
      <c r="E36" s="233"/>
      <c r="F36" s="191"/>
      <c r="G36" s="191"/>
      <c r="H36" s="191"/>
      <c r="I36" s="4"/>
      <c r="J36" s="4"/>
      <c r="K36" s="4"/>
      <c r="L36" s="25"/>
      <c r="M36" s="25"/>
      <c r="N36" s="25"/>
    </row>
    <row r="37" spans="1:14">
      <c r="A37" s="5" t="s">
        <v>218</v>
      </c>
      <c r="B37" s="31" t="s">
        <v>219</v>
      </c>
      <c r="C37" s="210">
        <v>241002</v>
      </c>
      <c r="D37" s="232"/>
      <c r="E37" s="233"/>
      <c r="F37" s="191"/>
      <c r="G37" s="191"/>
      <c r="H37" s="191"/>
      <c r="I37" s="4"/>
      <c r="J37" s="4"/>
      <c r="K37" s="4"/>
      <c r="L37" s="25"/>
      <c r="M37" s="25"/>
      <c r="N37" s="25"/>
    </row>
    <row r="38" spans="1:14">
      <c r="A38" s="10" t="s">
        <v>528</v>
      </c>
      <c r="B38" s="31" t="s">
        <v>220</v>
      </c>
      <c r="C38" s="210"/>
      <c r="D38" s="232"/>
      <c r="E38" s="233"/>
      <c r="F38" s="191"/>
      <c r="G38" s="191"/>
      <c r="H38" s="191"/>
      <c r="I38" s="4"/>
      <c r="J38" s="4"/>
      <c r="K38" s="4"/>
      <c r="L38" s="25"/>
      <c r="M38" s="25"/>
      <c r="N38" s="25"/>
    </row>
    <row r="39" spans="1:14">
      <c r="A39" s="6" t="s">
        <v>221</v>
      </c>
      <c r="B39" s="31" t="s">
        <v>222</v>
      </c>
      <c r="C39" s="210">
        <v>366850</v>
      </c>
      <c r="D39" s="232"/>
      <c r="E39" s="233"/>
      <c r="F39" s="191"/>
      <c r="G39" s="191"/>
      <c r="H39" s="191"/>
      <c r="I39" s="4"/>
      <c r="J39" s="4"/>
      <c r="K39" s="4"/>
      <c r="L39" s="25"/>
      <c r="M39" s="25"/>
      <c r="N39" s="25"/>
    </row>
    <row r="40" spans="1:14">
      <c r="A40" s="5" t="s">
        <v>529</v>
      </c>
      <c r="B40" s="31" t="s">
        <v>223</v>
      </c>
      <c r="C40" s="210">
        <v>3541385</v>
      </c>
      <c r="D40" s="232"/>
      <c r="E40" s="233"/>
      <c r="F40" s="191">
        <v>74303</v>
      </c>
      <c r="G40" s="191"/>
      <c r="H40" s="191"/>
      <c r="I40" s="4"/>
      <c r="J40" s="4"/>
      <c r="K40" s="4"/>
      <c r="L40" s="25"/>
      <c r="M40" s="25"/>
      <c r="N40" s="25"/>
    </row>
    <row r="41" spans="1:14">
      <c r="A41" s="7" t="s">
        <v>467</v>
      </c>
      <c r="B41" s="34" t="s">
        <v>224</v>
      </c>
      <c r="C41" s="210">
        <f>SUM(C34:C40)</f>
        <v>9351665</v>
      </c>
      <c r="D41" s="191">
        <f t="shared" ref="D41:N41" si="5">SUM(D34:D40)</f>
        <v>0</v>
      </c>
      <c r="E41" s="233">
        <f t="shared" si="5"/>
        <v>0</v>
      </c>
      <c r="F41" s="191">
        <f t="shared" si="5"/>
        <v>1572630</v>
      </c>
      <c r="G41" s="191">
        <f t="shared" si="5"/>
        <v>0</v>
      </c>
      <c r="H41" s="191">
        <f t="shared" si="5"/>
        <v>0</v>
      </c>
      <c r="I41" s="39">
        <f t="shared" si="5"/>
        <v>0</v>
      </c>
      <c r="J41" s="39">
        <f t="shared" si="5"/>
        <v>0</v>
      </c>
      <c r="K41" s="39">
        <f t="shared" si="5"/>
        <v>0</v>
      </c>
      <c r="L41" s="39">
        <f t="shared" si="5"/>
        <v>0</v>
      </c>
      <c r="M41" s="39">
        <f t="shared" si="5"/>
        <v>0</v>
      </c>
      <c r="N41" s="39">
        <f t="shared" si="5"/>
        <v>0</v>
      </c>
    </row>
    <row r="42" spans="1:14">
      <c r="A42" s="5" t="s">
        <v>225</v>
      </c>
      <c r="B42" s="31" t="s">
        <v>226</v>
      </c>
      <c r="C42" s="210"/>
      <c r="D42" s="232"/>
      <c r="E42" s="233"/>
      <c r="F42" s="191"/>
      <c r="G42" s="191"/>
      <c r="H42" s="191"/>
      <c r="I42" s="4"/>
      <c r="J42" s="4"/>
      <c r="K42" s="4"/>
      <c r="L42" s="25"/>
      <c r="M42" s="25"/>
      <c r="N42" s="25"/>
    </row>
    <row r="43" spans="1:14">
      <c r="A43" s="5" t="s">
        <v>227</v>
      </c>
      <c r="B43" s="31" t="s">
        <v>228</v>
      </c>
      <c r="C43" s="210">
        <v>0</v>
      </c>
      <c r="D43" s="232"/>
      <c r="E43" s="233"/>
      <c r="F43" s="191"/>
      <c r="G43" s="191"/>
      <c r="H43" s="191"/>
      <c r="I43" s="4"/>
      <c r="J43" s="4"/>
      <c r="K43" s="4"/>
      <c r="L43" s="25"/>
      <c r="M43" s="25"/>
      <c r="N43" s="25"/>
    </row>
    <row r="44" spans="1:14">
      <c r="A44" s="7" t="s">
        <v>468</v>
      </c>
      <c r="B44" s="34" t="s">
        <v>229</v>
      </c>
      <c r="C44" s="210">
        <f t="shared" ref="C44:H44" si="6">SUM(C42:C43)</f>
        <v>0</v>
      </c>
      <c r="D44" s="191">
        <f t="shared" si="6"/>
        <v>0</v>
      </c>
      <c r="E44" s="233">
        <f t="shared" si="6"/>
        <v>0</v>
      </c>
      <c r="F44" s="191">
        <f t="shared" si="6"/>
        <v>0</v>
      </c>
      <c r="G44" s="191">
        <f t="shared" si="6"/>
        <v>0</v>
      </c>
      <c r="H44" s="191">
        <f t="shared" si="6"/>
        <v>0</v>
      </c>
      <c r="I44" s="4"/>
      <c r="J44" s="4"/>
      <c r="K44" s="4"/>
      <c r="L44" s="25"/>
      <c r="M44" s="25"/>
      <c r="N44" s="25"/>
    </row>
    <row r="45" spans="1:14">
      <c r="A45" s="5" t="s">
        <v>230</v>
      </c>
      <c r="B45" s="31" t="s">
        <v>231</v>
      </c>
      <c r="C45" s="210">
        <v>2930366</v>
      </c>
      <c r="D45" s="232"/>
      <c r="E45" s="233"/>
      <c r="F45" s="191">
        <v>418948</v>
      </c>
      <c r="G45" s="191"/>
      <c r="H45" s="191"/>
      <c r="I45" s="4"/>
      <c r="J45" s="4"/>
      <c r="K45" s="4"/>
      <c r="L45" s="25"/>
      <c r="M45" s="25"/>
      <c r="N45" s="25"/>
    </row>
    <row r="46" spans="1:14">
      <c r="A46" s="5" t="s">
        <v>232</v>
      </c>
      <c r="B46" s="31" t="s">
        <v>233</v>
      </c>
      <c r="C46" s="210"/>
      <c r="D46" s="232"/>
      <c r="E46" s="233"/>
      <c r="F46" s="191"/>
      <c r="G46" s="191"/>
      <c r="H46" s="191"/>
      <c r="I46" s="4"/>
      <c r="J46" s="4"/>
      <c r="K46" s="4"/>
      <c r="L46" s="25"/>
      <c r="M46" s="25"/>
      <c r="N46" s="25"/>
    </row>
    <row r="47" spans="1:14">
      <c r="A47" s="5" t="s">
        <v>530</v>
      </c>
      <c r="B47" s="31" t="s">
        <v>234</v>
      </c>
      <c r="C47" s="210">
        <v>1348317</v>
      </c>
      <c r="D47" s="232"/>
      <c r="E47" s="233"/>
      <c r="F47" s="191"/>
      <c r="G47" s="191"/>
      <c r="H47" s="191"/>
      <c r="I47" s="4"/>
      <c r="J47" s="4"/>
      <c r="K47" s="4"/>
      <c r="L47" s="25"/>
      <c r="M47" s="25"/>
      <c r="N47" s="25"/>
    </row>
    <row r="48" spans="1:14">
      <c r="A48" s="5" t="s">
        <v>531</v>
      </c>
      <c r="B48" s="31" t="s">
        <v>235</v>
      </c>
      <c r="C48" s="210"/>
      <c r="D48" s="232"/>
      <c r="E48" s="233"/>
      <c r="F48" s="191"/>
      <c r="G48" s="191"/>
      <c r="H48" s="191"/>
      <c r="I48" s="4"/>
      <c r="J48" s="4"/>
      <c r="K48" s="4"/>
      <c r="L48" s="25"/>
      <c r="M48" s="25"/>
      <c r="N48" s="25"/>
    </row>
    <row r="49" spans="1:14">
      <c r="A49" s="5" t="s">
        <v>236</v>
      </c>
      <c r="B49" s="31" t="s">
        <v>237</v>
      </c>
      <c r="C49" s="210">
        <v>410006</v>
      </c>
      <c r="D49" s="232"/>
      <c r="E49" s="233"/>
      <c r="F49" s="191">
        <v>16500</v>
      </c>
      <c r="G49" s="191"/>
      <c r="H49" s="191"/>
      <c r="I49" s="4"/>
      <c r="J49" s="4"/>
      <c r="K49" s="4"/>
      <c r="L49" s="25"/>
      <c r="M49" s="25"/>
      <c r="N49" s="25"/>
    </row>
    <row r="50" spans="1:14">
      <c r="A50" s="7" t="s">
        <v>469</v>
      </c>
      <c r="B50" s="34" t="s">
        <v>238</v>
      </c>
      <c r="C50" s="210">
        <f t="shared" ref="C50:H50" si="7">SUM(C45:C49)</f>
        <v>4688689</v>
      </c>
      <c r="D50" s="191">
        <f t="shared" si="7"/>
        <v>0</v>
      </c>
      <c r="E50" s="233">
        <f t="shared" si="7"/>
        <v>0</v>
      </c>
      <c r="F50" s="191">
        <f t="shared" si="7"/>
        <v>435448</v>
      </c>
      <c r="G50" s="191">
        <f t="shared" si="7"/>
        <v>0</v>
      </c>
      <c r="H50" s="191">
        <f t="shared" si="7"/>
        <v>0</v>
      </c>
      <c r="I50" s="4"/>
      <c r="J50" s="4"/>
      <c r="K50" s="4"/>
      <c r="L50" s="25"/>
      <c r="M50" s="25"/>
      <c r="N50" s="25"/>
    </row>
    <row r="51" spans="1:14">
      <c r="A51" s="38" t="s">
        <v>470</v>
      </c>
      <c r="B51" s="46" t="s">
        <v>239</v>
      </c>
      <c r="C51" s="213">
        <f t="shared" ref="C51:H51" si="8">SUM(C50,C44,C41,C33,C30)</f>
        <v>17364314</v>
      </c>
      <c r="D51" s="191">
        <f t="shared" si="8"/>
        <v>0</v>
      </c>
      <c r="E51" s="233">
        <f t="shared" si="8"/>
        <v>0</v>
      </c>
      <c r="F51" s="212">
        <f t="shared" si="8"/>
        <v>2021464</v>
      </c>
      <c r="G51" s="191">
        <f t="shared" si="8"/>
        <v>0</v>
      </c>
      <c r="H51" s="191">
        <f t="shared" si="8"/>
        <v>0</v>
      </c>
      <c r="I51" s="4"/>
      <c r="J51" s="4"/>
      <c r="K51" s="4"/>
      <c r="L51" s="25"/>
      <c r="M51" s="25"/>
      <c r="N51" s="25"/>
    </row>
    <row r="52" spans="1:14">
      <c r="A52" s="13" t="s">
        <v>240</v>
      </c>
      <c r="B52" s="31" t="s">
        <v>241</v>
      </c>
      <c r="C52" s="210"/>
      <c r="D52" s="232"/>
      <c r="E52" s="233"/>
      <c r="F52" s="191"/>
      <c r="G52" s="191"/>
      <c r="H52" s="191"/>
      <c r="I52" s="4"/>
      <c r="J52" s="4"/>
      <c r="K52" s="4"/>
      <c r="L52" s="25"/>
      <c r="M52" s="25"/>
      <c r="N52" s="25"/>
    </row>
    <row r="53" spans="1:14">
      <c r="A53" s="13" t="s">
        <v>471</v>
      </c>
      <c r="B53" s="31" t="s">
        <v>242</v>
      </c>
      <c r="C53" s="210"/>
      <c r="D53" s="232"/>
      <c r="E53" s="233"/>
      <c r="F53" s="191"/>
      <c r="G53" s="191"/>
      <c r="H53" s="191"/>
      <c r="I53" s="4"/>
      <c r="J53" s="4"/>
      <c r="K53" s="4"/>
      <c r="L53" s="25"/>
      <c r="M53" s="25"/>
      <c r="N53" s="25"/>
    </row>
    <row r="54" spans="1:14">
      <c r="A54" s="17" t="s">
        <v>532</v>
      </c>
      <c r="B54" s="31" t="s">
        <v>243</v>
      </c>
      <c r="C54" s="210"/>
      <c r="D54" s="232"/>
      <c r="E54" s="233"/>
      <c r="F54" s="191"/>
      <c r="G54" s="191"/>
      <c r="H54" s="191"/>
      <c r="I54" s="4"/>
      <c r="J54" s="4"/>
      <c r="K54" s="4"/>
      <c r="L54" s="25"/>
      <c r="M54" s="25"/>
      <c r="N54" s="25"/>
    </row>
    <row r="55" spans="1:14">
      <c r="A55" s="17" t="s">
        <v>533</v>
      </c>
      <c r="B55" s="31" t="s">
        <v>244</v>
      </c>
      <c r="C55" s="210">
        <v>246545</v>
      </c>
      <c r="D55" s="232"/>
      <c r="E55" s="233"/>
      <c r="F55" s="191"/>
      <c r="G55" s="191"/>
      <c r="H55" s="191"/>
      <c r="I55" s="4"/>
      <c r="J55" s="4"/>
      <c r="K55" s="4"/>
      <c r="L55" s="25"/>
      <c r="M55" s="25"/>
      <c r="N55" s="25"/>
    </row>
    <row r="56" spans="1:14">
      <c r="A56" s="17" t="s">
        <v>534</v>
      </c>
      <c r="B56" s="31" t="s">
        <v>245</v>
      </c>
      <c r="C56" s="210"/>
      <c r="D56" s="232"/>
      <c r="E56" s="233"/>
      <c r="F56" s="191"/>
      <c r="G56" s="191"/>
      <c r="H56" s="191"/>
      <c r="I56" s="4"/>
      <c r="J56" s="4"/>
      <c r="K56" s="4"/>
      <c r="L56" s="25"/>
      <c r="M56" s="25"/>
      <c r="N56" s="25"/>
    </row>
    <row r="57" spans="1:14">
      <c r="A57" s="13" t="s">
        <v>535</v>
      </c>
      <c r="B57" s="31" t="s">
        <v>246</v>
      </c>
      <c r="C57" s="210"/>
      <c r="D57" s="232"/>
      <c r="E57" s="233"/>
      <c r="F57" s="191"/>
      <c r="G57" s="191"/>
      <c r="H57" s="191"/>
      <c r="I57" s="4"/>
      <c r="J57" s="4"/>
      <c r="K57" s="4"/>
      <c r="L57" s="25"/>
      <c r="M57" s="25"/>
      <c r="N57" s="25"/>
    </row>
    <row r="58" spans="1:14">
      <c r="A58" s="13" t="s">
        <v>536</v>
      </c>
      <c r="B58" s="31" t="s">
        <v>247</v>
      </c>
      <c r="C58" s="210">
        <v>0</v>
      </c>
      <c r="D58" s="232"/>
      <c r="E58" s="233"/>
      <c r="F58" s="191"/>
      <c r="G58" s="191"/>
      <c r="H58" s="191"/>
      <c r="I58" s="4"/>
      <c r="J58" s="4"/>
      <c r="K58" s="4"/>
      <c r="L58" s="25"/>
      <c r="M58" s="25"/>
      <c r="N58" s="25"/>
    </row>
    <row r="59" spans="1:14">
      <c r="A59" s="13" t="s">
        <v>537</v>
      </c>
      <c r="B59" s="31" t="s">
        <v>248</v>
      </c>
      <c r="C59" s="210">
        <v>2857000</v>
      </c>
      <c r="D59" s="232"/>
      <c r="E59" s="233"/>
      <c r="F59" s="191"/>
      <c r="G59" s="191"/>
      <c r="H59" s="191"/>
      <c r="I59" s="4"/>
      <c r="J59" s="4"/>
      <c r="K59" s="4"/>
      <c r="L59" s="25"/>
      <c r="M59" s="25"/>
      <c r="N59" s="25"/>
    </row>
    <row r="60" spans="1:14">
      <c r="A60" s="43" t="s">
        <v>499</v>
      </c>
      <c r="B60" s="46" t="s">
        <v>249</v>
      </c>
      <c r="C60" s="213">
        <f t="shared" ref="C60:H60" si="9">SUM(C52:C59)</f>
        <v>3103545</v>
      </c>
      <c r="D60" s="191">
        <f t="shared" si="9"/>
        <v>0</v>
      </c>
      <c r="E60" s="233">
        <f t="shared" si="9"/>
        <v>0</v>
      </c>
      <c r="F60" s="212">
        <f t="shared" si="9"/>
        <v>0</v>
      </c>
      <c r="G60" s="191">
        <f t="shared" si="9"/>
        <v>0</v>
      </c>
      <c r="H60" s="191">
        <f t="shared" si="9"/>
        <v>0</v>
      </c>
      <c r="I60" s="4"/>
      <c r="J60" s="4"/>
      <c r="K60" s="4"/>
      <c r="L60" s="25"/>
      <c r="M60" s="25"/>
      <c r="N60" s="25"/>
    </row>
    <row r="61" spans="1:14">
      <c r="A61" s="12" t="s">
        <v>538</v>
      </c>
      <c r="B61" s="31" t="s">
        <v>250</v>
      </c>
      <c r="C61" s="210"/>
      <c r="D61" s="232"/>
      <c r="E61" s="233"/>
      <c r="F61" s="191"/>
      <c r="G61" s="191"/>
      <c r="H61" s="191"/>
      <c r="I61" s="4"/>
      <c r="J61" s="4"/>
      <c r="K61" s="4"/>
      <c r="L61" s="25"/>
      <c r="M61" s="25"/>
      <c r="N61" s="25"/>
    </row>
    <row r="62" spans="1:14">
      <c r="A62" s="12" t="s">
        <v>251</v>
      </c>
      <c r="B62" s="31" t="s">
        <v>252</v>
      </c>
      <c r="C62" s="210">
        <v>1437109</v>
      </c>
      <c r="D62" s="232"/>
      <c r="E62" s="233"/>
      <c r="F62" s="191"/>
      <c r="G62" s="191"/>
      <c r="H62" s="191"/>
      <c r="I62" s="4"/>
      <c r="J62" s="4"/>
      <c r="K62" s="4"/>
      <c r="L62" s="25"/>
      <c r="M62" s="25"/>
      <c r="N62" s="25"/>
    </row>
    <row r="63" spans="1:14" ht="30">
      <c r="A63" s="12" t="s">
        <v>253</v>
      </c>
      <c r="B63" s="31" t="s">
        <v>254</v>
      </c>
      <c r="C63" s="210"/>
      <c r="D63" s="232"/>
      <c r="E63" s="233"/>
      <c r="F63" s="191"/>
      <c r="G63" s="191"/>
      <c r="H63" s="191"/>
      <c r="I63" s="4"/>
      <c r="J63" s="4"/>
      <c r="K63" s="4"/>
      <c r="L63" s="25"/>
      <c r="M63" s="25"/>
      <c r="N63" s="25"/>
    </row>
    <row r="64" spans="1:14" ht="30">
      <c r="A64" s="12" t="s">
        <v>500</v>
      </c>
      <c r="B64" s="31" t="s">
        <v>255</v>
      </c>
      <c r="C64" s="210"/>
      <c r="D64" s="232"/>
      <c r="E64" s="233"/>
      <c r="F64" s="191"/>
      <c r="G64" s="191"/>
      <c r="H64" s="191"/>
      <c r="I64" s="4"/>
      <c r="J64" s="4"/>
      <c r="K64" s="4"/>
      <c r="L64" s="25"/>
      <c r="M64" s="25"/>
      <c r="N64" s="25"/>
    </row>
    <row r="65" spans="1:14" ht="30">
      <c r="A65" s="12" t="s">
        <v>539</v>
      </c>
      <c r="B65" s="31" t="s">
        <v>256</v>
      </c>
      <c r="C65" s="210"/>
      <c r="D65" s="232"/>
      <c r="E65" s="233"/>
      <c r="F65" s="191"/>
      <c r="G65" s="191"/>
      <c r="H65" s="191"/>
      <c r="I65" s="4"/>
      <c r="J65" s="4"/>
      <c r="K65" s="4"/>
      <c r="L65" s="25"/>
      <c r="M65" s="25"/>
      <c r="N65" s="25"/>
    </row>
    <row r="66" spans="1:14">
      <c r="A66" s="12" t="s">
        <v>502</v>
      </c>
      <c r="B66" s="31" t="s">
        <v>257</v>
      </c>
      <c r="C66" s="210">
        <v>2346945</v>
      </c>
      <c r="D66" s="232"/>
      <c r="E66" s="233"/>
      <c r="F66" s="191"/>
      <c r="G66" s="191"/>
      <c r="H66" s="191"/>
      <c r="I66" s="4"/>
      <c r="J66" s="4"/>
      <c r="K66" s="4"/>
      <c r="L66" s="25"/>
      <c r="M66" s="25"/>
      <c r="N66" s="25"/>
    </row>
    <row r="67" spans="1:14" ht="30">
      <c r="A67" s="12" t="s">
        <v>540</v>
      </c>
      <c r="B67" s="31" t="s">
        <v>258</v>
      </c>
      <c r="C67" s="210"/>
      <c r="D67" s="232"/>
      <c r="E67" s="233"/>
      <c r="F67" s="191"/>
      <c r="G67" s="191"/>
      <c r="H67" s="191"/>
      <c r="I67" s="4"/>
      <c r="J67" s="4"/>
      <c r="K67" s="4"/>
      <c r="L67" s="25"/>
      <c r="M67" s="25"/>
      <c r="N67" s="25"/>
    </row>
    <row r="68" spans="1:14" ht="30">
      <c r="A68" s="12" t="s">
        <v>541</v>
      </c>
      <c r="B68" s="31" t="s">
        <v>259</v>
      </c>
      <c r="C68" s="210"/>
      <c r="D68" s="232"/>
      <c r="E68" s="233"/>
      <c r="F68" s="191"/>
      <c r="G68" s="191"/>
      <c r="H68" s="191"/>
      <c r="I68" s="4"/>
      <c r="J68" s="4"/>
      <c r="K68" s="4"/>
      <c r="L68" s="25"/>
      <c r="M68" s="25"/>
      <c r="N68" s="25"/>
    </row>
    <row r="69" spans="1:14">
      <c r="A69" s="12" t="s">
        <v>260</v>
      </c>
      <c r="B69" s="31" t="s">
        <v>261</v>
      </c>
      <c r="C69" s="210"/>
      <c r="D69" s="232"/>
      <c r="E69" s="233"/>
      <c r="F69" s="191"/>
      <c r="G69" s="191"/>
      <c r="H69" s="191"/>
      <c r="I69" s="4"/>
      <c r="J69" s="4"/>
      <c r="K69" s="4"/>
      <c r="L69" s="25"/>
      <c r="M69" s="25"/>
      <c r="N69" s="25"/>
    </row>
    <row r="70" spans="1:14">
      <c r="A70" s="20" t="s">
        <v>262</v>
      </c>
      <c r="B70" s="31" t="s">
        <v>263</v>
      </c>
      <c r="C70" s="210"/>
      <c r="D70" s="232"/>
      <c r="E70" s="233"/>
      <c r="F70" s="191"/>
      <c r="G70" s="191"/>
      <c r="H70" s="191"/>
      <c r="I70" s="4"/>
      <c r="J70" s="4"/>
      <c r="K70" s="4"/>
      <c r="L70" s="25"/>
      <c r="M70" s="25"/>
      <c r="N70" s="25"/>
    </row>
    <row r="71" spans="1:14">
      <c r="A71" s="12" t="s">
        <v>542</v>
      </c>
      <c r="B71" s="31" t="s">
        <v>264</v>
      </c>
      <c r="C71" s="210">
        <v>10000</v>
      </c>
      <c r="D71" s="232"/>
      <c r="E71" s="233"/>
      <c r="F71" s="191"/>
      <c r="G71" s="191"/>
      <c r="H71" s="191"/>
      <c r="I71" s="4"/>
      <c r="J71" s="4"/>
      <c r="K71" s="4"/>
      <c r="L71" s="25"/>
      <c r="M71" s="25"/>
      <c r="N71" s="25"/>
    </row>
    <row r="72" spans="1:14">
      <c r="A72" s="20" t="s">
        <v>721</v>
      </c>
      <c r="B72" s="31" t="s">
        <v>776</v>
      </c>
      <c r="C72" s="210"/>
      <c r="D72" s="232"/>
      <c r="E72" s="233"/>
      <c r="F72" s="191"/>
      <c r="G72" s="191"/>
      <c r="H72" s="191"/>
      <c r="I72" s="4"/>
      <c r="J72" s="4"/>
      <c r="K72" s="4"/>
      <c r="L72" s="25"/>
      <c r="M72" s="25"/>
      <c r="N72" s="25"/>
    </row>
    <row r="73" spans="1:14">
      <c r="A73" s="20" t="s">
        <v>722</v>
      </c>
      <c r="B73" s="31" t="s">
        <v>776</v>
      </c>
      <c r="C73" s="210"/>
      <c r="D73" s="232"/>
      <c r="E73" s="233"/>
      <c r="F73" s="191"/>
      <c r="G73" s="191"/>
      <c r="H73" s="191"/>
      <c r="I73" s="4"/>
      <c r="J73" s="4"/>
      <c r="K73" s="4"/>
      <c r="L73" s="25"/>
      <c r="M73" s="25"/>
      <c r="N73" s="25"/>
    </row>
    <row r="74" spans="1:14">
      <c r="A74" s="43" t="s">
        <v>505</v>
      </c>
      <c r="B74" s="46" t="s">
        <v>265</v>
      </c>
      <c r="C74" s="213">
        <f t="shared" ref="C74:H74" si="10">SUM(C61:C73)</f>
        <v>3794054</v>
      </c>
      <c r="D74" s="191">
        <f t="shared" si="10"/>
        <v>0</v>
      </c>
      <c r="E74" s="233">
        <f t="shared" si="10"/>
        <v>0</v>
      </c>
      <c r="F74" s="212">
        <f t="shared" si="10"/>
        <v>0</v>
      </c>
      <c r="G74" s="191">
        <f t="shared" si="10"/>
        <v>0</v>
      </c>
      <c r="H74" s="191">
        <f t="shared" si="10"/>
        <v>0</v>
      </c>
      <c r="I74" s="4"/>
      <c r="J74" s="4"/>
      <c r="K74" s="4"/>
      <c r="L74" s="25"/>
      <c r="M74" s="25"/>
      <c r="N74" s="25"/>
    </row>
    <row r="75" spans="1:14" ht="15.75">
      <c r="A75" s="94" t="s">
        <v>670</v>
      </c>
      <c r="B75" s="95"/>
      <c r="C75" s="216">
        <f t="shared" ref="C75:H75" si="11">SUM(C74,C60,C51,C25:C26)</f>
        <v>41298490</v>
      </c>
      <c r="D75" s="215">
        <f t="shared" si="11"/>
        <v>0</v>
      </c>
      <c r="E75" s="235">
        <f t="shared" si="11"/>
        <v>0</v>
      </c>
      <c r="F75" s="215">
        <f t="shared" si="11"/>
        <v>13623438</v>
      </c>
      <c r="G75" s="215">
        <f t="shared" si="11"/>
        <v>0</v>
      </c>
      <c r="H75" s="215">
        <f t="shared" si="11"/>
        <v>0</v>
      </c>
      <c r="I75" s="136"/>
      <c r="J75" s="136"/>
      <c r="K75" s="136"/>
      <c r="L75" s="137"/>
      <c r="M75" s="137"/>
      <c r="N75" s="137"/>
    </row>
    <row r="76" spans="1:14">
      <c r="A76" s="35" t="s">
        <v>266</v>
      </c>
      <c r="B76" s="31" t="s">
        <v>267</v>
      </c>
      <c r="C76" s="210"/>
      <c r="D76" s="232"/>
      <c r="E76" s="233"/>
      <c r="F76" s="191"/>
      <c r="G76" s="191"/>
      <c r="H76" s="191"/>
      <c r="I76" s="4"/>
      <c r="J76" s="4"/>
      <c r="K76" s="4"/>
      <c r="L76" s="25"/>
      <c r="M76" s="25"/>
      <c r="N76" s="25"/>
    </row>
    <row r="77" spans="1:14">
      <c r="A77" s="35" t="s">
        <v>543</v>
      </c>
      <c r="B77" s="31" t="s">
        <v>268</v>
      </c>
      <c r="C77" s="210"/>
      <c r="D77" s="232"/>
      <c r="E77" s="233"/>
      <c r="F77" s="191"/>
      <c r="G77" s="191"/>
      <c r="H77" s="191"/>
      <c r="I77" s="4"/>
      <c r="J77" s="4"/>
      <c r="K77" s="4"/>
      <c r="L77" s="25"/>
      <c r="M77" s="25"/>
      <c r="N77" s="25"/>
    </row>
    <row r="78" spans="1:14">
      <c r="A78" s="35" t="s">
        <v>269</v>
      </c>
      <c r="B78" s="31" t="s">
        <v>270</v>
      </c>
      <c r="C78" s="210">
        <v>71065</v>
      </c>
      <c r="D78" s="232"/>
      <c r="E78" s="233"/>
      <c r="F78" s="191"/>
      <c r="G78" s="191"/>
      <c r="H78" s="191"/>
      <c r="I78" s="4"/>
      <c r="J78" s="4"/>
      <c r="K78" s="4"/>
      <c r="L78" s="25"/>
      <c r="M78" s="25"/>
      <c r="N78" s="25"/>
    </row>
    <row r="79" spans="1:14">
      <c r="A79" s="35" t="s">
        <v>271</v>
      </c>
      <c r="B79" s="31" t="s">
        <v>272</v>
      </c>
      <c r="C79" s="210">
        <v>2011641</v>
      </c>
      <c r="D79" s="232"/>
      <c r="E79" s="233"/>
      <c r="F79" s="191"/>
      <c r="G79" s="191"/>
      <c r="H79" s="191"/>
      <c r="I79" s="4"/>
      <c r="J79" s="4"/>
      <c r="K79" s="4"/>
      <c r="L79" s="25"/>
      <c r="M79" s="25"/>
      <c r="N79" s="25"/>
    </row>
    <row r="80" spans="1:14">
      <c r="A80" s="6" t="s">
        <v>273</v>
      </c>
      <c r="B80" s="31" t="s">
        <v>274</v>
      </c>
      <c r="C80" s="210"/>
      <c r="D80" s="232"/>
      <c r="E80" s="233"/>
      <c r="F80" s="191"/>
      <c r="G80" s="191"/>
      <c r="H80" s="191"/>
      <c r="I80" s="4"/>
      <c r="J80" s="4"/>
      <c r="K80" s="4"/>
      <c r="L80" s="25"/>
      <c r="M80" s="25"/>
      <c r="N80" s="25"/>
    </row>
    <row r="81" spans="1:14">
      <c r="A81" s="6" t="s">
        <v>275</v>
      </c>
      <c r="B81" s="31" t="s">
        <v>276</v>
      </c>
      <c r="C81" s="210"/>
      <c r="D81" s="232"/>
      <c r="E81" s="233"/>
      <c r="F81" s="191"/>
      <c r="G81" s="191"/>
      <c r="H81" s="191"/>
      <c r="I81" s="4"/>
      <c r="J81" s="4"/>
      <c r="K81" s="4"/>
      <c r="L81" s="25"/>
      <c r="M81" s="25"/>
      <c r="N81" s="25"/>
    </row>
    <row r="82" spans="1:14">
      <c r="A82" s="6" t="s">
        <v>277</v>
      </c>
      <c r="B82" s="31" t="s">
        <v>278</v>
      </c>
      <c r="C82" s="210">
        <v>562334</v>
      </c>
      <c r="D82" s="232"/>
      <c r="E82" s="233"/>
      <c r="F82" s="191"/>
      <c r="G82" s="191"/>
      <c r="H82" s="191"/>
      <c r="I82" s="4"/>
      <c r="J82" s="4"/>
      <c r="K82" s="4"/>
      <c r="L82" s="25"/>
      <c r="M82" s="25"/>
      <c r="N82" s="25"/>
    </row>
    <row r="83" spans="1:14">
      <c r="A83" s="44" t="s">
        <v>507</v>
      </c>
      <c r="B83" s="46" t="s">
        <v>279</v>
      </c>
      <c r="C83" s="213">
        <f t="shared" ref="C83:H83" si="12">SUM(C76:C82)</f>
        <v>2645040</v>
      </c>
      <c r="D83" s="191">
        <f t="shared" si="12"/>
        <v>0</v>
      </c>
      <c r="E83" s="233">
        <f t="shared" si="12"/>
        <v>0</v>
      </c>
      <c r="F83" s="212">
        <f t="shared" si="12"/>
        <v>0</v>
      </c>
      <c r="G83" s="191">
        <f t="shared" si="12"/>
        <v>0</v>
      </c>
      <c r="H83" s="191">
        <f t="shared" si="12"/>
        <v>0</v>
      </c>
      <c r="I83" s="4"/>
      <c r="J83" s="4"/>
      <c r="K83" s="4"/>
      <c r="L83" s="25"/>
      <c r="M83" s="25"/>
      <c r="N83" s="25"/>
    </row>
    <row r="84" spans="1:14">
      <c r="A84" s="13" t="s">
        <v>280</v>
      </c>
      <c r="B84" s="31" t="s">
        <v>281</v>
      </c>
      <c r="C84" s="210">
        <v>311250</v>
      </c>
      <c r="D84" s="232"/>
      <c r="E84" s="233"/>
      <c r="F84" s="191"/>
      <c r="G84" s="191"/>
      <c r="H84" s="191"/>
      <c r="I84" s="4"/>
      <c r="J84" s="4"/>
      <c r="K84" s="4"/>
      <c r="L84" s="25"/>
      <c r="M84" s="25"/>
      <c r="N84" s="25"/>
    </row>
    <row r="85" spans="1:14">
      <c r="A85" s="13" t="s">
        <v>282</v>
      </c>
      <c r="B85" s="31" t="s">
        <v>283</v>
      </c>
      <c r="C85" s="210"/>
      <c r="D85" s="232"/>
      <c r="E85" s="233"/>
      <c r="F85" s="191"/>
      <c r="G85" s="191"/>
      <c r="H85" s="191"/>
      <c r="I85" s="4"/>
      <c r="J85" s="4"/>
      <c r="K85" s="4"/>
      <c r="L85" s="25"/>
      <c r="M85" s="25"/>
      <c r="N85" s="25"/>
    </row>
    <row r="86" spans="1:14">
      <c r="A86" s="13" t="s">
        <v>284</v>
      </c>
      <c r="B86" s="31" t="s">
        <v>285</v>
      </c>
      <c r="C86" s="210">
        <v>17039</v>
      </c>
      <c r="D86" s="232"/>
      <c r="E86" s="233"/>
      <c r="F86" s="191"/>
      <c r="G86" s="191"/>
      <c r="H86" s="191"/>
      <c r="I86" s="4"/>
      <c r="J86" s="4"/>
      <c r="K86" s="4"/>
      <c r="L86" s="25"/>
      <c r="M86" s="25"/>
      <c r="N86" s="25"/>
    </row>
    <row r="87" spans="1:14">
      <c r="A87" s="13" t="s">
        <v>286</v>
      </c>
      <c r="B87" s="31" t="s">
        <v>287</v>
      </c>
      <c r="C87" s="210">
        <v>4601</v>
      </c>
      <c r="D87" s="232"/>
      <c r="E87" s="233"/>
      <c r="F87" s="191"/>
      <c r="G87" s="191"/>
      <c r="H87" s="191"/>
      <c r="I87" s="4"/>
      <c r="J87" s="4"/>
      <c r="K87" s="4"/>
      <c r="L87" s="25"/>
      <c r="M87" s="25"/>
      <c r="N87" s="25"/>
    </row>
    <row r="88" spans="1:14">
      <c r="A88" s="43" t="s">
        <v>508</v>
      </c>
      <c r="B88" s="46" t="s">
        <v>288</v>
      </c>
      <c r="C88" s="213">
        <f t="shared" ref="C88:H88" si="13">SUM(C84:C87)</f>
        <v>332890</v>
      </c>
      <c r="D88" s="191">
        <f t="shared" si="13"/>
        <v>0</v>
      </c>
      <c r="E88" s="233">
        <f t="shared" si="13"/>
        <v>0</v>
      </c>
      <c r="F88" s="212">
        <f t="shared" si="13"/>
        <v>0</v>
      </c>
      <c r="G88" s="191">
        <f t="shared" si="13"/>
        <v>0</v>
      </c>
      <c r="H88" s="191">
        <f t="shared" si="13"/>
        <v>0</v>
      </c>
      <c r="I88" s="4"/>
      <c r="J88" s="4"/>
      <c r="K88" s="4"/>
      <c r="L88" s="25"/>
      <c r="M88" s="25"/>
      <c r="N88" s="25"/>
    </row>
    <row r="89" spans="1:14" ht="30">
      <c r="A89" s="13" t="s">
        <v>289</v>
      </c>
      <c r="B89" s="31" t="s">
        <v>290</v>
      </c>
      <c r="C89" s="210"/>
      <c r="D89" s="232"/>
      <c r="E89" s="233"/>
      <c r="F89" s="191"/>
      <c r="G89" s="191"/>
      <c r="H89" s="191"/>
      <c r="I89" s="4"/>
      <c r="J89" s="4"/>
      <c r="K89" s="4"/>
      <c r="L89" s="25"/>
      <c r="M89" s="25"/>
      <c r="N89" s="25"/>
    </row>
    <row r="90" spans="1:14" ht="30">
      <c r="A90" s="13" t="s">
        <v>544</v>
      </c>
      <c r="B90" s="31" t="s">
        <v>291</v>
      </c>
      <c r="C90" s="210"/>
      <c r="D90" s="232"/>
      <c r="E90" s="233"/>
      <c r="F90" s="191"/>
      <c r="G90" s="191"/>
      <c r="H90" s="191"/>
      <c r="I90" s="4"/>
      <c r="J90" s="4"/>
      <c r="K90" s="4"/>
      <c r="L90" s="25"/>
      <c r="M90" s="25"/>
      <c r="N90" s="25"/>
    </row>
    <row r="91" spans="1:14" ht="30">
      <c r="A91" s="13" t="s">
        <v>545</v>
      </c>
      <c r="B91" s="31" t="s">
        <v>292</v>
      </c>
      <c r="C91" s="210"/>
      <c r="D91" s="232"/>
      <c r="E91" s="233"/>
      <c r="F91" s="191"/>
      <c r="G91" s="191"/>
      <c r="H91" s="191"/>
      <c r="I91" s="4"/>
      <c r="J91" s="4"/>
      <c r="K91" s="4"/>
      <c r="L91" s="25"/>
      <c r="M91" s="25"/>
      <c r="N91" s="25"/>
    </row>
    <row r="92" spans="1:14">
      <c r="A92" s="13" t="s">
        <v>546</v>
      </c>
      <c r="B92" s="31" t="s">
        <v>293</v>
      </c>
      <c r="C92" s="210"/>
      <c r="D92" s="232"/>
      <c r="E92" s="233"/>
      <c r="F92" s="191"/>
      <c r="G92" s="191"/>
      <c r="H92" s="191"/>
      <c r="I92" s="4"/>
      <c r="J92" s="4"/>
      <c r="K92" s="4"/>
      <c r="L92" s="25"/>
      <c r="M92" s="25"/>
      <c r="N92" s="25"/>
    </row>
    <row r="93" spans="1:14" ht="30">
      <c r="A93" s="13" t="s">
        <v>547</v>
      </c>
      <c r="B93" s="31" t="s">
        <v>294</v>
      </c>
      <c r="C93" s="210"/>
      <c r="D93" s="232"/>
      <c r="E93" s="233"/>
      <c r="F93" s="191"/>
      <c r="G93" s="191"/>
      <c r="H93" s="191"/>
      <c r="I93" s="4"/>
      <c r="J93" s="4"/>
      <c r="K93" s="4"/>
      <c r="L93" s="25"/>
      <c r="M93" s="25"/>
      <c r="N93" s="25"/>
    </row>
    <row r="94" spans="1:14" ht="30">
      <c r="A94" s="13" t="s">
        <v>548</v>
      </c>
      <c r="B94" s="31" t="s">
        <v>295</v>
      </c>
      <c r="C94" s="210"/>
      <c r="D94" s="232"/>
      <c r="E94" s="233"/>
      <c r="F94" s="191"/>
      <c r="G94" s="191"/>
      <c r="H94" s="191"/>
      <c r="I94" s="4"/>
      <c r="J94" s="4"/>
      <c r="K94" s="4"/>
      <c r="L94" s="25"/>
      <c r="M94" s="25"/>
      <c r="N94" s="25"/>
    </row>
    <row r="95" spans="1:14">
      <c r="A95" s="13" t="s">
        <v>296</v>
      </c>
      <c r="B95" s="31" t="s">
        <v>297</v>
      </c>
      <c r="C95" s="210"/>
      <c r="D95" s="232"/>
      <c r="E95" s="233"/>
      <c r="F95" s="191"/>
      <c r="G95" s="191"/>
      <c r="H95" s="191"/>
      <c r="I95" s="4"/>
      <c r="J95" s="4"/>
      <c r="K95" s="4"/>
      <c r="L95" s="25"/>
      <c r="M95" s="25"/>
      <c r="N95" s="25"/>
    </row>
    <row r="96" spans="1:14">
      <c r="A96" s="13" t="s">
        <v>549</v>
      </c>
      <c r="B96" s="31" t="s">
        <v>298</v>
      </c>
      <c r="C96" s="210"/>
      <c r="D96" s="232"/>
      <c r="E96" s="233"/>
      <c r="F96" s="191"/>
      <c r="G96" s="191"/>
      <c r="H96" s="191"/>
      <c r="I96" s="4"/>
      <c r="J96" s="4"/>
      <c r="K96" s="4"/>
      <c r="L96" s="25"/>
      <c r="M96" s="25"/>
      <c r="N96" s="25"/>
    </row>
    <row r="97" spans="1:31">
      <c r="A97" s="43" t="s">
        <v>509</v>
      </c>
      <c r="B97" s="46" t="s">
        <v>299</v>
      </c>
      <c r="C97" s="213">
        <f t="shared" ref="C97:H97" si="14">SUM(C89:C96)</f>
        <v>0</v>
      </c>
      <c r="D97" s="191">
        <f t="shared" si="14"/>
        <v>0</v>
      </c>
      <c r="E97" s="233">
        <f t="shared" si="14"/>
        <v>0</v>
      </c>
      <c r="F97" s="212">
        <f t="shared" si="14"/>
        <v>0</v>
      </c>
      <c r="G97" s="191">
        <f t="shared" si="14"/>
        <v>0</v>
      </c>
      <c r="H97" s="191">
        <f t="shared" si="14"/>
        <v>0</v>
      </c>
      <c r="I97" s="4"/>
      <c r="J97" s="4"/>
      <c r="K97" s="4"/>
      <c r="L97" s="25"/>
      <c r="M97" s="25"/>
      <c r="N97" s="25"/>
    </row>
    <row r="98" spans="1:31" ht="15.75">
      <c r="A98" s="94" t="s">
        <v>669</v>
      </c>
      <c r="B98" s="95"/>
      <c r="C98" s="216">
        <f t="shared" ref="C98:H98" si="15">SUM(C97,C88,C83)</f>
        <v>2977930</v>
      </c>
      <c r="D98" s="215">
        <f t="shared" si="15"/>
        <v>0</v>
      </c>
      <c r="E98" s="235">
        <f t="shared" si="15"/>
        <v>0</v>
      </c>
      <c r="F98" s="215">
        <f t="shared" si="15"/>
        <v>0</v>
      </c>
      <c r="G98" s="215">
        <f t="shared" si="15"/>
        <v>0</v>
      </c>
      <c r="H98" s="215">
        <f t="shared" si="15"/>
        <v>0</v>
      </c>
      <c r="I98" s="136"/>
      <c r="J98" s="136"/>
      <c r="K98" s="136"/>
      <c r="L98" s="137"/>
      <c r="M98" s="137"/>
      <c r="N98" s="137"/>
    </row>
    <row r="99" spans="1:31" ht="15.75">
      <c r="A99" s="97" t="s">
        <v>557</v>
      </c>
      <c r="B99" s="98" t="s">
        <v>300</v>
      </c>
      <c r="C99" s="218">
        <f t="shared" ref="C99:H99" si="16">SUM(C98,C75)</f>
        <v>44276420</v>
      </c>
      <c r="D99" s="195">
        <f t="shared" si="16"/>
        <v>0</v>
      </c>
      <c r="E99" s="236">
        <f t="shared" si="16"/>
        <v>0</v>
      </c>
      <c r="F99" s="195">
        <f t="shared" si="16"/>
        <v>13623438</v>
      </c>
      <c r="G99" s="195">
        <f t="shared" si="16"/>
        <v>0</v>
      </c>
      <c r="H99" s="195">
        <f t="shared" si="16"/>
        <v>0</v>
      </c>
      <c r="I99" s="138"/>
      <c r="J99" s="138"/>
      <c r="K99" s="138"/>
      <c r="L99" s="139"/>
      <c r="M99" s="139"/>
      <c r="N99" s="139"/>
    </row>
    <row r="100" spans="1:31">
      <c r="A100" s="13" t="s">
        <v>550</v>
      </c>
      <c r="B100" s="5" t="s">
        <v>301</v>
      </c>
      <c r="C100" s="220"/>
      <c r="D100" s="237"/>
      <c r="E100" s="238"/>
      <c r="F100" s="199"/>
      <c r="G100" s="239"/>
      <c r="H100" s="240"/>
      <c r="I100" s="140"/>
      <c r="J100" s="140"/>
      <c r="K100" s="140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5"/>
      <c r="AE100" s="25"/>
    </row>
    <row r="101" spans="1:31">
      <c r="A101" s="13" t="s">
        <v>304</v>
      </c>
      <c r="B101" s="5" t="s">
        <v>305</v>
      </c>
      <c r="C101" s="220"/>
      <c r="D101" s="237"/>
      <c r="E101" s="238"/>
      <c r="F101" s="199"/>
      <c r="G101" s="239"/>
      <c r="H101" s="240"/>
      <c r="I101" s="140"/>
      <c r="J101" s="140"/>
      <c r="K101" s="140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5"/>
      <c r="AE101" s="25"/>
    </row>
    <row r="102" spans="1:31">
      <c r="A102" s="13" t="s">
        <v>551</v>
      </c>
      <c r="B102" s="5" t="s">
        <v>306</v>
      </c>
      <c r="C102" s="220">
        <v>45078751</v>
      </c>
      <c r="D102" s="237"/>
      <c r="E102" s="238"/>
      <c r="F102" s="199"/>
      <c r="G102" s="239"/>
      <c r="H102" s="240"/>
      <c r="I102" s="140"/>
      <c r="J102" s="140"/>
      <c r="K102" s="140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5"/>
      <c r="AE102" s="25"/>
    </row>
    <row r="103" spans="1:31">
      <c r="A103" s="15" t="s">
        <v>514</v>
      </c>
      <c r="B103" s="7" t="s">
        <v>308</v>
      </c>
      <c r="C103" s="220">
        <f t="shared" ref="C103:H103" si="17">SUM(C100:C102)</f>
        <v>45078751</v>
      </c>
      <c r="D103" s="196">
        <f t="shared" si="17"/>
        <v>0</v>
      </c>
      <c r="E103" s="241">
        <f t="shared" si="17"/>
        <v>0</v>
      </c>
      <c r="F103" s="199">
        <f t="shared" si="17"/>
        <v>0</v>
      </c>
      <c r="G103" s="196">
        <f t="shared" si="17"/>
        <v>0</v>
      </c>
      <c r="H103" s="186">
        <f t="shared" si="17"/>
        <v>0</v>
      </c>
      <c r="I103" s="141"/>
      <c r="J103" s="141"/>
      <c r="K103" s="141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5"/>
      <c r="AE103" s="25"/>
    </row>
    <row r="104" spans="1:31">
      <c r="A104" s="36" t="s">
        <v>552</v>
      </c>
      <c r="B104" s="5" t="s">
        <v>309</v>
      </c>
      <c r="C104" s="222"/>
      <c r="D104" s="237"/>
      <c r="E104" s="242"/>
      <c r="F104" s="198"/>
      <c r="G104" s="243"/>
      <c r="H104" s="244"/>
      <c r="I104" s="142"/>
      <c r="J104" s="142"/>
      <c r="K104" s="142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5"/>
      <c r="AE104" s="25"/>
    </row>
    <row r="105" spans="1:31">
      <c r="A105" s="36" t="s">
        <v>520</v>
      </c>
      <c r="B105" s="5" t="s">
        <v>312</v>
      </c>
      <c r="C105" s="222"/>
      <c r="D105" s="237"/>
      <c r="E105" s="242"/>
      <c r="F105" s="198"/>
      <c r="G105" s="243"/>
      <c r="H105" s="244"/>
      <c r="I105" s="142"/>
      <c r="J105" s="142"/>
      <c r="K105" s="142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5"/>
      <c r="AE105" s="25"/>
    </row>
    <row r="106" spans="1:31">
      <c r="A106" s="13" t="s">
        <v>313</v>
      </c>
      <c r="B106" s="5" t="s">
        <v>314</v>
      </c>
      <c r="C106" s="220"/>
      <c r="D106" s="237"/>
      <c r="E106" s="238"/>
      <c r="F106" s="199"/>
      <c r="G106" s="239"/>
      <c r="H106" s="240"/>
      <c r="I106" s="140"/>
      <c r="J106" s="140"/>
      <c r="K106" s="140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5"/>
      <c r="AE106" s="25"/>
    </row>
    <row r="107" spans="1:31">
      <c r="A107" s="13" t="s">
        <v>553</v>
      </c>
      <c r="B107" s="5" t="s">
        <v>315</v>
      </c>
      <c r="C107" s="220"/>
      <c r="D107" s="237"/>
      <c r="E107" s="238"/>
      <c r="F107" s="199"/>
      <c r="G107" s="239"/>
      <c r="H107" s="240"/>
      <c r="I107" s="140"/>
      <c r="J107" s="140"/>
      <c r="K107" s="140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5"/>
      <c r="AE107" s="25"/>
    </row>
    <row r="108" spans="1:31">
      <c r="A108" s="14" t="s">
        <v>517</v>
      </c>
      <c r="B108" s="7" t="s">
        <v>316</v>
      </c>
      <c r="C108" s="222">
        <f t="shared" ref="C108:H108" si="18">SUM(C104:C107)</f>
        <v>0</v>
      </c>
      <c r="D108" s="197">
        <f t="shared" si="18"/>
        <v>0</v>
      </c>
      <c r="E108" s="245">
        <f t="shared" si="18"/>
        <v>0</v>
      </c>
      <c r="F108" s="198">
        <f t="shared" si="18"/>
        <v>0</v>
      </c>
      <c r="G108" s="197">
        <f t="shared" si="18"/>
        <v>0</v>
      </c>
      <c r="H108" s="187">
        <f t="shared" si="18"/>
        <v>0</v>
      </c>
      <c r="I108" s="143"/>
      <c r="J108" s="143"/>
      <c r="K108" s="143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5"/>
      <c r="AE108" s="25"/>
    </row>
    <row r="109" spans="1:31">
      <c r="A109" s="36" t="s">
        <v>317</v>
      </c>
      <c r="B109" s="5" t="s">
        <v>318</v>
      </c>
      <c r="C109" s="222"/>
      <c r="D109" s="237"/>
      <c r="E109" s="242"/>
      <c r="F109" s="198"/>
      <c r="G109" s="243"/>
      <c r="H109" s="244"/>
      <c r="I109" s="142"/>
      <c r="J109" s="142"/>
      <c r="K109" s="142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5"/>
      <c r="AE109" s="25"/>
    </row>
    <row r="110" spans="1:31">
      <c r="A110" s="36" t="s">
        <v>319</v>
      </c>
      <c r="B110" s="5" t="s">
        <v>320</v>
      </c>
      <c r="C110" s="222">
        <v>1661798</v>
      </c>
      <c r="D110" s="237"/>
      <c r="E110" s="242"/>
      <c r="F110" s="198"/>
      <c r="G110" s="243"/>
      <c r="H110" s="244"/>
      <c r="I110" s="142"/>
      <c r="J110" s="142"/>
      <c r="K110" s="142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5"/>
      <c r="AE110" s="25"/>
    </row>
    <row r="111" spans="1:31">
      <c r="A111" s="14" t="s">
        <v>321</v>
      </c>
      <c r="B111" s="7" t="s">
        <v>322</v>
      </c>
      <c r="C111" s="222">
        <v>13050657</v>
      </c>
      <c r="D111" s="246"/>
      <c r="E111" s="242"/>
      <c r="F111" s="198"/>
      <c r="G111" s="243"/>
      <c r="H111" s="244"/>
      <c r="I111" s="142"/>
      <c r="J111" s="142"/>
      <c r="K111" s="142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5"/>
      <c r="AE111" s="25"/>
    </row>
    <row r="112" spans="1:31">
      <c r="A112" s="36" t="s">
        <v>323</v>
      </c>
      <c r="B112" s="5" t="s">
        <v>324</v>
      </c>
      <c r="C112" s="222"/>
      <c r="D112" s="237"/>
      <c r="E112" s="242"/>
      <c r="F112" s="198"/>
      <c r="G112" s="243"/>
      <c r="H112" s="244"/>
      <c r="I112" s="142"/>
      <c r="J112" s="142"/>
      <c r="K112" s="142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5"/>
      <c r="AE112" s="25"/>
    </row>
    <row r="113" spans="1:31">
      <c r="A113" s="36" t="s">
        <v>325</v>
      </c>
      <c r="B113" s="5" t="s">
        <v>326</v>
      </c>
      <c r="C113" s="222"/>
      <c r="D113" s="237"/>
      <c r="E113" s="242"/>
      <c r="F113" s="198"/>
      <c r="G113" s="243"/>
      <c r="H113" s="244"/>
      <c r="I113" s="142"/>
      <c r="J113" s="142"/>
      <c r="K113" s="142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5"/>
      <c r="AE113" s="25"/>
    </row>
    <row r="114" spans="1:31">
      <c r="A114" s="36" t="s">
        <v>327</v>
      </c>
      <c r="B114" s="5" t="s">
        <v>328</v>
      </c>
      <c r="C114" s="222"/>
      <c r="D114" s="237"/>
      <c r="E114" s="242"/>
      <c r="F114" s="198"/>
      <c r="G114" s="243"/>
      <c r="H114" s="244"/>
      <c r="I114" s="142"/>
      <c r="J114" s="142"/>
      <c r="K114" s="142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5"/>
      <c r="AE114" s="25"/>
    </row>
    <row r="115" spans="1:31">
      <c r="A115" s="37" t="s">
        <v>518</v>
      </c>
      <c r="B115" s="38" t="s">
        <v>329</v>
      </c>
      <c r="C115" s="222">
        <f t="shared" ref="C115:H115" si="19">SUM(C108,C103,C109:C114)</f>
        <v>59791206</v>
      </c>
      <c r="D115" s="197">
        <f t="shared" si="19"/>
        <v>0</v>
      </c>
      <c r="E115" s="245">
        <f t="shared" si="19"/>
        <v>0</v>
      </c>
      <c r="F115" s="198">
        <f t="shared" si="19"/>
        <v>0</v>
      </c>
      <c r="G115" s="197">
        <f t="shared" si="19"/>
        <v>0</v>
      </c>
      <c r="H115" s="187">
        <f t="shared" si="19"/>
        <v>0</v>
      </c>
      <c r="I115" s="143"/>
      <c r="J115" s="143"/>
      <c r="K115" s="143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5"/>
      <c r="AE115" s="25"/>
    </row>
    <row r="116" spans="1:31">
      <c r="A116" s="36" t="s">
        <v>330</v>
      </c>
      <c r="B116" s="5" t="s">
        <v>331</v>
      </c>
      <c r="C116" s="222"/>
      <c r="D116" s="237"/>
      <c r="E116" s="242"/>
      <c r="F116" s="198"/>
      <c r="G116" s="243"/>
      <c r="H116" s="244"/>
      <c r="I116" s="142"/>
      <c r="J116" s="142"/>
      <c r="K116" s="142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5"/>
      <c r="AE116" s="25"/>
    </row>
    <row r="117" spans="1:31">
      <c r="A117" s="13" t="s">
        <v>332</v>
      </c>
      <c r="B117" s="5" t="s">
        <v>333</v>
      </c>
      <c r="C117" s="220"/>
      <c r="D117" s="237"/>
      <c r="E117" s="238"/>
      <c r="F117" s="199"/>
      <c r="G117" s="239"/>
      <c r="H117" s="240"/>
      <c r="I117" s="140"/>
      <c r="J117" s="140"/>
      <c r="K117" s="140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5"/>
      <c r="AE117" s="25"/>
    </row>
    <row r="118" spans="1:31">
      <c r="A118" s="36" t="s">
        <v>554</v>
      </c>
      <c r="B118" s="5" t="s">
        <v>334</v>
      </c>
      <c r="C118" s="222"/>
      <c r="D118" s="237"/>
      <c r="E118" s="242"/>
      <c r="F118" s="198"/>
      <c r="G118" s="243"/>
      <c r="H118" s="244"/>
      <c r="I118" s="142"/>
      <c r="J118" s="142"/>
      <c r="K118" s="142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5"/>
      <c r="AE118" s="25"/>
    </row>
    <row r="119" spans="1:31">
      <c r="A119" s="36" t="s">
        <v>523</v>
      </c>
      <c r="B119" s="5" t="s">
        <v>335</v>
      </c>
      <c r="C119" s="222"/>
      <c r="D119" s="237"/>
      <c r="E119" s="242"/>
      <c r="F119" s="198"/>
      <c r="G119" s="243"/>
      <c r="H119" s="244"/>
      <c r="I119" s="142"/>
      <c r="J119" s="142"/>
      <c r="K119" s="142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5"/>
      <c r="AE119" s="25"/>
    </row>
    <row r="120" spans="1:31">
      <c r="A120" s="37" t="s">
        <v>524</v>
      </c>
      <c r="B120" s="38" t="s">
        <v>339</v>
      </c>
      <c r="C120" s="222">
        <f t="shared" ref="C120:H120" si="20">SUM(C116:C119)</f>
        <v>0</v>
      </c>
      <c r="D120" s="197">
        <f t="shared" si="20"/>
        <v>0</v>
      </c>
      <c r="E120" s="245">
        <f t="shared" si="20"/>
        <v>0</v>
      </c>
      <c r="F120" s="198">
        <f t="shared" si="20"/>
        <v>0</v>
      </c>
      <c r="G120" s="197">
        <f t="shared" si="20"/>
        <v>0</v>
      </c>
      <c r="H120" s="187">
        <f t="shared" si="20"/>
        <v>0</v>
      </c>
      <c r="I120" s="143"/>
      <c r="J120" s="143"/>
      <c r="K120" s="143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5"/>
      <c r="AE120" s="25"/>
    </row>
    <row r="121" spans="1:31">
      <c r="A121" s="13" t="s">
        <v>340</v>
      </c>
      <c r="B121" s="5" t="s">
        <v>341</v>
      </c>
      <c r="C121" s="220"/>
      <c r="D121" s="237"/>
      <c r="E121" s="238"/>
      <c r="F121" s="199"/>
      <c r="G121" s="239"/>
      <c r="H121" s="240"/>
      <c r="I121" s="140"/>
      <c r="J121" s="140"/>
      <c r="K121" s="140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5"/>
      <c r="AE121" s="25"/>
    </row>
    <row r="122" spans="1:31" ht="15.75">
      <c r="A122" s="100" t="s">
        <v>558</v>
      </c>
      <c r="B122" s="101" t="s">
        <v>342</v>
      </c>
      <c r="C122" s="225">
        <f t="shared" ref="C122:H122" si="21">SUM(C115,C120,C121)</f>
        <v>59791206</v>
      </c>
      <c r="D122" s="200">
        <f t="shared" si="21"/>
        <v>0</v>
      </c>
      <c r="E122" s="247">
        <f t="shared" si="21"/>
        <v>0</v>
      </c>
      <c r="F122" s="224">
        <f t="shared" si="21"/>
        <v>0</v>
      </c>
      <c r="G122" s="200">
        <f t="shared" si="21"/>
        <v>0</v>
      </c>
      <c r="H122" s="188">
        <f t="shared" si="21"/>
        <v>0</v>
      </c>
      <c r="I122" s="144"/>
      <c r="J122" s="144"/>
      <c r="K122" s="144"/>
      <c r="L122" s="145"/>
      <c r="M122" s="145"/>
      <c r="N122" s="145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5"/>
      <c r="AE122" s="25"/>
    </row>
    <row r="123" spans="1:31" ht="15.75">
      <c r="A123" s="208" t="s">
        <v>594</v>
      </c>
      <c r="B123" s="209"/>
      <c r="C123" s="230">
        <f t="shared" ref="C123:H123" si="22">SUM(C122,C99)</f>
        <v>104067626</v>
      </c>
      <c r="D123" s="230">
        <f t="shared" si="22"/>
        <v>0</v>
      </c>
      <c r="E123" s="248">
        <f t="shared" si="22"/>
        <v>0</v>
      </c>
      <c r="F123" s="230">
        <f t="shared" si="22"/>
        <v>13623438</v>
      </c>
      <c r="G123" s="230">
        <f t="shared" si="22"/>
        <v>0</v>
      </c>
      <c r="H123" s="230">
        <f t="shared" si="22"/>
        <v>0</v>
      </c>
      <c r="I123" s="146"/>
      <c r="J123" s="146"/>
      <c r="K123" s="146"/>
      <c r="L123" s="147"/>
      <c r="M123" s="147"/>
      <c r="N123" s="147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1:31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2:31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2:31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2:31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2:31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2:31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2:31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2:31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2:31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2:31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2:31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2:31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2:31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2:31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2:31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2:31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2:31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2:31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2:31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2:31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2:31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2:31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2:31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2:31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2:31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2:31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2:31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2:31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2:31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2:31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2:31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2:31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2:31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2:31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2:31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2:31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2:31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2:31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2:31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2:31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2:31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2:31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2:31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2:31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2:31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</sheetData>
  <mergeCells count="9">
    <mergeCell ref="A1:N1"/>
    <mergeCell ref="A2:N2"/>
    <mergeCell ref="C5:E5"/>
    <mergeCell ref="F5:H5"/>
    <mergeCell ref="I5:K5"/>
    <mergeCell ref="L5:N5"/>
    <mergeCell ref="A5:A6"/>
    <mergeCell ref="B5:B6"/>
    <mergeCell ref="E3:H3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4" orientation="portrait" r:id="rId1"/>
  <headerFooter>
    <oddHeader>&amp;C5/2021.(V.26.) önkormányzati rendelete 2. számú melléklete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115"/>
  <sheetViews>
    <sheetView view="pageLayout" zoomScaleNormal="100" workbookViewId="0">
      <selection activeCell="A3" sqref="A3:E3"/>
    </sheetView>
  </sheetViews>
  <sheetFormatPr defaultRowHeight="15"/>
  <cols>
    <col min="1" max="1" width="76.5703125" customWidth="1"/>
    <col min="3" max="3" width="13" customWidth="1"/>
    <col min="4" max="4" width="12.7109375" customWidth="1"/>
    <col min="5" max="5" width="12.28515625" customWidth="1"/>
  </cols>
  <sheetData>
    <row r="1" spans="1:5" ht="27" customHeight="1">
      <c r="A1" s="304" t="s">
        <v>1116</v>
      </c>
      <c r="B1" s="305"/>
      <c r="C1" s="305"/>
      <c r="D1" s="301"/>
      <c r="E1" s="301"/>
    </row>
    <row r="2" spans="1:5" ht="25.5" customHeight="1">
      <c r="A2" s="307" t="s">
        <v>791</v>
      </c>
      <c r="B2" s="305"/>
      <c r="C2" s="305"/>
      <c r="D2" s="301"/>
      <c r="E2" s="301"/>
    </row>
    <row r="3" spans="1:5" ht="15.75" customHeight="1">
      <c r="A3" s="350"/>
      <c r="B3" s="350"/>
      <c r="C3" s="350"/>
      <c r="D3" s="350"/>
      <c r="E3" s="350"/>
    </row>
    <row r="4" spans="1:5" ht="21" customHeight="1">
      <c r="A4" s="4" t="s">
        <v>750</v>
      </c>
    </row>
    <row r="5" spans="1:5" ht="26.25">
      <c r="A5" s="40" t="s">
        <v>725</v>
      </c>
      <c r="B5" s="3" t="s">
        <v>165</v>
      </c>
      <c r="C5" s="70" t="s">
        <v>766</v>
      </c>
      <c r="D5" s="81" t="s">
        <v>18</v>
      </c>
      <c r="E5" s="70" t="s">
        <v>19</v>
      </c>
    </row>
    <row r="6" spans="1:5">
      <c r="A6" s="13" t="s">
        <v>692</v>
      </c>
      <c r="B6" s="6" t="s">
        <v>360</v>
      </c>
      <c r="C6" s="170"/>
      <c r="D6" s="170"/>
      <c r="E6" s="170"/>
    </row>
    <row r="7" spans="1:5">
      <c r="A7" s="13" t="s">
        <v>701</v>
      </c>
      <c r="B7" s="6" t="s">
        <v>360</v>
      </c>
      <c r="C7" s="170"/>
      <c r="D7" s="170"/>
      <c r="E7" s="170"/>
    </row>
    <row r="8" spans="1:5" ht="30">
      <c r="A8" s="13" t="s">
        <v>702</v>
      </c>
      <c r="B8" s="6" t="s">
        <v>360</v>
      </c>
      <c r="C8" s="170"/>
      <c r="D8" s="170"/>
      <c r="E8" s="170"/>
    </row>
    <row r="9" spans="1:5">
      <c r="A9" s="13" t="s">
        <v>700</v>
      </c>
      <c r="B9" s="6" t="s">
        <v>360</v>
      </c>
      <c r="C9" s="170"/>
      <c r="D9" s="170"/>
      <c r="E9" s="170"/>
    </row>
    <row r="10" spans="1:5">
      <c r="A10" s="13" t="s">
        <v>699</v>
      </c>
      <c r="B10" s="6" t="s">
        <v>360</v>
      </c>
      <c r="C10" s="170"/>
      <c r="D10" s="170"/>
      <c r="E10" s="170"/>
    </row>
    <row r="11" spans="1:5">
      <c r="A11" s="13" t="s">
        <v>698</v>
      </c>
      <c r="B11" s="6" t="s">
        <v>360</v>
      </c>
      <c r="C11" s="170"/>
      <c r="D11" s="170"/>
      <c r="E11" s="170"/>
    </row>
    <row r="12" spans="1:5">
      <c r="A12" s="13" t="s">
        <v>693</v>
      </c>
      <c r="B12" s="6" t="s">
        <v>360</v>
      </c>
      <c r="C12" s="170"/>
      <c r="D12" s="170"/>
      <c r="E12" s="170"/>
    </row>
    <row r="13" spans="1:5">
      <c r="A13" s="13" t="s">
        <v>694</v>
      </c>
      <c r="B13" s="6" t="s">
        <v>360</v>
      </c>
      <c r="C13" s="170"/>
      <c r="D13" s="170"/>
      <c r="E13" s="170"/>
    </row>
    <row r="14" spans="1:5">
      <c r="A14" s="13" t="s">
        <v>695</v>
      </c>
      <c r="B14" s="6" t="s">
        <v>360</v>
      </c>
      <c r="C14" s="170"/>
      <c r="D14" s="170"/>
      <c r="E14" s="170"/>
    </row>
    <row r="15" spans="1:5">
      <c r="A15" s="13" t="s">
        <v>696</v>
      </c>
      <c r="B15" s="6" t="s">
        <v>360</v>
      </c>
      <c r="C15" s="170"/>
      <c r="D15" s="170"/>
      <c r="E15" s="170"/>
    </row>
    <row r="16" spans="1:5" ht="25.5">
      <c r="A16" s="7" t="s">
        <v>559</v>
      </c>
      <c r="B16" s="8" t="s">
        <v>360</v>
      </c>
      <c r="C16" s="170">
        <f>SUM(C6:C15)</f>
        <v>0</v>
      </c>
      <c r="D16" s="170">
        <f>SUM(D6:D15)</f>
        <v>0</v>
      </c>
      <c r="E16" s="170">
        <f>SUM(E6:E15)</f>
        <v>0</v>
      </c>
    </row>
    <row r="17" spans="1:5">
      <c r="A17" s="13" t="s">
        <v>692</v>
      </c>
      <c r="B17" s="6" t="s">
        <v>361</v>
      </c>
      <c r="C17" s="170"/>
      <c r="D17" s="170"/>
      <c r="E17" s="170"/>
    </row>
    <row r="18" spans="1:5">
      <c r="A18" s="13" t="s">
        <v>701</v>
      </c>
      <c r="B18" s="6" t="s">
        <v>361</v>
      </c>
      <c r="C18" s="170"/>
      <c r="D18" s="170"/>
      <c r="E18" s="170"/>
    </row>
    <row r="19" spans="1:5" ht="30">
      <c r="A19" s="13" t="s">
        <v>702</v>
      </c>
      <c r="B19" s="6" t="s">
        <v>361</v>
      </c>
      <c r="C19" s="170"/>
      <c r="D19" s="170"/>
      <c r="E19" s="170"/>
    </row>
    <row r="20" spans="1:5">
      <c r="A20" s="13" t="s">
        <v>700</v>
      </c>
      <c r="B20" s="6" t="s">
        <v>361</v>
      </c>
      <c r="C20" s="170"/>
      <c r="D20" s="170"/>
      <c r="E20" s="170"/>
    </row>
    <row r="21" spans="1:5">
      <c r="A21" s="13" t="s">
        <v>699</v>
      </c>
      <c r="B21" s="6" t="s">
        <v>361</v>
      </c>
      <c r="C21" s="170"/>
      <c r="D21" s="170"/>
      <c r="E21" s="170"/>
    </row>
    <row r="22" spans="1:5">
      <c r="A22" s="13" t="s">
        <v>698</v>
      </c>
      <c r="B22" s="6" t="s">
        <v>361</v>
      </c>
      <c r="C22" s="170"/>
      <c r="D22" s="170"/>
      <c r="E22" s="170"/>
    </row>
    <row r="23" spans="1:5">
      <c r="A23" s="13" t="s">
        <v>693</v>
      </c>
      <c r="B23" s="6" t="s">
        <v>361</v>
      </c>
      <c r="C23" s="170"/>
      <c r="D23" s="170"/>
      <c r="E23" s="170"/>
    </row>
    <row r="24" spans="1:5">
      <c r="A24" s="13" t="s">
        <v>694</v>
      </c>
      <c r="B24" s="6" t="s">
        <v>361</v>
      </c>
      <c r="C24" s="170"/>
      <c r="D24" s="170"/>
      <c r="E24" s="170"/>
    </row>
    <row r="25" spans="1:5">
      <c r="A25" s="13" t="s">
        <v>695</v>
      </c>
      <c r="B25" s="6" t="s">
        <v>361</v>
      </c>
      <c r="C25" s="170"/>
      <c r="D25" s="170"/>
      <c r="E25" s="170"/>
    </row>
    <row r="26" spans="1:5">
      <c r="A26" s="13" t="s">
        <v>696</v>
      </c>
      <c r="B26" s="6" t="s">
        <v>361</v>
      </c>
      <c r="C26" s="170"/>
      <c r="D26" s="170"/>
      <c r="E26" s="170"/>
    </row>
    <row r="27" spans="1:5" ht="25.5">
      <c r="A27" s="7" t="s">
        <v>616</v>
      </c>
      <c r="B27" s="8" t="s">
        <v>361</v>
      </c>
      <c r="C27" s="170"/>
      <c r="D27" s="170"/>
      <c r="E27" s="170"/>
    </row>
    <row r="28" spans="1:5">
      <c r="A28" s="13" t="s">
        <v>692</v>
      </c>
      <c r="B28" s="6" t="s">
        <v>362</v>
      </c>
      <c r="C28" s="170"/>
      <c r="D28" s="170"/>
      <c r="E28" s="170"/>
    </row>
    <row r="29" spans="1:5">
      <c r="A29" s="13" t="s">
        <v>701</v>
      </c>
      <c r="B29" s="6" t="s">
        <v>362</v>
      </c>
      <c r="C29" s="170"/>
      <c r="D29" s="170"/>
      <c r="E29" s="170"/>
    </row>
    <row r="30" spans="1:5" ht="30">
      <c r="A30" s="13" t="s">
        <v>702</v>
      </c>
      <c r="B30" s="6" t="s">
        <v>362</v>
      </c>
      <c r="C30" s="170"/>
      <c r="D30" s="170"/>
      <c r="E30" s="170">
        <v>2426840</v>
      </c>
    </row>
    <row r="31" spans="1:5">
      <c r="A31" s="13" t="s">
        <v>700</v>
      </c>
      <c r="B31" s="6" t="s">
        <v>362</v>
      </c>
      <c r="C31" s="170"/>
      <c r="D31" s="170"/>
      <c r="E31" s="170">
        <v>139466</v>
      </c>
    </row>
    <row r="32" spans="1:5">
      <c r="A32" s="13" t="s">
        <v>699</v>
      </c>
      <c r="B32" s="6" t="s">
        <v>362</v>
      </c>
      <c r="C32" s="170"/>
      <c r="D32" s="170"/>
      <c r="E32" s="170"/>
    </row>
    <row r="33" spans="1:5">
      <c r="A33" s="13" t="s">
        <v>698</v>
      </c>
      <c r="B33" s="6" t="s">
        <v>362</v>
      </c>
      <c r="C33" s="170"/>
      <c r="D33" s="170"/>
      <c r="E33" s="170">
        <v>2015960</v>
      </c>
    </row>
    <row r="34" spans="1:5">
      <c r="A34" s="13" t="s">
        <v>693</v>
      </c>
      <c r="B34" s="6" t="s">
        <v>362</v>
      </c>
      <c r="C34" s="170"/>
      <c r="D34" s="170"/>
      <c r="E34" s="170"/>
    </row>
    <row r="35" spans="1:5">
      <c r="A35" s="13" t="s">
        <v>694</v>
      </c>
      <c r="B35" s="6" t="s">
        <v>362</v>
      </c>
      <c r="C35" s="170"/>
      <c r="D35" s="170"/>
      <c r="E35" s="170"/>
    </row>
    <row r="36" spans="1:5">
      <c r="A36" s="13" t="s">
        <v>695</v>
      </c>
      <c r="B36" s="6" t="s">
        <v>362</v>
      </c>
      <c r="C36" s="170"/>
      <c r="D36" s="170"/>
      <c r="E36" s="170"/>
    </row>
    <row r="37" spans="1:5">
      <c r="A37" s="13" t="s">
        <v>696</v>
      </c>
      <c r="B37" s="6" t="s">
        <v>362</v>
      </c>
      <c r="C37" s="170"/>
      <c r="D37" s="170"/>
      <c r="E37" s="170"/>
    </row>
    <row r="38" spans="1:5">
      <c r="A38" s="7" t="s">
        <v>615</v>
      </c>
      <c r="B38" s="8" t="s">
        <v>362</v>
      </c>
      <c r="C38" s="170">
        <v>2270100</v>
      </c>
      <c r="D38" s="170">
        <v>3964933</v>
      </c>
      <c r="E38" s="170">
        <f>SUM(E28:E37)</f>
        <v>4582266</v>
      </c>
    </row>
    <row r="39" spans="1:5">
      <c r="A39" s="13" t="s">
        <v>692</v>
      </c>
      <c r="B39" s="6" t="s">
        <v>368</v>
      </c>
      <c r="C39" s="170"/>
      <c r="D39" s="170"/>
      <c r="E39" s="170"/>
    </row>
    <row r="40" spans="1:5">
      <c r="A40" s="13" t="s">
        <v>701</v>
      </c>
      <c r="B40" s="6" t="s">
        <v>368</v>
      </c>
      <c r="C40" s="170"/>
      <c r="D40" s="170"/>
      <c r="E40" s="170"/>
    </row>
    <row r="41" spans="1:5" ht="30">
      <c r="A41" s="13" t="s">
        <v>702</v>
      </c>
      <c r="B41" s="6" t="s">
        <v>368</v>
      </c>
      <c r="C41" s="170"/>
      <c r="D41" s="170"/>
      <c r="E41" s="170"/>
    </row>
    <row r="42" spans="1:5">
      <c r="A42" s="13" t="s">
        <v>700</v>
      </c>
      <c r="B42" s="6" t="s">
        <v>368</v>
      </c>
      <c r="C42" s="170"/>
      <c r="D42" s="170"/>
      <c r="E42" s="170"/>
    </row>
    <row r="43" spans="1:5">
      <c r="A43" s="13" t="s">
        <v>699</v>
      </c>
      <c r="B43" s="6" t="s">
        <v>368</v>
      </c>
      <c r="C43" s="170"/>
      <c r="D43" s="170"/>
      <c r="E43" s="170"/>
    </row>
    <row r="44" spans="1:5">
      <c r="A44" s="13" t="s">
        <v>698</v>
      </c>
      <c r="B44" s="6" t="s">
        <v>368</v>
      </c>
      <c r="C44" s="170"/>
      <c r="D44" s="170"/>
      <c r="E44" s="170"/>
    </row>
    <row r="45" spans="1:5">
      <c r="A45" s="13" t="s">
        <v>693</v>
      </c>
      <c r="B45" s="6" t="s">
        <v>368</v>
      </c>
      <c r="C45" s="170"/>
      <c r="D45" s="170"/>
      <c r="E45" s="170"/>
    </row>
    <row r="46" spans="1:5">
      <c r="A46" s="13" t="s">
        <v>694</v>
      </c>
      <c r="B46" s="6" t="s">
        <v>368</v>
      </c>
      <c r="C46" s="170"/>
      <c r="D46" s="170"/>
      <c r="E46" s="170"/>
    </row>
    <row r="47" spans="1:5">
      <c r="A47" s="13" t="s">
        <v>695</v>
      </c>
      <c r="B47" s="6" t="s">
        <v>368</v>
      </c>
      <c r="C47" s="170"/>
      <c r="D47" s="170"/>
      <c r="E47" s="170"/>
    </row>
    <row r="48" spans="1:5">
      <c r="A48" s="13" t="s">
        <v>696</v>
      </c>
      <c r="B48" s="6" t="s">
        <v>368</v>
      </c>
      <c r="C48" s="170"/>
      <c r="D48" s="170"/>
      <c r="E48" s="170"/>
    </row>
    <row r="49" spans="1:5" ht="25.5">
      <c r="A49" s="7" t="s">
        <v>614</v>
      </c>
      <c r="B49" s="8" t="s">
        <v>368</v>
      </c>
      <c r="C49" s="170"/>
      <c r="D49" s="170"/>
      <c r="E49" s="170"/>
    </row>
    <row r="50" spans="1:5">
      <c r="A50" s="13" t="s">
        <v>697</v>
      </c>
      <c r="B50" s="6" t="s">
        <v>369</v>
      </c>
      <c r="C50" s="170"/>
      <c r="D50" s="170"/>
      <c r="E50" s="170"/>
    </row>
    <row r="51" spans="1:5">
      <c r="A51" s="13" t="s">
        <v>701</v>
      </c>
      <c r="B51" s="6" t="s">
        <v>369</v>
      </c>
      <c r="C51" s="170"/>
      <c r="D51" s="170"/>
      <c r="E51" s="170"/>
    </row>
    <row r="52" spans="1:5" ht="30">
      <c r="A52" s="13" t="s">
        <v>702</v>
      </c>
      <c r="B52" s="6" t="s">
        <v>369</v>
      </c>
      <c r="C52" s="170"/>
      <c r="D52" s="170"/>
      <c r="E52" s="170"/>
    </row>
    <row r="53" spans="1:5">
      <c r="A53" s="13" t="s">
        <v>700</v>
      </c>
      <c r="B53" s="6" t="s">
        <v>369</v>
      </c>
      <c r="C53" s="170"/>
      <c r="D53" s="170"/>
      <c r="E53" s="170"/>
    </row>
    <row r="54" spans="1:5">
      <c r="A54" s="13" t="s">
        <v>699</v>
      </c>
      <c r="B54" s="6" t="s">
        <v>369</v>
      </c>
      <c r="C54" s="170"/>
      <c r="D54" s="170"/>
      <c r="E54" s="170"/>
    </row>
    <row r="55" spans="1:5">
      <c r="A55" s="13" t="s">
        <v>698</v>
      </c>
      <c r="B55" s="6" t="s">
        <v>369</v>
      </c>
      <c r="C55" s="170"/>
      <c r="D55" s="170"/>
      <c r="E55" s="170"/>
    </row>
    <row r="56" spans="1:5">
      <c r="A56" s="13" t="s">
        <v>693</v>
      </c>
      <c r="B56" s="6" t="s">
        <v>369</v>
      </c>
      <c r="C56" s="170"/>
      <c r="D56" s="170"/>
      <c r="E56" s="170"/>
    </row>
    <row r="57" spans="1:5">
      <c r="A57" s="13" t="s">
        <v>694</v>
      </c>
      <c r="B57" s="6" t="s">
        <v>369</v>
      </c>
      <c r="C57" s="170"/>
      <c r="D57" s="170"/>
      <c r="E57" s="170"/>
    </row>
    <row r="58" spans="1:5">
      <c r="A58" s="13" t="s">
        <v>695</v>
      </c>
      <c r="B58" s="6" t="s">
        <v>369</v>
      </c>
      <c r="C58" s="170"/>
      <c r="D58" s="170"/>
      <c r="E58" s="170"/>
    </row>
    <row r="59" spans="1:5">
      <c r="A59" s="13" t="s">
        <v>696</v>
      </c>
      <c r="B59" s="6" t="s">
        <v>369</v>
      </c>
      <c r="C59" s="170"/>
      <c r="D59" s="170"/>
      <c r="E59" s="170"/>
    </row>
    <row r="60" spans="1:5" ht="25.5">
      <c r="A60" s="7" t="s">
        <v>617</v>
      </c>
      <c r="B60" s="8" t="s">
        <v>369</v>
      </c>
      <c r="C60" s="170"/>
      <c r="D60" s="170"/>
      <c r="E60" s="170"/>
    </row>
    <row r="61" spans="1:5">
      <c r="A61" s="13" t="s">
        <v>692</v>
      </c>
      <c r="B61" s="6" t="s">
        <v>370</v>
      </c>
      <c r="C61" s="170"/>
      <c r="D61" s="170"/>
      <c r="E61" s="170"/>
    </row>
    <row r="62" spans="1:5">
      <c r="A62" s="13" t="s">
        <v>701</v>
      </c>
      <c r="B62" s="6" t="s">
        <v>370</v>
      </c>
      <c r="C62" s="170"/>
      <c r="D62" s="170"/>
      <c r="E62" s="170"/>
    </row>
    <row r="63" spans="1:5" ht="29.25" customHeight="1">
      <c r="A63" s="13" t="s">
        <v>702</v>
      </c>
      <c r="B63" s="6" t="s">
        <v>370</v>
      </c>
      <c r="C63" s="170"/>
      <c r="D63" s="170"/>
      <c r="E63" s="170">
        <v>68678564</v>
      </c>
    </row>
    <row r="64" spans="1:5">
      <c r="A64" s="13" t="s">
        <v>700</v>
      </c>
      <c r="B64" s="6" t="s">
        <v>370</v>
      </c>
      <c r="C64" s="170"/>
      <c r="D64" s="170"/>
      <c r="E64" s="170"/>
    </row>
    <row r="65" spans="1:5">
      <c r="A65" s="13" t="s">
        <v>699</v>
      </c>
      <c r="B65" s="6" t="s">
        <v>370</v>
      </c>
      <c r="C65" s="170"/>
      <c r="D65" s="170"/>
      <c r="E65" s="170"/>
    </row>
    <row r="66" spans="1:5">
      <c r="A66" s="13" t="s">
        <v>698</v>
      </c>
      <c r="B66" s="6" t="s">
        <v>370</v>
      </c>
      <c r="C66" s="170"/>
      <c r="D66" s="170"/>
      <c r="E66" s="170"/>
    </row>
    <row r="67" spans="1:5">
      <c r="A67" s="13" t="s">
        <v>693</v>
      </c>
      <c r="B67" s="6" t="s">
        <v>370</v>
      </c>
      <c r="C67" s="170"/>
      <c r="D67" s="170"/>
      <c r="E67" s="170"/>
    </row>
    <row r="68" spans="1:5">
      <c r="A68" s="13" t="s">
        <v>694</v>
      </c>
      <c r="B68" s="6" t="s">
        <v>370</v>
      </c>
      <c r="C68" s="170"/>
      <c r="D68" s="170"/>
      <c r="E68" s="170"/>
    </row>
    <row r="69" spans="1:5">
      <c r="A69" s="13" t="s">
        <v>695</v>
      </c>
      <c r="B69" s="6" t="s">
        <v>370</v>
      </c>
      <c r="C69" s="170"/>
      <c r="D69" s="170"/>
      <c r="E69" s="170"/>
    </row>
    <row r="70" spans="1:5">
      <c r="A70" s="13" t="s">
        <v>696</v>
      </c>
      <c r="B70" s="6" t="s">
        <v>370</v>
      </c>
      <c r="C70" s="170"/>
      <c r="D70" s="170"/>
      <c r="E70" s="170"/>
    </row>
    <row r="71" spans="1:5">
      <c r="A71" s="7" t="s">
        <v>564</v>
      </c>
      <c r="B71" s="8" t="s">
        <v>370</v>
      </c>
      <c r="C71" s="170">
        <v>63434843</v>
      </c>
      <c r="D71" s="170">
        <v>63424843</v>
      </c>
      <c r="E71" s="170">
        <f>SUM(E61:E70)</f>
        <v>68678564</v>
      </c>
    </row>
    <row r="72" spans="1:5">
      <c r="A72" s="13" t="s">
        <v>703</v>
      </c>
      <c r="B72" s="5" t="s">
        <v>419</v>
      </c>
      <c r="C72" s="170"/>
      <c r="D72" s="170"/>
      <c r="E72" s="170"/>
    </row>
    <row r="73" spans="1:5">
      <c r="A73" s="13" t="s">
        <v>704</v>
      </c>
      <c r="B73" s="5" t="s">
        <v>419</v>
      </c>
      <c r="C73" s="170"/>
      <c r="D73" s="170"/>
      <c r="E73" s="170"/>
    </row>
    <row r="74" spans="1:5">
      <c r="A74" s="13" t="s">
        <v>712</v>
      </c>
      <c r="B74" s="5" t="s">
        <v>419</v>
      </c>
      <c r="C74" s="170"/>
      <c r="D74" s="170"/>
      <c r="E74" s="170"/>
    </row>
    <row r="75" spans="1:5">
      <c r="A75" s="5" t="s">
        <v>711</v>
      </c>
      <c r="B75" s="5" t="s">
        <v>419</v>
      </c>
      <c r="C75" s="170"/>
      <c r="D75" s="170"/>
      <c r="E75" s="170"/>
    </row>
    <row r="76" spans="1:5">
      <c r="A76" s="5" t="s">
        <v>710</v>
      </c>
      <c r="B76" s="5" t="s">
        <v>419</v>
      </c>
      <c r="C76" s="170"/>
      <c r="D76" s="170"/>
      <c r="E76" s="170"/>
    </row>
    <row r="77" spans="1:5">
      <c r="A77" s="5" t="s">
        <v>709</v>
      </c>
      <c r="B77" s="5" t="s">
        <v>419</v>
      </c>
      <c r="C77" s="170"/>
      <c r="D77" s="170"/>
      <c r="E77" s="170"/>
    </row>
    <row r="78" spans="1:5">
      <c r="A78" s="13" t="s">
        <v>708</v>
      </c>
      <c r="B78" s="5" t="s">
        <v>419</v>
      </c>
      <c r="C78" s="170"/>
      <c r="D78" s="170"/>
      <c r="E78" s="170"/>
    </row>
    <row r="79" spans="1:5">
      <c r="A79" s="13" t="s">
        <v>713</v>
      </c>
      <c r="B79" s="5" t="s">
        <v>419</v>
      </c>
      <c r="C79" s="170"/>
      <c r="D79" s="170"/>
      <c r="E79" s="170"/>
    </row>
    <row r="80" spans="1:5">
      <c r="A80" s="13" t="s">
        <v>705</v>
      </c>
      <c r="B80" s="5" t="s">
        <v>419</v>
      </c>
      <c r="C80" s="170"/>
      <c r="D80" s="170"/>
      <c r="E80" s="170"/>
    </row>
    <row r="81" spans="1:5">
      <c r="A81" s="13" t="s">
        <v>706</v>
      </c>
      <c r="B81" s="5" t="s">
        <v>419</v>
      </c>
      <c r="C81" s="170"/>
      <c r="D81" s="170"/>
      <c r="E81" s="170"/>
    </row>
    <row r="82" spans="1:5" ht="25.5">
      <c r="A82" s="7" t="s">
        <v>633</v>
      </c>
      <c r="B82" s="8" t="s">
        <v>419</v>
      </c>
      <c r="C82" s="170"/>
      <c r="D82" s="170"/>
      <c r="E82" s="170"/>
    </row>
    <row r="83" spans="1:5">
      <c r="A83" s="13" t="s">
        <v>703</v>
      </c>
      <c r="B83" s="5" t="s">
        <v>420</v>
      </c>
      <c r="C83" s="170"/>
      <c r="D83" s="170"/>
      <c r="E83" s="170"/>
    </row>
    <row r="84" spans="1:5">
      <c r="A84" s="13" t="s">
        <v>704</v>
      </c>
      <c r="B84" s="5" t="s">
        <v>420</v>
      </c>
      <c r="C84" s="170"/>
      <c r="D84" s="170"/>
      <c r="E84" s="170"/>
    </row>
    <row r="85" spans="1:5">
      <c r="A85" s="13" t="s">
        <v>712</v>
      </c>
      <c r="B85" s="5" t="s">
        <v>420</v>
      </c>
      <c r="C85" s="170"/>
      <c r="D85" s="170"/>
      <c r="E85" s="170"/>
    </row>
    <row r="86" spans="1:5">
      <c r="A86" s="5" t="s">
        <v>711</v>
      </c>
      <c r="B86" s="5" t="s">
        <v>420</v>
      </c>
      <c r="C86" s="170"/>
      <c r="D86" s="170"/>
      <c r="E86" s="170"/>
    </row>
    <row r="87" spans="1:5">
      <c r="A87" s="5" t="s">
        <v>710</v>
      </c>
      <c r="B87" s="5" t="s">
        <v>420</v>
      </c>
      <c r="C87" s="170"/>
      <c r="D87" s="170"/>
      <c r="E87" s="170"/>
    </row>
    <row r="88" spans="1:5">
      <c r="A88" s="5" t="s">
        <v>709</v>
      </c>
      <c r="B88" s="5" t="s">
        <v>420</v>
      </c>
      <c r="C88" s="170"/>
      <c r="D88" s="170"/>
      <c r="E88" s="170"/>
    </row>
    <row r="89" spans="1:5">
      <c r="A89" s="13" t="s">
        <v>708</v>
      </c>
      <c r="B89" s="5" t="s">
        <v>420</v>
      </c>
      <c r="C89" s="170"/>
      <c r="D89" s="170"/>
      <c r="E89" s="170"/>
    </row>
    <row r="90" spans="1:5">
      <c r="A90" s="13" t="s">
        <v>707</v>
      </c>
      <c r="B90" s="5" t="s">
        <v>420</v>
      </c>
      <c r="C90" s="170"/>
      <c r="D90" s="170"/>
      <c r="E90" s="170"/>
    </row>
    <row r="91" spans="1:5">
      <c r="A91" s="13" t="s">
        <v>705</v>
      </c>
      <c r="B91" s="5" t="s">
        <v>420</v>
      </c>
      <c r="C91" s="170"/>
      <c r="D91" s="170"/>
      <c r="E91" s="170"/>
    </row>
    <row r="92" spans="1:5">
      <c r="A92" s="13" t="s">
        <v>706</v>
      </c>
      <c r="B92" s="5" t="s">
        <v>420</v>
      </c>
      <c r="C92" s="170"/>
      <c r="D92" s="170"/>
      <c r="E92" s="170"/>
    </row>
    <row r="93" spans="1:5">
      <c r="A93" s="15" t="s">
        <v>634</v>
      </c>
      <c r="B93" s="8" t="s">
        <v>420</v>
      </c>
      <c r="C93" s="170"/>
      <c r="D93" s="170"/>
      <c r="E93" s="170"/>
    </row>
    <row r="94" spans="1:5">
      <c r="A94" s="13" t="s">
        <v>703</v>
      </c>
      <c r="B94" s="5" t="s">
        <v>424</v>
      </c>
      <c r="C94" s="170"/>
      <c r="D94" s="170"/>
      <c r="E94" s="170"/>
    </row>
    <row r="95" spans="1:5">
      <c r="A95" s="13" t="s">
        <v>704</v>
      </c>
      <c r="B95" s="5" t="s">
        <v>424</v>
      </c>
      <c r="C95" s="170"/>
      <c r="D95" s="170"/>
      <c r="E95" s="170"/>
    </row>
    <row r="96" spans="1:5">
      <c r="A96" s="13" t="s">
        <v>712</v>
      </c>
      <c r="B96" s="5" t="s">
        <v>424</v>
      </c>
      <c r="C96" s="170"/>
      <c r="D96" s="170"/>
      <c r="E96" s="170"/>
    </row>
    <row r="97" spans="1:5">
      <c r="A97" s="5" t="s">
        <v>711</v>
      </c>
      <c r="B97" s="5" t="s">
        <v>424</v>
      </c>
      <c r="C97" s="170"/>
      <c r="D97" s="170"/>
      <c r="E97" s="170"/>
    </row>
    <row r="98" spans="1:5">
      <c r="A98" s="5" t="s">
        <v>710</v>
      </c>
      <c r="B98" s="5" t="s">
        <v>424</v>
      </c>
      <c r="C98" s="170"/>
      <c r="D98" s="170"/>
      <c r="E98" s="170"/>
    </row>
    <row r="99" spans="1:5">
      <c r="A99" s="5" t="s">
        <v>709</v>
      </c>
      <c r="B99" s="5" t="s">
        <v>424</v>
      </c>
      <c r="C99" s="170"/>
      <c r="D99" s="170"/>
      <c r="E99" s="170"/>
    </row>
    <row r="100" spans="1:5">
      <c r="A100" s="13" t="s">
        <v>708</v>
      </c>
      <c r="B100" s="5" t="s">
        <v>424</v>
      </c>
      <c r="C100" s="170"/>
      <c r="D100" s="170"/>
      <c r="E100" s="170"/>
    </row>
    <row r="101" spans="1:5">
      <c r="A101" s="13" t="s">
        <v>713</v>
      </c>
      <c r="B101" s="5" t="s">
        <v>424</v>
      </c>
      <c r="C101" s="170"/>
      <c r="D101" s="170"/>
      <c r="E101" s="170"/>
    </row>
    <row r="102" spans="1:5">
      <c r="A102" s="13" t="s">
        <v>705</v>
      </c>
      <c r="B102" s="5" t="s">
        <v>424</v>
      </c>
      <c r="C102" s="170"/>
      <c r="D102" s="170"/>
      <c r="E102" s="170"/>
    </row>
    <row r="103" spans="1:5">
      <c r="A103" s="13" t="s">
        <v>706</v>
      </c>
      <c r="B103" s="5" t="s">
        <v>424</v>
      </c>
      <c r="C103" s="170"/>
      <c r="D103" s="170"/>
      <c r="E103" s="170"/>
    </row>
    <row r="104" spans="1:5" ht="25.5">
      <c r="A104" s="7" t="s">
        <v>635</v>
      </c>
      <c r="B104" s="8" t="s">
        <v>424</v>
      </c>
      <c r="C104" s="170"/>
      <c r="D104" s="170"/>
      <c r="E104" s="170"/>
    </row>
    <row r="105" spans="1:5">
      <c r="A105" s="13" t="s">
        <v>703</v>
      </c>
      <c r="B105" s="5" t="s">
        <v>780</v>
      </c>
      <c r="C105" s="170"/>
      <c r="D105" s="170"/>
      <c r="E105" s="170"/>
    </row>
    <row r="106" spans="1:5">
      <c r="A106" s="13" t="s">
        <v>704</v>
      </c>
      <c r="B106" s="5" t="s">
        <v>780</v>
      </c>
      <c r="C106" s="170"/>
      <c r="D106" s="170"/>
      <c r="E106" s="170"/>
    </row>
    <row r="107" spans="1:5">
      <c r="A107" s="13" t="s">
        <v>712</v>
      </c>
      <c r="B107" s="5" t="s">
        <v>780</v>
      </c>
      <c r="C107" s="170"/>
      <c r="D107" s="170"/>
      <c r="E107" s="170"/>
    </row>
    <row r="108" spans="1:5">
      <c r="A108" s="5" t="s">
        <v>711</v>
      </c>
      <c r="B108" s="5" t="s">
        <v>780</v>
      </c>
      <c r="C108" s="170"/>
      <c r="D108" s="170"/>
      <c r="E108" s="170"/>
    </row>
    <row r="109" spans="1:5">
      <c r="A109" s="5" t="s">
        <v>710</v>
      </c>
      <c r="B109" s="5" t="s">
        <v>780</v>
      </c>
      <c r="C109" s="170"/>
      <c r="D109" s="170"/>
      <c r="E109" s="170"/>
    </row>
    <row r="110" spans="1:5">
      <c r="A110" s="5" t="s">
        <v>709</v>
      </c>
      <c r="B110" s="5" t="s">
        <v>780</v>
      </c>
      <c r="C110" s="170"/>
      <c r="D110" s="170"/>
      <c r="E110" s="170"/>
    </row>
    <row r="111" spans="1:5">
      <c r="A111" s="13" t="s">
        <v>708</v>
      </c>
      <c r="B111" s="5" t="s">
        <v>780</v>
      </c>
      <c r="C111" s="170"/>
      <c r="D111" s="170"/>
      <c r="E111" s="170"/>
    </row>
    <row r="112" spans="1:5">
      <c r="A112" s="13" t="s">
        <v>707</v>
      </c>
      <c r="B112" s="5" t="s">
        <v>780</v>
      </c>
      <c r="C112" s="170"/>
      <c r="D112" s="170"/>
      <c r="E112" s="170"/>
    </row>
    <row r="113" spans="1:5">
      <c r="A113" s="13" t="s">
        <v>705</v>
      </c>
      <c r="B113" s="5" t="s">
        <v>780</v>
      </c>
      <c r="C113" s="170"/>
      <c r="D113" s="170"/>
      <c r="E113" s="170"/>
    </row>
    <row r="114" spans="1:5">
      <c r="A114" s="13" t="s">
        <v>706</v>
      </c>
      <c r="B114" s="5" t="s">
        <v>780</v>
      </c>
      <c r="C114" s="170"/>
      <c r="D114" s="170"/>
      <c r="E114" s="170"/>
    </row>
    <row r="115" spans="1:5">
      <c r="A115" s="15" t="s">
        <v>636</v>
      </c>
      <c r="B115" s="7" t="s">
        <v>780</v>
      </c>
      <c r="C115" s="170"/>
      <c r="D115" s="170"/>
      <c r="E115" s="170"/>
    </row>
  </sheetData>
  <mergeCells count="3">
    <mergeCell ref="A1:E1"/>
    <mergeCell ref="A2:E2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8" fitToHeight="2" orientation="portrait" r:id="rId1"/>
  <headerFooter>
    <oddHeader>&amp;C5/2021.(V.26.) önkormányzati rendelete 16. számú melléklete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32"/>
  <sheetViews>
    <sheetView view="pageLayout" zoomScaleNormal="100" workbookViewId="0">
      <selection activeCell="A3" sqref="A3:E3"/>
    </sheetView>
  </sheetViews>
  <sheetFormatPr defaultRowHeight="15"/>
  <cols>
    <col min="1" max="1" width="65" customWidth="1"/>
    <col min="3" max="5" width="14.5703125" customWidth="1"/>
  </cols>
  <sheetData>
    <row r="1" spans="1:5" ht="24" customHeight="1">
      <c r="A1" s="304" t="s">
        <v>1116</v>
      </c>
      <c r="B1" s="305"/>
      <c r="C1" s="305"/>
      <c r="D1" s="301"/>
      <c r="E1" s="301"/>
    </row>
    <row r="2" spans="1:5" ht="26.25" customHeight="1">
      <c r="A2" s="307" t="s">
        <v>792</v>
      </c>
      <c r="B2" s="305"/>
      <c r="C2" s="305"/>
      <c r="D2" s="301"/>
      <c r="E2" s="301"/>
    </row>
    <row r="3" spans="1:5">
      <c r="A3" s="344"/>
      <c r="B3" s="344"/>
      <c r="C3" s="344"/>
      <c r="D3" s="344"/>
      <c r="E3" s="344"/>
    </row>
    <row r="4" spans="1:5" s="274" customFormat="1" ht="25.5">
      <c r="A4" s="273" t="s">
        <v>725</v>
      </c>
      <c r="B4" s="3" t="s">
        <v>165</v>
      </c>
      <c r="C4" s="155" t="s">
        <v>766</v>
      </c>
      <c r="D4" s="148" t="s">
        <v>18</v>
      </c>
      <c r="E4" s="155" t="s">
        <v>19</v>
      </c>
    </row>
    <row r="5" spans="1:5">
      <c r="A5" s="5" t="s">
        <v>618</v>
      </c>
      <c r="B5" s="5" t="s">
        <v>377</v>
      </c>
      <c r="C5" s="170"/>
      <c r="D5" s="170"/>
      <c r="E5" s="170"/>
    </row>
    <row r="6" spans="1:5">
      <c r="A6" s="5" t="s">
        <v>619</v>
      </c>
      <c r="B6" s="5" t="s">
        <v>377</v>
      </c>
      <c r="C6" s="170"/>
      <c r="D6" s="170"/>
      <c r="E6" s="170"/>
    </row>
    <row r="7" spans="1:5">
      <c r="A7" s="5" t="s">
        <v>620</v>
      </c>
      <c r="B7" s="5" t="s">
        <v>377</v>
      </c>
      <c r="C7" s="170">
        <v>900000</v>
      </c>
      <c r="D7" s="170">
        <v>900000</v>
      </c>
      <c r="E7" s="170">
        <v>1440732</v>
      </c>
    </row>
    <row r="8" spans="1:5">
      <c r="A8" s="5" t="s">
        <v>621</v>
      </c>
      <c r="B8" s="5" t="s">
        <v>377</v>
      </c>
      <c r="C8" s="170"/>
      <c r="D8" s="170"/>
      <c r="E8" s="170"/>
    </row>
    <row r="9" spans="1:5">
      <c r="A9" s="7" t="s">
        <v>569</v>
      </c>
      <c r="B9" s="8" t="s">
        <v>377</v>
      </c>
      <c r="C9" s="170">
        <v>900000</v>
      </c>
      <c r="D9" s="170">
        <v>900000</v>
      </c>
      <c r="E9" s="170">
        <f>SUM(E5:E8)</f>
        <v>1440732</v>
      </c>
    </row>
    <row r="10" spans="1:5">
      <c r="A10" s="5" t="s">
        <v>570</v>
      </c>
      <c r="B10" s="6" t="s">
        <v>378</v>
      </c>
      <c r="C10" s="170">
        <v>3300000</v>
      </c>
      <c r="D10" s="170">
        <v>3300000</v>
      </c>
      <c r="E10" s="170">
        <v>7931427</v>
      </c>
    </row>
    <row r="11" spans="1:5" ht="27">
      <c r="A11" s="47" t="s">
        <v>379</v>
      </c>
      <c r="B11" s="47" t="s">
        <v>378</v>
      </c>
      <c r="C11" s="170">
        <v>3300000</v>
      </c>
      <c r="D11" s="170">
        <v>3300000</v>
      </c>
      <c r="E11" s="170">
        <v>7931427</v>
      </c>
    </row>
    <row r="12" spans="1:5" ht="27">
      <c r="A12" s="47" t="s">
        <v>380</v>
      </c>
      <c r="B12" s="47" t="s">
        <v>378</v>
      </c>
      <c r="C12" s="170"/>
      <c r="D12" s="170"/>
      <c r="E12" s="170"/>
    </row>
    <row r="13" spans="1:5">
      <c r="A13" s="5" t="s">
        <v>572</v>
      </c>
      <c r="B13" s="6" t="s">
        <v>384</v>
      </c>
      <c r="C13" s="170"/>
      <c r="D13" s="170"/>
      <c r="E13" s="170"/>
    </row>
    <row r="14" spans="1:5" ht="27">
      <c r="A14" s="47" t="s">
        <v>385</v>
      </c>
      <c r="B14" s="47" t="s">
        <v>384</v>
      </c>
      <c r="C14" s="170"/>
      <c r="D14" s="170"/>
      <c r="E14" s="170"/>
    </row>
    <row r="15" spans="1:5" ht="27">
      <c r="A15" s="47" t="s">
        <v>386</v>
      </c>
      <c r="B15" s="47" t="s">
        <v>384</v>
      </c>
      <c r="C15" s="170">
        <v>900000</v>
      </c>
      <c r="D15" s="170">
        <v>900000</v>
      </c>
      <c r="E15" s="170">
        <v>5587</v>
      </c>
    </row>
    <row r="16" spans="1:5">
      <c r="A16" s="47" t="s">
        <v>387</v>
      </c>
      <c r="B16" s="47" t="s">
        <v>384</v>
      </c>
      <c r="C16" s="170"/>
      <c r="D16" s="170"/>
      <c r="E16" s="170"/>
    </row>
    <row r="17" spans="1:5">
      <c r="A17" s="47" t="s">
        <v>388</v>
      </c>
      <c r="B17" s="47" t="s">
        <v>384</v>
      </c>
      <c r="C17" s="170"/>
      <c r="D17" s="170"/>
      <c r="E17" s="170"/>
    </row>
    <row r="18" spans="1:5">
      <c r="A18" s="5" t="s">
        <v>622</v>
      </c>
      <c r="B18" s="6" t="s">
        <v>389</v>
      </c>
      <c r="C18" s="170"/>
      <c r="D18" s="170"/>
      <c r="E18" s="170"/>
    </row>
    <row r="19" spans="1:5">
      <c r="A19" s="47" t="s">
        <v>390</v>
      </c>
      <c r="B19" s="47" t="s">
        <v>389</v>
      </c>
      <c r="C19" s="170"/>
      <c r="D19" s="170"/>
      <c r="E19" s="170"/>
    </row>
    <row r="20" spans="1:5">
      <c r="A20" s="47" t="s">
        <v>391</v>
      </c>
      <c r="B20" s="47" t="s">
        <v>389</v>
      </c>
      <c r="C20" s="170"/>
      <c r="D20" s="170"/>
      <c r="E20" s="170"/>
    </row>
    <row r="21" spans="1:5">
      <c r="A21" s="7" t="s">
        <v>601</v>
      </c>
      <c r="B21" s="8" t="s">
        <v>392</v>
      </c>
      <c r="C21" s="170">
        <f>SUM(C11:C20)</f>
        <v>4200000</v>
      </c>
      <c r="D21" s="170">
        <f>SUM(D11:D20)</f>
        <v>4200000</v>
      </c>
      <c r="E21" s="170">
        <f>SUM(E11:E20)</f>
        <v>7937014</v>
      </c>
    </row>
    <row r="22" spans="1:5">
      <c r="A22" s="5" t="s">
        <v>623</v>
      </c>
      <c r="B22" s="5" t="s">
        <v>393</v>
      </c>
      <c r="C22" s="170"/>
      <c r="D22" s="170"/>
      <c r="E22" s="170"/>
    </row>
    <row r="23" spans="1:5">
      <c r="A23" s="5" t="s">
        <v>624</v>
      </c>
      <c r="B23" s="5" t="s">
        <v>393</v>
      </c>
      <c r="C23" s="170"/>
      <c r="D23" s="170"/>
      <c r="E23" s="170"/>
    </row>
    <row r="24" spans="1:5">
      <c r="A24" s="5" t="s">
        <v>625</v>
      </c>
      <c r="B24" s="5" t="s">
        <v>393</v>
      </c>
      <c r="C24" s="170"/>
      <c r="D24" s="170"/>
      <c r="E24" s="170"/>
    </row>
    <row r="25" spans="1:5">
      <c r="A25" s="5" t="s">
        <v>626</v>
      </c>
      <c r="B25" s="5" t="s">
        <v>393</v>
      </c>
      <c r="C25" s="170"/>
      <c r="D25" s="170"/>
      <c r="E25" s="170"/>
    </row>
    <row r="26" spans="1:5">
      <c r="A26" s="5" t="s">
        <v>627</v>
      </c>
      <c r="B26" s="5" t="s">
        <v>393</v>
      </c>
      <c r="C26" s="170"/>
      <c r="D26" s="170"/>
      <c r="E26" s="170"/>
    </row>
    <row r="27" spans="1:5">
      <c r="A27" s="5" t="s">
        <v>628</v>
      </c>
      <c r="B27" s="5" t="s">
        <v>393</v>
      </c>
      <c r="C27" s="170"/>
      <c r="D27" s="170"/>
      <c r="E27" s="170"/>
    </row>
    <row r="28" spans="1:5">
      <c r="A28" s="5" t="s">
        <v>629</v>
      </c>
      <c r="B28" s="5" t="s">
        <v>393</v>
      </c>
      <c r="C28" s="170"/>
      <c r="D28" s="170"/>
      <c r="E28" s="170"/>
    </row>
    <row r="29" spans="1:5">
      <c r="A29" s="5" t="s">
        <v>630</v>
      </c>
      <c r="B29" s="5" t="s">
        <v>393</v>
      </c>
      <c r="C29" s="170"/>
      <c r="D29" s="170"/>
      <c r="E29" s="170"/>
    </row>
    <row r="30" spans="1:5" ht="45">
      <c r="A30" s="5" t="s">
        <v>631</v>
      </c>
      <c r="B30" s="5" t="s">
        <v>393</v>
      </c>
      <c r="C30" s="170"/>
      <c r="D30" s="170"/>
      <c r="E30" s="170"/>
    </row>
    <row r="31" spans="1:5">
      <c r="A31" s="5" t="s">
        <v>632</v>
      </c>
      <c r="B31" s="5" t="s">
        <v>393</v>
      </c>
      <c r="C31" s="170"/>
      <c r="D31" s="170"/>
      <c r="E31" s="170"/>
    </row>
    <row r="32" spans="1:5">
      <c r="A32" s="7" t="s">
        <v>574</v>
      </c>
      <c r="B32" s="8" t="s">
        <v>393</v>
      </c>
      <c r="C32" s="170"/>
      <c r="D32" s="170"/>
      <c r="E32" s="170">
        <v>312956</v>
      </c>
    </row>
  </sheetData>
  <mergeCells count="3">
    <mergeCell ref="A1:E1"/>
    <mergeCell ref="A2:E2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headerFooter>
    <oddHeader>&amp;C5/2021.(V.26.) önkormányzati rendelete 17. számú melléklete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80"/>
  <sheetViews>
    <sheetView view="pageLayout" zoomScaleNormal="100" workbookViewId="0">
      <selection activeCell="A3" sqref="A3:D3"/>
    </sheetView>
  </sheetViews>
  <sheetFormatPr defaultRowHeight="15"/>
  <cols>
    <col min="1" max="1" width="87.85546875" customWidth="1"/>
    <col min="2" max="4" width="16.42578125" customWidth="1"/>
  </cols>
  <sheetData>
    <row r="1" spans="1:5" ht="27.75" customHeight="1">
      <c r="A1" s="304" t="s">
        <v>1116</v>
      </c>
      <c r="B1" s="357"/>
      <c r="C1" s="357"/>
      <c r="D1" s="301"/>
    </row>
    <row r="2" spans="1:5" ht="23.25" customHeight="1">
      <c r="A2" s="307" t="s">
        <v>793</v>
      </c>
      <c r="B2" s="357"/>
      <c r="C2" s="357"/>
      <c r="D2" s="301"/>
    </row>
    <row r="3" spans="1:5">
      <c r="A3" s="303"/>
      <c r="B3" s="303"/>
      <c r="C3" s="303"/>
      <c r="D3" s="303"/>
    </row>
    <row r="4" spans="1:5">
      <c r="A4" s="207" t="s">
        <v>123</v>
      </c>
    </row>
    <row r="5" spans="1:5" ht="25.5">
      <c r="A5" s="155" t="s">
        <v>725</v>
      </c>
      <c r="B5" s="156" t="s">
        <v>143</v>
      </c>
      <c r="C5" s="148" t="s">
        <v>764</v>
      </c>
      <c r="D5" s="157" t="s">
        <v>7</v>
      </c>
      <c r="E5" s="4"/>
    </row>
    <row r="6" spans="1:5" ht="17.25" customHeight="1">
      <c r="A6" s="277" t="s">
        <v>124</v>
      </c>
      <c r="B6" s="278">
        <v>128599572</v>
      </c>
      <c r="C6" s="278">
        <v>1</v>
      </c>
      <c r="D6" s="232">
        <f t="shared" ref="D6:D25" si="0">SUM(B6:C6)</f>
        <v>128599573</v>
      </c>
      <c r="E6" s="4"/>
    </row>
    <row r="7" spans="1:5" ht="17.25" customHeight="1">
      <c r="A7" s="277" t="s">
        <v>125</v>
      </c>
      <c r="B7" s="278">
        <v>44276420</v>
      </c>
      <c r="C7" s="278">
        <v>13623438</v>
      </c>
      <c r="D7" s="232">
        <f t="shared" si="0"/>
        <v>57899858</v>
      </c>
      <c r="E7" s="4"/>
    </row>
    <row r="8" spans="1:5" ht="17.25" customHeight="1">
      <c r="A8" s="279" t="s">
        <v>126</v>
      </c>
      <c r="B8" s="280">
        <f>B6-B7</f>
        <v>84323152</v>
      </c>
      <c r="C8" s="280">
        <f>C6-C7</f>
        <v>-13623437</v>
      </c>
      <c r="D8" s="280">
        <f>D6-D7</f>
        <v>70699715</v>
      </c>
      <c r="E8" s="4"/>
    </row>
    <row r="9" spans="1:5" ht="17.25" customHeight="1">
      <c r="A9" s="277" t="s">
        <v>127</v>
      </c>
      <c r="B9" s="278">
        <v>8970242</v>
      </c>
      <c r="C9" s="278">
        <v>13776601</v>
      </c>
      <c r="D9" s="232">
        <f t="shared" si="0"/>
        <v>22746843</v>
      </c>
      <c r="E9" s="4"/>
    </row>
    <row r="10" spans="1:5" ht="17.25" customHeight="1">
      <c r="A10" s="277" t="s">
        <v>128</v>
      </c>
      <c r="B10" s="278">
        <v>59791206</v>
      </c>
      <c r="C10" s="278">
        <v>0</v>
      </c>
      <c r="D10" s="232">
        <f t="shared" si="0"/>
        <v>59791206</v>
      </c>
      <c r="E10" s="4"/>
    </row>
    <row r="11" spans="1:5" ht="17.25" customHeight="1">
      <c r="A11" s="279" t="s">
        <v>129</v>
      </c>
      <c r="B11" s="280">
        <f>B9-B10</f>
        <v>-50820964</v>
      </c>
      <c r="C11" s="280">
        <f>C9-C10</f>
        <v>13776601</v>
      </c>
      <c r="D11" s="280">
        <f>D9-D10</f>
        <v>-37044363</v>
      </c>
      <c r="E11" s="4"/>
    </row>
    <row r="12" spans="1:5" ht="17.25" customHeight="1">
      <c r="A12" s="279" t="s">
        <v>130</v>
      </c>
      <c r="B12" s="280">
        <f>SUM(B8,B11)</f>
        <v>33502188</v>
      </c>
      <c r="C12" s="280">
        <f>SUM(C8,C11)</f>
        <v>153164</v>
      </c>
      <c r="D12" s="280">
        <f>SUM(D8,D11)</f>
        <v>33655352</v>
      </c>
      <c r="E12" s="4"/>
    </row>
    <row r="13" spans="1:5" ht="17.25" customHeight="1">
      <c r="A13" s="277" t="s">
        <v>131</v>
      </c>
      <c r="B13" s="278">
        <v>0</v>
      </c>
      <c r="C13" s="278">
        <v>0</v>
      </c>
      <c r="D13" s="232">
        <f t="shared" si="0"/>
        <v>0</v>
      </c>
      <c r="E13" s="4"/>
    </row>
    <row r="14" spans="1:5" ht="17.25" customHeight="1">
      <c r="A14" s="277" t="s">
        <v>132</v>
      </c>
      <c r="B14" s="278">
        <v>0</v>
      </c>
      <c r="C14" s="278">
        <v>0</v>
      </c>
      <c r="D14" s="232">
        <f t="shared" si="0"/>
        <v>0</v>
      </c>
      <c r="E14" s="4"/>
    </row>
    <row r="15" spans="1:5" ht="17.25" customHeight="1">
      <c r="A15" s="279" t="s">
        <v>133</v>
      </c>
      <c r="B15" s="280">
        <v>0</v>
      </c>
      <c r="C15" s="280">
        <v>0</v>
      </c>
      <c r="D15" s="234">
        <f t="shared" si="0"/>
        <v>0</v>
      </c>
      <c r="E15" s="4"/>
    </row>
    <row r="16" spans="1:5" ht="17.25" customHeight="1">
      <c r="A16" s="277" t="s">
        <v>134</v>
      </c>
      <c r="B16" s="278">
        <v>0</v>
      </c>
      <c r="C16" s="278">
        <v>0</v>
      </c>
      <c r="D16" s="232">
        <f t="shared" si="0"/>
        <v>0</v>
      </c>
      <c r="E16" s="4"/>
    </row>
    <row r="17" spans="1:5" ht="17.25" customHeight="1">
      <c r="A17" s="277" t="s">
        <v>135</v>
      </c>
      <c r="B17" s="278">
        <v>0</v>
      </c>
      <c r="C17" s="278">
        <v>0</v>
      </c>
      <c r="D17" s="232">
        <f t="shared" si="0"/>
        <v>0</v>
      </c>
      <c r="E17" s="4"/>
    </row>
    <row r="18" spans="1:5" ht="17.25" customHeight="1">
      <c r="A18" s="279" t="s">
        <v>136</v>
      </c>
      <c r="B18" s="280">
        <v>0</v>
      </c>
      <c r="C18" s="280">
        <v>0</v>
      </c>
      <c r="D18" s="234">
        <f t="shared" si="0"/>
        <v>0</v>
      </c>
      <c r="E18" s="4"/>
    </row>
    <row r="19" spans="1:5" ht="17.25" customHeight="1">
      <c r="A19" s="279" t="s">
        <v>137</v>
      </c>
      <c r="B19" s="280">
        <v>0</v>
      </c>
      <c r="C19" s="280">
        <v>0</v>
      </c>
      <c r="D19" s="275">
        <v>0</v>
      </c>
      <c r="E19" s="4"/>
    </row>
    <row r="20" spans="1:5" ht="17.25" customHeight="1">
      <c r="A20" s="279" t="s">
        <v>138</v>
      </c>
      <c r="B20" s="280">
        <f>SUM(B12,B19)</f>
        <v>33502188</v>
      </c>
      <c r="C20" s="280">
        <f>SUM(C12,C19)</f>
        <v>153164</v>
      </c>
      <c r="D20" s="280">
        <f>SUM(D12,D19)</f>
        <v>33655352</v>
      </c>
      <c r="E20" s="4"/>
    </row>
    <row r="21" spans="1:5" ht="17.25" customHeight="1">
      <c r="A21" s="279" t="s">
        <v>139</v>
      </c>
      <c r="B21" s="280">
        <v>6627463</v>
      </c>
      <c r="C21" s="280">
        <v>0</v>
      </c>
      <c r="D21" s="234">
        <f t="shared" si="0"/>
        <v>6627463</v>
      </c>
      <c r="E21" s="4"/>
    </row>
    <row r="22" spans="1:5" ht="17.25" customHeight="1">
      <c r="A22" s="279" t="s">
        <v>140</v>
      </c>
      <c r="B22" s="280">
        <f>B20-B21</f>
        <v>26874725</v>
      </c>
      <c r="C22" s="280">
        <f>C20-C21</f>
        <v>153164</v>
      </c>
      <c r="D22" s="280">
        <f>D20-D21</f>
        <v>27027889</v>
      </c>
      <c r="E22" s="4"/>
    </row>
    <row r="23" spans="1:5" ht="17.25" customHeight="1">
      <c r="A23" s="279" t="s">
        <v>141</v>
      </c>
      <c r="B23" s="280">
        <v>0</v>
      </c>
      <c r="C23" s="280">
        <v>0</v>
      </c>
      <c r="D23" s="275">
        <v>0</v>
      </c>
      <c r="E23" s="4"/>
    </row>
    <row r="24" spans="1:5" ht="17.25" customHeight="1">
      <c r="A24" s="279" t="s">
        <v>142</v>
      </c>
      <c r="B24" s="280">
        <v>0</v>
      </c>
      <c r="C24" s="280">
        <v>0</v>
      </c>
      <c r="D24" s="275">
        <v>0</v>
      </c>
      <c r="E24" s="4"/>
    </row>
    <row r="25" spans="1:5" ht="17.25" customHeight="1">
      <c r="A25" s="126" t="s">
        <v>144</v>
      </c>
      <c r="B25" s="276">
        <v>0</v>
      </c>
      <c r="C25" s="276">
        <v>0</v>
      </c>
      <c r="D25" s="232">
        <f t="shared" si="0"/>
        <v>0</v>
      </c>
      <c r="E25" s="4"/>
    </row>
    <row r="26" spans="1:5">
      <c r="A26" s="4"/>
      <c r="B26" s="4"/>
      <c r="C26" s="4"/>
      <c r="D26" s="4"/>
      <c r="E26" s="4"/>
    </row>
    <row r="27" spans="1:5">
      <c r="A27" s="4"/>
      <c r="B27" s="4"/>
      <c r="C27" s="4"/>
      <c r="D27" s="4"/>
      <c r="E27" s="4"/>
    </row>
    <row r="28" spans="1:5">
      <c r="A28" s="4"/>
      <c r="B28" s="4"/>
      <c r="C28" s="4"/>
      <c r="D28" s="4"/>
      <c r="E28" s="4"/>
    </row>
    <row r="29" spans="1:5">
      <c r="A29" s="4"/>
      <c r="B29" s="4"/>
      <c r="C29" s="4"/>
      <c r="D29" s="4"/>
      <c r="E29" s="4"/>
    </row>
    <row r="30" spans="1:5">
      <c r="A30" s="4"/>
      <c r="B30" s="4"/>
      <c r="C30" s="4"/>
      <c r="D30" s="4"/>
      <c r="E30" s="4"/>
    </row>
    <row r="31" spans="1:5">
      <c r="A31" s="4"/>
      <c r="B31" s="4"/>
      <c r="C31" s="4"/>
      <c r="D31" s="4"/>
      <c r="E31" s="4"/>
    </row>
    <row r="32" spans="1:5">
      <c r="A32" s="4"/>
      <c r="B32" s="4"/>
      <c r="C32" s="4"/>
      <c r="D32" s="4"/>
      <c r="E32" s="4"/>
    </row>
    <row r="33" spans="1:5">
      <c r="A33" s="4"/>
      <c r="B33" s="4"/>
      <c r="C33" s="4"/>
      <c r="D33" s="4"/>
      <c r="E33" s="4"/>
    </row>
    <row r="34" spans="1:5">
      <c r="A34" s="4"/>
      <c r="B34" s="4"/>
      <c r="C34" s="4"/>
      <c r="D34" s="4"/>
      <c r="E34" s="4"/>
    </row>
    <row r="35" spans="1:5">
      <c r="A35" s="4"/>
      <c r="B35" s="4"/>
      <c r="C35" s="4"/>
      <c r="D35" s="4"/>
      <c r="E35" s="4"/>
    </row>
    <row r="36" spans="1:5">
      <c r="A36" s="4"/>
      <c r="B36" s="4"/>
      <c r="C36" s="4"/>
      <c r="D36" s="4"/>
      <c r="E36" s="4"/>
    </row>
    <row r="37" spans="1:5">
      <c r="A37" s="4"/>
      <c r="B37" s="4"/>
      <c r="C37" s="4"/>
      <c r="D37" s="4"/>
      <c r="E37" s="4"/>
    </row>
    <row r="38" spans="1:5">
      <c r="A38" s="4"/>
      <c r="B38" s="4"/>
      <c r="C38" s="4"/>
      <c r="D38" s="4"/>
      <c r="E38" s="4"/>
    </row>
    <row r="39" spans="1:5">
      <c r="A39" s="4"/>
      <c r="B39" s="4"/>
      <c r="C39" s="4"/>
      <c r="D39" s="4"/>
      <c r="E39" s="4"/>
    </row>
    <row r="40" spans="1:5">
      <c r="A40" s="4"/>
      <c r="B40" s="4"/>
      <c r="C40" s="4"/>
      <c r="D40" s="4"/>
      <c r="E40" s="4"/>
    </row>
    <row r="41" spans="1:5">
      <c r="A41" s="4"/>
      <c r="B41" s="4"/>
      <c r="C41" s="4"/>
      <c r="D41" s="4"/>
      <c r="E41" s="4"/>
    </row>
    <row r="42" spans="1:5">
      <c r="A42" s="4"/>
      <c r="B42" s="4"/>
      <c r="C42" s="4"/>
      <c r="D42" s="4"/>
      <c r="E42" s="4"/>
    </row>
    <row r="43" spans="1:5">
      <c r="A43" s="4"/>
      <c r="B43" s="4"/>
      <c r="C43" s="4"/>
      <c r="D43" s="4"/>
      <c r="E43" s="4"/>
    </row>
    <row r="44" spans="1:5">
      <c r="A44" s="4"/>
      <c r="B44" s="4"/>
      <c r="C44" s="4"/>
      <c r="D44" s="4"/>
      <c r="E44" s="4"/>
    </row>
    <row r="45" spans="1:5">
      <c r="A45" s="4"/>
      <c r="B45" s="4"/>
      <c r="C45" s="4"/>
      <c r="D45" s="4"/>
      <c r="E45" s="4"/>
    </row>
    <row r="46" spans="1:5">
      <c r="A46" s="4"/>
      <c r="B46" s="4"/>
      <c r="C46" s="4"/>
      <c r="D46" s="4"/>
      <c r="E46" s="4"/>
    </row>
    <row r="47" spans="1:5">
      <c r="A47" s="4"/>
      <c r="B47" s="4"/>
      <c r="C47" s="4"/>
      <c r="D47" s="4"/>
      <c r="E47" s="4"/>
    </row>
    <row r="48" spans="1:5">
      <c r="A48" s="4"/>
      <c r="B48" s="4"/>
      <c r="C48" s="4"/>
      <c r="D48" s="4"/>
      <c r="E48" s="4"/>
    </row>
    <row r="49" spans="1:5">
      <c r="A49" s="4"/>
      <c r="B49" s="4"/>
      <c r="C49" s="4"/>
      <c r="D49" s="4"/>
      <c r="E49" s="4"/>
    </row>
    <row r="50" spans="1:5">
      <c r="A50" s="4"/>
      <c r="B50" s="4"/>
      <c r="C50" s="4"/>
      <c r="D50" s="4"/>
      <c r="E50" s="4"/>
    </row>
    <row r="51" spans="1:5">
      <c r="A51" s="4"/>
      <c r="B51" s="4"/>
      <c r="C51" s="4"/>
      <c r="D51" s="4"/>
      <c r="E51" s="4"/>
    </row>
    <row r="52" spans="1:5">
      <c r="A52" s="4"/>
      <c r="B52" s="4"/>
      <c r="C52" s="4"/>
      <c r="D52" s="4"/>
      <c r="E52" s="4"/>
    </row>
    <row r="53" spans="1:5">
      <c r="A53" s="4"/>
      <c r="B53" s="4"/>
      <c r="C53" s="4"/>
      <c r="D53" s="4"/>
      <c r="E53" s="4"/>
    </row>
    <row r="54" spans="1:5">
      <c r="A54" s="4"/>
      <c r="B54" s="4"/>
      <c r="C54" s="4"/>
      <c r="D54" s="4"/>
      <c r="E54" s="4"/>
    </row>
    <row r="55" spans="1:5">
      <c r="A55" s="4"/>
      <c r="B55" s="4"/>
      <c r="C55" s="4"/>
      <c r="D55" s="4"/>
      <c r="E55" s="4"/>
    </row>
    <row r="56" spans="1:5">
      <c r="A56" s="4"/>
      <c r="B56" s="4"/>
      <c r="C56" s="4"/>
      <c r="D56" s="4"/>
      <c r="E56" s="4"/>
    </row>
    <row r="57" spans="1:5">
      <c r="A57" s="4"/>
      <c r="B57" s="4"/>
      <c r="C57" s="4"/>
      <c r="D57" s="4"/>
      <c r="E57" s="4"/>
    </row>
    <row r="58" spans="1:5">
      <c r="A58" s="4"/>
      <c r="B58" s="4"/>
      <c r="C58" s="4"/>
      <c r="D58" s="4"/>
      <c r="E58" s="4"/>
    </row>
    <row r="59" spans="1:5">
      <c r="A59" s="4"/>
      <c r="B59" s="4"/>
      <c r="C59" s="4"/>
      <c r="D59" s="4"/>
      <c r="E59" s="4"/>
    </row>
    <row r="60" spans="1:5">
      <c r="A60" s="4"/>
      <c r="B60" s="4"/>
      <c r="C60" s="4"/>
      <c r="D60" s="4"/>
      <c r="E60" s="4"/>
    </row>
    <row r="61" spans="1:5">
      <c r="A61" s="4"/>
      <c r="B61" s="4"/>
      <c r="C61" s="4"/>
      <c r="D61" s="4"/>
      <c r="E61" s="4"/>
    </row>
    <row r="62" spans="1:5">
      <c r="A62" s="4"/>
      <c r="B62" s="4"/>
      <c r="C62" s="4"/>
      <c r="D62" s="4"/>
      <c r="E62" s="4"/>
    </row>
    <row r="63" spans="1:5">
      <c r="A63" s="4"/>
      <c r="B63" s="4"/>
      <c r="C63" s="4"/>
      <c r="D63" s="4"/>
      <c r="E63" s="4"/>
    </row>
    <row r="64" spans="1:5">
      <c r="A64" s="4"/>
      <c r="B64" s="4"/>
      <c r="C64" s="4"/>
      <c r="D64" s="4"/>
      <c r="E64" s="4"/>
    </row>
    <row r="65" spans="1:5">
      <c r="A65" s="4"/>
      <c r="B65" s="4"/>
      <c r="C65" s="4"/>
      <c r="D65" s="4"/>
      <c r="E65" s="4"/>
    </row>
    <row r="66" spans="1:5">
      <c r="A66" s="4"/>
      <c r="B66" s="4"/>
      <c r="C66" s="4"/>
      <c r="D66" s="4"/>
      <c r="E66" s="4"/>
    </row>
    <row r="67" spans="1:5">
      <c r="A67" s="4"/>
      <c r="B67" s="4"/>
      <c r="C67" s="4"/>
      <c r="D67" s="4"/>
      <c r="E67" s="4"/>
    </row>
    <row r="68" spans="1:5">
      <c r="A68" s="4"/>
      <c r="B68" s="4"/>
      <c r="C68" s="4"/>
      <c r="D68" s="4"/>
      <c r="E68" s="4"/>
    </row>
    <row r="69" spans="1:5">
      <c r="A69" s="4"/>
      <c r="B69" s="4"/>
      <c r="C69" s="4"/>
      <c r="D69" s="4"/>
      <c r="E69" s="4"/>
    </row>
    <row r="70" spans="1:5">
      <c r="A70" s="4"/>
      <c r="B70" s="4"/>
      <c r="C70" s="4"/>
      <c r="D70" s="4"/>
      <c r="E70" s="4"/>
    </row>
    <row r="71" spans="1:5">
      <c r="A71" s="4"/>
      <c r="B71" s="4"/>
      <c r="C71" s="4"/>
      <c r="D71" s="4"/>
      <c r="E71" s="4"/>
    </row>
    <row r="72" spans="1:5">
      <c r="A72" s="4"/>
      <c r="B72" s="4"/>
      <c r="C72" s="4"/>
      <c r="D72" s="4"/>
      <c r="E72" s="4"/>
    </row>
    <row r="73" spans="1:5">
      <c r="A73" s="4"/>
      <c r="B73" s="4"/>
      <c r="C73" s="4"/>
      <c r="D73" s="4"/>
      <c r="E73" s="4"/>
    </row>
    <row r="74" spans="1:5">
      <c r="A74" s="4"/>
      <c r="B74" s="4"/>
      <c r="C74" s="4"/>
      <c r="D74" s="4"/>
      <c r="E74" s="4"/>
    </row>
    <row r="75" spans="1:5">
      <c r="A75" s="4"/>
      <c r="B75" s="4"/>
      <c r="C75" s="4"/>
      <c r="D75" s="4"/>
      <c r="E75" s="4"/>
    </row>
    <row r="76" spans="1:5">
      <c r="A76" s="4"/>
      <c r="B76" s="4"/>
      <c r="C76" s="4"/>
      <c r="D76" s="4"/>
      <c r="E76" s="4"/>
    </row>
    <row r="77" spans="1:5">
      <c r="A77" s="4"/>
      <c r="B77" s="4"/>
      <c r="C77" s="4"/>
      <c r="D77" s="4"/>
      <c r="E77" s="4"/>
    </row>
    <row r="78" spans="1:5">
      <c r="A78" s="4"/>
      <c r="B78" s="4"/>
      <c r="C78" s="4"/>
      <c r="D78" s="4"/>
      <c r="E78" s="4"/>
    </row>
    <row r="79" spans="1:5">
      <c r="A79" s="4"/>
      <c r="B79" s="4"/>
      <c r="C79" s="4"/>
      <c r="D79" s="4"/>
      <c r="E79" s="4"/>
    </row>
    <row r="80" spans="1:5">
      <c r="A80" s="4"/>
      <c r="B80" s="4"/>
      <c r="C80" s="4"/>
      <c r="D80" s="4"/>
      <c r="E80" s="4"/>
    </row>
  </sheetData>
  <mergeCells count="3">
    <mergeCell ref="A2:D2"/>
    <mergeCell ref="A1:D1"/>
    <mergeCell ref="A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Header>&amp;C5/2021.(V.26.) önkormányzati rendelete 18. számú melléklete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D49"/>
  <sheetViews>
    <sheetView view="pageLayout" zoomScaleNormal="100" workbookViewId="0">
      <selection activeCell="A3" sqref="A3:D3"/>
    </sheetView>
  </sheetViews>
  <sheetFormatPr defaultRowHeight="15"/>
  <cols>
    <col min="1" max="1" width="68.42578125" customWidth="1"/>
    <col min="2" max="4" width="16" customWidth="1"/>
  </cols>
  <sheetData>
    <row r="1" spans="1:4" ht="21" customHeight="1">
      <c r="A1" s="304" t="s">
        <v>1116</v>
      </c>
      <c r="B1" s="357"/>
      <c r="C1" s="357"/>
      <c r="D1" s="357"/>
    </row>
    <row r="2" spans="1:4" ht="21" customHeight="1">
      <c r="A2" s="307" t="s">
        <v>794</v>
      </c>
      <c r="B2" s="357"/>
      <c r="C2" s="357"/>
      <c r="D2" s="357"/>
    </row>
    <row r="3" spans="1:4">
      <c r="A3" s="350"/>
      <c r="B3" s="350"/>
      <c r="C3" s="350"/>
      <c r="D3" s="350"/>
    </row>
    <row r="4" spans="1:4">
      <c r="A4" s="4" t="s">
        <v>123</v>
      </c>
      <c r="B4" s="4"/>
      <c r="C4" s="4"/>
      <c r="D4" s="4"/>
    </row>
    <row r="5" spans="1:4" s="282" customFormat="1" ht="30">
      <c r="A5" s="281" t="s">
        <v>725</v>
      </c>
      <c r="B5" s="281" t="s">
        <v>801</v>
      </c>
      <c r="C5" s="281" t="s">
        <v>802</v>
      </c>
      <c r="D5" s="281" t="s">
        <v>803</v>
      </c>
    </row>
    <row r="6" spans="1:4" s="158" customFormat="1">
      <c r="A6" s="277" t="s">
        <v>804</v>
      </c>
      <c r="B6" s="278">
        <v>8094191</v>
      </c>
      <c r="C6" s="278">
        <v>0</v>
      </c>
      <c r="D6" s="278">
        <v>8276719</v>
      </c>
    </row>
    <row r="7" spans="1:4" s="158" customFormat="1" ht="30">
      <c r="A7" s="277" t="s">
        <v>805</v>
      </c>
      <c r="B7" s="278">
        <v>2465893</v>
      </c>
      <c r="C7" s="278">
        <v>0</v>
      </c>
      <c r="D7" s="278">
        <v>1809263</v>
      </c>
    </row>
    <row r="8" spans="1:4" s="158" customFormat="1" ht="17.25" customHeight="1">
      <c r="A8" s="277" t="s">
        <v>806</v>
      </c>
      <c r="B8" s="278"/>
      <c r="C8" s="278">
        <v>0</v>
      </c>
      <c r="D8" s="278">
        <v>986768</v>
      </c>
    </row>
    <row r="9" spans="1:4" s="158" customFormat="1" ht="30">
      <c r="A9" s="279" t="s">
        <v>807</v>
      </c>
      <c r="B9" s="280">
        <f>SUM(B6:B8)</f>
        <v>10560084</v>
      </c>
      <c r="C9" s="280">
        <v>0</v>
      </c>
      <c r="D9" s="280">
        <f>SUM(D6:D8)</f>
        <v>11072750</v>
      </c>
    </row>
    <row r="10" spans="1:4" s="158" customFormat="1">
      <c r="A10" s="277" t="s">
        <v>808</v>
      </c>
      <c r="B10" s="278">
        <v>0</v>
      </c>
      <c r="C10" s="278">
        <v>0</v>
      </c>
      <c r="D10" s="278">
        <v>0</v>
      </c>
    </row>
    <row r="11" spans="1:4" s="158" customFormat="1">
      <c r="A11" s="277" t="s">
        <v>809</v>
      </c>
      <c r="B11" s="278">
        <v>0</v>
      </c>
      <c r="C11" s="278">
        <v>0</v>
      </c>
      <c r="D11" s="278">
        <v>0</v>
      </c>
    </row>
    <row r="12" spans="1:4" s="158" customFormat="1">
      <c r="A12" s="279" t="s">
        <v>810</v>
      </c>
      <c r="B12" s="280">
        <v>0</v>
      </c>
      <c r="C12" s="280">
        <v>0</v>
      </c>
      <c r="D12" s="280">
        <v>0</v>
      </c>
    </row>
    <row r="13" spans="1:4" s="158" customFormat="1" ht="30">
      <c r="A13" s="277" t="s">
        <v>811</v>
      </c>
      <c r="B13" s="278">
        <v>38954206</v>
      </c>
      <c r="C13" s="278">
        <v>0</v>
      </c>
      <c r="D13" s="278">
        <v>41703865</v>
      </c>
    </row>
    <row r="14" spans="1:4" s="158" customFormat="1" ht="30">
      <c r="A14" s="277" t="s">
        <v>812</v>
      </c>
      <c r="B14" s="278">
        <v>11021903</v>
      </c>
      <c r="C14" s="278">
        <v>0</v>
      </c>
      <c r="D14" s="278">
        <v>4582266</v>
      </c>
    </row>
    <row r="15" spans="1:4" s="158" customFormat="1" ht="30">
      <c r="A15" s="277" t="s">
        <v>813</v>
      </c>
      <c r="B15" s="278">
        <v>6709405</v>
      </c>
      <c r="C15" s="278">
        <v>0</v>
      </c>
      <c r="D15" s="278">
        <v>62051101</v>
      </c>
    </row>
    <row r="16" spans="1:4" s="158" customFormat="1">
      <c r="A16" s="277" t="s">
        <v>814</v>
      </c>
      <c r="B16" s="278">
        <v>2589085</v>
      </c>
      <c r="C16" s="278">
        <v>0</v>
      </c>
      <c r="D16" s="278">
        <v>14087517</v>
      </c>
    </row>
    <row r="17" spans="1:4" s="158" customFormat="1" ht="16.5" customHeight="1">
      <c r="A17" s="279" t="s">
        <v>815</v>
      </c>
      <c r="B17" s="280">
        <f>SUM(B13:B16)</f>
        <v>59274599</v>
      </c>
      <c r="C17" s="280">
        <v>0</v>
      </c>
      <c r="D17" s="280">
        <f>SUM(D13:D16)</f>
        <v>122424749</v>
      </c>
    </row>
    <row r="18" spans="1:4" s="158" customFormat="1">
      <c r="A18" s="277" t="s">
        <v>816</v>
      </c>
      <c r="B18" s="278">
        <v>5809331</v>
      </c>
      <c r="C18" s="278">
        <v>0</v>
      </c>
      <c r="D18" s="278">
        <v>2456629</v>
      </c>
    </row>
    <row r="19" spans="1:4" s="158" customFormat="1">
      <c r="A19" s="277" t="s">
        <v>817</v>
      </c>
      <c r="B19" s="278">
        <v>17001245</v>
      </c>
      <c r="C19" s="278">
        <v>0</v>
      </c>
      <c r="D19" s="278">
        <v>9603592</v>
      </c>
    </row>
    <row r="20" spans="1:4" s="158" customFormat="1">
      <c r="A20" s="277" t="s">
        <v>818</v>
      </c>
      <c r="B20" s="278">
        <v>0</v>
      </c>
      <c r="C20" s="278">
        <v>0</v>
      </c>
      <c r="D20" s="278">
        <v>0</v>
      </c>
    </row>
    <row r="21" spans="1:4" s="158" customFormat="1">
      <c r="A21" s="277" t="s">
        <v>819</v>
      </c>
      <c r="B21" s="278">
        <f>SUM(0)</f>
        <v>0</v>
      </c>
      <c r="C21" s="278">
        <v>0</v>
      </c>
      <c r="D21" s="278">
        <f>SUM(0)</f>
        <v>0</v>
      </c>
    </row>
    <row r="22" spans="1:4" s="158" customFormat="1">
      <c r="A22" s="279" t="s">
        <v>820</v>
      </c>
      <c r="B22" s="280">
        <f>SUM(B18:B21)</f>
        <v>22810576</v>
      </c>
      <c r="C22" s="280">
        <v>0</v>
      </c>
      <c r="D22" s="280">
        <f>SUM(D18:D21)</f>
        <v>12060221</v>
      </c>
    </row>
    <row r="23" spans="1:4" s="158" customFormat="1">
      <c r="A23" s="277" t="s">
        <v>821</v>
      </c>
      <c r="B23" s="278">
        <v>8050908</v>
      </c>
      <c r="C23" s="278">
        <v>0</v>
      </c>
      <c r="D23" s="278">
        <v>11446494</v>
      </c>
    </row>
    <row r="24" spans="1:4" s="158" customFormat="1">
      <c r="A24" s="277" t="s">
        <v>822</v>
      </c>
      <c r="B24" s="278">
        <v>3501243</v>
      </c>
      <c r="C24" s="278">
        <v>0</v>
      </c>
      <c r="D24" s="278">
        <v>3427968</v>
      </c>
    </row>
    <row r="25" spans="1:4" s="158" customFormat="1">
      <c r="A25" s="277" t="s">
        <v>823</v>
      </c>
      <c r="B25" s="278">
        <v>1911373</v>
      </c>
      <c r="C25" s="278">
        <v>0</v>
      </c>
      <c r="D25" s="278">
        <v>2224533</v>
      </c>
    </row>
    <row r="26" spans="1:4" s="158" customFormat="1">
      <c r="A26" s="279" t="s">
        <v>824</v>
      </c>
      <c r="B26" s="280">
        <f>SUM(B23:B25)</f>
        <v>13463524</v>
      </c>
      <c r="C26" s="280">
        <v>0</v>
      </c>
      <c r="D26" s="280">
        <f>SUM(D23:D25)</f>
        <v>17098995</v>
      </c>
    </row>
    <row r="27" spans="1:4" s="158" customFormat="1">
      <c r="A27" s="279" t="s">
        <v>825</v>
      </c>
      <c r="B27" s="280">
        <v>9214379</v>
      </c>
      <c r="C27" s="280">
        <v>0</v>
      </c>
      <c r="D27" s="280">
        <v>10929736</v>
      </c>
    </row>
    <row r="28" spans="1:4" s="158" customFormat="1">
      <c r="A28" s="279" t="s">
        <v>826</v>
      </c>
      <c r="B28" s="280">
        <v>59087373</v>
      </c>
      <c r="C28" s="280">
        <v>0</v>
      </c>
      <c r="D28" s="280">
        <v>41735912</v>
      </c>
    </row>
    <row r="29" spans="1:4" s="158" customFormat="1" ht="16.5" customHeight="1">
      <c r="A29" s="279" t="s">
        <v>827</v>
      </c>
      <c r="B29" s="280">
        <f>B9+B12+B17-B22-B26-B27-B28</f>
        <v>-34741169</v>
      </c>
      <c r="C29" s="280">
        <v>0</v>
      </c>
      <c r="D29" s="280">
        <f>D9+D12+D17-D22-D26-D27-D28</f>
        <v>51672635</v>
      </c>
    </row>
    <row r="30" spans="1:4" s="158" customFormat="1">
      <c r="A30" s="277" t="s">
        <v>828</v>
      </c>
      <c r="B30" s="278">
        <v>0</v>
      </c>
      <c r="C30" s="278">
        <v>0</v>
      </c>
      <c r="D30" s="278">
        <v>0</v>
      </c>
    </row>
    <row r="31" spans="1:4" s="158" customFormat="1" ht="30">
      <c r="A31" s="277" t="s">
        <v>829</v>
      </c>
      <c r="B31" s="278">
        <v>0</v>
      </c>
      <c r="C31" s="278">
        <v>0</v>
      </c>
      <c r="D31" s="278">
        <v>0</v>
      </c>
    </row>
    <row r="32" spans="1:4" s="158" customFormat="1" ht="30">
      <c r="A32" s="277" t="s">
        <v>830</v>
      </c>
      <c r="B32" s="278">
        <v>0</v>
      </c>
      <c r="C32" s="278">
        <v>0</v>
      </c>
      <c r="D32" s="278">
        <v>0</v>
      </c>
    </row>
    <row r="33" spans="1:4" s="158" customFormat="1" ht="30">
      <c r="A33" s="277" t="s">
        <v>831</v>
      </c>
      <c r="B33" s="278">
        <v>15</v>
      </c>
      <c r="C33" s="278">
        <v>0</v>
      </c>
      <c r="D33" s="278">
        <v>19</v>
      </c>
    </row>
    <row r="34" spans="1:4" s="158" customFormat="1" ht="30">
      <c r="A34" s="277" t="s">
        <v>832</v>
      </c>
      <c r="B34" s="278">
        <v>0</v>
      </c>
      <c r="C34" s="278">
        <v>0</v>
      </c>
      <c r="D34" s="278">
        <v>0</v>
      </c>
    </row>
    <row r="35" spans="1:4" s="158" customFormat="1" ht="32.25" customHeight="1">
      <c r="A35" s="277" t="s">
        <v>833</v>
      </c>
      <c r="B35" s="278">
        <v>0</v>
      </c>
      <c r="C35" s="278">
        <v>0</v>
      </c>
      <c r="D35" s="278">
        <v>0</v>
      </c>
    </row>
    <row r="36" spans="1:4" s="158" customFormat="1" ht="31.5" customHeight="1">
      <c r="A36" s="277" t="s">
        <v>834</v>
      </c>
      <c r="B36" s="278">
        <v>0</v>
      </c>
      <c r="C36" s="278">
        <v>0</v>
      </c>
      <c r="D36" s="278">
        <v>0</v>
      </c>
    </row>
    <row r="37" spans="1:4" s="158" customFormat="1" ht="30">
      <c r="A37" s="279" t="s">
        <v>835</v>
      </c>
      <c r="B37" s="280">
        <f>SUM(B30:B36)</f>
        <v>15</v>
      </c>
      <c r="C37" s="280">
        <v>0</v>
      </c>
      <c r="D37" s="280">
        <f>SUM(D30:D36)</f>
        <v>19</v>
      </c>
    </row>
    <row r="38" spans="1:4" s="158" customFormat="1" ht="30">
      <c r="A38" s="277" t="s">
        <v>836</v>
      </c>
      <c r="B38" s="278">
        <v>0</v>
      </c>
      <c r="C38" s="278">
        <v>0</v>
      </c>
      <c r="D38" s="278">
        <v>0</v>
      </c>
    </row>
    <row r="39" spans="1:4" s="158" customFormat="1" ht="30">
      <c r="A39" s="277" t="s">
        <v>837</v>
      </c>
      <c r="B39" s="278">
        <v>0</v>
      </c>
      <c r="C39" s="278">
        <v>0</v>
      </c>
      <c r="D39" s="278">
        <v>0</v>
      </c>
    </row>
    <row r="40" spans="1:4" s="158" customFormat="1">
      <c r="A40" s="277" t="s">
        <v>838</v>
      </c>
      <c r="B40" s="278">
        <v>0</v>
      </c>
      <c r="C40" s="278">
        <v>0</v>
      </c>
      <c r="D40" s="278">
        <v>1348317</v>
      </c>
    </row>
    <row r="41" spans="1:4" s="158" customFormat="1" ht="30">
      <c r="A41" s="277" t="s">
        <v>839</v>
      </c>
      <c r="B41" s="278">
        <v>0</v>
      </c>
      <c r="C41" s="278">
        <v>0</v>
      </c>
      <c r="D41" s="278">
        <v>0</v>
      </c>
    </row>
    <row r="42" spans="1:4" s="158" customFormat="1">
      <c r="A42" s="277" t="s">
        <v>840</v>
      </c>
      <c r="B42" s="278">
        <v>0</v>
      </c>
      <c r="C42" s="278">
        <v>0</v>
      </c>
      <c r="D42" s="278">
        <v>0</v>
      </c>
    </row>
    <row r="43" spans="1:4" s="158" customFormat="1" ht="30">
      <c r="A43" s="277" t="s">
        <v>841</v>
      </c>
      <c r="B43" s="278">
        <v>0</v>
      </c>
      <c r="C43" s="278">
        <v>0</v>
      </c>
      <c r="D43" s="278">
        <v>0</v>
      </c>
    </row>
    <row r="44" spans="1:4" s="158" customFormat="1">
      <c r="A44" s="277" t="s">
        <v>842</v>
      </c>
      <c r="B44" s="278">
        <v>0</v>
      </c>
      <c r="C44" s="278">
        <v>0</v>
      </c>
      <c r="D44" s="278">
        <v>0</v>
      </c>
    </row>
    <row r="45" spans="1:4" s="158" customFormat="1" ht="33" customHeight="1">
      <c r="A45" s="277" t="s">
        <v>843</v>
      </c>
      <c r="B45" s="278">
        <v>0</v>
      </c>
      <c r="C45" s="278">
        <v>0</v>
      </c>
      <c r="D45" s="278">
        <v>0</v>
      </c>
    </row>
    <row r="46" spans="1:4" s="158" customFormat="1" ht="33.75" customHeight="1">
      <c r="A46" s="277" t="s">
        <v>844</v>
      </c>
      <c r="B46" s="278">
        <v>0</v>
      </c>
      <c r="C46" s="278">
        <v>0</v>
      </c>
      <c r="D46" s="278">
        <v>0</v>
      </c>
    </row>
    <row r="47" spans="1:4" s="158" customFormat="1" ht="17.25" customHeight="1">
      <c r="A47" s="279" t="s">
        <v>845</v>
      </c>
      <c r="B47" s="280">
        <v>0</v>
      </c>
      <c r="C47" s="280">
        <v>0</v>
      </c>
      <c r="D47" s="280">
        <v>0</v>
      </c>
    </row>
    <row r="48" spans="1:4" s="158" customFormat="1">
      <c r="A48" s="279" t="s">
        <v>846</v>
      </c>
      <c r="B48" s="280">
        <f>SUM(B37,B47)</f>
        <v>15</v>
      </c>
      <c r="C48" s="280">
        <v>0</v>
      </c>
      <c r="D48" s="280">
        <v>-1348298</v>
      </c>
    </row>
    <row r="49" spans="1:4" s="158" customFormat="1">
      <c r="A49" s="279" t="s">
        <v>847</v>
      </c>
      <c r="B49" s="280">
        <f>SUM(B29,B48)</f>
        <v>-34741154</v>
      </c>
      <c r="C49" s="280">
        <v>0</v>
      </c>
      <c r="D49" s="280">
        <f>SUM(D29,D48)</f>
        <v>50324337</v>
      </c>
    </row>
  </sheetData>
  <mergeCells count="3">
    <mergeCell ref="A1:D1"/>
    <mergeCell ref="A2:D2"/>
    <mergeCell ref="A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  <headerFooter>
    <oddHeader>&amp;C5/2021.(V.26.) önkormányzati rendelete 19. számú melléklete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D49"/>
  <sheetViews>
    <sheetView view="pageLayout" zoomScaleNormal="100" workbookViewId="0">
      <selection activeCell="A3" sqref="A3:D3"/>
    </sheetView>
  </sheetViews>
  <sheetFormatPr defaultRowHeight="15"/>
  <cols>
    <col min="1" max="1" width="74.5703125" customWidth="1"/>
    <col min="2" max="4" width="21.140625" customWidth="1"/>
  </cols>
  <sheetData>
    <row r="1" spans="1:4" ht="21" customHeight="1">
      <c r="A1" s="304" t="s">
        <v>1116</v>
      </c>
      <c r="B1" s="357"/>
      <c r="C1" s="357"/>
      <c r="D1" s="357"/>
    </row>
    <row r="2" spans="1:4" ht="21" customHeight="1">
      <c r="A2" s="307" t="s">
        <v>794</v>
      </c>
      <c r="B2" s="357"/>
      <c r="C2" s="357"/>
      <c r="D2" s="357"/>
    </row>
    <row r="3" spans="1:4">
      <c r="A3" s="350"/>
      <c r="B3" s="350"/>
      <c r="C3" s="350"/>
      <c r="D3" s="350"/>
    </row>
    <row r="4" spans="1:4">
      <c r="A4" s="4" t="s">
        <v>751</v>
      </c>
      <c r="B4" s="4"/>
      <c r="C4" s="4"/>
      <c r="D4" s="4"/>
    </row>
    <row r="5" spans="1:4" s="274" customFormat="1">
      <c r="A5" s="281" t="s">
        <v>725</v>
      </c>
      <c r="B5" s="281" t="s">
        <v>801</v>
      </c>
      <c r="C5" s="281" t="s">
        <v>802</v>
      </c>
      <c r="D5" s="281" t="s">
        <v>803</v>
      </c>
    </row>
    <row r="6" spans="1:4">
      <c r="A6" s="277" t="s">
        <v>804</v>
      </c>
      <c r="B6" s="278">
        <v>0</v>
      </c>
      <c r="C6" s="278">
        <v>0</v>
      </c>
      <c r="D6" s="278">
        <v>0</v>
      </c>
    </row>
    <row r="7" spans="1:4" ht="30">
      <c r="A7" s="277" t="s">
        <v>805</v>
      </c>
      <c r="B7" s="278">
        <v>17562</v>
      </c>
      <c r="C7" s="278">
        <v>0</v>
      </c>
      <c r="D7" s="278">
        <v>0</v>
      </c>
    </row>
    <row r="8" spans="1:4">
      <c r="A8" s="277" t="s">
        <v>806</v>
      </c>
      <c r="B8" s="278">
        <v>0</v>
      </c>
      <c r="C8" s="278">
        <v>0</v>
      </c>
      <c r="D8" s="278">
        <v>0</v>
      </c>
    </row>
    <row r="9" spans="1:4" ht="30">
      <c r="A9" s="279" t="s">
        <v>807</v>
      </c>
      <c r="B9" s="280">
        <f>SUM(B6:B8)</f>
        <v>17562</v>
      </c>
      <c r="C9" s="280">
        <v>0</v>
      </c>
      <c r="D9" s="280">
        <f>SUM(D6:D8)</f>
        <v>0</v>
      </c>
    </row>
    <row r="10" spans="1:4">
      <c r="A10" s="277" t="s">
        <v>808</v>
      </c>
      <c r="B10" s="278">
        <v>0</v>
      </c>
      <c r="C10" s="278">
        <v>0</v>
      </c>
      <c r="D10" s="278">
        <v>0</v>
      </c>
    </row>
    <row r="11" spans="1:4">
      <c r="A11" s="277" t="s">
        <v>809</v>
      </c>
      <c r="B11" s="278">
        <v>0</v>
      </c>
      <c r="C11" s="278">
        <v>0</v>
      </c>
      <c r="D11" s="278">
        <v>0</v>
      </c>
    </row>
    <row r="12" spans="1:4">
      <c r="A12" s="279" t="s">
        <v>810</v>
      </c>
      <c r="B12" s="280">
        <v>0</v>
      </c>
      <c r="C12" s="280">
        <v>0</v>
      </c>
      <c r="D12" s="280">
        <v>0</v>
      </c>
    </row>
    <row r="13" spans="1:4" ht="30">
      <c r="A13" s="277" t="s">
        <v>811</v>
      </c>
      <c r="B13" s="278">
        <v>13918000</v>
      </c>
      <c r="C13" s="278">
        <v>0</v>
      </c>
      <c r="D13" s="278">
        <v>13050657</v>
      </c>
    </row>
    <row r="14" spans="1:4" ht="30">
      <c r="A14" s="277" t="s">
        <v>812</v>
      </c>
      <c r="B14" s="278">
        <v>0</v>
      </c>
      <c r="C14" s="278">
        <v>0</v>
      </c>
      <c r="D14" s="278">
        <v>0</v>
      </c>
    </row>
    <row r="15" spans="1:4">
      <c r="A15" s="277" t="s">
        <v>813</v>
      </c>
      <c r="B15" s="278">
        <v>0</v>
      </c>
      <c r="C15" s="278">
        <v>0</v>
      </c>
      <c r="D15" s="278">
        <v>0</v>
      </c>
    </row>
    <row r="16" spans="1:4">
      <c r="A16" s="277" t="s">
        <v>814</v>
      </c>
      <c r="B16" s="278">
        <v>385092</v>
      </c>
      <c r="C16" s="278">
        <v>0</v>
      </c>
      <c r="D16" s="278">
        <v>1</v>
      </c>
    </row>
    <row r="17" spans="1:4">
      <c r="A17" s="279" t="s">
        <v>815</v>
      </c>
      <c r="B17" s="280">
        <f>SUM(B13:B16)</f>
        <v>14303092</v>
      </c>
      <c r="C17" s="280">
        <v>0</v>
      </c>
      <c r="D17" s="280">
        <f>SUM(D13:D16)</f>
        <v>13050658</v>
      </c>
    </row>
    <row r="18" spans="1:4">
      <c r="A18" s="277" t="s">
        <v>816</v>
      </c>
      <c r="B18" s="278">
        <v>258639</v>
      </c>
      <c r="C18" s="278">
        <v>0</v>
      </c>
      <c r="D18" s="278">
        <v>13386</v>
      </c>
    </row>
    <row r="19" spans="1:4">
      <c r="A19" s="277" t="s">
        <v>817</v>
      </c>
      <c r="B19" s="278">
        <v>2363283</v>
      </c>
      <c r="C19" s="278">
        <v>0</v>
      </c>
      <c r="D19" s="278">
        <v>1569227</v>
      </c>
    </row>
    <row r="20" spans="1:4">
      <c r="A20" s="277" t="s">
        <v>818</v>
      </c>
      <c r="B20" s="278">
        <v>0</v>
      </c>
      <c r="C20" s="278">
        <v>0</v>
      </c>
      <c r="D20" s="278">
        <v>0</v>
      </c>
    </row>
    <row r="21" spans="1:4">
      <c r="A21" s="277" t="s">
        <v>819</v>
      </c>
      <c r="B21" s="278">
        <v>0</v>
      </c>
      <c r="C21" s="278">
        <v>0</v>
      </c>
      <c r="D21" s="278">
        <v>0</v>
      </c>
    </row>
    <row r="22" spans="1:4">
      <c r="A22" s="279" t="s">
        <v>820</v>
      </c>
      <c r="B22" s="280">
        <f>SUM(B18:B21)</f>
        <v>2621922</v>
      </c>
      <c r="C22" s="280">
        <v>0</v>
      </c>
      <c r="D22" s="280">
        <f>SUM(D18:D21)</f>
        <v>1582613</v>
      </c>
    </row>
    <row r="23" spans="1:4">
      <c r="A23" s="277" t="s">
        <v>821</v>
      </c>
      <c r="B23" s="278">
        <v>8647200</v>
      </c>
      <c r="C23" s="278">
        <v>0</v>
      </c>
      <c r="D23" s="278">
        <v>9087996</v>
      </c>
    </row>
    <row r="24" spans="1:4">
      <c r="A24" s="277" t="s">
        <v>822</v>
      </c>
      <c r="B24" s="278">
        <v>1062945</v>
      </c>
      <c r="C24" s="278">
        <v>0</v>
      </c>
      <c r="D24" s="278">
        <v>1051490</v>
      </c>
    </row>
    <row r="25" spans="1:4">
      <c r="A25" s="277" t="s">
        <v>823</v>
      </c>
      <c r="B25" s="278">
        <v>1832951</v>
      </c>
      <c r="C25" s="278">
        <v>0</v>
      </c>
      <c r="D25" s="278">
        <v>1606437</v>
      </c>
    </row>
    <row r="26" spans="1:4">
      <c r="A26" s="279" t="s">
        <v>824</v>
      </c>
      <c r="B26" s="280">
        <f>SUM(B23:B25)</f>
        <v>11543096</v>
      </c>
      <c r="C26" s="280">
        <v>0</v>
      </c>
      <c r="D26" s="280">
        <f>SUM(D23:D25)</f>
        <v>11745923</v>
      </c>
    </row>
    <row r="27" spans="1:4">
      <c r="A27" s="279" t="s">
        <v>825</v>
      </c>
      <c r="B27" s="280">
        <v>0</v>
      </c>
      <c r="C27" s="280">
        <v>0</v>
      </c>
      <c r="D27" s="280">
        <v>42504</v>
      </c>
    </row>
    <row r="28" spans="1:4">
      <c r="A28" s="279" t="s">
        <v>826</v>
      </c>
      <c r="B28" s="280">
        <v>1303372</v>
      </c>
      <c r="C28" s="280">
        <v>0</v>
      </c>
      <c r="D28" s="280">
        <v>435448</v>
      </c>
    </row>
    <row r="29" spans="1:4">
      <c r="A29" s="279" t="s">
        <v>827</v>
      </c>
      <c r="B29" s="280">
        <f>B9+B12+B17-B22-B26-B27-B28</f>
        <v>-1147736</v>
      </c>
      <c r="C29" s="280">
        <v>0</v>
      </c>
      <c r="D29" s="280">
        <f>D9+D12+D17-D22-D26-D27-D28</f>
        <v>-755830</v>
      </c>
    </row>
    <row r="30" spans="1:4">
      <c r="A30" s="277" t="s">
        <v>828</v>
      </c>
      <c r="B30" s="278">
        <v>0</v>
      </c>
      <c r="C30" s="278">
        <v>0</v>
      </c>
      <c r="D30" s="278">
        <v>0</v>
      </c>
    </row>
    <row r="31" spans="1:4" ht="30">
      <c r="A31" s="277" t="s">
        <v>829</v>
      </c>
      <c r="B31" s="278">
        <v>0</v>
      </c>
      <c r="C31" s="278">
        <v>0</v>
      </c>
      <c r="D31" s="278">
        <v>0</v>
      </c>
    </row>
    <row r="32" spans="1:4" ht="30">
      <c r="A32" s="277" t="s">
        <v>830</v>
      </c>
      <c r="B32" s="278">
        <v>0</v>
      </c>
      <c r="C32" s="278">
        <v>0</v>
      </c>
      <c r="D32" s="278">
        <v>0</v>
      </c>
    </row>
    <row r="33" spans="1:4" ht="30">
      <c r="A33" s="277" t="s">
        <v>831</v>
      </c>
      <c r="B33" s="278">
        <v>0</v>
      </c>
      <c r="C33" s="278">
        <v>0</v>
      </c>
      <c r="D33" s="278">
        <v>0</v>
      </c>
    </row>
    <row r="34" spans="1:4" ht="30">
      <c r="A34" s="277" t="s">
        <v>832</v>
      </c>
      <c r="B34" s="278">
        <v>0</v>
      </c>
      <c r="C34" s="278">
        <v>0</v>
      </c>
      <c r="D34" s="278">
        <v>0</v>
      </c>
    </row>
    <row r="35" spans="1:4" ht="30">
      <c r="A35" s="277" t="s">
        <v>833</v>
      </c>
      <c r="B35" s="278">
        <v>0</v>
      </c>
      <c r="C35" s="278">
        <v>0</v>
      </c>
      <c r="D35" s="278">
        <v>0</v>
      </c>
    </row>
    <row r="36" spans="1:4" ht="30">
      <c r="A36" s="277" t="s">
        <v>834</v>
      </c>
      <c r="B36" s="278">
        <v>0</v>
      </c>
      <c r="C36" s="278">
        <v>0</v>
      </c>
      <c r="D36" s="278">
        <v>0</v>
      </c>
    </row>
    <row r="37" spans="1:4" ht="30">
      <c r="A37" s="279" t="s">
        <v>835</v>
      </c>
      <c r="B37" s="280">
        <f>SUM(B30:B36)</f>
        <v>0</v>
      </c>
      <c r="C37" s="280">
        <v>0</v>
      </c>
      <c r="D37" s="280">
        <f>SUM(D30:D36)</f>
        <v>0</v>
      </c>
    </row>
    <row r="38" spans="1:4">
      <c r="A38" s="277" t="s">
        <v>836</v>
      </c>
      <c r="B38" s="278">
        <v>0</v>
      </c>
      <c r="C38" s="278">
        <v>0</v>
      </c>
      <c r="D38" s="278">
        <v>0</v>
      </c>
    </row>
    <row r="39" spans="1:4" ht="30">
      <c r="A39" s="277" t="s">
        <v>837</v>
      </c>
      <c r="B39" s="278">
        <v>0</v>
      </c>
      <c r="C39" s="278">
        <v>0</v>
      </c>
      <c r="D39" s="278">
        <v>0</v>
      </c>
    </row>
    <row r="40" spans="1:4">
      <c r="A40" s="277" t="s">
        <v>838</v>
      </c>
      <c r="B40" s="278">
        <v>0</v>
      </c>
      <c r="C40" s="278">
        <v>0</v>
      </c>
      <c r="D40" s="278">
        <v>0</v>
      </c>
    </row>
    <row r="41" spans="1:4" ht="30">
      <c r="A41" s="277" t="s">
        <v>839</v>
      </c>
      <c r="B41" s="278">
        <v>0</v>
      </c>
      <c r="C41" s="278">
        <v>0</v>
      </c>
      <c r="D41" s="278">
        <v>0</v>
      </c>
    </row>
    <row r="42" spans="1:4">
      <c r="A42" s="277" t="s">
        <v>840</v>
      </c>
      <c r="B42" s="278">
        <v>0</v>
      </c>
      <c r="C42" s="278">
        <v>0</v>
      </c>
      <c r="D42" s="278">
        <v>0</v>
      </c>
    </row>
    <row r="43" spans="1:4" ht="30">
      <c r="A43" s="277" t="s">
        <v>841</v>
      </c>
      <c r="B43" s="278">
        <v>0</v>
      </c>
      <c r="C43" s="278">
        <v>0</v>
      </c>
      <c r="D43" s="278">
        <v>0</v>
      </c>
    </row>
    <row r="44" spans="1:4">
      <c r="A44" s="277" t="s">
        <v>842</v>
      </c>
      <c r="B44" s="278">
        <v>0</v>
      </c>
      <c r="C44" s="278">
        <v>0</v>
      </c>
      <c r="D44" s="278">
        <v>0</v>
      </c>
    </row>
    <row r="45" spans="1:4" ht="30">
      <c r="A45" s="277" t="s">
        <v>843</v>
      </c>
      <c r="B45" s="278">
        <v>0</v>
      </c>
      <c r="C45" s="278">
        <v>0</v>
      </c>
      <c r="D45" s="278">
        <v>0</v>
      </c>
    </row>
    <row r="46" spans="1:4" ht="30">
      <c r="A46" s="277" t="s">
        <v>844</v>
      </c>
      <c r="B46" s="278">
        <v>0</v>
      </c>
      <c r="C46" s="278">
        <v>0</v>
      </c>
      <c r="D46" s="278">
        <v>0</v>
      </c>
    </row>
    <row r="47" spans="1:4">
      <c r="A47" s="279" t="s">
        <v>845</v>
      </c>
      <c r="B47" s="280">
        <f>SUM(B38:B46)</f>
        <v>0</v>
      </c>
      <c r="C47" s="280">
        <v>0</v>
      </c>
      <c r="D47" s="280">
        <f>SUM(D38:D46)</f>
        <v>0</v>
      </c>
    </row>
    <row r="48" spans="1:4">
      <c r="A48" s="279" t="s">
        <v>846</v>
      </c>
      <c r="B48" s="280">
        <f>B37-B47</f>
        <v>0</v>
      </c>
      <c r="C48" s="280">
        <v>0</v>
      </c>
      <c r="D48" s="280">
        <f>D37-D47</f>
        <v>0</v>
      </c>
    </row>
    <row r="49" spans="1:4">
      <c r="A49" s="279" t="s">
        <v>847</v>
      </c>
      <c r="B49" s="280">
        <f>SUM(B48,B29)</f>
        <v>-1147736</v>
      </c>
      <c r="C49" s="280">
        <v>0</v>
      </c>
      <c r="D49" s="280">
        <f>SUM(D48,D29)</f>
        <v>-755830</v>
      </c>
    </row>
  </sheetData>
  <mergeCells count="3">
    <mergeCell ref="A1:D1"/>
    <mergeCell ref="A2:D2"/>
    <mergeCell ref="A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portrait" horizontalDpi="300" verticalDpi="300" r:id="rId1"/>
  <headerFooter>
    <oddHeader>&amp;C5/2021.(V.26.) önkormányzati rendelete 19. számú melléklete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F259"/>
  <sheetViews>
    <sheetView view="pageLayout" zoomScaleNormal="100" workbookViewId="0">
      <selection activeCell="B3" sqref="B3:D3"/>
    </sheetView>
  </sheetViews>
  <sheetFormatPr defaultRowHeight="15"/>
  <cols>
    <col min="1" max="1" width="82.85546875" customWidth="1"/>
    <col min="2" max="4" width="20.28515625" customWidth="1"/>
  </cols>
  <sheetData>
    <row r="1" spans="1:6" ht="27" customHeight="1">
      <c r="A1" s="304" t="s">
        <v>1116</v>
      </c>
      <c r="B1" s="305"/>
      <c r="C1" s="305"/>
      <c r="D1" s="305"/>
      <c r="E1" s="125"/>
      <c r="F1" s="79"/>
    </row>
    <row r="2" spans="1:6" ht="25.5" customHeight="1">
      <c r="A2" s="307" t="s">
        <v>795</v>
      </c>
      <c r="B2" s="305"/>
      <c r="C2" s="305"/>
      <c r="D2" s="305"/>
      <c r="E2" s="62"/>
      <c r="F2" s="79"/>
    </row>
    <row r="3" spans="1:6">
      <c r="B3" s="303"/>
      <c r="C3" s="303"/>
      <c r="D3" s="303"/>
    </row>
    <row r="4" spans="1:6">
      <c r="A4" s="4" t="s">
        <v>751</v>
      </c>
      <c r="B4" s="4"/>
      <c r="C4" s="4"/>
      <c r="D4" s="4"/>
      <c r="E4" s="4"/>
      <c r="F4" s="4"/>
    </row>
    <row r="5" spans="1:6" s="274" customFormat="1">
      <c r="A5" s="283" t="s">
        <v>725</v>
      </c>
      <c r="B5" s="283" t="s">
        <v>801</v>
      </c>
      <c r="C5" s="283" t="s">
        <v>802</v>
      </c>
      <c r="D5" s="283" t="s">
        <v>803</v>
      </c>
      <c r="E5" s="288"/>
      <c r="F5" s="288"/>
    </row>
    <row r="6" spans="1:6">
      <c r="A6" s="284" t="s">
        <v>848</v>
      </c>
      <c r="B6" s="285">
        <v>0</v>
      </c>
      <c r="C6" s="285">
        <v>0</v>
      </c>
      <c r="D6" s="285">
        <v>0</v>
      </c>
      <c r="E6" s="4"/>
      <c r="F6" s="4"/>
    </row>
    <row r="7" spans="1:6">
      <c r="A7" s="284" t="s">
        <v>849</v>
      </c>
      <c r="B7" s="285">
        <v>0</v>
      </c>
      <c r="C7" s="285">
        <v>0</v>
      </c>
      <c r="D7" s="285">
        <v>0</v>
      </c>
      <c r="E7" s="4"/>
      <c r="F7" s="4"/>
    </row>
    <row r="8" spans="1:6">
      <c r="A8" s="284" t="s">
        <v>850</v>
      </c>
      <c r="B8" s="285">
        <v>0</v>
      </c>
      <c r="C8" s="285">
        <v>0</v>
      </c>
      <c r="D8" s="285">
        <v>0</v>
      </c>
      <c r="E8" s="4"/>
      <c r="F8" s="4"/>
    </row>
    <row r="9" spans="1:6">
      <c r="A9" s="286" t="s">
        <v>851</v>
      </c>
      <c r="B9" s="287">
        <v>0</v>
      </c>
      <c r="C9" s="287">
        <v>0</v>
      </c>
      <c r="D9" s="287">
        <v>0</v>
      </c>
      <c r="E9" s="4"/>
      <c r="F9" s="4"/>
    </row>
    <row r="10" spans="1:6">
      <c r="A10" s="284" t="s">
        <v>852</v>
      </c>
      <c r="B10" s="285">
        <v>0</v>
      </c>
      <c r="C10" s="285">
        <v>0</v>
      </c>
      <c r="D10" s="285">
        <v>0</v>
      </c>
      <c r="E10" s="4"/>
      <c r="F10" s="4"/>
    </row>
    <row r="11" spans="1:6">
      <c r="A11" s="284" t="s">
        <v>853</v>
      </c>
      <c r="B11" s="285">
        <v>42504</v>
      </c>
      <c r="C11" s="285">
        <v>0</v>
      </c>
      <c r="D11" s="285">
        <v>0</v>
      </c>
      <c r="E11" s="4"/>
      <c r="F11" s="4"/>
    </row>
    <row r="12" spans="1:6">
      <c r="A12" s="284" t="s">
        <v>854</v>
      </c>
      <c r="B12" s="285">
        <v>0</v>
      </c>
      <c r="C12" s="285">
        <v>0</v>
      </c>
      <c r="D12" s="285">
        <v>0</v>
      </c>
      <c r="E12" s="4"/>
      <c r="F12" s="4"/>
    </row>
    <row r="13" spans="1:6">
      <c r="A13" s="284" t="s">
        <v>855</v>
      </c>
      <c r="B13" s="285">
        <v>0</v>
      </c>
      <c r="C13" s="285">
        <v>0</v>
      </c>
      <c r="D13" s="285">
        <v>0</v>
      </c>
      <c r="E13" s="4"/>
      <c r="F13" s="4"/>
    </row>
    <row r="14" spans="1:6">
      <c r="A14" s="284" t="s">
        <v>856</v>
      </c>
      <c r="B14" s="285">
        <v>0</v>
      </c>
      <c r="C14" s="285">
        <v>0</v>
      </c>
      <c r="D14" s="285">
        <v>0</v>
      </c>
      <c r="E14" s="4"/>
      <c r="F14" s="4"/>
    </row>
    <row r="15" spans="1:6">
      <c r="A15" s="286" t="s">
        <v>857</v>
      </c>
      <c r="B15" s="287">
        <v>42504</v>
      </c>
      <c r="C15" s="287">
        <v>0</v>
      </c>
      <c r="D15" s="287">
        <v>0</v>
      </c>
      <c r="E15" s="4"/>
      <c r="F15" s="4"/>
    </row>
    <row r="16" spans="1:6">
      <c r="A16" s="284" t="s">
        <v>858</v>
      </c>
      <c r="B16" s="285">
        <v>0</v>
      </c>
      <c r="C16" s="285">
        <v>0</v>
      </c>
      <c r="D16" s="285">
        <v>0</v>
      </c>
      <c r="E16" s="4"/>
      <c r="F16" s="4"/>
    </row>
    <row r="17" spans="1:6">
      <c r="A17" s="284" t="s">
        <v>859</v>
      </c>
      <c r="B17" s="285">
        <v>0</v>
      </c>
      <c r="C17" s="285">
        <v>0</v>
      </c>
      <c r="D17" s="285">
        <v>0</v>
      </c>
      <c r="E17" s="4"/>
      <c r="F17" s="4"/>
    </row>
    <row r="18" spans="1:6">
      <c r="A18" s="284" t="s">
        <v>860</v>
      </c>
      <c r="B18" s="285">
        <v>0</v>
      </c>
      <c r="C18" s="285">
        <v>0</v>
      </c>
      <c r="D18" s="285">
        <v>0</v>
      </c>
      <c r="E18" s="4"/>
      <c r="F18" s="4"/>
    </row>
    <row r="19" spans="1:6">
      <c r="A19" s="284" t="s">
        <v>861</v>
      </c>
      <c r="B19" s="285">
        <v>0</v>
      </c>
      <c r="C19" s="285">
        <v>0</v>
      </c>
      <c r="D19" s="285">
        <v>0</v>
      </c>
      <c r="E19" s="4"/>
      <c r="F19" s="4"/>
    </row>
    <row r="20" spans="1:6">
      <c r="A20" s="284" t="s">
        <v>862</v>
      </c>
      <c r="B20" s="285">
        <v>0</v>
      </c>
      <c r="C20" s="285">
        <v>0</v>
      </c>
      <c r="D20" s="285">
        <v>0</v>
      </c>
      <c r="E20" s="4"/>
      <c r="F20" s="4"/>
    </row>
    <row r="21" spans="1:6">
      <c r="A21" s="284" t="s">
        <v>863</v>
      </c>
      <c r="B21" s="285">
        <v>0</v>
      </c>
      <c r="C21" s="285">
        <v>0</v>
      </c>
      <c r="D21" s="285">
        <v>0</v>
      </c>
      <c r="E21" s="4"/>
      <c r="F21" s="4"/>
    </row>
    <row r="22" spans="1:6">
      <c r="A22" s="284" t="s">
        <v>864</v>
      </c>
      <c r="B22" s="285">
        <v>0</v>
      </c>
      <c r="C22" s="285">
        <v>0</v>
      </c>
      <c r="D22" s="285">
        <v>0</v>
      </c>
      <c r="E22" s="4"/>
      <c r="F22" s="4"/>
    </row>
    <row r="23" spans="1:6">
      <c r="A23" s="284" t="s">
        <v>865</v>
      </c>
      <c r="B23" s="285">
        <v>0</v>
      </c>
      <c r="C23" s="285">
        <v>0</v>
      </c>
      <c r="D23" s="285">
        <v>0</v>
      </c>
      <c r="E23" s="4"/>
      <c r="F23" s="4"/>
    </row>
    <row r="24" spans="1:6">
      <c r="A24" s="284" t="s">
        <v>866</v>
      </c>
      <c r="B24" s="285">
        <v>0</v>
      </c>
      <c r="C24" s="285">
        <v>0</v>
      </c>
      <c r="D24" s="285">
        <v>0</v>
      </c>
      <c r="E24" s="4"/>
      <c r="F24" s="4"/>
    </row>
    <row r="25" spans="1:6">
      <c r="A25" s="284" t="s">
        <v>867</v>
      </c>
      <c r="B25" s="285">
        <v>0</v>
      </c>
      <c r="C25" s="285">
        <v>0</v>
      </c>
      <c r="D25" s="285">
        <v>0</v>
      </c>
      <c r="E25" s="4"/>
      <c r="F25" s="4"/>
    </row>
    <row r="26" spans="1:6">
      <c r="A26" s="286" t="s">
        <v>868</v>
      </c>
      <c r="B26" s="287">
        <v>0</v>
      </c>
      <c r="C26" s="287">
        <v>0</v>
      </c>
      <c r="D26" s="287">
        <v>0</v>
      </c>
      <c r="E26" s="4"/>
      <c r="F26" s="4"/>
    </row>
    <row r="27" spans="1:6">
      <c r="A27" s="284" t="s">
        <v>869</v>
      </c>
      <c r="B27" s="285">
        <v>0</v>
      </c>
      <c r="C27" s="285">
        <v>0</v>
      </c>
      <c r="D27" s="285">
        <v>0</v>
      </c>
      <c r="E27" s="4"/>
      <c r="F27" s="4"/>
    </row>
    <row r="28" spans="1:6">
      <c r="A28" s="284" t="s">
        <v>870</v>
      </c>
      <c r="B28" s="285">
        <v>0</v>
      </c>
      <c r="C28" s="285">
        <v>0</v>
      </c>
      <c r="D28" s="285">
        <v>0</v>
      </c>
      <c r="E28" s="4"/>
      <c r="F28" s="4"/>
    </row>
    <row r="29" spans="1:6">
      <c r="A29" s="284" t="s">
        <v>871</v>
      </c>
      <c r="B29" s="285">
        <v>0</v>
      </c>
      <c r="C29" s="285">
        <v>0</v>
      </c>
      <c r="D29" s="285">
        <v>0</v>
      </c>
      <c r="E29" s="4"/>
      <c r="F29" s="4"/>
    </row>
    <row r="30" spans="1:6">
      <c r="A30" s="284" t="s">
        <v>872</v>
      </c>
      <c r="B30" s="285">
        <v>0</v>
      </c>
      <c r="C30" s="285">
        <v>0</v>
      </c>
      <c r="D30" s="285">
        <v>0</v>
      </c>
      <c r="E30" s="4"/>
      <c r="F30" s="4"/>
    </row>
    <row r="31" spans="1:6">
      <c r="A31" s="284" t="s">
        <v>873</v>
      </c>
      <c r="B31" s="285">
        <v>0</v>
      </c>
      <c r="C31" s="285">
        <v>0</v>
      </c>
      <c r="D31" s="285">
        <v>0</v>
      </c>
      <c r="E31" s="4"/>
      <c r="F31" s="4"/>
    </row>
    <row r="32" spans="1:6">
      <c r="A32" s="286" t="s">
        <v>874</v>
      </c>
      <c r="B32" s="287">
        <v>0</v>
      </c>
      <c r="C32" s="287">
        <v>0</v>
      </c>
      <c r="D32" s="287">
        <v>0</v>
      </c>
      <c r="E32" s="4"/>
      <c r="F32" s="4"/>
    </row>
    <row r="33" spans="1:6">
      <c r="A33" s="286" t="s">
        <v>875</v>
      </c>
      <c r="B33" s="287">
        <v>42504</v>
      </c>
      <c r="C33" s="287">
        <v>0</v>
      </c>
      <c r="D33" s="287">
        <v>0</v>
      </c>
      <c r="E33" s="4"/>
      <c r="F33" s="4"/>
    </row>
    <row r="34" spans="1:6">
      <c r="A34" s="284" t="s">
        <v>876</v>
      </c>
      <c r="B34" s="285">
        <v>0</v>
      </c>
      <c r="C34" s="285">
        <v>0</v>
      </c>
      <c r="D34" s="285">
        <v>0</v>
      </c>
      <c r="E34" s="4"/>
      <c r="F34" s="4"/>
    </row>
    <row r="35" spans="1:6">
      <c r="A35" s="284" t="s">
        <v>877</v>
      </c>
      <c r="B35" s="285">
        <v>0</v>
      </c>
      <c r="C35" s="285">
        <v>0</v>
      </c>
      <c r="D35" s="285">
        <v>0</v>
      </c>
      <c r="E35" s="4"/>
      <c r="F35" s="4"/>
    </row>
    <row r="36" spans="1:6">
      <c r="A36" s="284" t="s">
        <v>878</v>
      </c>
      <c r="B36" s="285">
        <v>0</v>
      </c>
      <c r="C36" s="285">
        <v>0</v>
      </c>
      <c r="D36" s="285">
        <v>0</v>
      </c>
      <c r="E36" s="4"/>
      <c r="F36" s="4"/>
    </row>
    <row r="37" spans="1:6">
      <c r="A37" s="284" t="s">
        <v>879</v>
      </c>
      <c r="B37" s="285">
        <v>0</v>
      </c>
      <c r="C37" s="285">
        <v>0</v>
      </c>
      <c r="D37" s="285">
        <v>0</v>
      </c>
      <c r="E37" s="4"/>
      <c r="F37" s="4"/>
    </row>
    <row r="38" spans="1:6">
      <c r="A38" s="284" t="s">
        <v>880</v>
      </c>
      <c r="B38" s="285">
        <v>0</v>
      </c>
      <c r="C38" s="285">
        <v>0</v>
      </c>
      <c r="D38" s="285">
        <v>0</v>
      </c>
      <c r="E38" s="4"/>
      <c r="F38" s="4"/>
    </row>
    <row r="39" spans="1:6">
      <c r="A39" s="286" t="s">
        <v>881</v>
      </c>
      <c r="B39" s="287">
        <v>0</v>
      </c>
      <c r="C39" s="287">
        <v>0</v>
      </c>
      <c r="D39" s="287">
        <v>0</v>
      </c>
      <c r="E39" s="4"/>
      <c r="F39" s="4"/>
    </row>
    <row r="40" spans="1:6">
      <c r="A40" s="284" t="s">
        <v>882</v>
      </c>
      <c r="B40" s="285">
        <v>0</v>
      </c>
      <c r="C40" s="285">
        <v>0</v>
      </c>
      <c r="D40" s="285">
        <v>0</v>
      </c>
      <c r="E40" s="4"/>
      <c r="F40" s="4"/>
    </row>
    <row r="41" spans="1:6">
      <c r="A41" s="284" t="s">
        <v>883</v>
      </c>
      <c r="B41" s="285">
        <v>0</v>
      </c>
      <c r="C41" s="285">
        <v>0</v>
      </c>
      <c r="D41" s="285">
        <v>0</v>
      </c>
      <c r="E41" s="4"/>
      <c r="F41" s="4"/>
    </row>
    <row r="42" spans="1:6">
      <c r="A42" s="284" t="s">
        <v>884</v>
      </c>
      <c r="B42" s="285">
        <v>0</v>
      </c>
      <c r="C42" s="285">
        <v>0</v>
      </c>
      <c r="D42" s="285">
        <v>0</v>
      </c>
      <c r="E42" s="4"/>
      <c r="F42" s="4"/>
    </row>
    <row r="43" spans="1:6">
      <c r="A43" s="284" t="s">
        <v>885</v>
      </c>
      <c r="B43" s="285">
        <v>0</v>
      </c>
      <c r="C43" s="285">
        <v>0</v>
      </c>
      <c r="D43" s="285">
        <v>0</v>
      </c>
      <c r="E43" s="4"/>
      <c r="F43" s="4"/>
    </row>
    <row r="44" spans="1:6">
      <c r="A44" s="284" t="s">
        <v>886</v>
      </c>
      <c r="B44" s="285">
        <v>0</v>
      </c>
      <c r="C44" s="285">
        <v>0</v>
      </c>
      <c r="D44" s="285">
        <v>0</v>
      </c>
      <c r="E44" s="4"/>
      <c r="F44" s="4"/>
    </row>
    <row r="45" spans="1:6">
      <c r="A45" s="284" t="s">
        <v>887</v>
      </c>
      <c r="B45" s="285">
        <v>0</v>
      </c>
      <c r="C45" s="285">
        <v>0</v>
      </c>
      <c r="D45" s="285">
        <v>0</v>
      </c>
      <c r="E45" s="4"/>
      <c r="F45" s="4"/>
    </row>
    <row r="46" spans="1:6">
      <c r="A46" s="284" t="s">
        <v>888</v>
      </c>
      <c r="B46" s="285">
        <v>0</v>
      </c>
      <c r="C46" s="285">
        <v>0</v>
      </c>
      <c r="D46" s="285">
        <v>0</v>
      </c>
      <c r="E46" s="4"/>
      <c r="F46" s="4"/>
    </row>
    <row r="47" spans="1:6">
      <c r="A47" s="286" t="s">
        <v>889</v>
      </c>
      <c r="B47" s="287">
        <v>0</v>
      </c>
      <c r="C47" s="287">
        <v>0</v>
      </c>
      <c r="D47" s="287">
        <v>0</v>
      </c>
      <c r="E47" s="4"/>
      <c r="F47" s="4"/>
    </row>
    <row r="48" spans="1:6">
      <c r="A48" s="286" t="s">
        <v>890</v>
      </c>
      <c r="B48" s="287">
        <v>0</v>
      </c>
      <c r="C48" s="287">
        <v>0</v>
      </c>
      <c r="D48" s="287">
        <v>0</v>
      </c>
      <c r="E48" s="4"/>
      <c r="F48" s="4"/>
    </row>
    <row r="49" spans="1:6">
      <c r="A49" s="284" t="s">
        <v>891</v>
      </c>
      <c r="B49" s="285">
        <v>0</v>
      </c>
      <c r="C49" s="285">
        <v>0</v>
      </c>
      <c r="D49" s="285">
        <v>0</v>
      </c>
      <c r="E49" s="4"/>
      <c r="F49" s="4"/>
    </row>
    <row r="50" spans="1:6">
      <c r="A50" s="284" t="s">
        <v>892</v>
      </c>
      <c r="B50" s="285">
        <v>0</v>
      </c>
      <c r="C50" s="285">
        <v>0</v>
      </c>
      <c r="D50" s="285">
        <v>0</v>
      </c>
      <c r="E50" s="4"/>
      <c r="F50" s="4"/>
    </row>
    <row r="51" spans="1:6">
      <c r="A51" s="286" t="s">
        <v>893</v>
      </c>
      <c r="B51" s="287">
        <v>0</v>
      </c>
      <c r="C51" s="287">
        <v>0</v>
      </c>
      <c r="D51" s="287">
        <v>0</v>
      </c>
      <c r="E51" s="4"/>
      <c r="F51" s="4"/>
    </row>
    <row r="52" spans="1:6">
      <c r="A52" s="284" t="s">
        <v>894</v>
      </c>
      <c r="B52" s="285">
        <v>113734</v>
      </c>
      <c r="C52" s="285">
        <v>0</v>
      </c>
      <c r="D52" s="285">
        <v>110735</v>
      </c>
      <c r="E52" s="4"/>
      <c r="F52" s="4"/>
    </row>
    <row r="53" spans="1:6">
      <c r="A53" s="284" t="s">
        <v>895</v>
      </c>
      <c r="B53" s="285">
        <v>0</v>
      </c>
      <c r="C53" s="285">
        <v>0</v>
      </c>
      <c r="D53" s="285">
        <v>0</v>
      </c>
      <c r="E53" s="4"/>
      <c r="F53" s="4"/>
    </row>
    <row r="54" spans="1:6">
      <c r="A54" s="284" t="s">
        <v>896</v>
      </c>
      <c r="B54" s="285">
        <v>0</v>
      </c>
      <c r="C54" s="285">
        <v>0</v>
      </c>
      <c r="D54" s="285">
        <v>0</v>
      </c>
      <c r="E54" s="4"/>
      <c r="F54" s="4"/>
    </row>
    <row r="55" spans="1:6">
      <c r="A55" s="286" t="s">
        <v>897</v>
      </c>
      <c r="B55" s="287">
        <f>SUM(B49:B54)</f>
        <v>113734</v>
      </c>
      <c r="C55" s="287">
        <v>0</v>
      </c>
      <c r="D55" s="287">
        <f>SUM(D49:D54)</f>
        <v>110735</v>
      </c>
      <c r="E55" s="4"/>
      <c r="F55" s="4"/>
    </row>
    <row r="56" spans="1:6">
      <c r="A56" s="284" t="s">
        <v>898</v>
      </c>
      <c r="B56" s="285">
        <v>612210</v>
      </c>
      <c r="C56" s="285">
        <v>0</v>
      </c>
      <c r="D56" s="285">
        <v>20436</v>
      </c>
      <c r="E56" s="4"/>
      <c r="F56" s="4"/>
    </row>
    <row r="57" spans="1:6">
      <c r="A57" s="284" t="s">
        <v>899</v>
      </c>
      <c r="B57" s="285">
        <v>0</v>
      </c>
      <c r="C57" s="285">
        <v>0</v>
      </c>
      <c r="D57" s="285">
        <v>0</v>
      </c>
      <c r="E57" s="4"/>
      <c r="F57" s="4"/>
    </row>
    <row r="58" spans="1:6">
      <c r="A58" s="286" t="s">
        <v>900</v>
      </c>
      <c r="B58" s="287">
        <f>SUM(B56:B57)</f>
        <v>612210</v>
      </c>
      <c r="C58" s="287">
        <v>0</v>
      </c>
      <c r="D58" s="287">
        <f>SUM(D56:D57)</f>
        <v>20436</v>
      </c>
      <c r="E58" s="4"/>
      <c r="F58" s="4"/>
    </row>
    <row r="59" spans="1:6">
      <c r="A59" s="284" t="s">
        <v>901</v>
      </c>
      <c r="B59" s="285">
        <v>0</v>
      </c>
      <c r="C59" s="285">
        <v>0</v>
      </c>
      <c r="D59" s="285">
        <v>0</v>
      </c>
      <c r="E59" s="4"/>
      <c r="F59" s="4"/>
    </row>
    <row r="60" spans="1:6">
      <c r="A60" s="284" t="s">
        <v>902</v>
      </c>
      <c r="B60" s="285">
        <v>0</v>
      </c>
      <c r="C60" s="285">
        <v>0</v>
      </c>
      <c r="D60" s="285">
        <v>0</v>
      </c>
      <c r="E60" s="4"/>
      <c r="F60" s="4"/>
    </row>
    <row r="61" spans="1:6">
      <c r="A61" s="286" t="s">
        <v>903</v>
      </c>
      <c r="B61" s="287">
        <v>0</v>
      </c>
      <c r="C61" s="287">
        <v>0</v>
      </c>
      <c r="D61" s="287">
        <v>0</v>
      </c>
      <c r="E61" s="4"/>
      <c r="F61" s="4"/>
    </row>
    <row r="62" spans="1:6">
      <c r="A62" s="286" t="s">
        <v>904</v>
      </c>
      <c r="B62" s="287">
        <v>725944</v>
      </c>
      <c r="C62" s="287">
        <v>0</v>
      </c>
      <c r="D62" s="287">
        <v>131171</v>
      </c>
      <c r="E62" s="4"/>
      <c r="F62" s="4"/>
    </row>
    <row r="63" spans="1:6" ht="25.5">
      <c r="A63" s="284" t="s">
        <v>905</v>
      </c>
      <c r="B63" s="285">
        <v>0</v>
      </c>
      <c r="C63" s="285">
        <v>0</v>
      </c>
      <c r="D63" s="285">
        <v>0</v>
      </c>
      <c r="E63" s="4"/>
      <c r="F63" s="4"/>
    </row>
    <row r="64" spans="1:6" ht="25.5">
      <c r="A64" s="284" t="s">
        <v>906</v>
      </c>
      <c r="B64" s="285">
        <v>0</v>
      </c>
      <c r="C64" s="285">
        <v>0</v>
      </c>
      <c r="D64" s="285">
        <v>0</v>
      </c>
      <c r="E64" s="4"/>
      <c r="F64" s="4"/>
    </row>
    <row r="65" spans="1:6" ht="25.5">
      <c r="A65" s="284" t="s">
        <v>907</v>
      </c>
      <c r="B65" s="285">
        <v>0</v>
      </c>
      <c r="C65" s="285">
        <v>0</v>
      </c>
      <c r="D65" s="285">
        <v>0</v>
      </c>
      <c r="E65" s="4"/>
      <c r="F65" s="4"/>
    </row>
    <row r="66" spans="1:6" ht="25.5">
      <c r="A66" s="284" t="s">
        <v>908</v>
      </c>
      <c r="B66" s="285">
        <v>0</v>
      </c>
      <c r="C66" s="285">
        <v>0</v>
      </c>
      <c r="D66" s="285">
        <v>0</v>
      </c>
      <c r="E66" s="4"/>
      <c r="F66" s="4"/>
    </row>
    <row r="67" spans="1:6">
      <c r="A67" s="284" t="s">
        <v>909</v>
      </c>
      <c r="B67" s="285">
        <v>0</v>
      </c>
      <c r="C67" s="285">
        <v>0</v>
      </c>
      <c r="D67" s="285">
        <v>0</v>
      </c>
      <c r="E67" s="4"/>
      <c r="F67" s="4"/>
    </row>
    <row r="68" spans="1:6">
      <c r="A68" s="284" t="s">
        <v>910</v>
      </c>
      <c r="B68" s="285">
        <v>0</v>
      </c>
      <c r="C68" s="285">
        <v>0</v>
      </c>
      <c r="D68" s="285">
        <v>0</v>
      </c>
      <c r="E68" s="4"/>
      <c r="F68" s="4"/>
    </row>
    <row r="69" spans="1:6" ht="25.5">
      <c r="A69" s="284" t="s">
        <v>911</v>
      </c>
      <c r="B69" s="285">
        <v>0</v>
      </c>
      <c r="C69" s="285">
        <v>0</v>
      </c>
      <c r="D69" s="285">
        <v>0</v>
      </c>
      <c r="E69" s="4"/>
      <c r="F69" s="4"/>
    </row>
    <row r="70" spans="1:6" ht="25.5">
      <c r="A70" s="284" t="s">
        <v>912</v>
      </c>
      <c r="B70" s="285">
        <v>0</v>
      </c>
      <c r="C70" s="285">
        <v>0</v>
      </c>
      <c r="D70" s="285">
        <v>0</v>
      </c>
      <c r="E70" s="4"/>
      <c r="F70" s="4"/>
    </row>
    <row r="71" spans="1:6">
      <c r="A71" s="284" t="s">
        <v>913</v>
      </c>
      <c r="B71" s="285">
        <v>0</v>
      </c>
      <c r="C71" s="285">
        <v>0</v>
      </c>
      <c r="D71" s="285">
        <v>0</v>
      </c>
      <c r="E71" s="4"/>
      <c r="F71" s="4"/>
    </row>
    <row r="72" spans="1:6">
      <c r="A72" s="284" t="s">
        <v>914</v>
      </c>
      <c r="B72" s="285">
        <v>0</v>
      </c>
      <c r="C72" s="285">
        <v>0</v>
      </c>
      <c r="D72" s="285">
        <v>0</v>
      </c>
      <c r="E72" s="4"/>
      <c r="F72" s="4"/>
    </row>
    <row r="73" spans="1:6">
      <c r="A73" s="284" t="s">
        <v>915</v>
      </c>
      <c r="B73" s="285">
        <v>0</v>
      </c>
      <c r="C73" s="285">
        <v>0</v>
      </c>
      <c r="D73" s="285">
        <v>0</v>
      </c>
      <c r="E73" s="4"/>
      <c r="F73" s="4"/>
    </row>
    <row r="74" spans="1:6">
      <c r="A74" s="284" t="s">
        <v>916</v>
      </c>
      <c r="B74" s="285">
        <v>0</v>
      </c>
      <c r="C74" s="285">
        <v>0</v>
      </c>
      <c r="D74" s="285">
        <v>0</v>
      </c>
      <c r="E74" s="4"/>
      <c r="F74" s="4"/>
    </row>
    <row r="75" spans="1:6" ht="25.5">
      <c r="A75" s="284" t="s">
        <v>917</v>
      </c>
      <c r="B75" s="285">
        <v>0</v>
      </c>
      <c r="C75" s="285">
        <v>0</v>
      </c>
      <c r="D75" s="285">
        <v>0</v>
      </c>
      <c r="E75" s="4"/>
      <c r="F75" s="4"/>
    </row>
    <row r="76" spans="1:6">
      <c r="A76" s="284" t="s">
        <v>918</v>
      </c>
      <c r="B76" s="285">
        <v>0</v>
      </c>
      <c r="C76" s="285">
        <v>0</v>
      </c>
      <c r="D76" s="285">
        <v>0</v>
      </c>
      <c r="E76" s="4"/>
      <c r="F76" s="4"/>
    </row>
    <row r="77" spans="1:6">
      <c r="A77" s="284" t="s">
        <v>919</v>
      </c>
      <c r="B77" s="285">
        <v>0</v>
      </c>
      <c r="C77" s="285">
        <v>0</v>
      </c>
      <c r="D77" s="285">
        <v>0</v>
      </c>
      <c r="E77" s="4"/>
      <c r="F77" s="4"/>
    </row>
    <row r="78" spans="1:6">
      <c r="A78" s="284" t="s">
        <v>920</v>
      </c>
      <c r="B78" s="285">
        <v>0</v>
      </c>
      <c r="C78" s="285">
        <v>0</v>
      </c>
      <c r="D78" s="285">
        <v>0</v>
      </c>
      <c r="E78" s="4"/>
      <c r="F78" s="4"/>
    </row>
    <row r="79" spans="1:6">
      <c r="A79" s="284" t="s">
        <v>921</v>
      </c>
      <c r="B79" s="285">
        <v>0</v>
      </c>
      <c r="C79" s="285">
        <v>0</v>
      </c>
      <c r="D79" s="285">
        <v>0</v>
      </c>
      <c r="E79" s="4"/>
      <c r="F79" s="4"/>
    </row>
    <row r="80" spans="1:6" ht="25.5">
      <c r="A80" s="284" t="s">
        <v>922</v>
      </c>
      <c r="B80" s="285">
        <v>0</v>
      </c>
      <c r="C80" s="285">
        <v>0</v>
      </c>
      <c r="D80" s="285">
        <v>0</v>
      </c>
      <c r="E80" s="4"/>
      <c r="F80" s="4"/>
    </row>
    <row r="81" spans="1:6">
      <c r="A81" s="284" t="s">
        <v>923</v>
      </c>
      <c r="B81" s="285">
        <v>0</v>
      </c>
      <c r="C81" s="285">
        <v>0</v>
      </c>
      <c r="D81" s="285">
        <v>0</v>
      </c>
      <c r="E81" s="4"/>
      <c r="F81" s="4"/>
    </row>
    <row r="82" spans="1:6">
      <c r="A82" s="284" t="s">
        <v>924</v>
      </c>
      <c r="B82" s="285">
        <v>0</v>
      </c>
      <c r="C82" s="285">
        <v>0</v>
      </c>
      <c r="D82" s="285">
        <v>0</v>
      </c>
      <c r="E82" s="4"/>
      <c r="F82" s="4"/>
    </row>
    <row r="83" spans="1:6">
      <c r="A83" s="284" t="s">
        <v>925</v>
      </c>
      <c r="B83" s="285">
        <v>0</v>
      </c>
      <c r="C83" s="285">
        <v>0</v>
      </c>
      <c r="D83" s="285">
        <v>0</v>
      </c>
      <c r="E83" s="4"/>
      <c r="F83" s="4"/>
    </row>
    <row r="84" spans="1:6">
      <c r="A84" s="284" t="s">
        <v>926</v>
      </c>
      <c r="B84" s="285">
        <v>0</v>
      </c>
      <c r="C84" s="285">
        <v>0</v>
      </c>
      <c r="D84" s="285">
        <v>0</v>
      </c>
      <c r="E84" s="4"/>
      <c r="F84" s="4"/>
    </row>
    <row r="85" spans="1:6">
      <c r="A85" s="284" t="s">
        <v>927</v>
      </c>
      <c r="B85" s="285">
        <v>0</v>
      </c>
      <c r="C85" s="285">
        <v>0</v>
      </c>
      <c r="D85" s="285">
        <v>0</v>
      </c>
      <c r="E85" s="4"/>
      <c r="F85" s="4"/>
    </row>
    <row r="86" spans="1:6">
      <c r="A86" s="284" t="s">
        <v>928</v>
      </c>
      <c r="B86" s="285">
        <v>0</v>
      </c>
      <c r="C86" s="285">
        <v>0</v>
      </c>
      <c r="D86" s="285">
        <v>0</v>
      </c>
      <c r="E86" s="4"/>
      <c r="F86" s="4"/>
    </row>
    <row r="87" spans="1:6">
      <c r="A87" s="284" t="s">
        <v>929</v>
      </c>
      <c r="B87" s="285">
        <v>0</v>
      </c>
      <c r="C87" s="285">
        <v>0</v>
      </c>
      <c r="D87" s="285">
        <v>0</v>
      </c>
      <c r="E87" s="4"/>
      <c r="F87" s="4"/>
    </row>
    <row r="88" spans="1:6">
      <c r="A88" s="284" t="s">
        <v>930</v>
      </c>
      <c r="B88" s="285">
        <v>0</v>
      </c>
      <c r="C88" s="285">
        <v>0</v>
      </c>
      <c r="D88" s="285">
        <v>0</v>
      </c>
      <c r="E88" s="4"/>
      <c r="F88" s="4"/>
    </row>
    <row r="89" spans="1:6" ht="25.5">
      <c r="A89" s="284" t="s">
        <v>931</v>
      </c>
      <c r="B89" s="285">
        <v>0</v>
      </c>
      <c r="C89" s="285">
        <v>0</v>
      </c>
      <c r="D89" s="285">
        <v>0</v>
      </c>
      <c r="E89" s="4"/>
      <c r="F89" s="4"/>
    </row>
    <row r="90" spans="1:6" ht="25.5">
      <c r="A90" s="284" t="s">
        <v>932</v>
      </c>
      <c r="B90" s="285">
        <v>0</v>
      </c>
      <c r="C90" s="285">
        <v>0</v>
      </c>
      <c r="D90" s="285">
        <v>0</v>
      </c>
      <c r="E90" s="4"/>
      <c r="F90" s="4"/>
    </row>
    <row r="91" spans="1:6" ht="25.5">
      <c r="A91" s="284" t="s">
        <v>933</v>
      </c>
      <c r="B91" s="285">
        <v>0</v>
      </c>
      <c r="C91" s="285">
        <v>0</v>
      </c>
      <c r="D91" s="285">
        <v>0</v>
      </c>
      <c r="E91" s="4"/>
      <c r="F91" s="4"/>
    </row>
    <row r="92" spans="1:6" ht="25.5">
      <c r="A92" s="284" t="s">
        <v>934</v>
      </c>
      <c r="B92" s="285">
        <v>0</v>
      </c>
      <c r="C92" s="285">
        <v>0</v>
      </c>
      <c r="D92" s="285">
        <v>0</v>
      </c>
      <c r="E92" s="4"/>
      <c r="F92" s="4"/>
    </row>
    <row r="93" spans="1:6" ht="25.5">
      <c r="A93" s="284" t="s">
        <v>935</v>
      </c>
      <c r="B93" s="285">
        <v>0</v>
      </c>
      <c r="C93" s="285">
        <v>0</v>
      </c>
      <c r="D93" s="285">
        <v>0</v>
      </c>
      <c r="E93" s="4"/>
      <c r="F93" s="4"/>
    </row>
    <row r="94" spans="1:6" ht="25.5">
      <c r="A94" s="284" t="s">
        <v>936</v>
      </c>
      <c r="B94" s="285">
        <v>0</v>
      </c>
      <c r="C94" s="285">
        <v>0</v>
      </c>
      <c r="D94" s="285">
        <v>0</v>
      </c>
      <c r="E94" s="4"/>
      <c r="F94" s="4"/>
    </row>
    <row r="95" spans="1:6" ht="25.5">
      <c r="A95" s="284" t="s">
        <v>937</v>
      </c>
      <c r="B95" s="285">
        <v>0</v>
      </c>
      <c r="C95" s="285">
        <v>0</v>
      </c>
      <c r="D95" s="285">
        <v>0</v>
      </c>
      <c r="E95" s="4"/>
      <c r="F95" s="4"/>
    </row>
    <row r="96" spans="1:6" ht="25.5">
      <c r="A96" s="284" t="s">
        <v>938</v>
      </c>
      <c r="B96" s="285">
        <v>0</v>
      </c>
      <c r="C96" s="285">
        <v>0</v>
      </c>
      <c r="D96" s="285">
        <v>0</v>
      </c>
      <c r="E96" s="4"/>
      <c r="F96" s="4"/>
    </row>
    <row r="97" spans="1:6" ht="25.5">
      <c r="A97" s="284" t="s">
        <v>939</v>
      </c>
      <c r="B97" s="285">
        <v>0</v>
      </c>
      <c r="C97" s="285">
        <v>0</v>
      </c>
      <c r="D97" s="285">
        <v>0</v>
      </c>
      <c r="E97" s="4"/>
      <c r="F97" s="4"/>
    </row>
    <row r="98" spans="1:6">
      <c r="A98" s="284" t="s">
        <v>940</v>
      </c>
      <c r="B98" s="285">
        <v>0</v>
      </c>
      <c r="C98" s="285">
        <v>0</v>
      </c>
      <c r="D98" s="285">
        <v>0</v>
      </c>
      <c r="E98" s="4"/>
      <c r="F98" s="4"/>
    </row>
    <row r="99" spans="1:6" ht="25.5">
      <c r="A99" s="284" t="s">
        <v>941</v>
      </c>
      <c r="B99" s="285">
        <v>0</v>
      </c>
      <c r="C99" s="285">
        <v>0</v>
      </c>
      <c r="D99" s="285">
        <v>0</v>
      </c>
      <c r="E99" s="4"/>
      <c r="F99" s="4"/>
    </row>
    <row r="100" spans="1:6" ht="25.5">
      <c r="A100" s="284" t="s">
        <v>942</v>
      </c>
      <c r="B100" s="285">
        <v>0</v>
      </c>
      <c r="C100" s="285">
        <v>0</v>
      </c>
      <c r="D100" s="285">
        <v>0</v>
      </c>
      <c r="E100" s="4"/>
      <c r="F100" s="4"/>
    </row>
    <row r="101" spans="1:6" ht="25.5">
      <c r="A101" s="284" t="s">
        <v>943</v>
      </c>
      <c r="B101" s="285">
        <v>0</v>
      </c>
      <c r="C101" s="285">
        <v>0</v>
      </c>
      <c r="D101" s="285">
        <v>0</v>
      </c>
      <c r="E101" s="4"/>
      <c r="F101" s="4"/>
    </row>
    <row r="102" spans="1:6" ht="25.5">
      <c r="A102" s="284" t="s">
        <v>944</v>
      </c>
      <c r="B102" s="285">
        <v>0</v>
      </c>
      <c r="C102" s="285">
        <v>0</v>
      </c>
      <c r="D102" s="285">
        <v>0</v>
      </c>
      <c r="E102" s="4"/>
      <c r="F102" s="4"/>
    </row>
    <row r="103" spans="1:6" ht="25.5">
      <c r="A103" s="284" t="s">
        <v>945</v>
      </c>
      <c r="B103" s="285">
        <v>0</v>
      </c>
      <c r="C103" s="285">
        <v>0</v>
      </c>
      <c r="D103" s="285">
        <v>0</v>
      </c>
      <c r="E103" s="4"/>
      <c r="F103" s="4"/>
    </row>
    <row r="104" spans="1:6" ht="25.5">
      <c r="A104" s="284" t="s">
        <v>946</v>
      </c>
      <c r="B104" s="285">
        <v>0</v>
      </c>
      <c r="C104" s="285">
        <v>0</v>
      </c>
      <c r="D104" s="285">
        <v>0</v>
      </c>
      <c r="E104" s="4"/>
      <c r="F104" s="4"/>
    </row>
    <row r="105" spans="1:6" ht="25.5">
      <c r="A105" s="284" t="s">
        <v>947</v>
      </c>
      <c r="B105" s="285">
        <v>0</v>
      </c>
      <c r="C105" s="285">
        <v>0</v>
      </c>
      <c r="D105" s="285">
        <v>0</v>
      </c>
      <c r="E105" s="4"/>
      <c r="F105" s="4"/>
    </row>
    <row r="106" spans="1:6">
      <c r="A106" s="286" t="s">
        <v>948</v>
      </c>
      <c r="B106" s="287">
        <v>0</v>
      </c>
      <c r="C106" s="287">
        <v>0</v>
      </c>
      <c r="D106" s="287">
        <v>0</v>
      </c>
      <c r="E106" s="4"/>
      <c r="F106" s="4"/>
    </row>
    <row r="107" spans="1:6" ht="25.5">
      <c r="A107" s="284" t="s">
        <v>949</v>
      </c>
      <c r="B107" s="285">
        <v>0</v>
      </c>
      <c r="C107" s="285">
        <v>0</v>
      </c>
      <c r="D107" s="285">
        <v>0</v>
      </c>
      <c r="E107" s="4"/>
      <c r="F107" s="4"/>
    </row>
    <row r="108" spans="1:6" ht="25.5">
      <c r="A108" s="284" t="s">
        <v>950</v>
      </c>
      <c r="B108" s="285">
        <v>0</v>
      </c>
      <c r="C108" s="285">
        <v>0</v>
      </c>
      <c r="D108" s="285">
        <v>0</v>
      </c>
      <c r="E108" s="4"/>
      <c r="F108" s="4"/>
    </row>
    <row r="109" spans="1:6" ht="25.5">
      <c r="A109" s="284" t="s">
        <v>951</v>
      </c>
      <c r="B109" s="285">
        <v>0</v>
      </c>
      <c r="C109" s="285">
        <v>0</v>
      </c>
      <c r="D109" s="285">
        <v>0</v>
      </c>
      <c r="E109" s="4"/>
      <c r="F109" s="4"/>
    </row>
    <row r="110" spans="1:6" ht="25.5">
      <c r="A110" s="284" t="s">
        <v>952</v>
      </c>
      <c r="B110" s="285">
        <v>0</v>
      </c>
      <c r="C110" s="285">
        <v>0</v>
      </c>
      <c r="D110" s="285">
        <v>0</v>
      </c>
      <c r="E110" s="4"/>
      <c r="F110" s="4"/>
    </row>
    <row r="111" spans="1:6" ht="25.5">
      <c r="A111" s="284" t="s">
        <v>953</v>
      </c>
      <c r="B111" s="285">
        <v>0</v>
      </c>
      <c r="C111" s="285">
        <v>0</v>
      </c>
      <c r="D111" s="285">
        <v>0</v>
      </c>
      <c r="E111" s="4"/>
      <c r="F111" s="4"/>
    </row>
    <row r="112" spans="1:6">
      <c r="A112" s="284" t="s">
        <v>954</v>
      </c>
      <c r="B112" s="285">
        <v>0</v>
      </c>
      <c r="C112" s="285">
        <v>0</v>
      </c>
      <c r="D112" s="285">
        <v>0</v>
      </c>
      <c r="E112" s="4"/>
      <c r="F112" s="4"/>
    </row>
    <row r="113" spans="1:6" ht="25.5">
      <c r="A113" s="284" t="s">
        <v>955</v>
      </c>
      <c r="B113" s="285">
        <v>0</v>
      </c>
      <c r="C113" s="285">
        <v>0</v>
      </c>
      <c r="D113" s="285">
        <v>0</v>
      </c>
      <c r="E113" s="4"/>
      <c r="F113" s="4"/>
    </row>
    <row r="114" spans="1:6" ht="25.5">
      <c r="A114" s="284" t="s">
        <v>956</v>
      </c>
      <c r="B114" s="285">
        <v>0</v>
      </c>
      <c r="C114" s="285">
        <v>0</v>
      </c>
      <c r="D114" s="285">
        <v>0</v>
      </c>
      <c r="E114" s="4"/>
      <c r="F114" s="4"/>
    </row>
    <row r="115" spans="1:6">
      <c r="A115" s="284" t="s">
        <v>957</v>
      </c>
      <c r="B115" s="285">
        <v>0</v>
      </c>
      <c r="C115" s="285">
        <v>0</v>
      </c>
      <c r="D115" s="285">
        <v>0</v>
      </c>
      <c r="E115" s="4"/>
      <c r="F115" s="4"/>
    </row>
    <row r="116" spans="1:6" ht="25.5">
      <c r="A116" s="284" t="s">
        <v>958</v>
      </c>
      <c r="B116" s="285">
        <v>0</v>
      </c>
      <c r="C116" s="285">
        <v>0</v>
      </c>
      <c r="D116" s="285">
        <v>0</v>
      </c>
      <c r="E116" s="4"/>
      <c r="F116" s="4"/>
    </row>
    <row r="117" spans="1:6">
      <c r="A117" s="284" t="s">
        <v>959</v>
      </c>
      <c r="B117" s="285">
        <v>0</v>
      </c>
      <c r="C117" s="285">
        <v>0</v>
      </c>
      <c r="D117" s="285">
        <v>0</v>
      </c>
      <c r="E117" s="4"/>
      <c r="F117" s="4"/>
    </row>
    <row r="118" spans="1:6" ht="25.5">
      <c r="A118" s="284" t="s">
        <v>960</v>
      </c>
      <c r="B118" s="285">
        <v>0</v>
      </c>
      <c r="C118" s="285">
        <v>0</v>
      </c>
      <c r="D118" s="285">
        <v>0</v>
      </c>
      <c r="E118" s="4"/>
      <c r="F118" s="4"/>
    </row>
    <row r="119" spans="1:6" ht="25.5">
      <c r="A119" s="284" t="s">
        <v>961</v>
      </c>
      <c r="B119" s="285">
        <v>0</v>
      </c>
      <c r="C119" s="285">
        <v>0</v>
      </c>
      <c r="D119" s="285">
        <v>0</v>
      </c>
      <c r="E119" s="4"/>
      <c r="F119" s="4"/>
    </row>
    <row r="120" spans="1:6">
      <c r="A120" s="284" t="s">
        <v>962</v>
      </c>
      <c r="B120" s="285">
        <v>0</v>
      </c>
      <c r="C120" s="285">
        <v>0</v>
      </c>
      <c r="D120" s="285">
        <v>0</v>
      </c>
      <c r="E120" s="4"/>
      <c r="F120" s="4"/>
    </row>
    <row r="121" spans="1:6">
      <c r="A121" s="284" t="s">
        <v>963</v>
      </c>
      <c r="B121" s="285">
        <v>0</v>
      </c>
      <c r="C121" s="285">
        <v>0</v>
      </c>
      <c r="D121" s="285">
        <v>0</v>
      </c>
      <c r="E121" s="4"/>
      <c r="F121" s="4"/>
    </row>
    <row r="122" spans="1:6" ht="25.5">
      <c r="A122" s="284" t="s">
        <v>964</v>
      </c>
      <c r="B122" s="285">
        <v>0</v>
      </c>
      <c r="C122" s="285">
        <v>0</v>
      </c>
      <c r="D122" s="285">
        <v>0</v>
      </c>
      <c r="E122" s="4"/>
      <c r="F122" s="4"/>
    </row>
    <row r="123" spans="1:6" ht="25.5">
      <c r="A123" s="284" t="s">
        <v>965</v>
      </c>
      <c r="B123" s="285">
        <v>0</v>
      </c>
      <c r="C123" s="285">
        <v>0</v>
      </c>
      <c r="D123" s="285">
        <v>0</v>
      </c>
      <c r="E123" s="4"/>
      <c r="F123" s="4"/>
    </row>
    <row r="124" spans="1:6" ht="25.5">
      <c r="A124" s="284" t="s">
        <v>966</v>
      </c>
      <c r="B124" s="285">
        <v>0</v>
      </c>
      <c r="C124" s="285">
        <v>0</v>
      </c>
      <c r="D124" s="285">
        <v>0</v>
      </c>
      <c r="E124" s="4"/>
      <c r="F124" s="4"/>
    </row>
    <row r="125" spans="1:6" ht="25.5">
      <c r="A125" s="284" t="s">
        <v>967</v>
      </c>
      <c r="B125" s="285">
        <v>0</v>
      </c>
      <c r="C125" s="285">
        <v>0</v>
      </c>
      <c r="D125" s="285">
        <v>0</v>
      </c>
      <c r="E125" s="4"/>
      <c r="F125" s="4"/>
    </row>
    <row r="126" spans="1:6" ht="25.5">
      <c r="A126" s="284" t="s">
        <v>968</v>
      </c>
      <c r="B126" s="285">
        <v>0</v>
      </c>
      <c r="C126" s="285">
        <v>0</v>
      </c>
      <c r="D126" s="285">
        <v>0</v>
      </c>
      <c r="E126" s="4"/>
      <c r="F126" s="4"/>
    </row>
    <row r="127" spans="1:6">
      <c r="A127" s="284" t="s">
        <v>969</v>
      </c>
      <c r="B127" s="285">
        <v>0</v>
      </c>
      <c r="C127" s="285">
        <v>0</v>
      </c>
      <c r="D127" s="285">
        <v>0</v>
      </c>
      <c r="E127" s="4"/>
      <c r="F127" s="4"/>
    </row>
    <row r="128" spans="1:6" ht="25.5">
      <c r="A128" s="284" t="s">
        <v>970</v>
      </c>
      <c r="B128" s="285">
        <v>0</v>
      </c>
      <c r="C128" s="285">
        <v>0</v>
      </c>
      <c r="D128" s="285">
        <v>0</v>
      </c>
      <c r="E128" s="4"/>
      <c r="F128" s="4"/>
    </row>
    <row r="129" spans="1:6" ht="25.5">
      <c r="A129" s="284" t="s">
        <v>971</v>
      </c>
      <c r="B129" s="285">
        <v>0</v>
      </c>
      <c r="C129" s="285">
        <v>0</v>
      </c>
      <c r="D129" s="285">
        <v>0</v>
      </c>
      <c r="E129" s="4"/>
      <c r="F129" s="4"/>
    </row>
    <row r="130" spans="1:6">
      <c r="A130" s="284" t="s">
        <v>972</v>
      </c>
      <c r="B130" s="285">
        <v>0</v>
      </c>
      <c r="C130" s="285">
        <v>0</v>
      </c>
      <c r="D130" s="285">
        <v>0</v>
      </c>
      <c r="E130" s="4"/>
      <c r="F130" s="4"/>
    </row>
    <row r="131" spans="1:6" ht="25.5">
      <c r="A131" s="284" t="s">
        <v>973</v>
      </c>
      <c r="B131" s="285">
        <v>0</v>
      </c>
      <c r="C131" s="285">
        <v>0</v>
      </c>
      <c r="D131" s="285">
        <v>0</v>
      </c>
      <c r="E131" s="4"/>
      <c r="F131" s="4"/>
    </row>
    <row r="132" spans="1:6">
      <c r="A132" s="284" t="s">
        <v>974</v>
      </c>
      <c r="B132" s="285">
        <v>0</v>
      </c>
      <c r="C132" s="285">
        <v>0</v>
      </c>
      <c r="D132" s="285">
        <v>0</v>
      </c>
      <c r="E132" s="4"/>
      <c r="F132" s="4"/>
    </row>
    <row r="133" spans="1:6" ht="25.5">
      <c r="A133" s="284" t="s">
        <v>975</v>
      </c>
      <c r="B133" s="285">
        <v>0</v>
      </c>
      <c r="C133" s="285">
        <v>0</v>
      </c>
      <c r="D133" s="285">
        <v>0</v>
      </c>
      <c r="E133" s="4"/>
      <c r="F133" s="4"/>
    </row>
    <row r="134" spans="1:6" ht="25.5">
      <c r="A134" s="284" t="s">
        <v>976</v>
      </c>
      <c r="B134" s="285">
        <v>0</v>
      </c>
      <c r="C134" s="285">
        <v>0</v>
      </c>
      <c r="D134" s="285">
        <v>0</v>
      </c>
      <c r="E134" s="4"/>
      <c r="F134" s="4"/>
    </row>
    <row r="135" spans="1:6" ht="25.5">
      <c r="A135" s="284" t="s">
        <v>977</v>
      </c>
      <c r="B135" s="285">
        <v>0</v>
      </c>
      <c r="C135" s="285">
        <v>0</v>
      </c>
      <c r="D135" s="285">
        <v>0</v>
      </c>
    </row>
    <row r="136" spans="1:6" ht="25.5">
      <c r="A136" s="284" t="s">
        <v>978</v>
      </c>
      <c r="B136" s="285">
        <v>0</v>
      </c>
      <c r="C136" s="285">
        <v>0</v>
      </c>
      <c r="D136" s="285">
        <v>0</v>
      </c>
    </row>
    <row r="137" spans="1:6" ht="25.5">
      <c r="A137" s="284" t="s">
        <v>979</v>
      </c>
      <c r="B137" s="285">
        <v>0</v>
      </c>
      <c r="C137" s="285">
        <v>0</v>
      </c>
      <c r="D137" s="285">
        <v>0</v>
      </c>
    </row>
    <row r="138" spans="1:6" ht="25.5">
      <c r="A138" s="284" t="s">
        <v>980</v>
      </c>
      <c r="B138" s="285">
        <v>0</v>
      </c>
      <c r="C138" s="285">
        <v>0</v>
      </c>
      <c r="D138" s="285">
        <v>0</v>
      </c>
    </row>
    <row r="139" spans="1:6" ht="25.5">
      <c r="A139" s="284" t="s">
        <v>981</v>
      </c>
      <c r="B139" s="285">
        <v>0</v>
      </c>
      <c r="C139" s="285">
        <v>0</v>
      </c>
      <c r="D139" s="285">
        <v>0</v>
      </c>
    </row>
    <row r="140" spans="1:6" ht="38.25">
      <c r="A140" s="284" t="s">
        <v>982</v>
      </c>
      <c r="B140" s="285">
        <v>0</v>
      </c>
      <c r="C140" s="285">
        <v>0</v>
      </c>
      <c r="D140" s="285">
        <v>0</v>
      </c>
    </row>
    <row r="141" spans="1:6" ht="25.5">
      <c r="A141" s="284" t="s">
        <v>983</v>
      </c>
      <c r="B141" s="285">
        <v>0</v>
      </c>
      <c r="C141" s="285">
        <v>0</v>
      </c>
      <c r="D141" s="285">
        <v>0</v>
      </c>
    </row>
    <row r="142" spans="1:6" ht="25.5">
      <c r="A142" s="284" t="s">
        <v>984</v>
      </c>
      <c r="B142" s="285">
        <v>0</v>
      </c>
      <c r="C142" s="285">
        <v>0</v>
      </c>
      <c r="D142" s="285">
        <v>0</v>
      </c>
    </row>
    <row r="143" spans="1:6" ht="25.5">
      <c r="A143" s="284" t="s">
        <v>985</v>
      </c>
      <c r="B143" s="285">
        <v>0</v>
      </c>
      <c r="C143" s="285">
        <v>0</v>
      </c>
      <c r="D143" s="285">
        <v>0</v>
      </c>
    </row>
    <row r="144" spans="1:6" ht="25.5">
      <c r="A144" s="284" t="s">
        <v>986</v>
      </c>
      <c r="B144" s="285">
        <v>0</v>
      </c>
      <c r="C144" s="285">
        <v>0</v>
      </c>
      <c r="D144" s="285">
        <v>0</v>
      </c>
    </row>
    <row r="145" spans="1:4" ht="25.5">
      <c r="A145" s="284" t="s">
        <v>987</v>
      </c>
      <c r="B145" s="285">
        <v>0</v>
      </c>
      <c r="C145" s="285">
        <v>0</v>
      </c>
      <c r="D145" s="285">
        <v>0</v>
      </c>
    </row>
    <row r="146" spans="1:4" ht="25.5">
      <c r="A146" s="284" t="s">
        <v>988</v>
      </c>
      <c r="B146" s="285">
        <v>0</v>
      </c>
      <c r="C146" s="285">
        <v>0</v>
      </c>
      <c r="D146" s="285">
        <v>0</v>
      </c>
    </row>
    <row r="147" spans="1:4">
      <c r="A147" s="286" t="s">
        <v>989</v>
      </c>
      <c r="B147" s="287">
        <v>0</v>
      </c>
      <c r="C147" s="287">
        <v>0</v>
      </c>
      <c r="D147" s="287">
        <v>0</v>
      </c>
    </row>
    <row r="148" spans="1:4">
      <c r="A148" s="284" t="s">
        <v>990</v>
      </c>
      <c r="B148" s="285">
        <v>0</v>
      </c>
      <c r="C148" s="285">
        <v>0</v>
      </c>
      <c r="D148" s="285">
        <v>0</v>
      </c>
    </row>
    <row r="149" spans="1:4">
      <c r="A149" s="284" t="s">
        <v>991</v>
      </c>
      <c r="B149" s="285">
        <v>0</v>
      </c>
      <c r="C149" s="285">
        <v>0</v>
      </c>
      <c r="D149" s="285">
        <v>0</v>
      </c>
    </row>
    <row r="150" spans="1:4">
      <c r="A150" s="284" t="s">
        <v>992</v>
      </c>
      <c r="B150" s="285">
        <v>0</v>
      </c>
      <c r="C150" s="285">
        <v>0</v>
      </c>
      <c r="D150" s="285">
        <v>0</v>
      </c>
    </row>
    <row r="151" spans="1:4">
      <c r="A151" s="284" t="s">
        <v>993</v>
      </c>
      <c r="B151" s="285">
        <v>0</v>
      </c>
      <c r="C151" s="285">
        <v>0</v>
      </c>
      <c r="D151" s="285">
        <v>0</v>
      </c>
    </row>
    <row r="152" spans="1:4">
      <c r="A152" s="284" t="s">
        <v>994</v>
      </c>
      <c r="B152" s="285">
        <v>0</v>
      </c>
      <c r="C152" s="285">
        <v>0</v>
      </c>
      <c r="D152" s="285">
        <v>0</v>
      </c>
    </row>
    <row r="153" spans="1:4">
      <c r="A153" s="284" t="s">
        <v>995</v>
      </c>
      <c r="B153" s="285">
        <v>0</v>
      </c>
      <c r="C153" s="285">
        <v>0</v>
      </c>
      <c r="D153" s="285">
        <v>0</v>
      </c>
    </row>
    <row r="154" spans="1:4">
      <c r="A154" s="284" t="s">
        <v>996</v>
      </c>
      <c r="B154" s="285">
        <v>0</v>
      </c>
      <c r="C154" s="285">
        <v>0</v>
      </c>
      <c r="D154" s="285">
        <v>0</v>
      </c>
    </row>
    <row r="155" spans="1:4">
      <c r="A155" s="284" t="s">
        <v>997</v>
      </c>
      <c r="B155" s="285">
        <v>0</v>
      </c>
      <c r="C155" s="285">
        <v>0</v>
      </c>
      <c r="D155" s="285">
        <v>0</v>
      </c>
    </row>
    <row r="156" spans="1:4">
      <c r="A156" s="284" t="s">
        <v>998</v>
      </c>
      <c r="B156" s="285">
        <v>0</v>
      </c>
      <c r="C156" s="285">
        <v>0</v>
      </c>
      <c r="D156" s="285">
        <v>0</v>
      </c>
    </row>
    <row r="157" spans="1:4">
      <c r="A157" s="284" t="s">
        <v>999</v>
      </c>
      <c r="B157" s="285">
        <v>0</v>
      </c>
      <c r="C157" s="285">
        <v>0</v>
      </c>
      <c r="D157" s="285">
        <v>0</v>
      </c>
    </row>
    <row r="158" spans="1:4">
      <c r="A158" s="284" t="s">
        <v>1000</v>
      </c>
      <c r="B158" s="285">
        <v>0</v>
      </c>
      <c r="C158" s="285">
        <v>0</v>
      </c>
      <c r="D158" s="285">
        <v>0</v>
      </c>
    </row>
    <row r="159" spans="1:4" ht="25.5">
      <c r="A159" s="284" t="s">
        <v>1001</v>
      </c>
      <c r="B159" s="285">
        <v>0</v>
      </c>
      <c r="C159" s="285">
        <v>0</v>
      </c>
      <c r="D159" s="285">
        <v>0</v>
      </c>
    </row>
    <row r="160" spans="1:4" ht="25.5">
      <c r="A160" s="284" t="s">
        <v>1002</v>
      </c>
      <c r="B160" s="285">
        <v>0</v>
      </c>
      <c r="C160" s="285">
        <v>0</v>
      </c>
      <c r="D160" s="285">
        <v>0</v>
      </c>
    </row>
    <row r="161" spans="1:4">
      <c r="A161" s="284" t="s">
        <v>1003</v>
      </c>
      <c r="B161" s="285">
        <v>0</v>
      </c>
      <c r="C161" s="285">
        <v>0</v>
      </c>
      <c r="D161" s="285">
        <v>0</v>
      </c>
    </row>
    <row r="162" spans="1:4">
      <c r="A162" s="284" t="s">
        <v>1004</v>
      </c>
      <c r="B162" s="285">
        <v>0</v>
      </c>
      <c r="C162" s="285">
        <v>0</v>
      </c>
      <c r="D162" s="285">
        <v>0</v>
      </c>
    </row>
    <row r="163" spans="1:4">
      <c r="A163" s="286" t="s">
        <v>1005</v>
      </c>
      <c r="B163" s="287">
        <v>0</v>
      </c>
      <c r="C163" s="287">
        <v>0</v>
      </c>
      <c r="D163" s="287">
        <v>0</v>
      </c>
    </row>
    <row r="164" spans="1:4">
      <c r="A164" s="286" t="s">
        <v>1006</v>
      </c>
      <c r="B164" s="287">
        <v>0</v>
      </c>
      <c r="C164" s="287">
        <v>0</v>
      </c>
      <c r="D164" s="287">
        <v>0</v>
      </c>
    </row>
    <row r="165" spans="1:4">
      <c r="A165" s="284" t="s">
        <v>1007</v>
      </c>
      <c r="B165" s="285">
        <v>0</v>
      </c>
      <c r="C165" s="285">
        <v>0</v>
      </c>
      <c r="D165" s="285">
        <v>0</v>
      </c>
    </row>
    <row r="166" spans="1:4">
      <c r="A166" s="284" t="s">
        <v>1008</v>
      </c>
      <c r="B166" s="285">
        <v>0</v>
      </c>
      <c r="C166" s="285">
        <v>0</v>
      </c>
      <c r="D166" s="285">
        <v>0</v>
      </c>
    </row>
    <row r="167" spans="1:4">
      <c r="A167" s="284" t="s">
        <v>1009</v>
      </c>
      <c r="B167" s="285">
        <v>0</v>
      </c>
      <c r="C167" s="285">
        <v>0</v>
      </c>
      <c r="D167" s="285">
        <v>0</v>
      </c>
    </row>
    <row r="168" spans="1:4">
      <c r="A168" s="284" t="s">
        <v>1010</v>
      </c>
      <c r="B168" s="285">
        <v>0</v>
      </c>
      <c r="C168" s="285">
        <v>0</v>
      </c>
      <c r="D168" s="285">
        <v>0</v>
      </c>
    </row>
    <row r="169" spans="1:4">
      <c r="A169" s="286" t="s">
        <v>1011</v>
      </c>
      <c r="B169" s="287">
        <v>0</v>
      </c>
      <c r="C169" s="287">
        <v>0</v>
      </c>
      <c r="D169" s="287">
        <v>0</v>
      </c>
    </row>
    <row r="170" spans="1:4">
      <c r="A170" s="284" t="s">
        <v>1012</v>
      </c>
      <c r="B170" s="285">
        <v>0</v>
      </c>
      <c r="C170" s="285">
        <v>0</v>
      </c>
      <c r="D170" s="285">
        <v>0</v>
      </c>
    </row>
    <row r="171" spans="1:4">
      <c r="A171" s="284" t="s">
        <v>1013</v>
      </c>
      <c r="B171" s="285">
        <v>0</v>
      </c>
      <c r="C171" s="285">
        <v>0</v>
      </c>
      <c r="D171" s="285">
        <v>0</v>
      </c>
    </row>
    <row r="172" spans="1:4">
      <c r="A172" s="286" t="s">
        <v>1014</v>
      </c>
      <c r="B172" s="287">
        <v>0</v>
      </c>
      <c r="C172" s="287">
        <v>0</v>
      </c>
      <c r="D172" s="287">
        <v>0</v>
      </c>
    </row>
    <row r="173" spans="1:4">
      <c r="A173" s="284" t="s">
        <v>1015</v>
      </c>
      <c r="B173" s="285">
        <v>0</v>
      </c>
      <c r="C173" s="285">
        <v>0</v>
      </c>
      <c r="D173" s="285">
        <v>21993</v>
      </c>
    </row>
    <row r="174" spans="1:4" ht="25.5">
      <c r="A174" s="284" t="s">
        <v>1016</v>
      </c>
      <c r="B174" s="285">
        <v>0</v>
      </c>
      <c r="C174" s="285">
        <v>0</v>
      </c>
      <c r="D174" s="285">
        <v>0</v>
      </c>
    </row>
    <row r="175" spans="1:4">
      <c r="A175" s="286" t="s">
        <v>1017</v>
      </c>
      <c r="B175" s="287">
        <v>0</v>
      </c>
      <c r="C175" s="287">
        <v>0</v>
      </c>
      <c r="D175" s="287">
        <v>21993</v>
      </c>
    </row>
    <row r="176" spans="1:4">
      <c r="A176" s="286" t="s">
        <v>1018</v>
      </c>
      <c r="B176" s="287">
        <v>0</v>
      </c>
      <c r="C176" s="287">
        <v>0</v>
      </c>
      <c r="D176" s="287">
        <v>21993</v>
      </c>
    </row>
    <row r="177" spans="1:4">
      <c r="A177" s="284" t="s">
        <v>1019</v>
      </c>
      <c r="B177" s="285">
        <v>0</v>
      </c>
      <c r="C177" s="285">
        <v>0</v>
      </c>
      <c r="D177" s="285">
        <v>0</v>
      </c>
    </row>
    <row r="178" spans="1:4">
      <c r="A178" s="284" t="s">
        <v>1020</v>
      </c>
      <c r="B178" s="285">
        <v>0</v>
      </c>
      <c r="C178" s="285">
        <v>0</v>
      </c>
      <c r="D178" s="285">
        <v>0</v>
      </c>
    </row>
    <row r="179" spans="1:4">
      <c r="A179" s="284" t="s">
        <v>1021</v>
      </c>
      <c r="B179" s="285">
        <v>0</v>
      </c>
      <c r="C179" s="285">
        <v>0</v>
      </c>
      <c r="D179" s="285">
        <v>0</v>
      </c>
    </row>
    <row r="180" spans="1:4">
      <c r="A180" s="286" t="s">
        <v>1022</v>
      </c>
      <c r="B180" s="287">
        <v>0</v>
      </c>
      <c r="C180" s="287">
        <v>0</v>
      </c>
      <c r="D180" s="287">
        <v>0</v>
      </c>
    </row>
    <row r="181" spans="1:4">
      <c r="A181" s="286" t="s">
        <v>1023</v>
      </c>
      <c r="B181" s="287">
        <v>768448</v>
      </c>
      <c r="C181" s="287">
        <v>0</v>
      </c>
      <c r="D181" s="287">
        <v>153164</v>
      </c>
    </row>
    <row r="182" spans="1:4">
      <c r="A182" s="284" t="s">
        <v>1024</v>
      </c>
      <c r="B182" s="285">
        <v>0</v>
      </c>
      <c r="C182" s="285">
        <v>0</v>
      </c>
      <c r="D182" s="285">
        <v>0</v>
      </c>
    </row>
    <row r="183" spans="1:4">
      <c r="A183" s="284" t="s">
        <v>1025</v>
      </c>
      <c r="B183" s="285">
        <v>0</v>
      </c>
      <c r="C183" s="285">
        <v>0</v>
      </c>
      <c r="D183" s="285">
        <v>0</v>
      </c>
    </row>
    <row r="184" spans="1:4">
      <c r="A184" s="284" t="s">
        <v>1026</v>
      </c>
      <c r="B184" s="285">
        <v>0</v>
      </c>
      <c r="C184" s="285">
        <v>0</v>
      </c>
      <c r="D184" s="285">
        <v>0</v>
      </c>
    </row>
    <row r="185" spans="1:4">
      <c r="A185" s="284" t="s">
        <v>1027</v>
      </c>
      <c r="B185" s="285">
        <v>0</v>
      </c>
      <c r="C185" s="285">
        <v>0</v>
      </c>
      <c r="D185" s="285">
        <v>0</v>
      </c>
    </row>
    <row r="186" spans="1:4">
      <c r="A186" s="284" t="s">
        <v>1028</v>
      </c>
      <c r="B186" s="285">
        <v>0</v>
      </c>
      <c r="C186" s="285">
        <v>0</v>
      </c>
      <c r="D186" s="285">
        <v>0</v>
      </c>
    </row>
    <row r="187" spans="1:4">
      <c r="A187" s="286" t="s">
        <v>1029</v>
      </c>
      <c r="B187" s="287">
        <v>71014</v>
      </c>
      <c r="C187" s="287">
        <v>0</v>
      </c>
      <c r="D187" s="287">
        <v>71014</v>
      </c>
    </row>
    <row r="188" spans="1:4">
      <c r="A188" s="284" t="s">
        <v>1030</v>
      </c>
      <c r="B188" s="285">
        <v>985456</v>
      </c>
      <c r="C188" s="285">
        <v>0</v>
      </c>
      <c r="D188" s="285">
        <v>-162280</v>
      </c>
    </row>
    <row r="189" spans="1:4">
      <c r="A189" s="284" t="s">
        <v>1031</v>
      </c>
      <c r="B189" s="285">
        <v>0</v>
      </c>
      <c r="C189" s="285">
        <v>0</v>
      </c>
      <c r="D189" s="285">
        <v>0</v>
      </c>
    </row>
    <row r="190" spans="1:4">
      <c r="A190" s="284" t="s">
        <v>1032</v>
      </c>
      <c r="B190" s="285">
        <v>-1147736</v>
      </c>
      <c r="C190" s="285">
        <v>0</v>
      </c>
      <c r="D190" s="285">
        <v>-755830</v>
      </c>
    </row>
    <row r="191" spans="1:4">
      <c r="A191" s="286" t="s">
        <v>1033</v>
      </c>
      <c r="B191" s="287">
        <v>-91266</v>
      </c>
      <c r="C191" s="287">
        <v>0</v>
      </c>
      <c r="D191" s="287">
        <v>-847096</v>
      </c>
    </row>
    <row r="192" spans="1:4">
      <c r="A192" s="284" t="s">
        <v>1034</v>
      </c>
      <c r="B192" s="285">
        <v>0</v>
      </c>
      <c r="C192" s="285">
        <v>0</v>
      </c>
      <c r="D192" s="285">
        <v>0</v>
      </c>
    </row>
    <row r="193" spans="1:4" ht="25.5">
      <c r="A193" s="284" t="s">
        <v>1035</v>
      </c>
      <c r="B193" s="285">
        <v>0</v>
      </c>
      <c r="C193" s="285">
        <v>0</v>
      </c>
      <c r="D193" s="285">
        <v>0</v>
      </c>
    </row>
    <row r="194" spans="1:4">
      <c r="A194" s="284" t="s">
        <v>1036</v>
      </c>
      <c r="B194" s="285">
        <v>3403</v>
      </c>
      <c r="C194" s="285">
        <v>0</v>
      </c>
      <c r="D194" s="285">
        <v>0</v>
      </c>
    </row>
    <row r="195" spans="1:4">
      <c r="A195" s="284" t="s">
        <v>1037</v>
      </c>
      <c r="B195" s="285">
        <v>0</v>
      </c>
      <c r="C195" s="285">
        <v>0</v>
      </c>
      <c r="D195" s="285">
        <v>0</v>
      </c>
    </row>
    <row r="196" spans="1:4" ht="25.5">
      <c r="A196" s="284" t="s">
        <v>1038</v>
      </c>
      <c r="B196" s="285">
        <v>0</v>
      </c>
      <c r="C196" s="285">
        <v>0</v>
      </c>
      <c r="D196" s="285">
        <v>0</v>
      </c>
    </row>
    <row r="197" spans="1:4" ht="25.5">
      <c r="A197" s="284" t="s">
        <v>1039</v>
      </c>
      <c r="B197" s="285">
        <v>0</v>
      </c>
      <c r="C197" s="285">
        <v>0</v>
      </c>
      <c r="D197" s="285">
        <v>0</v>
      </c>
    </row>
    <row r="198" spans="1:4" ht="25.5">
      <c r="A198" s="284" t="s">
        <v>1040</v>
      </c>
      <c r="B198" s="285">
        <v>0</v>
      </c>
      <c r="C198" s="285">
        <v>0</v>
      </c>
      <c r="D198" s="285">
        <v>0</v>
      </c>
    </row>
    <row r="199" spans="1:4">
      <c r="A199" s="284" t="s">
        <v>1041</v>
      </c>
      <c r="B199" s="285">
        <v>0</v>
      </c>
      <c r="C199" s="285">
        <v>0</v>
      </c>
      <c r="D199" s="285">
        <v>0</v>
      </c>
    </row>
    <row r="200" spans="1:4">
      <c r="A200" s="284" t="s">
        <v>1042</v>
      </c>
      <c r="B200" s="285">
        <v>0</v>
      </c>
      <c r="C200" s="285">
        <v>0</v>
      </c>
      <c r="D200" s="285">
        <v>0</v>
      </c>
    </row>
    <row r="201" spans="1:4" ht="25.5">
      <c r="A201" s="284" t="s">
        <v>1043</v>
      </c>
      <c r="B201" s="285">
        <v>0</v>
      </c>
      <c r="C201" s="285">
        <v>0</v>
      </c>
      <c r="D201" s="285">
        <v>0</v>
      </c>
    </row>
    <row r="202" spans="1:4" ht="25.5">
      <c r="A202" s="284" t="s">
        <v>1044</v>
      </c>
      <c r="B202" s="285">
        <v>0</v>
      </c>
      <c r="C202" s="285">
        <v>0</v>
      </c>
      <c r="D202" s="285">
        <v>0</v>
      </c>
    </row>
    <row r="203" spans="1:4" ht="25.5">
      <c r="A203" s="284" t="s">
        <v>1045</v>
      </c>
      <c r="B203" s="285">
        <v>0</v>
      </c>
      <c r="C203" s="285">
        <v>0</v>
      </c>
      <c r="D203" s="285">
        <v>0</v>
      </c>
    </row>
    <row r="204" spans="1:4" ht="25.5">
      <c r="A204" s="284" t="s">
        <v>1046</v>
      </c>
      <c r="B204" s="285">
        <v>0</v>
      </c>
      <c r="C204" s="285">
        <v>0</v>
      </c>
      <c r="D204" s="285">
        <v>0</v>
      </c>
    </row>
    <row r="205" spans="1:4" ht="25.5">
      <c r="A205" s="284" t="s">
        <v>1047</v>
      </c>
      <c r="B205" s="285">
        <v>0</v>
      </c>
      <c r="C205" s="285">
        <v>0</v>
      </c>
      <c r="D205" s="285">
        <v>0</v>
      </c>
    </row>
    <row r="206" spans="1:4" ht="25.5">
      <c r="A206" s="284" t="s">
        <v>1048</v>
      </c>
      <c r="B206" s="285">
        <v>0</v>
      </c>
      <c r="C206" s="285">
        <v>0</v>
      </c>
      <c r="D206" s="285">
        <v>0</v>
      </c>
    </row>
    <row r="207" spans="1:4">
      <c r="A207" s="284" t="s">
        <v>1049</v>
      </c>
      <c r="B207" s="285">
        <v>0</v>
      </c>
      <c r="C207" s="285">
        <v>0</v>
      </c>
      <c r="D207" s="285">
        <v>0</v>
      </c>
    </row>
    <row r="208" spans="1:4" ht="25.5">
      <c r="A208" s="284" t="s">
        <v>1050</v>
      </c>
      <c r="B208" s="285">
        <v>0</v>
      </c>
      <c r="C208" s="285">
        <v>0</v>
      </c>
      <c r="D208" s="285">
        <v>0</v>
      </c>
    </row>
    <row r="209" spans="1:4">
      <c r="A209" s="284" t="s">
        <v>1051</v>
      </c>
      <c r="B209" s="285">
        <v>0</v>
      </c>
      <c r="C209" s="285">
        <v>0</v>
      </c>
      <c r="D209" s="285">
        <v>0</v>
      </c>
    </row>
    <row r="210" spans="1:4" ht="25.5">
      <c r="A210" s="284" t="s">
        <v>1052</v>
      </c>
      <c r="B210" s="285">
        <v>0</v>
      </c>
      <c r="C210" s="285">
        <v>0</v>
      </c>
      <c r="D210" s="285">
        <v>0</v>
      </c>
    </row>
    <row r="211" spans="1:4" ht="25.5">
      <c r="A211" s="284" t="s">
        <v>1053</v>
      </c>
      <c r="B211" s="285">
        <v>0</v>
      </c>
      <c r="C211" s="285">
        <v>0</v>
      </c>
      <c r="D211" s="285">
        <v>0</v>
      </c>
    </row>
    <row r="212" spans="1:4">
      <c r="A212" s="284" t="s">
        <v>1054</v>
      </c>
      <c r="B212" s="285">
        <v>0</v>
      </c>
      <c r="C212" s="285">
        <v>0</v>
      </c>
      <c r="D212" s="285">
        <v>0</v>
      </c>
    </row>
    <row r="213" spans="1:4">
      <c r="A213" s="284" t="s">
        <v>1055</v>
      </c>
      <c r="B213" s="285">
        <v>0</v>
      </c>
      <c r="C213" s="285">
        <v>0</v>
      </c>
      <c r="D213" s="285">
        <v>0</v>
      </c>
    </row>
    <row r="214" spans="1:4" ht="25.5">
      <c r="A214" s="284" t="s">
        <v>1056</v>
      </c>
      <c r="B214" s="285">
        <v>0</v>
      </c>
      <c r="C214" s="285">
        <v>0</v>
      </c>
      <c r="D214" s="285">
        <v>0</v>
      </c>
    </row>
    <row r="215" spans="1:4" ht="25.5">
      <c r="A215" s="284" t="s">
        <v>1057</v>
      </c>
      <c r="B215" s="285">
        <v>0</v>
      </c>
      <c r="C215" s="285">
        <v>0</v>
      </c>
      <c r="D215" s="285">
        <v>0</v>
      </c>
    </row>
    <row r="216" spans="1:4">
      <c r="A216" s="284" t="s">
        <v>1058</v>
      </c>
      <c r="B216" s="285">
        <v>0</v>
      </c>
      <c r="C216" s="285">
        <v>0</v>
      </c>
      <c r="D216" s="285">
        <v>0</v>
      </c>
    </row>
    <row r="217" spans="1:4">
      <c r="A217" s="286" t="s">
        <v>1059</v>
      </c>
      <c r="B217" s="287">
        <v>3403</v>
      </c>
      <c r="C217" s="287">
        <v>0</v>
      </c>
      <c r="D217" s="287">
        <v>0</v>
      </c>
    </row>
    <row r="218" spans="1:4">
      <c r="A218" s="284" t="s">
        <v>1060</v>
      </c>
      <c r="B218" s="285">
        <v>0</v>
      </c>
      <c r="C218" s="285">
        <v>0</v>
      </c>
      <c r="D218" s="285">
        <v>0</v>
      </c>
    </row>
    <row r="219" spans="1:4" ht="25.5">
      <c r="A219" s="284" t="s">
        <v>1061</v>
      </c>
      <c r="B219" s="285">
        <v>0</v>
      </c>
      <c r="C219" s="285">
        <v>0</v>
      </c>
      <c r="D219" s="285">
        <v>0</v>
      </c>
    </row>
    <row r="220" spans="1:4">
      <c r="A220" s="284" t="s">
        <v>1062</v>
      </c>
      <c r="B220" s="285">
        <v>0</v>
      </c>
      <c r="C220" s="285">
        <v>0</v>
      </c>
      <c r="D220" s="285">
        <v>0</v>
      </c>
    </row>
    <row r="221" spans="1:4">
      <c r="A221" s="284" t="s">
        <v>1063</v>
      </c>
      <c r="B221" s="285">
        <v>0</v>
      </c>
      <c r="C221" s="285">
        <v>0</v>
      </c>
      <c r="D221" s="285">
        <v>0</v>
      </c>
    </row>
    <row r="222" spans="1:4" ht="25.5">
      <c r="A222" s="284" t="s">
        <v>1064</v>
      </c>
      <c r="B222" s="285">
        <v>0</v>
      </c>
      <c r="C222" s="285">
        <v>0</v>
      </c>
      <c r="D222" s="285">
        <v>0</v>
      </c>
    </row>
    <row r="223" spans="1:4" ht="25.5">
      <c r="A223" s="284" t="s">
        <v>1065</v>
      </c>
      <c r="B223" s="285">
        <v>0</v>
      </c>
      <c r="C223" s="285">
        <v>0</v>
      </c>
      <c r="D223" s="285">
        <v>0</v>
      </c>
    </row>
    <row r="224" spans="1:4" ht="25.5">
      <c r="A224" s="284" t="s">
        <v>1066</v>
      </c>
      <c r="B224" s="285">
        <v>0</v>
      </c>
      <c r="C224" s="285">
        <v>0</v>
      </c>
      <c r="D224" s="285">
        <v>0</v>
      </c>
    </row>
    <row r="225" spans="1:4">
      <c r="A225" s="284" t="s">
        <v>1067</v>
      </c>
      <c r="B225" s="285">
        <v>0</v>
      </c>
      <c r="C225" s="285">
        <v>0</v>
      </c>
      <c r="D225" s="285">
        <v>0</v>
      </c>
    </row>
    <row r="226" spans="1:4">
      <c r="A226" s="284" t="s">
        <v>1068</v>
      </c>
      <c r="B226" s="285">
        <v>0</v>
      </c>
      <c r="C226" s="285">
        <v>0</v>
      </c>
      <c r="D226" s="285">
        <v>0</v>
      </c>
    </row>
    <row r="227" spans="1:4" ht="25.5">
      <c r="A227" s="284" t="s">
        <v>1069</v>
      </c>
      <c r="B227" s="285">
        <v>0</v>
      </c>
      <c r="C227" s="285">
        <v>0</v>
      </c>
      <c r="D227" s="285">
        <v>0</v>
      </c>
    </row>
    <row r="228" spans="1:4" ht="25.5">
      <c r="A228" s="284" t="s">
        <v>1070</v>
      </c>
      <c r="B228" s="285">
        <v>0</v>
      </c>
      <c r="C228" s="285">
        <v>0</v>
      </c>
      <c r="D228" s="285">
        <v>0</v>
      </c>
    </row>
    <row r="229" spans="1:4" ht="25.5">
      <c r="A229" s="284" t="s">
        <v>1071</v>
      </c>
      <c r="B229" s="285">
        <v>0</v>
      </c>
      <c r="C229" s="285">
        <v>0</v>
      </c>
      <c r="D229" s="285">
        <v>0</v>
      </c>
    </row>
    <row r="230" spans="1:4" ht="25.5">
      <c r="A230" s="284" t="s">
        <v>1072</v>
      </c>
      <c r="B230" s="285">
        <v>0</v>
      </c>
      <c r="C230" s="285">
        <v>0</v>
      </c>
      <c r="D230" s="285">
        <v>0</v>
      </c>
    </row>
    <row r="231" spans="1:4" ht="25.5">
      <c r="A231" s="284" t="s">
        <v>1073</v>
      </c>
      <c r="B231" s="285">
        <v>0</v>
      </c>
      <c r="C231" s="285">
        <v>0</v>
      </c>
      <c r="D231" s="285">
        <v>0</v>
      </c>
    </row>
    <row r="232" spans="1:4" ht="25.5">
      <c r="A232" s="284" t="s">
        <v>1074</v>
      </c>
      <c r="B232" s="285">
        <v>0</v>
      </c>
      <c r="C232" s="285">
        <v>0</v>
      </c>
      <c r="D232" s="285">
        <v>0</v>
      </c>
    </row>
    <row r="233" spans="1:4" ht="25.5">
      <c r="A233" s="284" t="s">
        <v>1075</v>
      </c>
      <c r="B233" s="285">
        <v>0</v>
      </c>
      <c r="C233" s="285">
        <v>0</v>
      </c>
      <c r="D233" s="285">
        <v>0</v>
      </c>
    </row>
    <row r="234" spans="1:4" ht="25.5">
      <c r="A234" s="284" t="s">
        <v>1076</v>
      </c>
      <c r="B234" s="285">
        <v>0</v>
      </c>
      <c r="C234" s="285">
        <v>0</v>
      </c>
      <c r="D234" s="285">
        <v>0</v>
      </c>
    </row>
    <row r="235" spans="1:4" ht="25.5">
      <c r="A235" s="284" t="s">
        <v>1077</v>
      </c>
      <c r="B235" s="285">
        <v>0</v>
      </c>
      <c r="C235" s="285">
        <v>0</v>
      </c>
      <c r="D235" s="285">
        <v>0</v>
      </c>
    </row>
    <row r="236" spans="1:4">
      <c r="A236" s="284" t="s">
        <v>1078</v>
      </c>
      <c r="B236" s="285">
        <v>0</v>
      </c>
      <c r="C236" s="285">
        <v>0</v>
      </c>
      <c r="D236" s="285">
        <v>0</v>
      </c>
    </row>
    <row r="237" spans="1:4" ht="25.5">
      <c r="A237" s="284" t="s">
        <v>1079</v>
      </c>
      <c r="B237" s="285">
        <v>0</v>
      </c>
      <c r="C237" s="285">
        <v>0</v>
      </c>
      <c r="D237" s="285">
        <v>0</v>
      </c>
    </row>
    <row r="238" spans="1:4" ht="25.5">
      <c r="A238" s="284" t="s">
        <v>1080</v>
      </c>
      <c r="B238" s="285">
        <v>0</v>
      </c>
      <c r="C238" s="285">
        <v>0</v>
      </c>
      <c r="D238" s="285">
        <v>0</v>
      </c>
    </row>
    <row r="239" spans="1:4" ht="25.5">
      <c r="A239" s="284" t="s">
        <v>1081</v>
      </c>
      <c r="B239" s="285">
        <v>0</v>
      </c>
      <c r="C239" s="285">
        <v>0</v>
      </c>
      <c r="D239" s="285">
        <v>0</v>
      </c>
    </row>
    <row r="240" spans="1:4">
      <c r="A240" s="284" t="s">
        <v>1082</v>
      </c>
      <c r="B240" s="285">
        <v>0</v>
      </c>
      <c r="C240" s="285">
        <v>0</v>
      </c>
      <c r="D240" s="285">
        <v>0</v>
      </c>
    </row>
    <row r="241" spans="1:4">
      <c r="A241" s="286" t="s">
        <v>1083</v>
      </c>
      <c r="B241" s="287">
        <v>0</v>
      </c>
      <c r="C241" s="287">
        <v>0</v>
      </c>
      <c r="D241" s="287">
        <v>0</v>
      </c>
    </row>
    <row r="242" spans="1:4">
      <c r="A242" s="284" t="s">
        <v>1084</v>
      </c>
      <c r="B242" s="285">
        <v>0</v>
      </c>
      <c r="C242" s="285">
        <v>0</v>
      </c>
      <c r="D242" s="285">
        <v>0</v>
      </c>
    </row>
    <row r="243" spans="1:4">
      <c r="A243" s="284" t="s">
        <v>1085</v>
      </c>
      <c r="B243" s="285">
        <v>0</v>
      </c>
      <c r="C243" s="285">
        <v>0</v>
      </c>
      <c r="D243" s="285">
        <v>0</v>
      </c>
    </row>
    <row r="244" spans="1:4">
      <c r="A244" s="284" t="s">
        <v>1086</v>
      </c>
      <c r="B244" s="285">
        <v>0</v>
      </c>
      <c r="C244" s="285">
        <v>0</v>
      </c>
      <c r="D244" s="285">
        <v>0</v>
      </c>
    </row>
    <row r="245" spans="1:4">
      <c r="A245" s="284" t="s">
        <v>1087</v>
      </c>
      <c r="B245" s="285">
        <v>0</v>
      </c>
      <c r="C245" s="285">
        <v>0</v>
      </c>
      <c r="D245" s="285">
        <v>0</v>
      </c>
    </row>
    <row r="246" spans="1:4" ht="25.5">
      <c r="A246" s="284" t="s">
        <v>1088</v>
      </c>
      <c r="B246" s="285">
        <v>0</v>
      </c>
      <c r="C246" s="285">
        <v>0</v>
      </c>
      <c r="D246" s="285">
        <v>0</v>
      </c>
    </row>
    <row r="247" spans="1:4" ht="25.5">
      <c r="A247" s="284" t="s">
        <v>1089</v>
      </c>
      <c r="B247" s="285">
        <v>0</v>
      </c>
      <c r="C247" s="285">
        <v>0</v>
      </c>
      <c r="D247" s="285">
        <v>0</v>
      </c>
    </row>
    <row r="248" spans="1:4">
      <c r="A248" s="284" t="s">
        <v>1090</v>
      </c>
      <c r="B248" s="285">
        <v>0</v>
      </c>
      <c r="C248" s="285">
        <v>0</v>
      </c>
      <c r="D248" s="285">
        <v>0</v>
      </c>
    </row>
    <row r="249" spans="1:4">
      <c r="A249" s="284" t="s">
        <v>1091</v>
      </c>
      <c r="B249" s="285">
        <v>0</v>
      </c>
      <c r="C249" s="285">
        <v>0</v>
      </c>
      <c r="D249" s="285">
        <v>0</v>
      </c>
    </row>
    <row r="250" spans="1:4">
      <c r="A250" s="284" t="s">
        <v>1092</v>
      </c>
      <c r="B250" s="285">
        <v>0</v>
      </c>
      <c r="C250" s="285">
        <v>0</v>
      </c>
      <c r="D250" s="285">
        <v>0</v>
      </c>
    </row>
    <row r="251" spans="1:4">
      <c r="A251" s="284" t="s">
        <v>1093</v>
      </c>
      <c r="B251" s="285">
        <v>0</v>
      </c>
      <c r="C251" s="285">
        <v>0</v>
      </c>
      <c r="D251" s="285">
        <v>0</v>
      </c>
    </row>
    <row r="252" spans="1:4">
      <c r="A252" s="286" t="s">
        <v>1094</v>
      </c>
      <c r="B252" s="287">
        <v>0</v>
      </c>
      <c r="C252" s="287">
        <v>0</v>
      </c>
      <c r="D252" s="287">
        <v>0</v>
      </c>
    </row>
    <row r="253" spans="1:4">
      <c r="A253" s="286" t="s">
        <v>1095</v>
      </c>
      <c r="B253" s="287">
        <v>3403</v>
      </c>
      <c r="C253" s="287">
        <v>0</v>
      </c>
      <c r="D253" s="287">
        <v>0</v>
      </c>
    </row>
    <row r="254" spans="1:4">
      <c r="A254" s="286" t="s">
        <v>1096</v>
      </c>
      <c r="B254" s="287">
        <v>0</v>
      </c>
      <c r="C254" s="287">
        <v>0</v>
      </c>
      <c r="D254" s="287">
        <v>0</v>
      </c>
    </row>
    <row r="255" spans="1:4">
      <c r="A255" s="284" t="s">
        <v>1097</v>
      </c>
      <c r="B255" s="285">
        <v>0</v>
      </c>
      <c r="C255" s="285">
        <v>0</v>
      </c>
      <c r="D255" s="285">
        <v>0</v>
      </c>
    </row>
    <row r="256" spans="1:4">
      <c r="A256" s="284" t="s">
        <v>1098</v>
      </c>
      <c r="B256" s="285">
        <v>856311</v>
      </c>
      <c r="C256" s="285">
        <v>0</v>
      </c>
      <c r="D256" s="285">
        <v>1000260</v>
      </c>
    </row>
    <row r="257" spans="1:4">
      <c r="A257" s="284" t="s">
        <v>1099</v>
      </c>
      <c r="B257" s="285">
        <v>0</v>
      </c>
      <c r="C257" s="285">
        <v>0</v>
      </c>
      <c r="D257" s="285">
        <v>0</v>
      </c>
    </row>
    <row r="258" spans="1:4">
      <c r="A258" s="286" t="s">
        <v>1100</v>
      </c>
      <c r="B258" s="287">
        <v>856311</v>
      </c>
      <c r="C258" s="287">
        <v>0</v>
      </c>
      <c r="D258" s="287">
        <v>1000260</v>
      </c>
    </row>
    <row r="259" spans="1:4">
      <c r="A259" s="286" t="s">
        <v>1101</v>
      </c>
      <c r="B259" s="287">
        <v>768448</v>
      </c>
      <c r="C259" s="287">
        <v>0</v>
      </c>
      <c r="D259" s="287">
        <v>153164</v>
      </c>
    </row>
  </sheetData>
  <mergeCells count="3">
    <mergeCell ref="A1:D1"/>
    <mergeCell ref="A2:D2"/>
    <mergeCell ref="B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91" fitToHeight="2" orientation="portrait" r:id="rId1"/>
  <headerFooter>
    <oddHeader>&amp;C5/2021.(V.26.) önkormányzati rendelete 20. számú melléklete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F259"/>
  <sheetViews>
    <sheetView view="pageLayout" zoomScaleNormal="100" workbookViewId="0">
      <selection activeCell="B3" sqref="B3:D3"/>
    </sheetView>
  </sheetViews>
  <sheetFormatPr defaultRowHeight="15"/>
  <cols>
    <col min="1" max="1" width="73.140625" customWidth="1"/>
    <col min="2" max="4" width="22.85546875" customWidth="1"/>
  </cols>
  <sheetData>
    <row r="1" spans="1:6" ht="27" customHeight="1">
      <c r="A1" s="304" t="s">
        <v>1116</v>
      </c>
      <c r="B1" s="305"/>
      <c r="C1" s="305"/>
      <c r="D1" s="305"/>
      <c r="E1" s="125"/>
      <c r="F1" s="79"/>
    </row>
    <row r="2" spans="1:6" ht="25.5" customHeight="1">
      <c r="A2" s="307" t="s">
        <v>795</v>
      </c>
      <c r="B2" s="305"/>
      <c r="C2" s="305"/>
      <c r="D2" s="305"/>
      <c r="E2" s="62"/>
      <c r="F2" s="79"/>
    </row>
    <row r="3" spans="1:6">
      <c r="B3" s="303"/>
      <c r="C3" s="303"/>
      <c r="D3" s="303"/>
    </row>
    <row r="4" spans="1:6">
      <c r="A4" s="4" t="s">
        <v>123</v>
      </c>
      <c r="B4" s="4"/>
      <c r="C4" s="4"/>
      <c r="D4" s="4"/>
      <c r="E4" s="4"/>
      <c r="F4" s="4"/>
    </row>
    <row r="5" spans="1:6">
      <c r="A5" s="283" t="s">
        <v>725</v>
      </c>
      <c r="B5" s="283" t="s">
        <v>801</v>
      </c>
      <c r="C5" s="283" t="s">
        <v>802</v>
      </c>
      <c r="D5" s="283" t="s">
        <v>803</v>
      </c>
      <c r="E5" s="4"/>
      <c r="F5" s="4"/>
    </row>
    <row r="6" spans="1:6">
      <c r="A6" s="284" t="s">
        <v>848</v>
      </c>
      <c r="B6" s="285">
        <v>0</v>
      </c>
      <c r="C6" s="285">
        <v>0</v>
      </c>
      <c r="D6" s="285">
        <v>0</v>
      </c>
      <c r="E6" s="4"/>
      <c r="F6" s="4"/>
    </row>
    <row r="7" spans="1:6">
      <c r="A7" s="284" t="s">
        <v>849</v>
      </c>
      <c r="B7" s="285">
        <v>508877</v>
      </c>
      <c r="C7" s="285">
        <v>0</v>
      </c>
      <c r="D7" s="285">
        <v>0</v>
      </c>
      <c r="E7" s="4"/>
      <c r="F7" s="4"/>
    </row>
    <row r="8" spans="1:6">
      <c r="A8" s="284" t="s">
        <v>850</v>
      </c>
      <c r="B8" s="285">
        <v>0</v>
      </c>
      <c r="C8" s="285">
        <v>0</v>
      </c>
      <c r="D8" s="285">
        <v>0</v>
      </c>
      <c r="E8" s="4"/>
      <c r="F8" s="4"/>
    </row>
    <row r="9" spans="1:6">
      <c r="A9" s="286" t="s">
        <v>851</v>
      </c>
      <c r="B9" s="287">
        <f>SUM(B6:B8)</f>
        <v>508877</v>
      </c>
      <c r="C9" s="287">
        <v>0</v>
      </c>
      <c r="D9" s="287">
        <f>SUM(D6:D8)</f>
        <v>0</v>
      </c>
      <c r="E9" s="4"/>
      <c r="F9" s="4"/>
    </row>
    <row r="10" spans="1:6">
      <c r="A10" s="284" t="s">
        <v>852</v>
      </c>
      <c r="B10" s="285">
        <v>272780281</v>
      </c>
      <c r="C10" s="285">
        <v>0</v>
      </c>
      <c r="D10" s="285">
        <v>265254421</v>
      </c>
      <c r="E10" s="4"/>
      <c r="F10" s="4"/>
    </row>
    <row r="11" spans="1:6">
      <c r="A11" s="284" t="s">
        <v>853</v>
      </c>
      <c r="B11" s="285">
        <v>4023662</v>
      </c>
      <c r="C11" s="285">
        <v>0</v>
      </c>
      <c r="D11" s="285">
        <v>3228408</v>
      </c>
      <c r="E11" s="4"/>
      <c r="F11" s="4"/>
    </row>
    <row r="12" spans="1:6">
      <c r="A12" s="284" t="s">
        <v>854</v>
      </c>
      <c r="B12" s="285">
        <v>0</v>
      </c>
      <c r="C12" s="285">
        <v>0</v>
      </c>
      <c r="D12" s="285">
        <v>0</v>
      </c>
      <c r="E12" s="4"/>
      <c r="F12" s="4"/>
    </row>
    <row r="13" spans="1:6">
      <c r="A13" s="284" t="s">
        <v>855</v>
      </c>
      <c r="B13" s="285">
        <v>3231000</v>
      </c>
      <c r="C13" s="285">
        <v>0</v>
      </c>
      <c r="D13" s="285">
        <v>3542250</v>
      </c>
      <c r="E13" s="4"/>
      <c r="F13" s="4"/>
    </row>
    <row r="14" spans="1:6">
      <c r="A14" s="284" t="s">
        <v>856</v>
      </c>
      <c r="B14" s="285">
        <v>0</v>
      </c>
      <c r="C14" s="285">
        <v>0</v>
      </c>
      <c r="D14" s="285">
        <v>0</v>
      </c>
      <c r="E14" s="4"/>
      <c r="F14" s="4"/>
    </row>
    <row r="15" spans="1:6">
      <c r="A15" s="286" t="s">
        <v>857</v>
      </c>
      <c r="B15" s="287">
        <f>SUM(B10:B14)</f>
        <v>280034943</v>
      </c>
      <c r="C15" s="287">
        <v>0</v>
      </c>
      <c r="D15" s="287">
        <f>SUM(D10:D14)</f>
        <v>272025079</v>
      </c>
      <c r="E15" s="4"/>
      <c r="F15" s="4"/>
    </row>
    <row r="16" spans="1:6">
      <c r="A16" s="284" t="s">
        <v>858</v>
      </c>
      <c r="B16" s="285">
        <v>4321800</v>
      </c>
      <c r="C16" s="285">
        <v>0</v>
      </c>
      <c r="D16" s="285">
        <v>3271800</v>
      </c>
      <c r="E16" s="4"/>
      <c r="F16" s="4"/>
    </row>
    <row r="17" spans="1:6">
      <c r="A17" s="284" t="s">
        <v>859</v>
      </c>
      <c r="B17" s="285">
        <v>0</v>
      </c>
      <c r="C17" s="285">
        <v>0</v>
      </c>
      <c r="D17" s="285">
        <v>0</v>
      </c>
      <c r="E17" s="4"/>
      <c r="F17" s="4"/>
    </row>
    <row r="18" spans="1:6">
      <c r="A18" s="284" t="s">
        <v>860</v>
      </c>
      <c r="B18" s="285">
        <v>4321800</v>
      </c>
      <c r="C18" s="285">
        <v>0</v>
      </c>
      <c r="D18" s="285">
        <v>3271800</v>
      </c>
      <c r="E18" s="4"/>
      <c r="F18" s="4"/>
    </row>
    <row r="19" spans="1:6">
      <c r="A19" s="284" t="s">
        <v>861</v>
      </c>
      <c r="B19" s="285">
        <v>0</v>
      </c>
      <c r="C19" s="285">
        <v>0</v>
      </c>
      <c r="D19" s="285">
        <v>0</v>
      </c>
      <c r="E19" s="4"/>
      <c r="F19" s="4"/>
    </row>
    <row r="20" spans="1:6">
      <c r="A20" s="284" t="s">
        <v>862</v>
      </c>
      <c r="B20" s="285">
        <v>0</v>
      </c>
      <c r="C20" s="285">
        <v>0</v>
      </c>
      <c r="D20" s="285">
        <v>0</v>
      </c>
      <c r="E20" s="4"/>
      <c r="F20" s="4"/>
    </row>
    <row r="21" spans="1:6">
      <c r="A21" s="284" t="s">
        <v>863</v>
      </c>
      <c r="B21" s="285">
        <v>0</v>
      </c>
      <c r="C21" s="285">
        <v>0</v>
      </c>
      <c r="D21" s="285">
        <v>0</v>
      </c>
      <c r="E21" s="4"/>
      <c r="F21" s="4"/>
    </row>
    <row r="22" spans="1:6">
      <c r="A22" s="284" t="s">
        <v>864</v>
      </c>
      <c r="B22" s="285">
        <v>0</v>
      </c>
      <c r="C22" s="285">
        <v>0</v>
      </c>
      <c r="D22" s="285">
        <v>0</v>
      </c>
      <c r="E22" s="4"/>
      <c r="F22" s="4"/>
    </row>
    <row r="23" spans="1:6">
      <c r="A23" s="284" t="s">
        <v>865</v>
      </c>
      <c r="B23" s="285">
        <v>0</v>
      </c>
      <c r="C23" s="285">
        <v>0</v>
      </c>
      <c r="D23" s="285">
        <v>0</v>
      </c>
      <c r="E23" s="4"/>
      <c r="F23" s="4"/>
    </row>
    <row r="24" spans="1:6">
      <c r="A24" s="284" t="s">
        <v>866</v>
      </c>
      <c r="B24" s="285">
        <v>0</v>
      </c>
      <c r="C24" s="285">
        <v>0</v>
      </c>
      <c r="D24" s="285">
        <v>0</v>
      </c>
      <c r="E24" s="4"/>
      <c r="F24" s="4"/>
    </row>
    <row r="25" spans="1:6">
      <c r="A25" s="284" t="s">
        <v>867</v>
      </c>
      <c r="B25" s="285">
        <v>0</v>
      </c>
      <c r="C25" s="285">
        <v>0</v>
      </c>
      <c r="D25" s="285">
        <v>0</v>
      </c>
      <c r="E25" s="4"/>
      <c r="F25" s="4"/>
    </row>
    <row r="26" spans="1:6">
      <c r="A26" s="286" t="s">
        <v>868</v>
      </c>
      <c r="B26" s="287">
        <v>4321800</v>
      </c>
      <c r="C26" s="287">
        <v>0</v>
      </c>
      <c r="D26" s="287">
        <v>3271800</v>
      </c>
      <c r="E26" s="4"/>
      <c r="F26" s="4"/>
    </row>
    <row r="27" spans="1:6">
      <c r="A27" s="284" t="s">
        <v>869</v>
      </c>
      <c r="B27" s="285">
        <v>0</v>
      </c>
      <c r="C27" s="285">
        <v>0</v>
      </c>
      <c r="D27" s="285">
        <v>0</v>
      </c>
      <c r="E27" s="4"/>
      <c r="F27" s="4"/>
    </row>
    <row r="28" spans="1:6">
      <c r="A28" s="284" t="s">
        <v>870</v>
      </c>
      <c r="B28" s="285">
        <v>0</v>
      </c>
      <c r="C28" s="285">
        <v>0</v>
      </c>
      <c r="D28" s="285">
        <v>0</v>
      </c>
      <c r="E28" s="4"/>
      <c r="F28" s="4"/>
    </row>
    <row r="29" spans="1:6">
      <c r="A29" s="284" t="s">
        <v>871</v>
      </c>
      <c r="B29" s="285">
        <v>0</v>
      </c>
      <c r="C29" s="285">
        <v>0</v>
      </c>
      <c r="D29" s="285">
        <v>0</v>
      </c>
      <c r="E29" s="4"/>
      <c r="F29" s="4"/>
    </row>
    <row r="30" spans="1:6">
      <c r="A30" s="284" t="s">
        <v>872</v>
      </c>
      <c r="B30" s="285">
        <v>0</v>
      </c>
      <c r="C30" s="285">
        <v>0</v>
      </c>
      <c r="D30" s="285">
        <v>0</v>
      </c>
      <c r="E30" s="4"/>
      <c r="F30" s="4"/>
    </row>
    <row r="31" spans="1:6">
      <c r="A31" s="284" t="s">
        <v>873</v>
      </c>
      <c r="B31" s="285">
        <v>0</v>
      </c>
      <c r="C31" s="285">
        <v>0</v>
      </c>
      <c r="D31" s="285">
        <v>0</v>
      </c>
      <c r="E31" s="4"/>
      <c r="F31" s="4"/>
    </row>
    <row r="32" spans="1:6">
      <c r="A32" s="286" t="s">
        <v>874</v>
      </c>
      <c r="B32" s="287">
        <v>0</v>
      </c>
      <c r="C32" s="287">
        <v>0</v>
      </c>
      <c r="D32" s="287">
        <v>0</v>
      </c>
      <c r="E32" s="4"/>
      <c r="F32" s="4"/>
    </row>
    <row r="33" spans="1:6" ht="25.5">
      <c r="A33" s="286" t="s">
        <v>875</v>
      </c>
      <c r="B33" s="287">
        <f>SUM(B9,B15,B26,B32)</f>
        <v>284865620</v>
      </c>
      <c r="C33" s="287">
        <v>0</v>
      </c>
      <c r="D33" s="287">
        <f>SUM(D9,D15,D26,D32)</f>
        <v>275296879</v>
      </c>
      <c r="E33" s="4"/>
      <c r="F33" s="4"/>
    </row>
    <row r="34" spans="1:6">
      <c r="A34" s="284" t="s">
        <v>876</v>
      </c>
      <c r="B34" s="285">
        <v>0</v>
      </c>
      <c r="C34" s="285">
        <v>0</v>
      </c>
      <c r="D34" s="285">
        <v>0</v>
      </c>
      <c r="E34" s="4"/>
      <c r="F34" s="4"/>
    </row>
    <row r="35" spans="1:6">
      <c r="A35" s="284" t="s">
        <v>877</v>
      </c>
      <c r="B35" s="285">
        <v>0</v>
      </c>
      <c r="C35" s="285">
        <v>0</v>
      </c>
      <c r="D35" s="285">
        <v>0</v>
      </c>
      <c r="E35" s="4"/>
      <c r="F35" s="4"/>
    </row>
    <row r="36" spans="1:6">
      <c r="A36" s="284" t="s">
        <v>878</v>
      </c>
      <c r="B36" s="285">
        <v>0</v>
      </c>
      <c r="C36" s="285">
        <v>0</v>
      </c>
      <c r="D36" s="285">
        <v>0</v>
      </c>
      <c r="E36" s="4"/>
      <c r="F36" s="4"/>
    </row>
    <row r="37" spans="1:6">
      <c r="A37" s="284" t="s">
        <v>879</v>
      </c>
      <c r="B37" s="285">
        <v>0</v>
      </c>
      <c r="C37" s="285">
        <v>0</v>
      </c>
      <c r="D37" s="285">
        <v>0</v>
      </c>
      <c r="E37" s="4"/>
      <c r="F37" s="4"/>
    </row>
    <row r="38" spans="1:6">
      <c r="A38" s="284" t="s">
        <v>880</v>
      </c>
      <c r="B38" s="285">
        <v>0</v>
      </c>
      <c r="C38" s="285">
        <v>0</v>
      </c>
      <c r="D38" s="285">
        <v>0</v>
      </c>
      <c r="E38" s="4"/>
      <c r="F38" s="4"/>
    </row>
    <row r="39" spans="1:6">
      <c r="A39" s="286" t="s">
        <v>881</v>
      </c>
      <c r="B39" s="287">
        <f>SUM(B34:B38)</f>
        <v>0</v>
      </c>
      <c r="C39" s="287">
        <v>0</v>
      </c>
      <c r="D39" s="287">
        <f>SUM(D34:D38)</f>
        <v>0</v>
      </c>
      <c r="E39" s="4"/>
      <c r="F39" s="4"/>
    </row>
    <row r="40" spans="1:6">
      <c r="A40" s="284" t="s">
        <v>882</v>
      </c>
      <c r="B40" s="285">
        <v>0</v>
      </c>
      <c r="C40" s="285">
        <v>0</v>
      </c>
      <c r="D40" s="285">
        <v>499998</v>
      </c>
      <c r="E40" s="4"/>
      <c r="F40" s="4"/>
    </row>
    <row r="41" spans="1:6">
      <c r="A41" s="284" t="s">
        <v>883</v>
      </c>
      <c r="B41" s="285">
        <v>499998</v>
      </c>
      <c r="C41" s="285">
        <v>0</v>
      </c>
      <c r="D41" s="285">
        <v>0</v>
      </c>
      <c r="E41" s="4"/>
      <c r="F41" s="4"/>
    </row>
    <row r="42" spans="1:6">
      <c r="A42" s="284" t="s">
        <v>884</v>
      </c>
      <c r="B42" s="285">
        <v>0</v>
      </c>
      <c r="C42" s="285">
        <v>0</v>
      </c>
      <c r="D42" s="285">
        <v>0</v>
      </c>
      <c r="E42" s="4"/>
      <c r="F42" s="4"/>
    </row>
    <row r="43" spans="1:6">
      <c r="A43" s="284" t="s">
        <v>885</v>
      </c>
      <c r="B43" s="285">
        <v>0</v>
      </c>
      <c r="C43" s="285">
        <v>0</v>
      </c>
      <c r="D43" s="285">
        <v>0</v>
      </c>
      <c r="E43" s="4"/>
      <c r="F43" s="4"/>
    </row>
    <row r="44" spans="1:6">
      <c r="A44" s="284" t="s">
        <v>886</v>
      </c>
      <c r="B44" s="285">
        <v>0</v>
      </c>
      <c r="C44" s="285">
        <v>0</v>
      </c>
      <c r="D44" s="285">
        <v>0</v>
      </c>
      <c r="E44" s="4"/>
      <c r="F44" s="4"/>
    </row>
    <row r="45" spans="1:6">
      <c r="A45" s="284" t="s">
        <v>887</v>
      </c>
      <c r="B45" s="285">
        <v>0</v>
      </c>
      <c r="C45" s="285">
        <v>0</v>
      </c>
      <c r="D45" s="285">
        <v>0</v>
      </c>
      <c r="E45" s="4"/>
      <c r="F45" s="4"/>
    </row>
    <row r="46" spans="1:6">
      <c r="A46" s="284" t="s">
        <v>888</v>
      </c>
      <c r="B46" s="285">
        <v>0</v>
      </c>
      <c r="C46" s="285">
        <v>0</v>
      </c>
      <c r="D46" s="285">
        <v>0</v>
      </c>
      <c r="E46" s="4"/>
      <c r="F46" s="4"/>
    </row>
    <row r="47" spans="1:6">
      <c r="A47" s="286" t="s">
        <v>889</v>
      </c>
      <c r="B47" s="287">
        <v>499998</v>
      </c>
      <c r="C47" s="287">
        <v>0</v>
      </c>
      <c r="D47" s="287">
        <v>499998</v>
      </c>
      <c r="E47" s="4"/>
      <c r="F47" s="4"/>
    </row>
    <row r="48" spans="1:6">
      <c r="A48" s="286" t="s">
        <v>890</v>
      </c>
      <c r="B48" s="287">
        <v>499998</v>
      </c>
      <c r="C48" s="287">
        <v>0</v>
      </c>
      <c r="D48" s="287">
        <v>499998</v>
      </c>
      <c r="E48" s="4"/>
      <c r="F48" s="4"/>
    </row>
    <row r="49" spans="1:6">
      <c r="A49" s="284" t="s">
        <v>891</v>
      </c>
      <c r="B49" s="285">
        <v>0</v>
      </c>
      <c r="C49" s="285">
        <v>0</v>
      </c>
      <c r="D49" s="285">
        <v>0</v>
      </c>
      <c r="E49" s="4"/>
      <c r="F49" s="4"/>
    </row>
    <row r="50" spans="1:6">
      <c r="A50" s="284" t="s">
        <v>892</v>
      </c>
      <c r="B50" s="285">
        <v>0</v>
      </c>
      <c r="C50" s="285">
        <v>0</v>
      </c>
      <c r="D50" s="285">
        <v>0</v>
      </c>
      <c r="E50" s="4"/>
      <c r="F50" s="4"/>
    </row>
    <row r="51" spans="1:6">
      <c r="A51" s="286" t="s">
        <v>893</v>
      </c>
      <c r="B51" s="287">
        <v>0</v>
      </c>
      <c r="C51" s="287">
        <v>0</v>
      </c>
      <c r="D51" s="287">
        <v>0</v>
      </c>
      <c r="E51" s="4"/>
      <c r="F51" s="4"/>
    </row>
    <row r="52" spans="1:6">
      <c r="A52" s="284" t="s">
        <v>894</v>
      </c>
      <c r="B52" s="285">
        <v>246535</v>
      </c>
      <c r="C52" s="285">
        <v>0</v>
      </c>
      <c r="D52" s="285">
        <v>169695</v>
      </c>
      <c r="E52" s="4"/>
      <c r="F52" s="4"/>
    </row>
    <row r="53" spans="1:6">
      <c r="A53" s="284" t="s">
        <v>895</v>
      </c>
      <c r="B53" s="285">
        <v>0</v>
      </c>
      <c r="C53" s="285">
        <v>0</v>
      </c>
      <c r="D53" s="285">
        <v>0</v>
      </c>
      <c r="E53" s="4"/>
      <c r="F53" s="4"/>
    </row>
    <row r="54" spans="1:6">
      <c r="A54" s="284" t="s">
        <v>896</v>
      </c>
      <c r="B54" s="285">
        <v>0</v>
      </c>
      <c r="C54" s="285">
        <v>0</v>
      </c>
      <c r="D54" s="285">
        <v>0</v>
      </c>
      <c r="E54" s="4"/>
      <c r="F54" s="4"/>
    </row>
    <row r="55" spans="1:6">
      <c r="A55" s="286" t="s">
        <v>897</v>
      </c>
      <c r="B55" s="287">
        <v>246535</v>
      </c>
      <c r="C55" s="287">
        <v>0</v>
      </c>
      <c r="D55" s="287">
        <v>169695</v>
      </c>
      <c r="E55" s="4"/>
      <c r="F55" s="4"/>
    </row>
    <row r="56" spans="1:6">
      <c r="A56" s="284" t="s">
        <v>898</v>
      </c>
      <c r="B56" s="285">
        <v>7410488</v>
      </c>
      <c r="C56" s="285">
        <v>0</v>
      </c>
      <c r="D56" s="285">
        <v>35557779</v>
      </c>
      <c r="E56" s="4"/>
      <c r="F56" s="4"/>
    </row>
    <row r="57" spans="1:6">
      <c r="A57" s="284" t="s">
        <v>899</v>
      </c>
      <c r="B57" s="285">
        <v>343300</v>
      </c>
      <c r="C57" s="285">
        <v>0</v>
      </c>
      <c r="D57" s="285">
        <v>343300</v>
      </c>
      <c r="E57" s="4"/>
      <c r="F57" s="4"/>
    </row>
    <row r="58" spans="1:6">
      <c r="A58" s="286" t="s">
        <v>900</v>
      </c>
      <c r="B58" s="287">
        <v>7753788</v>
      </c>
      <c r="C58" s="287">
        <v>0</v>
      </c>
      <c r="D58" s="287">
        <v>35901079</v>
      </c>
      <c r="E58" s="4"/>
      <c r="F58" s="4"/>
    </row>
    <row r="59" spans="1:6">
      <c r="A59" s="284" t="s">
        <v>901</v>
      </c>
      <c r="B59" s="285">
        <v>0</v>
      </c>
      <c r="C59" s="285">
        <v>0</v>
      </c>
      <c r="D59" s="285">
        <v>0</v>
      </c>
      <c r="E59" s="4"/>
      <c r="F59" s="4"/>
    </row>
    <row r="60" spans="1:6">
      <c r="A60" s="284" t="s">
        <v>902</v>
      </c>
      <c r="B60" s="285">
        <v>0</v>
      </c>
      <c r="C60" s="285">
        <v>0</v>
      </c>
      <c r="D60" s="285">
        <v>0</v>
      </c>
      <c r="E60" s="4"/>
      <c r="F60" s="4"/>
    </row>
    <row r="61" spans="1:6">
      <c r="A61" s="286" t="s">
        <v>903</v>
      </c>
      <c r="B61" s="287">
        <v>0</v>
      </c>
      <c r="C61" s="287">
        <v>0</v>
      </c>
      <c r="D61" s="287">
        <v>0</v>
      </c>
      <c r="E61" s="4"/>
      <c r="F61" s="4"/>
    </row>
    <row r="62" spans="1:6">
      <c r="A62" s="286" t="s">
        <v>904</v>
      </c>
      <c r="B62" s="287">
        <f>SUM(B61,B58,B55,B51)</f>
        <v>8000323</v>
      </c>
      <c r="C62" s="287">
        <v>0</v>
      </c>
      <c r="D62" s="287">
        <f>SUM(D61,D58,D55,D51)</f>
        <v>36070774</v>
      </c>
      <c r="E62" s="4"/>
      <c r="F62" s="4"/>
    </row>
    <row r="63" spans="1:6" ht="25.5">
      <c r="A63" s="284" t="s">
        <v>905</v>
      </c>
      <c r="B63" s="285">
        <v>0</v>
      </c>
      <c r="C63" s="285">
        <v>0</v>
      </c>
      <c r="D63" s="285">
        <v>0</v>
      </c>
      <c r="E63" s="4"/>
      <c r="F63" s="4"/>
    </row>
    <row r="64" spans="1:6" ht="25.5">
      <c r="A64" s="284" t="s">
        <v>906</v>
      </c>
      <c r="B64" s="285">
        <v>0</v>
      </c>
      <c r="C64" s="285">
        <v>0</v>
      </c>
      <c r="D64" s="285">
        <v>0</v>
      </c>
      <c r="E64" s="4"/>
      <c r="F64" s="4"/>
    </row>
    <row r="65" spans="1:6" ht="25.5">
      <c r="A65" s="284" t="s">
        <v>907</v>
      </c>
      <c r="B65" s="285">
        <v>0</v>
      </c>
      <c r="C65" s="285">
        <v>0</v>
      </c>
      <c r="D65" s="285">
        <v>0</v>
      </c>
      <c r="E65" s="4"/>
      <c r="F65" s="4"/>
    </row>
    <row r="66" spans="1:6" ht="25.5">
      <c r="A66" s="284" t="s">
        <v>908</v>
      </c>
      <c r="B66" s="285">
        <v>0</v>
      </c>
      <c r="C66" s="285">
        <v>0</v>
      </c>
      <c r="D66" s="285">
        <v>0</v>
      </c>
      <c r="E66" s="4"/>
      <c r="F66" s="4"/>
    </row>
    <row r="67" spans="1:6" ht="25.5">
      <c r="A67" s="284" t="s">
        <v>909</v>
      </c>
      <c r="B67" s="285">
        <v>6403205</v>
      </c>
      <c r="C67" s="285">
        <v>0</v>
      </c>
      <c r="D67" s="285">
        <v>1491641</v>
      </c>
      <c r="E67" s="4"/>
      <c r="F67" s="4"/>
    </row>
    <row r="68" spans="1:6">
      <c r="A68" s="284" t="s">
        <v>910</v>
      </c>
      <c r="B68" s="285">
        <v>0</v>
      </c>
      <c r="C68" s="285">
        <v>0</v>
      </c>
      <c r="D68" s="285">
        <v>0</v>
      </c>
      <c r="E68" s="4"/>
      <c r="F68" s="4"/>
    </row>
    <row r="69" spans="1:6" ht="25.5">
      <c r="A69" s="284" t="s">
        <v>911</v>
      </c>
      <c r="B69" s="285">
        <v>0</v>
      </c>
      <c r="C69" s="285">
        <v>0</v>
      </c>
      <c r="D69" s="285">
        <v>0</v>
      </c>
      <c r="E69" s="4"/>
      <c r="F69" s="4"/>
    </row>
    <row r="70" spans="1:6" ht="25.5">
      <c r="A70" s="284" t="s">
        <v>912</v>
      </c>
      <c r="B70" s="285">
        <v>0</v>
      </c>
      <c r="C70" s="285">
        <v>0</v>
      </c>
      <c r="D70" s="285">
        <v>0</v>
      </c>
      <c r="E70" s="4"/>
      <c r="F70" s="4"/>
    </row>
    <row r="71" spans="1:6">
      <c r="A71" s="284" t="s">
        <v>913</v>
      </c>
      <c r="B71" s="285">
        <v>416809</v>
      </c>
      <c r="C71" s="285">
        <v>0</v>
      </c>
      <c r="D71" s="285">
        <v>360698</v>
      </c>
      <c r="E71" s="4"/>
      <c r="F71" s="4"/>
    </row>
    <row r="72" spans="1:6" ht="25.5">
      <c r="A72" s="284" t="s">
        <v>914</v>
      </c>
      <c r="B72" s="285">
        <v>5582497</v>
      </c>
      <c r="C72" s="285">
        <v>0</v>
      </c>
      <c r="D72" s="285">
        <v>949824</v>
      </c>
      <c r="E72" s="4"/>
      <c r="F72" s="4"/>
    </row>
    <row r="73" spans="1:6" ht="25.5">
      <c r="A73" s="284" t="s">
        <v>915</v>
      </c>
      <c r="B73" s="285">
        <v>403899</v>
      </c>
      <c r="C73" s="285">
        <v>0</v>
      </c>
      <c r="D73" s="285">
        <v>181119</v>
      </c>
      <c r="E73" s="4"/>
      <c r="F73" s="4"/>
    </row>
    <row r="74" spans="1:6" ht="25.5">
      <c r="A74" s="284" t="s">
        <v>916</v>
      </c>
      <c r="B74" s="285">
        <v>964576</v>
      </c>
      <c r="C74" s="285">
        <v>0</v>
      </c>
      <c r="D74" s="285">
        <v>1163200</v>
      </c>
      <c r="E74" s="4"/>
      <c r="F74" s="4"/>
    </row>
    <row r="75" spans="1:6" ht="25.5">
      <c r="A75" s="284" t="s">
        <v>917</v>
      </c>
      <c r="B75" s="285">
        <v>964576</v>
      </c>
      <c r="C75" s="285">
        <v>0</v>
      </c>
      <c r="D75" s="285">
        <v>1136652</v>
      </c>
      <c r="E75" s="4"/>
      <c r="F75" s="4"/>
    </row>
    <row r="76" spans="1:6">
      <c r="A76" s="284" t="s">
        <v>918</v>
      </c>
      <c r="B76" s="285">
        <v>0</v>
      </c>
      <c r="C76" s="285">
        <v>0</v>
      </c>
      <c r="D76" s="285">
        <v>26548</v>
      </c>
      <c r="E76" s="4"/>
      <c r="F76" s="4"/>
    </row>
    <row r="77" spans="1:6">
      <c r="A77" s="284" t="s">
        <v>919</v>
      </c>
      <c r="B77" s="285">
        <v>0</v>
      </c>
      <c r="C77" s="285">
        <v>0</v>
      </c>
      <c r="D77" s="285">
        <v>0</v>
      </c>
      <c r="E77" s="4"/>
      <c r="F77" s="4"/>
    </row>
    <row r="78" spans="1:6" ht="25.5">
      <c r="A78" s="284" t="s">
        <v>920</v>
      </c>
      <c r="B78" s="285">
        <v>0</v>
      </c>
      <c r="C78" s="285">
        <v>0</v>
      </c>
      <c r="D78" s="285">
        <v>0</v>
      </c>
      <c r="E78" s="4"/>
      <c r="F78" s="4"/>
    </row>
    <row r="79" spans="1:6" ht="25.5">
      <c r="A79" s="284" t="s">
        <v>921</v>
      </c>
      <c r="B79" s="285">
        <v>0</v>
      </c>
      <c r="C79" s="285">
        <v>0</v>
      </c>
      <c r="D79" s="285">
        <v>0</v>
      </c>
      <c r="E79" s="4"/>
      <c r="F79" s="4"/>
    </row>
    <row r="80" spans="1:6" ht="25.5">
      <c r="A80" s="284" t="s">
        <v>922</v>
      </c>
      <c r="B80" s="285">
        <v>0</v>
      </c>
      <c r="C80" s="285">
        <v>0</v>
      </c>
      <c r="D80" s="285">
        <v>0</v>
      </c>
      <c r="E80" s="4"/>
      <c r="F80" s="4"/>
    </row>
    <row r="81" spans="1:6" ht="25.5">
      <c r="A81" s="284" t="s">
        <v>923</v>
      </c>
      <c r="B81" s="285">
        <v>0</v>
      </c>
      <c r="C81" s="285">
        <v>0</v>
      </c>
      <c r="D81" s="285">
        <v>0</v>
      </c>
      <c r="E81" s="4"/>
      <c r="F81" s="4"/>
    </row>
    <row r="82" spans="1:6" ht="25.5">
      <c r="A82" s="284" t="s">
        <v>924</v>
      </c>
      <c r="B82" s="285">
        <v>0</v>
      </c>
      <c r="C82" s="285">
        <v>0</v>
      </c>
      <c r="D82" s="285">
        <v>0</v>
      </c>
      <c r="E82" s="4"/>
      <c r="F82" s="4"/>
    </row>
    <row r="83" spans="1:6" ht="25.5">
      <c r="A83" s="284" t="s">
        <v>925</v>
      </c>
      <c r="B83" s="285">
        <v>0</v>
      </c>
      <c r="C83" s="285">
        <v>0</v>
      </c>
      <c r="D83" s="285">
        <v>0</v>
      </c>
      <c r="E83" s="4"/>
      <c r="F83" s="4"/>
    </row>
    <row r="84" spans="1:6" ht="25.5">
      <c r="A84" s="284" t="s">
        <v>926</v>
      </c>
      <c r="B84" s="285">
        <v>0</v>
      </c>
      <c r="C84" s="285">
        <v>0</v>
      </c>
      <c r="D84" s="285">
        <v>0</v>
      </c>
      <c r="E84" s="4"/>
      <c r="F84" s="4"/>
    </row>
    <row r="85" spans="1:6" ht="25.5">
      <c r="A85" s="284" t="s">
        <v>927</v>
      </c>
      <c r="B85" s="285">
        <v>0</v>
      </c>
      <c r="C85" s="285">
        <v>0</v>
      </c>
      <c r="D85" s="285">
        <v>0</v>
      </c>
      <c r="E85" s="4"/>
      <c r="F85" s="4"/>
    </row>
    <row r="86" spans="1:6">
      <c r="A86" s="284" t="s">
        <v>928</v>
      </c>
      <c r="B86" s="285">
        <v>0</v>
      </c>
      <c r="C86" s="285">
        <v>0</v>
      </c>
      <c r="D86" s="285">
        <v>0</v>
      </c>
      <c r="E86" s="4"/>
      <c r="F86" s="4"/>
    </row>
    <row r="87" spans="1:6" ht="25.5">
      <c r="A87" s="284" t="s">
        <v>929</v>
      </c>
      <c r="B87" s="285">
        <v>0</v>
      </c>
      <c r="C87" s="285">
        <v>0</v>
      </c>
      <c r="D87" s="285">
        <v>0</v>
      </c>
      <c r="E87" s="4"/>
      <c r="F87" s="4"/>
    </row>
    <row r="88" spans="1:6" ht="25.5">
      <c r="A88" s="284" t="s">
        <v>930</v>
      </c>
      <c r="B88" s="285">
        <v>0</v>
      </c>
      <c r="C88" s="285">
        <v>0</v>
      </c>
      <c r="D88" s="285">
        <v>0</v>
      </c>
      <c r="E88" s="4"/>
      <c r="F88" s="4"/>
    </row>
    <row r="89" spans="1:6" ht="25.5">
      <c r="A89" s="284" t="s">
        <v>931</v>
      </c>
      <c r="B89" s="285">
        <v>0</v>
      </c>
      <c r="C89" s="285">
        <v>0</v>
      </c>
      <c r="D89" s="285">
        <v>0</v>
      </c>
      <c r="E89" s="4"/>
      <c r="F89" s="4"/>
    </row>
    <row r="90" spans="1:6" ht="25.5">
      <c r="A90" s="284" t="s">
        <v>932</v>
      </c>
      <c r="B90" s="285">
        <v>0</v>
      </c>
      <c r="C90" s="285">
        <v>0</v>
      </c>
      <c r="D90" s="285">
        <v>0</v>
      </c>
      <c r="E90" s="4"/>
      <c r="F90" s="4"/>
    </row>
    <row r="91" spans="1:6" ht="25.5">
      <c r="A91" s="284" t="s">
        <v>933</v>
      </c>
      <c r="B91" s="285">
        <v>0</v>
      </c>
      <c r="C91" s="285">
        <v>0</v>
      </c>
      <c r="D91" s="285">
        <v>0</v>
      </c>
      <c r="E91" s="4"/>
      <c r="F91" s="4"/>
    </row>
    <row r="92" spans="1:6" ht="38.25">
      <c r="A92" s="284" t="s">
        <v>934</v>
      </c>
      <c r="B92" s="285">
        <v>0</v>
      </c>
      <c r="C92" s="285">
        <v>0</v>
      </c>
      <c r="D92" s="285">
        <v>0</v>
      </c>
      <c r="E92" s="4"/>
      <c r="F92" s="4"/>
    </row>
    <row r="93" spans="1:6" ht="25.5">
      <c r="A93" s="284" t="s">
        <v>935</v>
      </c>
      <c r="B93" s="285">
        <v>0</v>
      </c>
      <c r="C93" s="285">
        <v>0</v>
      </c>
      <c r="D93" s="285">
        <v>0</v>
      </c>
      <c r="E93" s="4"/>
      <c r="F93" s="4"/>
    </row>
    <row r="94" spans="1:6" ht="25.5">
      <c r="A94" s="284" t="s">
        <v>936</v>
      </c>
      <c r="B94" s="285">
        <v>1385000</v>
      </c>
      <c r="C94" s="285">
        <v>0</v>
      </c>
      <c r="D94" s="285">
        <v>1385000</v>
      </c>
      <c r="E94" s="4"/>
      <c r="F94" s="4"/>
    </row>
    <row r="95" spans="1:6" ht="25.5">
      <c r="A95" s="284" t="s">
        <v>937</v>
      </c>
      <c r="B95" s="285">
        <v>0</v>
      </c>
      <c r="C95" s="285">
        <v>0</v>
      </c>
      <c r="D95" s="285">
        <v>0</v>
      </c>
      <c r="E95" s="4"/>
      <c r="F95" s="4"/>
    </row>
    <row r="96" spans="1:6" ht="38.25">
      <c r="A96" s="284" t="s">
        <v>938</v>
      </c>
      <c r="B96" s="285">
        <v>0</v>
      </c>
      <c r="C96" s="285">
        <v>0</v>
      </c>
      <c r="D96" s="285">
        <v>0</v>
      </c>
      <c r="E96" s="4"/>
      <c r="F96" s="4"/>
    </row>
    <row r="97" spans="1:6" ht="25.5">
      <c r="A97" s="284" t="s">
        <v>939</v>
      </c>
      <c r="B97" s="285">
        <v>1385000</v>
      </c>
      <c r="C97" s="285">
        <v>0</v>
      </c>
      <c r="D97" s="285">
        <v>1385000</v>
      </c>
      <c r="E97" s="4"/>
      <c r="F97" s="4"/>
    </row>
    <row r="98" spans="1:6" ht="25.5">
      <c r="A98" s="284" t="s">
        <v>940</v>
      </c>
      <c r="B98" s="285">
        <v>0</v>
      </c>
      <c r="C98" s="285">
        <v>0</v>
      </c>
      <c r="D98" s="285">
        <v>0</v>
      </c>
      <c r="E98" s="4"/>
      <c r="F98" s="4"/>
    </row>
    <row r="99" spans="1:6" ht="25.5">
      <c r="A99" s="284" t="s">
        <v>941</v>
      </c>
      <c r="B99" s="285">
        <v>0</v>
      </c>
      <c r="C99" s="285">
        <v>0</v>
      </c>
      <c r="D99" s="285">
        <v>0</v>
      </c>
      <c r="E99" s="4"/>
      <c r="F99" s="4"/>
    </row>
    <row r="100" spans="1:6" ht="25.5">
      <c r="A100" s="284" t="s">
        <v>942</v>
      </c>
      <c r="B100" s="285">
        <v>0</v>
      </c>
      <c r="C100" s="285">
        <v>0</v>
      </c>
      <c r="D100" s="285">
        <v>0</v>
      </c>
      <c r="E100" s="4"/>
      <c r="F100" s="4"/>
    </row>
    <row r="101" spans="1:6" ht="25.5">
      <c r="A101" s="284" t="s">
        <v>943</v>
      </c>
      <c r="B101" s="285">
        <v>0</v>
      </c>
      <c r="C101" s="285">
        <v>0</v>
      </c>
      <c r="D101" s="285">
        <v>0</v>
      </c>
      <c r="E101" s="4"/>
      <c r="F101" s="4"/>
    </row>
    <row r="102" spans="1:6" ht="25.5">
      <c r="A102" s="284" t="s">
        <v>944</v>
      </c>
      <c r="B102" s="285">
        <v>0</v>
      </c>
      <c r="C102" s="285">
        <v>0</v>
      </c>
      <c r="D102" s="285">
        <v>0</v>
      </c>
      <c r="E102" s="4"/>
      <c r="F102" s="4"/>
    </row>
    <row r="103" spans="1:6" ht="25.5">
      <c r="A103" s="284" t="s">
        <v>945</v>
      </c>
      <c r="B103" s="285">
        <v>0</v>
      </c>
      <c r="C103" s="285">
        <v>0</v>
      </c>
      <c r="D103" s="285">
        <v>0</v>
      </c>
      <c r="E103" s="4"/>
      <c r="F103" s="4"/>
    </row>
    <row r="104" spans="1:6" ht="25.5">
      <c r="A104" s="284" t="s">
        <v>946</v>
      </c>
      <c r="B104" s="285">
        <v>0</v>
      </c>
      <c r="C104" s="285">
        <v>0</v>
      </c>
      <c r="D104" s="285">
        <v>0</v>
      </c>
      <c r="E104" s="4"/>
      <c r="F104" s="4"/>
    </row>
    <row r="105" spans="1:6" ht="25.5">
      <c r="A105" s="284" t="s">
        <v>947</v>
      </c>
      <c r="B105" s="285">
        <v>0</v>
      </c>
      <c r="C105" s="285">
        <v>0</v>
      </c>
      <c r="D105" s="285">
        <v>0</v>
      </c>
      <c r="E105" s="4"/>
      <c r="F105" s="4"/>
    </row>
    <row r="106" spans="1:6">
      <c r="A106" s="286" t="s">
        <v>948</v>
      </c>
      <c r="B106" s="287">
        <v>8752781</v>
      </c>
      <c r="C106" s="287">
        <v>0</v>
      </c>
      <c r="D106" s="287">
        <v>4039841</v>
      </c>
      <c r="E106" s="4"/>
      <c r="F106" s="4"/>
    </row>
    <row r="107" spans="1:6" ht="25.5">
      <c r="A107" s="284" t="s">
        <v>949</v>
      </c>
      <c r="B107" s="285">
        <v>0</v>
      </c>
      <c r="C107" s="285">
        <v>0</v>
      </c>
      <c r="D107" s="285">
        <v>0</v>
      </c>
      <c r="E107" s="4"/>
      <c r="F107" s="4"/>
    </row>
    <row r="108" spans="1:6" ht="25.5">
      <c r="A108" s="284" t="s">
        <v>950</v>
      </c>
      <c r="B108" s="285">
        <v>0</v>
      </c>
      <c r="C108" s="285">
        <v>0</v>
      </c>
      <c r="D108" s="285">
        <v>0</v>
      </c>
      <c r="E108" s="4"/>
      <c r="F108" s="4"/>
    </row>
    <row r="109" spans="1:6" ht="25.5">
      <c r="A109" s="284" t="s">
        <v>951</v>
      </c>
      <c r="B109" s="285">
        <v>0</v>
      </c>
      <c r="C109" s="285">
        <v>0</v>
      </c>
      <c r="D109" s="285">
        <v>0</v>
      </c>
      <c r="E109" s="4"/>
      <c r="F109" s="4"/>
    </row>
    <row r="110" spans="1:6" ht="25.5">
      <c r="A110" s="284" t="s">
        <v>952</v>
      </c>
      <c r="B110" s="285">
        <v>0</v>
      </c>
      <c r="C110" s="285">
        <v>0</v>
      </c>
      <c r="D110" s="285">
        <v>0</v>
      </c>
      <c r="E110" s="4"/>
      <c r="F110" s="4"/>
    </row>
    <row r="111" spans="1:6" ht="25.5">
      <c r="A111" s="284" t="s">
        <v>953</v>
      </c>
      <c r="B111" s="285">
        <v>0</v>
      </c>
      <c r="C111" s="285">
        <v>0</v>
      </c>
      <c r="D111" s="285">
        <v>0</v>
      </c>
      <c r="E111" s="4"/>
      <c r="F111" s="4"/>
    </row>
    <row r="112" spans="1:6">
      <c r="A112" s="284" t="s">
        <v>954</v>
      </c>
      <c r="B112" s="285">
        <v>0</v>
      </c>
      <c r="C112" s="285">
        <v>0</v>
      </c>
      <c r="D112" s="285">
        <v>0</v>
      </c>
      <c r="E112" s="4"/>
      <c r="F112" s="4"/>
    </row>
    <row r="113" spans="1:6" ht="25.5">
      <c r="A113" s="284" t="s">
        <v>955</v>
      </c>
      <c r="B113" s="285">
        <v>0</v>
      </c>
      <c r="C113" s="285">
        <v>0</v>
      </c>
      <c r="D113" s="285">
        <v>0</v>
      </c>
      <c r="E113" s="4"/>
      <c r="F113" s="4"/>
    </row>
    <row r="114" spans="1:6" ht="25.5">
      <c r="A114" s="284" t="s">
        <v>956</v>
      </c>
      <c r="B114" s="285">
        <v>0</v>
      </c>
      <c r="C114" s="285">
        <v>0</v>
      </c>
      <c r="D114" s="285">
        <v>0</v>
      </c>
      <c r="E114" s="4"/>
      <c r="F114" s="4"/>
    </row>
    <row r="115" spans="1:6" ht="25.5">
      <c r="A115" s="284" t="s">
        <v>957</v>
      </c>
      <c r="B115" s="285">
        <v>0</v>
      </c>
      <c r="C115" s="285">
        <v>0</v>
      </c>
      <c r="D115" s="285">
        <v>0</v>
      </c>
      <c r="E115" s="4"/>
      <c r="F115" s="4"/>
    </row>
    <row r="116" spans="1:6" ht="25.5">
      <c r="A116" s="284" t="s">
        <v>958</v>
      </c>
      <c r="B116" s="285">
        <v>0</v>
      </c>
      <c r="C116" s="285">
        <v>0</v>
      </c>
      <c r="D116" s="285">
        <v>0</v>
      </c>
      <c r="E116" s="4"/>
      <c r="F116" s="4"/>
    </row>
    <row r="117" spans="1:6" ht="25.5">
      <c r="A117" s="284" t="s">
        <v>959</v>
      </c>
      <c r="B117" s="285">
        <v>0</v>
      </c>
      <c r="C117" s="285">
        <v>0</v>
      </c>
      <c r="D117" s="285">
        <v>0</v>
      </c>
      <c r="E117" s="4"/>
      <c r="F117" s="4"/>
    </row>
    <row r="118" spans="1:6" ht="25.5">
      <c r="A118" s="284" t="s">
        <v>960</v>
      </c>
      <c r="B118" s="285">
        <v>0</v>
      </c>
      <c r="C118" s="285">
        <v>0</v>
      </c>
      <c r="D118" s="285">
        <v>0</v>
      </c>
      <c r="E118" s="4"/>
      <c r="F118" s="4"/>
    </row>
    <row r="119" spans="1:6" ht="25.5">
      <c r="A119" s="284" t="s">
        <v>961</v>
      </c>
      <c r="B119" s="285">
        <v>0</v>
      </c>
      <c r="C119" s="285">
        <v>0</v>
      </c>
      <c r="D119" s="285">
        <v>0</v>
      </c>
      <c r="E119" s="4"/>
      <c r="F119" s="4"/>
    </row>
    <row r="120" spans="1:6" ht="25.5">
      <c r="A120" s="284" t="s">
        <v>962</v>
      </c>
      <c r="B120" s="285">
        <v>0</v>
      </c>
      <c r="C120" s="285">
        <v>0</v>
      </c>
      <c r="D120" s="285">
        <v>0</v>
      </c>
      <c r="E120" s="4"/>
      <c r="F120" s="4"/>
    </row>
    <row r="121" spans="1:6">
      <c r="A121" s="284" t="s">
        <v>963</v>
      </c>
      <c r="B121" s="285">
        <v>0</v>
      </c>
      <c r="C121" s="285">
        <v>0</v>
      </c>
      <c r="D121" s="285">
        <v>0</v>
      </c>
      <c r="E121" s="4"/>
      <c r="F121" s="4"/>
    </row>
    <row r="122" spans="1:6" ht="25.5">
      <c r="A122" s="284" t="s">
        <v>964</v>
      </c>
      <c r="B122" s="285">
        <v>0</v>
      </c>
      <c r="C122" s="285">
        <v>0</v>
      </c>
      <c r="D122" s="285">
        <v>0</v>
      </c>
      <c r="E122" s="4"/>
      <c r="F122" s="4"/>
    </row>
    <row r="123" spans="1:6" ht="25.5">
      <c r="A123" s="284" t="s">
        <v>965</v>
      </c>
      <c r="B123" s="285">
        <v>0</v>
      </c>
      <c r="C123" s="285">
        <v>0</v>
      </c>
      <c r="D123" s="285">
        <v>0</v>
      </c>
      <c r="E123" s="4"/>
      <c r="F123" s="4"/>
    </row>
    <row r="124" spans="1:6" ht="25.5">
      <c r="A124" s="284" t="s">
        <v>966</v>
      </c>
      <c r="B124" s="285">
        <v>0</v>
      </c>
      <c r="C124" s="285">
        <v>0</v>
      </c>
      <c r="D124" s="285">
        <v>0</v>
      </c>
      <c r="E124" s="4"/>
      <c r="F124" s="4"/>
    </row>
    <row r="125" spans="1:6" ht="25.5">
      <c r="A125" s="284" t="s">
        <v>967</v>
      </c>
      <c r="B125" s="285">
        <v>0</v>
      </c>
      <c r="C125" s="285">
        <v>0</v>
      </c>
      <c r="D125" s="285">
        <v>0</v>
      </c>
      <c r="E125" s="4"/>
      <c r="F125" s="4"/>
    </row>
    <row r="126" spans="1:6" ht="25.5">
      <c r="A126" s="284" t="s">
        <v>968</v>
      </c>
      <c r="B126" s="285">
        <v>0</v>
      </c>
      <c r="C126" s="285">
        <v>0</v>
      </c>
      <c r="D126" s="285">
        <v>0</v>
      </c>
      <c r="E126" s="4"/>
      <c r="F126" s="4"/>
    </row>
    <row r="127" spans="1:6" ht="25.5">
      <c r="A127" s="284" t="s">
        <v>969</v>
      </c>
      <c r="B127" s="285">
        <v>0</v>
      </c>
      <c r="C127" s="285">
        <v>0</v>
      </c>
      <c r="D127" s="285">
        <v>0</v>
      </c>
      <c r="E127" s="4"/>
      <c r="F127" s="4"/>
    </row>
    <row r="128" spans="1:6" ht="25.5">
      <c r="A128" s="284" t="s">
        <v>970</v>
      </c>
      <c r="B128" s="285">
        <v>0</v>
      </c>
      <c r="C128" s="285">
        <v>0</v>
      </c>
      <c r="D128" s="285">
        <v>0</v>
      </c>
      <c r="E128" s="4"/>
      <c r="F128" s="4"/>
    </row>
    <row r="129" spans="1:6" ht="25.5">
      <c r="A129" s="284" t="s">
        <v>971</v>
      </c>
      <c r="B129" s="285">
        <v>0</v>
      </c>
      <c r="C129" s="285">
        <v>0</v>
      </c>
      <c r="D129" s="285">
        <v>0</v>
      </c>
      <c r="E129" s="4"/>
      <c r="F129" s="4"/>
    </row>
    <row r="130" spans="1:6" ht="25.5">
      <c r="A130" s="284" t="s">
        <v>972</v>
      </c>
      <c r="B130" s="285">
        <v>0</v>
      </c>
      <c r="C130" s="285">
        <v>0</v>
      </c>
      <c r="D130" s="285">
        <v>0</v>
      </c>
      <c r="E130" s="4"/>
      <c r="F130" s="4"/>
    </row>
    <row r="131" spans="1:6" ht="25.5">
      <c r="A131" s="284" t="s">
        <v>973</v>
      </c>
      <c r="B131" s="285">
        <v>0</v>
      </c>
      <c r="C131" s="285">
        <v>0</v>
      </c>
      <c r="D131" s="285">
        <v>0</v>
      </c>
      <c r="E131" s="4"/>
      <c r="F131" s="4"/>
    </row>
    <row r="132" spans="1:6" ht="25.5">
      <c r="A132" s="284" t="s">
        <v>974</v>
      </c>
      <c r="B132" s="285">
        <v>0</v>
      </c>
      <c r="C132" s="285">
        <v>0</v>
      </c>
      <c r="D132" s="285">
        <v>0</v>
      </c>
      <c r="E132" s="4"/>
      <c r="F132" s="4"/>
    </row>
    <row r="133" spans="1:6" ht="25.5">
      <c r="A133" s="284" t="s">
        <v>975</v>
      </c>
      <c r="B133" s="285">
        <v>0</v>
      </c>
      <c r="C133" s="285">
        <v>0</v>
      </c>
      <c r="D133" s="285">
        <v>0</v>
      </c>
      <c r="E133" s="4"/>
      <c r="F133" s="4"/>
    </row>
    <row r="134" spans="1:6" ht="25.5">
      <c r="A134" s="284" t="s">
        <v>976</v>
      </c>
      <c r="B134" s="285">
        <v>0</v>
      </c>
      <c r="C134" s="285">
        <v>0</v>
      </c>
      <c r="D134" s="285">
        <v>0</v>
      </c>
      <c r="E134" s="4"/>
      <c r="F134" s="4"/>
    </row>
    <row r="135" spans="1:6" ht="25.5">
      <c r="A135" s="284" t="s">
        <v>977</v>
      </c>
      <c r="B135" s="285">
        <v>0</v>
      </c>
      <c r="C135" s="285">
        <v>0</v>
      </c>
      <c r="D135" s="285">
        <v>0</v>
      </c>
    </row>
    <row r="136" spans="1:6" ht="38.25">
      <c r="A136" s="284" t="s">
        <v>978</v>
      </c>
      <c r="B136" s="285">
        <v>0</v>
      </c>
      <c r="C136" s="285">
        <v>0</v>
      </c>
      <c r="D136" s="285">
        <v>0</v>
      </c>
    </row>
    <row r="137" spans="1:6" ht="25.5">
      <c r="A137" s="284" t="s">
        <v>979</v>
      </c>
      <c r="B137" s="285">
        <v>0</v>
      </c>
      <c r="C137" s="285">
        <v>0</v>
      </c>
      <c r="D137" s="285">
        <v>0</v>
      </c>
    </row>
    <row r="138" spans="1:6" ht="25.5">
      <c r="A138" s="284" t="s">
        <v>980</v>
      </c>
      <c r="B138" s="285">
        <v>0</v>
      </c>
      <c r="C138" s="285">
        <v>0</v>
      </c>
      <c r="D138" s="285">
        <v>0</v>
      </c>
    </row>
    <row r="139" spans="1:6" ht="25.5">
      <c r="A139" s="284" t="s">
        <v>981</v>
      </c>
      <c r="B139" s="285">
        <v>0</v>
      </c>
      <c r="C139" s="285">
        <v>0</v>
      </c>
      <c r="D139" s="285">
        <v>0</v>
      </c>
    </row>
    <row r="140" spans="1:6" ht="38.25">
      <c r="A140" s="284" t="s">
        <v>982</v>
      </c>
      <c r="B140" s="285">
        <v>0</v>
      </c>
      <c r="C140" s="285">
        <v>0</v>
      </c>
      <c r="D140" s="285">
        <v>0</v>
      </c>
    </row>
    <row r="141" spans="1:6" ht="25.5">
      <c r="A141" s="284" t="s">
        <v>983</v>
      </c>
      <c r="B141" s="285">
        <v>0</v>
      </c>
      <c r="C141" s="285">
        <v>0</v>
      </c>
      <c r="D141" s="285">
        <v>0</v>
      </c>
    </row>
    <row r="142" spans="1:6" ht="25.5">
      <c r="A142" s="284" t="s">
        <v>984</v>
      </c>
      <c r="B142" s="285">
        <v>0</v>
      </c>
      <c r="C142" s="285">
        <v>0</v>
      </c>
      <c r="D142" s="285">
        <v>0</v>
      </c>
    </row>
    <row r="143" spans="1:6" ht="25.5">
      <c r="A143" s="284" t="s">
        <v>985</v>
      </c>
      <c r="B143" s="285">
        <v>0</v>
      </c>
      <c r="C143" s="285">
        <v>0</v>
      </c>
      <c r="D143" s="285">
        <v>0</v>
      </c>
    </row>
    <row r="144" spans="1:6" ht="25.5">
      <c r="A144" s="284" t="s">
        <v>986</v>
      </c>
      <c r="B144" s="285">
        <v>0</v>
      </c>
      <c r="C144" s="285">
        <v>0</v>
      </c>
      <c r="D144" s="285">
        <v>0</v>
      </c>
    </row>
    <row r="145" spans="1:4" ht="25.5">
      <c r="A145" s="284" t="s">
        <v>987</v>
      </c>
      <c r="B145" s="285">
        <v>0</v>
      </c>
      <c r="C145" s="285">
        <v>0</v>
      </c>
      <c r="D145" s="285">
        <v>0</v>
      </c>
    </row>
    <row r="146" spans="1:4" ht="25.5">
      <c r="A146" s="284" t="s">
        <v>988</v>
      </c>
      <c r="B146" s="285">
        <v>0</v>
      </c>
      <c r="C146" s="285">
        <v>0</v>
      </c>
      <c r="D146" s="285">
        <v>0</v>
      </c>
    </row>
    <row r="147" spans="1:4">
      <c r="A147" s="286" t="s">
        <v>989</v>
      </c>
      <c r="B147" s="287">
        <v>0</v>
      </c>
      <c r="C147" s="287">
        <v>0</v>
      </c>
      <c r="D147" s="287">
        <v>0</v>
      </c>
    </row>
    <row r="148" spans="1:4">
      <c r="A148" s="284" t="s">
        <v>990</v>
      </c>
      <c r="B148" s="285">
        <v>127827</v>
      </c>
      <c r="C148" s="285">
        <v>0</v>
      </c>
      <c r="D148" s="285">
        <v>0</v>
      </c>
    </row>
    <row r="149" spans="1:4">
      <c r="A149" s="284" t="s">
        <v>991</v>
      </c>
      <c r="B149" s="285">
        <v>0</v>
      </c>
      <c r="C149" s="285">
        <v>0</v>
      </c>
      <c r="D149" s="285">
        <v>0</v>
      </c>
    </row>
    <row r="150" spans="1:4">
      <c r="A150" s="284" t="s">
        <v>992</v>
      </c>
      <c r="B150" s="285">
        <v>0</v>
      </c>
      <c r="C150" s="285">
        <v>0</v>
      </c>
      <c r="D150" s="285">
        <v>0</v>
      </c>
    </row>
    <row r="151" spans="1:4">
      <c r="A151" s="284" t="s">
        <v>993</v>
      </c>
      <c r="B151" s="285">
        <v>0</v>
      </c>
      <c r="C151" s="285">
        <v>0</v>
      </c>
      <c r="D151" s="285">
        <v>0</v>
      </c>
    </row>
    <row r="152" spans="1:4">
      <c r="A152" s="284" t="s">
        <v>994</v>
      </c>
      <c r="B152" s="285">
        <v>0</v>
      </c>
      <c r="C152" s="285">
        <v>0</v>
      </c>
      <c r="D152" s="285">
        <v>0</v>
      </c>
    </row>
    <row r="153" spans="1:4">
      <c r="A153" s="284" t="s">
        <v>995</v>
      </c>
      <c r="B153" s="285">
        <v>127827</v>
      </c>
      <c r="C153" s="285">
        <v>0</v>
      </c>
      <c r="D153" s="285">
        <v>0</v>
      </c>
    </row>
    <row r="154" spans="1:4">
      <c r="A154" s="284" t="s">
        <v>996</v>
      </c>
      <c r="B154" s="285">
        <v>0</v>
      </c>
      <c r="C154" s="285">
        <v>0</v>
      </c>
      <c r="D154" s="285">
        <v>0</v>
      </c>
    </row>
    <row r="155" spans="1:4">
      <c r="A155" s="284" t="s">
        <v>997</v>
      </c>
      <c r="B155" s="285">
        <v>0</v>
      </c>
      <c r="C155" s="285">
        <v>0</v>
      </c>
      <c r="D155" s="285">
        <v>0</v>
      </c>
    </row>
    <row r="156" spans="1:4">
      <c r="A156" s="284" t="s">
        <v>998</v>
      </c>
      <c r="B156" s="285">
        <v>0</v>
      </c>
      <c r="C156" s="285">
        <v>0</v>
      </c>
      <c r="D156" s="285">
        <v>0</v>
      </c>
    </row>
    <row r="157" spans="1:4">
      <c r="A157" s="284" t="s">
        <v>999</v>
      </c>
      <c r="B157" s="285">
        <v>25000</v>
      </c>
      <c r="C157" s="285">
        <v>0</v>
      </c>
      <c r="D157" s="285">
        <v>40000</v>
      </c>
    </row>
    <row r="158" spans="1:4" ht="25.5">
      <c r="A158" s="284" t="s">
        <v>1000</v>
      </c>
      <c r="B158" s="285">
        <v>0</v>
      </c>
      <c r="C158" s="285">
        <v>0</v>
      </c>
      <c r="D158" s="285">
        <v>0</v>
      </c>
    </row>
    <row r="159" spans="1:4" ht="25.5">
      <c r="A159" s="284" t="s">
        <v>1001</v>
      </c>
      <c r="B159" s="285">
        <v>0</v>
      </c>
      <c r="C159" s="285">
        <v>0</v>
      </c>
      <c r="D159" s="285">
        <v>0</v>
      </c>
    </row>
    <row r="160" spans="1:4" ht="25.5">
      <c r="A160" s="284" t="s">
        <v>1002</v>
      </c>
      <c r="B160" s="285">
        <v>0</v>
      </c>
      <c r="C160" s="285">
        <v>0</v>
      </c>
      <c r="D160" s="285">
        <v>0</v>
      </c>
    </row>
    <row r="161" spans="1:4">
      <c r="A161" s="284" t="s">
        <v>1003</v>
      </c>
      <c r="B161" s="285">
        <v>0</v>
      </c>
      <c r="C161" s="285">
        <v>0</v>
      </c>
      <c r="D161" s="285">
        <v>0</v>
      </c>
    </row>
    <row r="162" spans="1:4">
      <c r="A162" s="284" t="s">
        <v>1004</v>
      </c>
      <c r="B162" s="285">
        <v>0</v>
      </c>
      <c r="C162" s="285">
        <v>0</v>
      </c>
      <c r="D162" s="285">
        <v>0</v>
      </c>
    </row>
    <row r="163" spans="1:4">
      <c r="A163" s="286" t="s">
        <v>1005</v>
      </c>
      <c r="B163" s="287">
        <v>152827</v>
      </c>
      <c r="C163" s="287">
        <v>0</v>
      </c>
      <c r="D163" s="287">
        <v>40000</v>
      </c>
    </row>
    <row r="164" spans="1:4">
      <c r="A164" s="286" t="s">
        <v>1006</v>
      </c>
      <c r="B164" s="287">
        <v>8905608</v>
      </c>
      <c r="C164" s="287">
        <v>0</v>
      </c>
      <c r="D164" s="287">
        <v>4079841</v>
      </c>
    </row>
    <row r="165" spans="1:4" ht="25.5">
      <c r="A165" s="284" t="s">
        <v>1007</v>
      </c>
      <c r="B165" s="285">
        <v>0</v>
      </c>
      <c r="C165" s="285">
        <v>0</v>
      </c>
      <c r="D165" s="285">
        <v>0</v>
      </c>
    </row>
    <row r="166" spans="1:4">
      <c r="A166" s="284" t="s">
        <v>1008</v>
      </c>
      <c r="B166" s="285"/>
      <c r="C166" s="285">
        <v>0</v>
      </c>
      <c r="D166" s="285"/>
    </row>
    <row r="167" spans="1:4" ht="25.5">
      <c r="A167" s="284" t="s">
        <v>1009</v>
      </c>
      <c r="B167" s="285">
        <v>0</v>
      </c>
      <c r="C167" s="285">
        <v>0</v>
      </c>
      <c r="D167" s="285">
        <v>0</v>
      </c>
    </row>
    <row r="168" spans="1:4">
      <c r="A168" s="284" t="s">
        <v>1010</v>
      </c>
      <c r="B168" s="285">
        <v>0</v>
      </c>
      <c r="C168" s="285">
        <v>0</v>
      </c>
      <c r="D168" s="285">
        <v>0</v>
      </c>
    </row>
    <row r="169" spans="1:4" ht="25.5">
      <c r="A169" s="286" t="s">
        <v>1011</v>
      </c>
      <c r="B169" s="287">
        <v>0</v>
      </c>
      <c r="C169" s="287">
        <v>0</v>
      </c>
      <c r="D169" s="287">
        <v>0</v>
      </c>
    </row>
    <row r="170" spans="1:4">
      <c r="A170" s="284" t="s">
        <v>1012</v>
      </c>
      <c r="B170" s="285">
        <v>0</v>
      </c>
      <c r="C170" s="285">
        <v>0</v>
      </c>
      <c r="D170" s="285">
        <v>0</v>
      </c>
    </row>
    <row r="171" spans="1:4">
      <c r="A171" s="284" t="s">
        <v>1013</v>
      </c>
      <c r="B171" s="285">
        <v>0</v>
      </c>
      <c r="C171" s="285">
        <v>0</v>
      </c>
      <c r="D171" s="285">
        <v>0</v>
      </c>
    </row>
    <row r="172" spans="1:4">
      <c r="A172" s="286" t="s">
        <v>1014</v>
      </c>
      <c r="B172" s="287">
        <v>0</v>
      </c>
      <c r="C172" s="287">
        <v>0</v>
      </c>
      <c r="D172" s="287">
        <v>0</v>
      </c>
    </row>
    <row r="173" spans="1:4">
      <c r="A173" s="284" t="s">
        <v>1015</v>
      </c>
      <c r="B173" s="285">
        <v>0</v>
      </c>
      <c r="C173" s="285">
        <v>0</v>
      </c>
      <c r="D173" s="285">
        <v>0</v>
      </c>
    </row>
    <row r="174" spans="1:4" ht="25.5">
      <c r="A174" s="284" t="s">
        <v>1016</v>
      </c>
      <c r="B174" s="285">
        <v>0</v>
      </c>
      <c r="C174" s="285">
        <v>0</v>
      </c>
      <c r="D174" s="285">
        <v>0</v>
      </c>
    </row>
    <row r="175" spans="1:4">
      <c r="A175" s="286" t="s">
        <v>1017</v>
      </c>
      <c r="B175" s="287">
        <v>0</v>
      </c>
      <c r="C175" s="287">
        <v>0</v>
      </c>
      <c r="D175" s="287">
        <v>0</v>
      </c>
    </row>
    <row r="176" spans="1:4">
      <c r="A176" s="286" t="s">
        <v>1018</v>
      </c>
      <c r="B176" s="287">
        <v>0</v>
      </c>
      <c r="C176" s="287">
        <v>0</v>
      </c>
      <c r="D176" s="287">
        <v>0</v>
      </c>
    </row>
    <row r="177" spans="1:4">
      <c r="A177" s="284" t="s">
        <v>1019</v>
      </c>
      <c r="B177" s="285">
        <v>0</v>
      </c>
      <c r="C177" s="285">
        <v>0</v>
      </c>
      <c r="D177" s="285">
        <v>0</v>
      </c>
    </row>
    <row r="178" spans="1:4">
      <c r="A178" s="284" t="s">
        <v>1020</v>
      </c>
      <c r="B178" s="285">
        <v>0</v>
      </c>
      <c r="C178" s="285">
        <v>0</v>
      </c>
      <c r="D178" s="285">
        <v>0</v>
      </c>
    </row>
    <row r="179" spans="1:4">
      <c r="A179" s="284" t="s">
        <v>1021</v>
      </c>
      <c r="B179" s="285">
        <v>0</v>
      </c>
      <c r="C179" s="285">
        <v>0</v>
      </c>
      <c r="D179" s="285">
        <v>0</v>
      </c>
    </row>
    <row r="180" spans="1:4">
      <c r="A180" s="286" t="s">
        <v>1022</v>
      </c>
      <c r="B180" s="287">
        <v>0</v>
      </c>
      <c r="C180" s="287">
        <v>0</v>
      </c>
      <c r="D180" s="287">
        <v>0</v>
      </c>
    </row>
    <row r="181" spans="1:4">
      <c r="A181" s="286" t="s">
        <v>1023</v>
      </c>
      <c r="B181" s="287">
        <v>302271549</v>
      </c>
      <c r="C181" s="287">
        <v>0</v>
      </c>
      <c r="D181" s="287">
        <v>315947492</v>
      </c>
    </row>
    <row r="182" spans="1:4">
      <c r="A182" s="284" t="s">
        <v>1024</v>
      </c>
      <c r="B182" s="285">
        <v>193165114</v>
      </c>
      <c r="C182" s="285">
        <v>0</v>
      </c>
      <c r="D182" s="285">
        <v>193165114</v>
      </c>
    </row>
    <row r="183" spans="1:4">
      <c r="A183" s="284" t="s">
        <v>1025</v>
      </c>
      <c r="B183" s="285">
        <v>0</v>
      </c>
      <c r="C183" s="285">
        <v>0</v>
      </c>
      <c r="D183" s="285">
        <v>0</v>
      </c>
    </row>
    <row r="184" spans="1:4">
      <c r="A184" s="284" t="s">
        <v>1026</v>
      </c>
      <c r="B184" s="285">
        <v>0</v>
      </c>
      <c r="C184" s="285">
        <v>0</v>
      </c>
      <c r="D184" s="285">
        <v>0</v>
      </c>
    </row>
    <row r="185" spans="1:4" ht="25.5">
      <c r="A185" s="284" t="s">
        <v>1027</v>
      </c>
      <c r="B185" s="285">
        <v>0</v>
      </c>
      <c r="C185" s="285">
        <v>0</v>
      </c>
      <c r="D185" s="285">
        <v>0</v>
      </c>
    </row>
    <row r="186" spans="1:4">
      <c r="A186" s="284" t="s">
        <v>1028</v>
      </c>
      <c r="B186" s="285">
        <v>0</v>
      </c>
      <c r="C186" s="285">
        <v>0</v>
      </c>
      <c r="D186" s="285">
        <v>0</v>
      </c>
    </row>
    <row r="187" spans="1:4">
      <c r="A187" s="286" t="s">
        <v>1029</v>
      </c>
      <c r="B187" s="287">
        <v>6403342</v>
      </c>
      <c r="C187" s="287">
        <v>0</v>
      </c>
      <c r="D187" s="287">
        <v>6403342</v>
      </c>
    </row>
    <row r="188" spans="1:4">
      <c r="A188" s="284" t="s">
        <v>1030</v>
      </c>
      <c r="B188" s="285">
        <v>88510561</v>
      </c>
      <c r="C188" s="285">
        <v>0</v>
      </c>
      <c r="D188" s="285">
        <v>53769407</v>
      </c>
    </row>
    <row r="189" spans="1:4">
      <c r="A189" s="284" t="s">
        <v>1031</v>
      </c>
      <c r="B189" s="285">
        <v>0</v>
      </c>
      <c r="C189" s="285">
        <v>0</v>
      </c>
      <c r="D189" s="285">
        <v>0</v>
      </c>
    </row>
    <row r="190" spans="1:4">
      <c r="A190" s="284" t="s">
        <v>1032</v>
      </c>
      <c r="B190" s="285">
        <v>-34741154</v>
      </c>
      <c r="C190" s="285">
        <v>0</v>
      </c>
      <c r="D190" s="285">
        <v>50324337</v>
      </c>
    </row>
    <row r="191" spans="1:4">
      <c r="A191" s="286" t="s">
        <v>1033</v>
      </c>
      <c r="B191" s="287">
        <v>253337863</v>
      </c>
      <c r="C191" s="287">
        <v>0</v>
      </c>
      <c r="D191" s="287">
        <v>303662200</v>
      </c>
    </row>
    <row r="192" spans="1:4">
      <c r="A192" s="284" t="s">
        <v>1034</v>
      </c>
      <c r="B192" s="285">
        <v>0</v>
      </c>
      <c r="C192" s="285">
        <v>0</v>
      </c>
      <c r="D192" s="285">
        <v>0</v>
      </c>
    </row>
    <row r="193" spans="1:4" ht="25.5">
      <c r="A193" s="284" t="s">
        <v>1035</v>
      </c>
      <c r="B193" s="285">
        <v>0</v>
      </c>
      <c r="C193" s="285">
        <v>0</v>
      </c>
      <c r="D193" s="285">
        <v>0</v>
      </c>
    </row>
    <row r="194" spans="1:4">
      <c r="A194" s="284" t="s">
        <v>1036</v>
      </c>
      <c r="B194" s="285">
        <v>23404</v>
      </c>
      <c r="C194" s="285">
        <v>0</v>
      </c>
      <c r="D194" s="285">
        <v>0</v>
      </c>
    </row>
    <row r="195" spans="1:4">
      <c r="A195" s="284" t="s">
        <v>1037</v>
      </c>
      <c r="B195" s="285">
        <v>0</v>
      </c>
      <c r="C195" s="285">
        <v>0</v>
      </c>
      <c r="D195" s="285">
        <v>0</v>
      </c>
    </row>
    <row r="196" spans="1:4" ht="25.5">
      <c r="A196" s="284" t="s">
        <v>1038</v>
      </c>
      <c r="B196" s="285">
        <v>0</v>
      </c>
      <c r="C196" s="285">
        <v>0</v>
      </c>
      <c r="D196" s="285">
        <v>0</v>
      </c>
    </row>
    <row r="197" spans="1:4" ht="25.5">
      <c r="A197" s="284" t="s">
        <v>1039</v>
      </c>
      <c r="B197" s="285">
        <v>0</v>
      </c>
      <c r="C197" s="285">
        <v>0</v>
      </c>
      <c r="D197" s="285">
        <v>0</v>
      </c>
    </row>
    <row r="198" spans="1:4" ht="25.5">
      <c r="A198" s="284" t="s">
        <v>1040</v>
      </c>
      <c r="B198" s="285">
        <v>0</v>
      </c>
      <c r="C198" s="285">
        <v>0</v>
      </c>
      <c r="D198" s="285">
        <v>0</v>
      </c>
    </row>
    <row r="199" spans="1:4">
      <c r="A199" s="284" t="s">
        <v>1041</v>
      </c>
      <c r="B199" s="285">
        <v>0</v>
      </c>
      <c r="C199" s="285">
        <v>0</v>
      </c>
      <c r="D199" s="285">
        <v>0</v>
      </c>
    </row>
    <row r="200" spans="1:4">
      <c r="A200" s="284" t="s">
        <v>1042</v>
      </c>
      <c r="B200" s="285">
        <v>0</v>
      </c>
      <c r="C200" s="285">
        <v>0</v>
      </c>
      <c r="D200" s="285">
        <v>0</v>
      </c>
    </row>
    <row r="201" spans="1:4" ht="25.5">
      <c r="A201" s="284" t="s">
        <v>1043</v>
      </c>
      <c r="B201" s="285">
        <v>0</v>
      </c>
      <c r="C201" s="285">
        <v>0</v>
      </c>
      <c r="D201" s="285">
        <v>0</v>
      </c>
    </row>
    <row r="202" spans="1:4" ht="25.5">
      <c r="A202" s="284" t="s">
        <v>1044</v>
      </c>
      <c r="B202" s="285">
        <v>0</v>
      </c>
      <c r="C202" s="285">
        <v>0</v>
      </c>
      <c r="D202" s="285">
        <v>0</v>
      </c>
    </row>
    <row r="203" spans="1:4" ht="25.5">
      <c r="A203" s="284" t="s">
        <v>1045</v>
      </c>
      <c r="B203" s="285">
        <v>0</v>
      </c>
      <c r="C203" s="285">
        <v>0</v>
      </c>
      <c r="D203" s="285">
        <v>0</v>
      </c>
    </row>
    <row r="204" spans="1:4" ht="25.5">
      <c r="A204" s="284" t="s">
        <v>1046</v>
      </c>
      <c r="B204" s="285"/>
      <c r="C204" s="285">
        <v>0</v>
      </c>
      <c r="D204" s="285"/>
    </row>
    <row r="205" spans="1:4" ht="25.5">
      <c r="A205" s="284" t="s">
        <v>1047</v>
      </c>
      <c r="B205" s="285">
        <v>0</v>
      </c>
      <c r="C205" s="285">
        <v>0</v>
      </c>
      <c r="D205" s="285">
        <v>0</v>
      </c>
    </row>
    <row r="206" spans="1:4" ht="25.5">
      <c r="A206" s="284" t="s">
        <v>1048</v>
      </c>
      <c r="B206" s="285">
        <v>0</v>
      </c>
      <c r="C206" s="285">
        <v>0</v>
      </c>
      <c r="D206" s="285">
        <v>0</v>
      </c>
    </row>
    <row r="207" spans="1:4" ht="25.5">
      <c r="A207" s="284" t="s">
        <v>1049</v>
      </c>
      <c r="B207" s="285">
        <v>0</v>
      </c>
      <c r="C207" s="285">
        <v>0</v>
      </c>
      <c r="D207" s="285">
        <v>0</v>
      </c>
    </row>
    <row r="208" spans="1:4" ht="25.5">
      <c r="A208" s="284" t="s">
        <v>1050</v>
      </c>
      <c r="B208" s="285">
        <v>0</v>
      </c>
      <c r="C208" s="285">
        <v>0</v>
      </c>
      <c r="D208" s="285">
        <v>0</v>
      </c>
    </row>
    <row r="209" spans="1:4" ht="25.5">
      <c r="A209" s="284" t="s">
        <v>1051</v>
      </c>
      <c r="B209" s="285">
        <v>0</v>
      </c>
      <c r="C209" s="285">
        <v>0</v>
      </c>
      <c r="D209" s="285">
        <v>0</v>
      </c>
    </row>
    <row r="210" spans="1:4" ht="25.5">
      <c r="A210" s="284" t="s">
        <v>1052</v>
      </c>
      <c r="B210" s="285">
        <v>0</v>
      </c>
      <c r="C210" s="285">
        <v>0</v>
      </c>
      <c r="D210" s="285">
        <v>0</v>
      </c>
    </row>
    <row r="211" spans="1:4" ht="25.5">
      <c r="A211" s="284" t="s">
        <v>1053</v>
      </c>
      <c r="B211" s="285">
        <v>0</v>
      </c>
      <c r="C211" s="285">
        <v>0</v>
      </c>
      <c r="D211" s="285">
        <v>0</v>
      </c>
    </row>
    <row r="212" spans="1:4" ht="25.5">
      <c r="A212" s="284" t="s">
        <v>1054</v>
      </c>
      <c r="B212" s="285">
        <v>0</v>
      </c>
      <c r="C212" s="285">
        <v>0</v>
      </c>
      <c r="D212" s="285">
        <v>0</v>
      </c>
    </row>
    <row r="213" spans="1:4" ht="25.5">
      <c r="A213" s="284" t="s">
        <v>1055</v>
      </c>
      <c r="B213" s="285">
        <v>0</v>
      </c>
      <c r="C213" s="285">
        <v>0</v>
      </c>
      <c r="D213" s="285">
        <v>0</v>
      </c>
    </row>
    <row r="214" spans="1:4" ht="25.5">
      <c r="A214" s="284" t="s">
        <v>1056</v>
      </c>
      <c r="B214" s="285">
        <v>0</v>
      </c>
      <c r="C214" s="285">
        <v>0</v>
      </c>
      <c r="D214" s="285">
        <v>0</v>
      </c>
    </row>
    <row r="215" spans="1:4" ht="25.5">
      <c r="A215" s="284" t="s">
        <v>1057</v>
      </c>
      <c r="B215" s="285">
        <v>0</v>
      </c>
      <c r="C215" s="285">
        <v>0</v>
      </c>
      <c r="D215" s="285">
        <v>0</v>
      </c>
    </row>
    <row r="216" spans="1:4">
      <c r="A216" s="284" t="s">
        <v>1058</v>
      </c>
      <c r="B216" s="285">
        <v>0</v>
      </c>
      <c r="C216" s="285">
        <v>0</v>
      </c>
      <c r="D216" s="285">
        <v>0</v>
      </c>
    </row>
    <row r="217" spans="1:4">
      <c r="A217" s="286" t="s">
        <v>1059</v>
      </c>
      <c r="B217" s="287">
        <v>23404</v>
      </c>
      <c r="C217" s="287">
        <v>0</v>
      </c>
      <c r="D217" s="287">
        <v>0</v>
      </c>
    </row>
    <row r="218" spans="1:4">
      <c r="A218" s="284" t="s">
        <v>1060</v>
      </c>
      <c r="B218" s="285">
        <v>0</v>
      </c>
      <c r="C218" s="285">
        <v>0</v>
      </c>
      <c r="D218" s="285">
        <v>0</v>
      </c>
    </row>
    <row r="219" spans="1:4" ht="25.5">
      <c r="A219" s="284" t="s">
        <v>1061</v>
      </c>
      <c r="B219" s="285">
        <v>0</v>
      </c>
      <c r="C219" s="285">
        <v>0</v>
      </c>
      <c r="D219" s="285">
        <v>0</v>
      </c>
    </row>
    <row r="220" spans="1:4">
      <c r="A220" s="284" t="s">
        <v>1062</v>
      </c>
      <c r="B220" s="285">
        <v>0</v>
      </c>
      <c r="C220" s="285">
        <v>0</v>
      </c>
      <c r="D220" s="285">
        <v>0</v>
      </c>
    </row>
    <row r="221" spans="1:4" ht="25.5">
      <c r="A221" s="284" t="s">
        <v>1063</v>
      </c>
      <c r="B221" s="285">
        <v>0</v>
      </c>
      <c r="C221" s="285">
        <v>0</v>
      </c>
      <c r="D221" s="285">
        <v>0</v>
      </c>
    </row>
    <row r="222" spans="1:4" ht="25.5">
      <c r="A222" s="284" t="s">
        <v>1064</v>
      </c>
      <c r="B222" s="285">
        <v>0</v>
      </c>
      <c r="C222" s="285">
        <v>0</v>
      </c>
      <c r="D222" s="285">
        <v>0</v>
      </c>
    </row>
    <row r="223" spans="1:4" ht="25.5">
      <c r="A223" s="284" t="s">
        <v>1065</v>
      </c>
      <c r="B223" s="285">
        <v>0</v>
      </c>
      <c r="C223" s="285">
        <v>0</v>
      </c>
      <c r="D223" s="285">
        <v>0</v>
      </c>
    </row>
    <row r="224" spans="1:4" ht="25.5">
      <c r="A224" s="284" t="s">
        <v>1066</v>
      </c>
      <c r="B224" s="285">
        <v>0</v>
      </c>
      <c r="C224" s="285">
        <v>0</v>
      </c>
      <c r="D224" s="285">
        <v>0</v>
      </c>
    </row>
    <row r="225" spans="1:4">
      <c r="A225" s="284" t="s">
        <v>1067</v>
      </c>
      <c r="B225" s="285">
        <v>0</v>
      </c>
      <c r="C225" s="285">
        <v>0</v>
      </c>
      <c r="D225" s="285">
        <v>0</v>
      </c>
    </row>
    <row r="226" spans="1:4">
      <c r="A226" s="284" t="s">
        <v>1068</v>
      </c>
      <c r="B226" s="285">
        <v>0</v>
      </c>
      <c r="C226" s="285">
        <v>0</v>
      </c>
      <c r="D226" s="285">
        <v>0</v>
      </c>
    </row>
    <row r="227" spans="1:4" ht="25.5">
      <c r="A227" s="284" t="s">
        <v>1069</v>
      </c>
      <c r="B227" s="285">
        <v>0</v>
      </c>
      <c r="C227" s="285">
        <v>0</v>
      </c>
      <c r="D227" s="285">
        <v>0</v>
      </c>
    </row>
    <row r="228" spans="1:4" ht="25.5">
      <c r="A228" s="284" t="s">
        <v>1070</v>
      </c>
      <c r="B228" s="285">
        <v>0</v>
      </c>
      <c r="C228" s="285">
        <v>0</v>
      </c>
      <c r="D228" s="285">
        <v>0</v>
      </c>
    </row>
    <row r="229" spans="1:4" ht="25.5">
      <c r="A229" s="284" t="s">
        <v>1071</v>
      </c>
      <c r="B229" s="285">
        <v>0</v>
      </c>
      <c r="C229" s="285">
        <v>0</v>
      </c>
      <c r="D229" s="285">
        <v>0</v>
      </c>
    </row>
    <row r="230" spans="1:4" ht="25.5">
      <c r="A230" s="284" t="s">
        <v>1072</v>
      </c>
      <c r="B230" s="285">
        <v>46740549</v>
      </c>
      <c r="C230" s="285">
        <v>0</v>
      </c>
      <c r="D230" s="285">
        <v>1689230</v>
      </c>
    </row>
    <row r="231" spans="1:4" ht="25.5">
      <c r="A231" s="284" t="s">
        <v>1073</v>
      </c>
      <c r="B231" s="285">
        <v>45078751</v>
      </c>
      <c r="C231" s="285">
        <v>0</v>
      </c>
      <c r="D231" s="285">
        <v>0</v>
      </c>
    </row>
    <row r="232" spans="1:4" ht="25.5">
      <c r="A232" s="284" t="s">
        <v>1074</v>
      </c>
      <c r="B232" s="285">
        <v>0</v>
      </c>
      <c r="C232" s="285">
        <v>0</v>
      </c>
      <c r="D232" s="285">
        <v>0</v>
      </c>
    </row>
    <row r="233" spans="1:4" ht="25.5">
      <c r="A233" s="284" t="s">
        <v>1075</v>
      </c>
      <c r="B233" s="285">
        <v>0</v>
      </c>
      <c r="C233" s="285">
        <v>0</v>
      </c>
      <c r="D233" s="285">
        <v>0</v>
      </c>
    </row>
    <row r="234" spans="1:4" ht="25.5">
      <c r="A234" s="284" t="s">
        <v>1076</v>
      </c>
      <c r="B234" s="285">
        <v>0</v>
      </c>
      <c r="C234" s="285">
        <v>0</v>
      </c>
      <c r="D234" s="285">
        <v>0</v>
      </c>
    </row>
    <row r="235" spans="1:4" ht="25.5">
      <c r="A235" s="284" t="s">
        <v>1077</v>
      </c>
      <c r="B235" s="285">
        <v>1661798</v>
      </c>
      <c r="C235" s="285">
        <v>0</v>
      </c>
      <c r="D235" s="285">
        <v>1689230</v>
      </c>
    </row>
    <row r="236" spans="1:4" ht="25.5">
      <c r="A236" s="284" t="s">
        <v>1078</v>
      </c>
      <c r="B236" s="285">
        <v>0</v>
      </c>
      <c r="C236" s="285">
        <v>0</v>
      </c>
      <c r="D236" s="285">
        <v>0</v>
      </c>
    </row>
    <row r="237" spans="1:4" ht="25.5">
      <c r="A237" s="284" t="s">
        <v>1079</v>
      </c>
      <c r="B237" s="285">
        <v>0</v>
      </c>
      <c r="C237" s="285">
        <v>0</v>
      </c>
      <c r="D237" s="285">
        <v>0</v>
      </c>
    </row>
    <row r="238" spans="1:4" ht="25.5">
      <c r="A238" s="284" t="s">
        <v>1080</v>
      </c>
      <c r="B238" s="285">
        <v>0</v>
      </c>
      <c r="C238" s="285">
        <v>0</v>
      </c>
      <c r="D238" s="285">
        <v>0</v>
      </c>
    </row>
    <row r="239" spans="1:4" ht="25.5">
      <c r="A239" s="284" t="s">
        <v>1081</v>
      </c>
      <c r="B239" s="285">
        <v>0</v>
      </c>
      <c r="C239" s="285">
        <v>0</v>
      </c>
      <c r="D239" s="285">
        <v>0</v>
      </c>
    </row>
    <row r="240" spans="1:4">
      <c r="A240" s="284" t="s">
        <v>1082</v>
      </c>
      <c r="B240" s="285">
        <v>0</v>
      </c>
      <c r="C240" s="285">
        <v>0</v>
      </c>
      <c r="D240" s="285">
        <v>0</v>
      </c>
    </row>
    <row r="241" spans="1:4">
      <c r="A241" s="286" t="s">
        <v>1083</v>
      </c>
      <c r="B241" s="287">
        <v>46740549</v>
      </c>
      <c r="C241" s="287">
        <v>0</v>
      </c>
      <c r="D241" s="287">
        <v>1689230</v>
      </c>
    </row>
    <row r="242" spans="1:4">
      <c r="A242" s="284" t="s">
        <v>1084</v>
      </c>
      <c r="B242" s="285">
        <v>858170</v>
      </c>
      <c r="C242" s="285">
        <v>0</v>
      </c>
      <c r="D242" s="285">
        <v>482937</v>
      </c>
    </row>
    <row r="243" spans="1:4">
      <c r="A243" s="284" t="s">
        <v>1085</v>
      </c>
      <c r="B243" s="285">
        <v>0</v>
      </c>
      <c r="C243" s="285">
        <v>0</v>
      </c>
      <c r="D243" s="285">
        <v>0</v>
      </c>
    </row>
    <row r="244" spans="1:4">
      <c r="A244" s="284" t="s">
        <v>1086</v>
      </c>
      <c r="B244" s="285">
        <v>13968</v>
      </c>
      <c r="C244" s="285">
        <v>0</v>
      </c>
      <c r="D244" s="285">
        <v>0</v>
      </c>
    </row>
    <row r="245" spans="1:4">
      <c r="A245" s="284" t="s">
        <v>1087</v>
      </c>
      <c r="B245" s="285">
        <v>0</v>
      </c>
      <c r="C245" s="285">
        <v>0</v>
      </c>
      <c r="D245" s="285">
        <v>0</v>
      </c>
    </row>
    <row r="246" spans="1:4" ht="25.5">
      <c r="A246" s="284" t="s">
        <v>1088</v>
      </c>
      <c r="B246" s="285">
        <v>0</v>
      </c>
      <c r="C246" s="285">
        <v>0</v>
      </c>
      <c r="D246" s="285">
        <v>0</v>
      </c>
    </row>
    <row r="247" spans="1:4" ht="25.5">
      <c r="A247" s="284" t="s">
        <v>1089</v>
      </c>
      <c r="B247" s="285">
        <v>0</v>
      </c>
      <c r="C247" s="285">
        <v>0</v>
      </c>
      <c r="D247" s="285">
        <v>0</v>
      </c>
    </row>
    <row r="248" spans="1:4" ht="25.5">
      <c r="A248" s="284" t="s">
        <v>1090</v>
      </c>
      <c r="B248" s="285">
        <v>0</v>
      </c>
      <c r="C248" s="285">
        <v>0</v>
      </c>
      <c r="D248" s="285">
        <v>0</v>
      </c>
    </row>
    <row r="249" spans="1:4">
      <c r="A249" s="284" t="s">
        <v>1091</v>
      </c>
      <c r="B249" s="285">
        <v>0</v>
      </c>
      <c r="C249" s="285">
        <v>0</v>
      </c>
      <c r="D249" s="285">
        <v>2125649</v>
      </c>
    </row>
    <row r="250" spans="1:4">
      <c r="A250" s="284" t="s">
        <v>1092</v>
      </c>
      <c r="B250" s="285">
        <v>0</v>
      </c>
      <c r="C250" s="285">
        <v>0</v>
      </c>
      <c r="D250" s="285">
        <v>0</v>
      </c>
    </row>
    <row r="251" spans="1:4">
      <c r="A251" s="284" t="s">
        <v>1093</v>
      </c>
      <c r="B251" s="285">
        <v>0</v>
      </c>
      <c r="C251" s="285">
        <v>0</v>
      </c>
      <c r="D251" s="285">
        <v>0</v>
      </c>
    </row>
    <row r="252" spans="1:4">
      <c r="A252" s="286" t="s">
        <v>1094</v>
      </c>
      <c r="B252" s="287">
        <v>872138</v>
      </c>
      <c r="C252" s="287">
        <v>0</v>
      </c>
      <c r="D252" s="287">
        <v>2608586</v>
      </c>
    </row>
    <row r="253" spans="1:4">
      <c r="A253" s="286" t="s">
        <v>1095</v>
      </c>
      <c r="B253" s="287">
        <v>47636091</v>
      </c>
      <c r="C253" s="287">
        <v>0</v>
      </c>
      <c r="D253" s="287">
        <v>4297816</v>
      </c>
    </row>
    <row r="254" spans="1:4">
      <c r="A254" s="286" t="s">
        <v>1096</v>
      </c>
      <c r="B254" s="287">
        <v>0</v>
      </c>
      <c r="C254" s="287">
        <v>0</v>
      </c>
      <c r="D254" s="287">
        <v>0</v>
      </c>
    </row>
    <row r="255" spans="1:4">
      <c r="A255" s="284" t="s">
        <v>1097</v>
      </c>
      <c r="B255" s="285">
        <v>0</v>
      </c>
      <c r="C255" s="285">
        <v>0</v>
      </c>
      <c r="D255" s="285">
        <v>0</v>
      </c>
    </row>
    <row r="256" spans="1:4">
      <c r="A256" s="284" t="s">
        <v>1098</v>
      </c>
      <c r="B256" s="285">
        <v>1297595</v>
      </c>
      <c r="C256" s="285">
        <v>0</v>
      </c>
      <c r="D256" s="285">
        <v>1360013</v>
      </c>
    </row>
    <row r="257" spans="1:4">
      <c r="A257" s="284" t="s">
        <v>1099</v>
      </c>
      <c r="B257" s="285">
        <v>0</v>
      </c>
      <c r="C257" s="285">
        <v>0</v>
      </c>
      <c r="D257" s="285">
        <v>6627463</v>
      </c>
    </row>
    <row r="258" spans="1:4">
      <c r="A258" s="286" t="s">
        <v>1100</v>
      </c>
      <c r="B258" s="287">
        <v>1297595</v>
      </c>
      <c r="C258" s="287">
        <v>0</v>
      </c>
      <c r="D258" s="287">
        <v>7987476</v>
      </c>
    </row>
    <row r="259" spans="1:4">
      <c r="A259" s="286" t="s">
        <v>1101</v>
      </c>
      <c r="B259" s="287">
        <v>302271549</v>
      </c>
      <c r="C259" s="287">
        <v>0</v>
      </c>
      <c r="D259" s="287">
        <v>315947492</v>
      </c>
    </row>
  </sheetData>
  <mergeCells count="3">
    <mergeCell ref="A1:D1"/>
    <mergeCell ref="A2:D2"/>
    <mergeCell ref="B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87" fitToHeight="2" orientation="portrait" r:id="rId1"/>
  <headerFooter>
    <oddHeader>&amp;C5/2021.(V.26.) önkormányzati rendelete 20. számú melléklete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175"/>
  <sheetViews>
    <sheetView view="pageLayout" topLeftCell="A92" zoomScaleNormal="100" workbookViewId="0">
      <selection activeCell="C105" sqref="C105"/>
    </sheetView>
  </sheetViews>
  <sheetFormatPr defaultRowHeight="15"/>
  <cols>
    <col min="1" max="1" width="85.85546875" customWidth="1"/>
    <col min="2" max="2" width="13.42578125" customWidth="1"/>
    <col min="3" max="3" width="18.5703125" customWidth="1"/>
    <col min="4" max="4" width="16.85546875" customWidth="1"/>
  </cols>
  <sheetData>
    <row r="1" spans="1:8">
      <c r="A1" s="93" t="s">
        <v>117</v>
      </c>
    </row>
    <row r="2" spans="1:8" ht="22.5" customHeight="1">
      <c r="A2" s="304" t="s">
        <v>1116</v>
      </c>
      <c r="B2" s="305"/>
      <c r="C2" s="305"/>
      <c r="D2" s="305"/>
      <c r="E2" s="80"/>
      <c r="F2" s="1"/>
      <c r="G2" s="1"/>
      <c r="H2" s="1"/>
    </row>
    <row r="3" spans="1:8" ht="24" customHeight="1">
      <c r="A3" s="307" t="s">
        <v>796</v>
      </c>
      <c r="B3" s="305"/>
      <c r="C3" s="305"/>
      <c r="D3" s="305"/>
      <c r="E3" s="62"/>
      <c r="F3" s="1"/>
      <c r="G3" s="1"/>
      <c r="H3" s="1"/>
    </row>
    <row r="4" spans="1:8" ht="24" customHeight="1">
      <c r="A4" s="350" t="s">
        <v>1107</v>
      </c>
      <c r="B4" s="350"/>
      <c r="C4" s="350"/>
      <c r="D4" s="350"/>
      <c r="E4" s="62"/>
      <c r="F4" s="1"/>
      <c r="G4" s="1"/>
      <c r="H4" s="1"/>
    </row>
    <row r="5" spans="1:8">
      <c r="A5" s="82" t="s">
        <v>107</v>
      </c>
      <c r="B5" s="4"/>
      <c r="C5" s="4"/>
      <c r="D5" s="4"/>
      <c r="E5" s="4"/>
    </row>
    <row r="6" spans="1:8" ht="26.25">
      <c r="A6" s="40" t="s">
        <v>725</v>
      </c>
      <c r="B6" s="63" t="s">
        <v>96</v>
      </c>
      <c r="C6" s="63" t="s">
        <v>94</v>
      </c>
      <c r="D6" s="63" t="s">
        <v>95</v>
      </c>
      <c r="E6" s="4"/>
    </row>
    <row r="7" spans="1:8">
      <c r="A7" s="124" t="s">
        <v>122</v>
      </c>
      <c r="B7" s="161"/>
      <c r="C7" s="161"/>
      <c r="D7" s="161"/>
      <c r="E7" s="4"/>
    </row>
    <row r="8" spans="1:8">
      <c r="A8" s="88" t="s">
        <v>21</v>
      </c>
      <c r="B8" s="162"/>
      <c r="C8" s="162"/>
      <c r="D8" s="162"/>
      <c r="E8" s="4"/>
    </row>
    <row r="9" spans="1:8">
      <c r="A9" s="87" t="s">
        <v>90</v>
      </c>
      <c r="B9" s="162"/>
      <c r="C9" s="162"/>
      <c r="D9" s="162"/>
      <c r="E9" s="4"/>
    </row>
    <row r="10" spans="1:8">
      <c r="A10" s="87" t="s">
        <v>91</v>
      </c>
      <c r="B10" s="162"/>
      <c r="C10" s="162"/>
      <c r="D10" s="162"/>
      <c r="E10" s="4"/>
    </row>
    <row r="11" spans="1:8">
      <c r="A11" s="87" t="s">
        <v>92</v>
      </c>
      <c r="B11" s="162"/>
      <c r="C11" s="162"/>
      <c r="D11" s="162"/>
      <c r="E11" s="4"/>
    </row>
    <row r="12" spans="1:8">
      <c r="A12" s="87" t="s">
        <v>93</v>
      </c>
      <c r="B12" s="162"/>
      <c r="C12" s="162"/>
      <c r="D12" s="162"/>
      <c r="E12" s="4"/>
    </row>
    <row r="13" spans="1:8">
      <c r="A13" s="87" t="s">
        <v>97</v>
      </c>
      <c r="B13" s="162"/>
      <c r="C13" s="162"/>
      <c r="D13" s="162"/>
      <c r="E13" s="4"/>
    </row>
    <row r="14" spans="1:8">
      <c r="A14" s="87" t="s">
        <v>98</v>
      </c>
      <c r="B14" s="162"/>
      <c r="C14" s="162"/>
      <c r="D14" s="162"/>
      <c r="E14" s="4"/>
    </row>
    <row r="15" spans="1:8">
      <c r="A15" s="88" t="s">
        <v>22</v>
      </c>
      <c r="B15" s="162">
        <f>SUM(B16:B18)</f>
        <v>4894495</v>
      </c>
      <c r="C15" s="162">
        <v>4894495</v>
      </c>
      <c r="D15" s="162">
        <v>0</v>
      </c>
      <c r="E15" s="4"/>
    </row>
    <row r="16" spans="1:8">
      <c r="A16" s="87" t="s">
        <v>90</v>
      </c>
      <c r="B16" s="162"/>
      <c r="C16" s="162"/>
      <c r="D16" s="163">
        <f>B16-C16</f>
        <v>0</v>
      </c>
      <c r="E16" s="4"/>
    </row>
    <row r="17" spans="1:5">
      <c r="A17" s="87" t="s">
        <v>91</v>
      </c>
      <c r="B17" s="162"/>
      <c r="C17" s="162"/>
      <c r="D17" s="163">
        <f>B17-C17</f>
        <v>0</v>
      </c>
      <c r="E17" s="4"/>
    </row>
    <row r="18" spans="1:5">
      <c r="A18" s="87" t="s">
        <v>92</v>
      </c>
      <c r="B18" s="162">
        <v>4894495</v>
      </c>
      <c r="C18" s="162">
        <v>4894495</v>
      </c>
      <c r="D18" s="163">
        <v>0</v>
      </c>
      <c r="E18" s="4"/>
    </row>
    <row r="19" spans="1:5">
      <c r="A19" s="87" t="s">
        <v>93</v>
      </c>
      <c r="B19" s="162"/>
      <c r="C19" s="162"/>
      <c r="D19" s="163">
        <f>B19-C19</f>
        <v>0</v>
      </c>
      <c r="E19" s="4"/>
    </row>
    <row r="20" spans="1:5">
      <c r="A20" s="87" t="s">
        <v>97</v>
      </c>
      <c r="B20" s="162">
        <v>4894495</v>
      </c>
      <c r="C20" s="162">
        <v>4894495</v>
      </c>
      <c r="D20" s="162">
        <v>0</v>
      </c>
      <c r="E20" s="4"/>
    </row>
    <row r="21" spans="1:5">
      <c r="A21" s="87" t="s">
        <v>98</v>
      </c>
      <c r="B21" s="162"/>
      <c r="C21" s="162"/>
      <c r="D21" s="163"/>
      <c r="E21" s="4"/>
    </row>
    <row r="22" spans="1:5">
      <c r="A22" s="88" t="s">
        <v>23</v>
      </c>
      <c r="B22" s="162"/>
      <c r="C22" s="162"/>
      <c r="D22" s="163"/>
      <c r="E22" s="4"/>
    </row>
    <row r="23" spans="1:5">
      <c r="A23" s="87" t="s">
        <v>90</v>
      </c>
      <c r="B23" s="162"/>
      <c r="C23" s="162"/>
      <c r="D23" s="163"/>
      <c r="E23" s="4"/>
    </row>
    <row r="24" spans="1:5">
      <c r="A24" s="87" t="s">
        <v>91</v>
      </c>
      <c r="B24" s="162"/>
      <c r="C24" s="162"/>
      <c r="D24" s="163"/>
      <c r="E24" s="4"/>
    </row>
    <row r="25" spans="1:5">
      <c r="A25" s="87" t="s">
        <v>92</v>
      </c>
      <c r="B25" s="162"/>
      <c r="C25" s="162"/>
      <c r="D25" s="163"/>
      <c r="E25" s="4"/>
    </row>
    <row r="26" spans="1:5">
      <c r="A26" s="87" t="s">
        <v>93</v>
      </c>
      <c r="B26" s="162"/>
      <c r="C26" s="162"/>
      <c r="D26" s="163"/>
      <c r="E26" s="4"/>
    </row>
    <row r="27" spans="1:5">
      <c r="A27" s="87" t="s">
        <v>97</v>
      </c>
      <c r="B27" s="162"/>
      <c r="C27" s="162"/>
      <c r="D27" s="163"/>
      <c r="E27" s="4"/>
    </row>
    <row r="28" spans="1:5">
      <c r="A28" s="87" t="s">
        <v>98</v>
      </c>
      <c r="B28" s="162"/>
      <c r="C28" s="162"/>
      <c r="D28" s="163"/>
      <c r="E28" s="4"/>
    </row>
    <row r="29" spans="1:5">
      <c r="A29" s="88" t="s">
        <v>70</v>
      </c>
      <c r="B29" s="163">
        <f>SUM(B8,B15)</f>
        <v>4894495</v>
      </c>
      <c r="C29" s="163">
        <f>SUM(C8,C15)</f>
        <v>4894495</v>
      </c>
      <c r="D29" s="163">
        <f>SUM(D8,D15)</f>
        <v>0</v>
      </c>
      <c r="E29" s="4"/>
    </row>
    <row r="30" spans="1:5">
      <c r="A30" s="87" t="s">
        <v>90</v>
      </c>
      <c r="B30" s="163"/>
      <c r="C30" s="163"/>
      <c r="D30" s="163"/>
      <c r="E30" s="4"/>
    </row>
    <row r="31" spans="1:5">
      <c r="A31" s="87" t="s">
        <v>91</v>
      </c>
      <c r="B31" s="163"/>
      <c r="C31" s="163"/>
      <c r="D31" s="163"/>
      <c r="E31" s="4"/>
    </row>
    <row r="32" spans="1:5">
      <c r="A32" s="87" t="s">
        <v>92</v>
      </c>
      <c r="B32" s="162">
        <v>4894495</v>
      </c>
      <c r="C32" s="162">
        <v>4894495</v>
      </c>
      <c r="D32" s="162">
        <f>B32-C32</f>
        <v>0</v>
      </c>
      <c r="E32" s="4"/>
    </row>
    <row r="33" spans="1:5">
      <c r="A33" s="87" t="s">
        <v>93</v>
      </c>
      <c r="B33" s="162"/>
      <c r="C33" s="162"/>
      <c r="D33" s="162"/>
      <c r="E33" s="4"/>
    </row>
    <row r="34" spans="1:5">
      <c r="A34" s="87" t="s">
        <v>97</v>
      </c>
      <c r="B34" s="162">
        <v>4894495</v>
      </c>
      <c r="C34" s="162">
        <v>4894495</v>
      </c>
      <c r="D34" s="162">
        <f>SUM(D13,D20)</f>
        <v>0</v>
      </c>
      <c r="E34" s="4"/>
    </row>
    <row r="35" spans="1:5">
      <c r="A35" s="87" t="s">
        <v>105</v>
      </c>
      <c r="B35" s="163"/>
      <c r="C35" s="163"/>
      <c r="D35" s="163"/>
      <c r="E35" s="4"/>
    </row>
    <row r="36" spans="1:5">
      <c r="A36" s="88" t="s">
        <v>24</v>
      </c>
      <c r="B36" s="162">
        <f>SUM(B37:B40)</f>
        <v>331316156</v>
      </c>
      <c r="C36" s="162">
        <f>SUM(C37:C40)</f>
        <v>66061735</v>
      </c>
      <c r="D36" s="162">
        <f>SUM(D37:D40)</f>
        <v>265254421</v>
      </c>
      <c r="E36" s="4"/>
    </row>
    <row r="37" spans="1:5">
      <c r="A37" s="87" t="s">
        <v>90</v>
      </c>
      <c r="B37" s="162">
        <v>106916615</v>
      </c>
      <c r="C37" s="162">
        <v>38525125</v>
      </c>
      <c r="D37" s="159">
        <f>B37-C37</f>
        <v>68391490</v>
      </c>
      <c r="E37" s="4"/>
    </row>
    <row r="38" spans="1:5">
      <c r="A38" s="87" t="s">
        <v>91</v>
      </c>
      <c r="B38" s="162"/>
      <c r="C38" s="162"/>
      <c r="D38" s="159">
        <f>B38-C38</f>
        <v>0</v>
      </c>
      <c r="E38" s="4"/>
    </row>
    <row r="39" spans="1:5">
      <c r="A39" s="87" t="s">
        <v>92</v>
      </c>
      <c r="B39" s="162">
        <v>202891729</v>
      </c>
      <c r="C39" s="162">
        <v>21656405</v>
      </c>
      <c r="D39" s="159">
        <f>B39-C39</f>
        <v>181235324</v>
      </c>
      <c r="E39" s="4"/>
    </row>
    <row r="40" spans="1:5">
      <c r="A40" s="87" t="s">
        <v>93</v>
      </c>
      <c r="B40" s="162">
        <v>21507812</v>
      </c>
      <c r="C40" s="162">
        <v>5880205</v>
      </c>
      <c r="D40" s="159">
        <f>B40-C40</f>
        <v>15627607</v>
      </c>
      <c r="E40" s="4"/>
    </row>
    <row r="41" spans="1:5">
      <c r="A41" s="87" t="s">
        <v>97</v>
      </c>
      <c r="B41" s="162">
        <v>520967</v>
      </c>
      <c r="C41" s="162">
        <v>520967</v>
      </c>
      <c r="D41" s="159">
        <f>B41-C41</f>
        <v>0</v>
      </c>
      <c r="E41" s="4"/>
    </row>
    <row r="42" spans="1:5">
      <c r="A42" s="87" t="s">
        <v>105</v>
      </c>
      <c r="B42" s="162"/>
      <c r="C42" s="162"/>
      <c r="D42" s="159"/>
      <c r="E42" s="4"/>
    </row>
    <row r="43" spans="1:5">
      <c r="A43" s="88" t="s">
        <v>25</v>
      </c>
      <c r="B43" s="162">
        <f>SUM(B44:B47)</f>
        <v>36049353</v>
      </c>
      <c r="C43" s="162">
        <f>SUM(C44:C47)</f>
        <v>32820945</v>
      </c>
      <c r="D43" s="162">
        <f>SUM(D44:D47)</f>
        <v>3228408</v>
      </c>
      <c r="E43" s="4"/>
    </row>
    <row r="44" spans="1:5">
      <c r="A44" s="87" t="s">
        <v>90</v>
      </c>
      <c r="B44" s="162"/>
      <c r="C44" s="162"/>
      <c r="D44" s="159">
        <f>B44-C44</f>
        <v>0</v>
      </c>
      <c r="E44" s="4"/>
    </row>
    <row r="45" spans="1:5">
      <c r="A45" s="87" t="s">
        <v>91</v>
      </c>
      <c r="B45" s="162">
        <v>240000</v>
      </c>
      <c r="C45" s="162">
        <v>240000</v>
      </c>
      <c r="D45" s="159"/>
      <c r="E45" s="4"/>
    </row>
    <row r="46" spans="1:5">
      <c r="A46" s="87" t="s">
        <v>92</v>
      </c>
      <c r="B46" s="162">
        <v>27985941</v>
      </c>
      <c r="C46" s="162">
        <v>27576636</v>
      </c>
      <c r="D46" s="159">
        <f>B46-C46</f>
        <v>409305</v>
      </c>
      <c r="E46" s="4"/>
    </row>
    <row r="47" spans="1:5">
      <c r="A47" s="87" t="s">
        <v>93</v>
      </c>
      <c r="B47" s="162">
        <v>7823412</v>
      </c>
      <c r="C47" s="162">
        <v>5004309</v>
      </c>
      <c r="D47" s="159">
        <f>B47-C47</f>
        <v>2819103</v>
      </c>
      <c r="E47" s="4"/>
    </row>
    <row r="48" spans="1:5">
      <c r="A48" s="87" t="s">
        <v>97</v>
      </c>
      <c r="B48" s="162">
        <v>28526652</v>
      </c>
      <c r="C48" s="162">
        <v>28526652</v>
      </c>
      <c r="D48" s="159">
        <f>B48-C48</f>
        <v>0</v>
      </c>
      <c r="E48" s="4"/>
    </row>
    <row r="49" spans="1:5">
      <c r="A49" s="87" t="s">
        <v>105</v>
      </c>
      <c r="B49" s="162"/>
      <c r="C49" s="162"/>
      <c r="D49" s="159"/>
      <c r="E49" s="4"/>
    </row>
    <row r="50" spans="1:5">
      <c r="A50" s="88" t="s">
        <v>26</v>
      </c>
      <c r="B50" s="162"/>
      <c r="C50" s="162"/>
      <c r="D50" s="159"/>
      <c r="E50" s="4"/>
    </row>
    <row r="51" spans="1:5">
      <c r="A51" s="87" t="s">
        <v>90</v>
      </c>
      <c r="B51" s="162"/>
      <c r="C51" s="162"/>
      <c r="D51" s="159"/>
      <c r="E51" s="4"/>
    </row>
    <row r="52" spans="1:5">
      <c r="A52" s="87" t="s">
        <v>91</v>
      </c>
      <c r="B52" s="162"/>
      <c r="C52" s="162"/>
      <c r="D52" s="159"/>
      <c r="E52" s="4"/>
    </row>
    <row r="53" spans="1:5">
      <c r="A53" s="87" t="s">
        <v>92</v>
      </c>
      <c r="B53" s="162"/>
      <c r="C53" s="162"/>
      <c r="D53" s="159"/>
      <c r="E53" s="4"/>
    </row>
    <row r="54" spans="1:5">
      <c r="A54" s="87" t="s">
        <v>93</v>
      </c>
      <c r="B54" s="162"/>
      <c r="C54" s="162"/>
      <c r="D54" s="159"/>
      <c r="E54" s="4"/>
    </row>
    <row r="55" spans="1:5">
      <c r="A55" s="87" t="s">
        <v>97</v>
      </c>
      <c r="B55" s="162"/>
      <c r="C55" s="162"/>
      <c r="D55" s="159"/>
      <c r="E55" s="4"/>
    </row>
    <row r="56" spans="1:5">
      <c r="A56" s="87" t="s">
        <v>105</v>
      </c>
      <c r="B56" s="162"/>
      <c r="C56" s="162"/>
      <c r="D56" s="159"/>
      <c r="E56" s="4"/>
    </row>
    <row r="57" spans="1:5">
      <c r="A57" s="88" t="s">
        <v>27</v>
      </c>
      <c r="B57" s="162">
        <v>3542250</v>
      </c>
      <c r="C57" s="162"/>
      <c r="D57" s="159">
        <v>3542250</v>
      </c>
      <c r="E57" s="4"/>
    </row>
    <row r="58" spans="1:5">
      <c r="A58" s="88" t="s">
        <v>28</v>
      </c>
      <c r="B58" s="162"/>
      <c r="C58" s="162"/>
      <c r="D58" s="159"/>
      <c r="E58" s="4"/>
    </row>
    <row r="59" spans="1:5">
      <c r="A59" s="88" t="s">
        <v>71</v>
      </c>
      <c r="B59" s="163">
        <f>SUM(B57:B58,B50,B43,B36)</f>
        <v>370907759</v>
      </c>
      <c r="C59" s="163">
        <f>SUM(C57:C58,C50,C43,C36)</f>
        <v>98882680</v>
      </c>
      <c r="D59" s="164">
        <f>D36+D43+D50+D57+D58</f>
        <v>272025079</v>
      </c>
      <c r="E59" s="4"/>
    </row>
    <row r="60" spans="1:5">
      <c r="A60" s="87" t="s">
        <v>90</v>
      </c>
      <c r="B60" s="162">
        <f>B37+B44+B51</f>
        <v>106916615</v>
      </c>
      <c r="C60" s="162">
        <f>C37+C44+C51</f>
        <v>38525125</v>
      </c>
      <c r="D60" s="159">
        <f>B60-C60</f>
        <v>68391490</v>
      </c>
      <c r="E60" s="4"/>
    </row>
    <row r="61" spans="1:5">
      <c r="A61" s="87" t="s">
        <v>91</v>
      </c>
      <c r="B61" s="162"/>
      <c r="C61" s="162"/>
      <c r="D61" s="159"/>
      <c r="E61" s="4"/>
    </row>
    <row r="62" spans="1:5">
      <c r="A62" s="87" t="s">
        <v>92</v>
      </c>
      <c r="B62" s="162">
        <f t="shared" ref="B62:C64" si="0">SUM(B53,B46,B39)</f>
        <v>230877670</v>
      </c>
      <c r="C62" s="162">
        <f t="shared" si="0"/>
        <v>49233041</v>
      </c>
      <c r="D62" s="159">
        <f>B62-C62</f>
        <v>181644629</v>
      </c>
      <c r="E62" s="4"/>
    </row>
    <row r="63" spans="1:5">
      <c r="A63" s="87" t="s">
        <v>93</v>
      </c>
      <c r="B63" s="162">
        <f t="shared" si="0"/>
        <v>29331224</v>
      </c>
      <c r="C63" s="162">
        <f t="shared" si="0"/>
        <v>10884514</v>
      </c>
      <c r="D63" s="159">
        <f>B63-C63</f>
        <v>18446710</v>
      </c>
      <c r="E63" s="4"/>
    </row>
    <row r="64" spans="1:5">
      <c r="A64" s="87" t="s">
        <v>97</v>
      </c>
      <c r="B64" s="162">
        <f t="shared" si="0"/>
        <v>29047619</v>
      </c>
      <c r="C64" s="162">
        <f t="shared" si="0"/>
        <v>29047619</v>
      </c>
      <c r="D64" s="159">
        <f>B64-C64</f>
        <v>0</v>
      </c>
      <c r="E64" s="4"/>
    </row>
    <row r="65" spans="1:6">
      <c r="A65" s="87" t="s">
        <v>105</v>
      </c>
      <c r="B65" s="163"/>
      <c r="C65" s="162"/>
      <c r="D65" s="159"/>
      <c r="E65" s="4"/>
    </row>
    <row r="66" spans="1:6">
      <c r="A66" s="86" t="s">
        <v>67</v>
      </c>
      <c r="B66" s="162">
        <v>3271800</v>
      </c>
      <c r="C66" s="162"/>
      <c r="D66" s="159">
        <f>B66-C66</f>
        <v>3271800</v>
      </c>
      <c r="E66" s="4"/>
    </row>
    <row r="67" spans="1:6">
      <c r="A67" s="86" t="s">
        <v>29</v>
      </c>
      <c r="B67" s="162"/>
      <c r="C67" s="162"/>
      <c r="D67" s="159"/>
      <c r="E67" s="4"/>
    </row>
    <row r="68" spans="1:6">
      <c r="A68" s="86" t="s">
        <v>30</v>
      </c>
      <c r="B68" s="162"/>
      <c r="C68" s="162"/>
      <c r="D68" s="159"/>
      <c r="E68" s="4"/>
    </row>
    <row r="69" spans="1:6">
      <c r="A69" s="86" t="s">
        <v>114</v>
      </c>
      <c r="B69" s="162"/>
      <c r="C69" s="162"/>
      <c r="D69" s="159"/>
      <c r="E69" s="4"/>
      <c r="F69" t="s">
        <v>116</v>
      </c>
    </row>
    <row r="70" spans="1:6">
      <c r="A70" s="86" t="s">
        <v>114</v>
      </c>
      <c r="B70" s="162"/>
      <c r="C70" s="162"/>
      <c r="D70" s="159"/>
      <c r="E70" s="4"/>
      <c r="F70" t="s">
        <v>116</v>
      </c>
    </row>
    <row r="71" spans="1:6">
      <c r="A71" s="86" t="s">
        <v>115</v>
      </c>
      <c r="B71" s="162"/>
      <c r="C71" s="162"/>
      <c r="D71" s="159"/>
      <c r="E71" s="4"/>
      <c r="F71" t="s">
        <v>116</v>
      </c>
    </row>
    <row r="72" spans="1:6">
      <c r="A72" s="86" t="s">
        <v>115</v>
      </c>
      <c r="B72" s="162"/>
      <c r="C72" s="162"/>
      <c r="D72" s="159"/>
      <c r="E72" s="4"/>
      <c r="F72" t="s">
        <v>116</v>
      </c>
    </row>
    <row r="73" spans="1:6">
      <c r="A73" s="86" t="s">
        <v>68</v>
      </c>
      <c r="B73" s="162"/>
      <c r="C73" s="162"/>
      <c r="D73" s="159"/>
      <c r="E73" s="4"/>
    </row>
    <row r="74" spans="1:6">
      <c r="A74" s="86" t="s">
        <v>31</v>
      </c>
      <c r="B74" s="162"/>
      <c r="C74" s="162"/>
      <c r="D74" s="159"/>
      <c r="E74" s="4"/>
    </row>
    <row r="75" spans="1:6">
      <c r="A75" s="86" t="s">
        <v>32</v>
      </c>
      <c r="B75" s="162"/>
      <c r="C75" s="162"/>
      <c r="D75" s="159"/>
      <c r="E75" s="4"/>
    </row>
    <row r="76" spans="1:6">
      <c r="A76" s="86" t="s">
        <v>33</v>
      </c>
      <c r="B76" s="162"/>
      <c r="C76" s="162"/>
      <c r="D76" s="159"/>
      <c r="E76" s="4"/>
    </row>
    <row r="77" spans="1:6">
      <c r="A77" s="88" t="s">
        <v>69</v>
      </c>
      <c r="B77" s="163">
        <f>SUM(B66:B76)</f>
        <v>3271800</v>
      </c>
      <c r="C77" s="163"/>
      <c r="D77" s="164">
        <f>B77-C77</f>
        <v>3271800</v>
      </c>
      <c r="E77" s="4"/>
    </row>
    <row r="78" spans="1:6">
      <c r="A78" s="86" t="s">
        <v>34</v>
      </c>
      <c r="B78" s="162"/>
      <c r="C78" s="162"/>
      <c r="D78" s="159"/>
      <c r="E78" s="4"/>
    </row>
    <row r="79" spans="1:6">
      <c r="A79" s="87" t="s">
        <v>90</v>
      </c>
      <c r="B79" s="162"/>
      <c r="C79" s="162"/>
      <c r="D79" s="159"/>
      <c r="E79" s="4"/>
    </row>
    <row r="80" spans="1:6">
      <c r="A80" s="87" t="s">
        <v>91</v>
      </c>
      <c r="B80" s="162"/>
      <c r="C80" s="162"/>
      <c r="D80" s="159"/>
      <c r="E80" s="4"/>
    </row>
    <row r="81" spans="1:5">
      <c r="A81" s="87" t="s">
        <v>92</v>
      </c>
      <c r="B81" s="162"/>
      <c r="C81" s="162"/>
      <c r="D81" s="159"/>
      <c r="E81" s="4"/>
    </row>
    <row r="82" spans="1:5">
      <c r="A82" s="87" t="s">
        <v>93</v>
      </c>
      <c r="B82" s="162"/>
      <c r="C82" s="162"/>
      <c r="D82" s="159"/>
      <c r="E82" s="4"/>
    </row>
    <row r="83" spans="1:5">
      <c r="A83" s="87" t="s">
        <v>97</v>
      </c>
      <c r="B83" s="162"/>
      <c r="C83" s="162"/>
      <c r="D83" s="159"/>
      <c r="E83" s="4"/>
    </row>
    <row r="84" spans="1:5">
      <c r="A84" s="87" t="s">
        <v>105</v>
      </c>
      <c r="B84" s="162"/>
      <c r="C84" s="162"/>
      <c r="D84" s="159"/>
      <c r="E84" s="4"/>
    </row>
    <row r="85" spans="1:5">
      <c r="A85" s="86" t="s">
        <v>35</v>
      </c>
      <c r="B85" s="162"/>
      <c r="C85" s="162"/>
      <c r="D85" s="159"/>
      <c r="E85" s="4"/>
    </row>
    <row r="86" spans="1:5">
      <c r="A86" s="88" t="s">
        <v>72</v>
      </c>
      <c r="B86" s="163"/>
      <c r="C86" s="163"/>
      <c r="D86" s="164">
        <v>0</v>
      </c>
      <c r="E86" s="4"/>
    </row>
    <row r="87" spans="1:5">
      <c r="A87" s="87" t="s">
        <v>90</v>
      </c>
      <c r="B87" s="163"/>
      <c r="C87" s="163"/>
      <c r="D87" s="159"/>
      <c r="E87" s="4"/>
    </row>
    <row r="88" spans="1:5">
      <c r="A88" s="87" t="s">
        <v>91</v>
      </c>
      <c r="B88" s="163"/>
      <c r="C88" s="163"/>
      <c r="D88" s="159"/>
      <c r="E88" s="4"/>
    </row>
    <row r="89" spans="1:5">
      <c r="A89" s="87" t="s">
        <v>92</v>
      </c>
      <c r="B89" s="162"/>
      <c r="C89" s="162"/>
      <c r="D89" s="159">
        <f>B89-C89</f>
        <v>0</v>
      </c>
      <c r="E89" s="4"/>
    </row>
    <row r="90" spans="1:5">
      <c r="A90" s="87" t="s">
        <v>93</v>
      </c>
      <c r="B90" s="163"/>
      <c r="C90" s="163"/>
      <c r="D90" s="159"/>
      <c r="E90" s="4"/>
    </row>
    <row r="91" spans="1:5">
      <c r="A91" s="87" t="s">
        <v>97</v>
      </c>
      <c r="B91" s="163"/>
      <c r="C91" s="163"/>
      <c r="D91" s="159"/>
      <c r="E91" s="4"/>
    </row>
    <row r="92" spans="1:5">
      <c r="A92" s="87" t="s">
        <v>105</v>
      </c>
      <c r="B92" s="163"/>
      <c r="C92" s="163"/>
      <c r="D92" s="159"/>
      <c r="E92" s="4"/>
    </row>
    <row r="93" spans="1:5">
      <c r="A93" s="88" t="s">
        <v>73</v>
      </c>
      <c r="B93" s="163">
        <f>SUM(B86,B77,B59,B29)</f>
        <v>379074054</v>
      </c>
      <c r="C93" s="163">
        <f>SUM(C86,C77,C59,C29)</f>
        <v>103777175</v>
      </c>
      <c r="D93" s="163">
        <f>SUM(D86,D77,D59,D29)</f>
        <v>275296879</v>
      </c>
      <c r="E93" s="4"/>
    </row>
    <row r="94" spans="1:5">
      <c r="A94" s="88" t="s">
        <v>74</v>
      </c>
      <c r="B94" s="163"/>
      <c r="C94" s="163"/>
      <c r="D94" s="159">
        <f>B94-C94</f>
        <v>0</v>
      </c>
      <c r="E94" s="4"/>
    </row>
    <row r="95" spans="1:5">
      <c r="A95" s="87" t="s">
        <v>106</v>
      </c>
      <c r="B95" s="163"/>
      <c r="C95" s="163"/>
      <c r="D95" s="159"/>
      <c r="E95" s="4"/>
    </row>
    <row r="96" spans="1:5">
      <c r="A96" s="88" t="s">
        <v>75</v>
      </c>
      <c r="B96" s="163">
        <v>499998</v>
      </c>
      <c r="C96" s="163"/>
      <c r="D96" s="159">
        <f>B96-C96</f>
        <v>499998</v>
      </c>
      <c r="E96" s="4"/>
    </row>
    <row r="97" spans="1:5">
      <c r="A97" s="88" t="s">
        <v>76</v>
      </c>
      <c r="B97" s="163">
        <f>SUM(B94:B96)</f>
        <v>499998</v>
      </c>
      <c r="C97" s="163">
        <f>SUM(C94:C96)</f>
        <v>0</v>
      </c>
      <c r="D97" s="164">
        <f>B97-C97</f>
        <v>499998</v>
      </c>
      <c r="E97" s="4"/>
    </row>
    <row r="98" spans="1:5">
      <c r="A98" s="86" t="s">
        <v>36</v>
      </c>
      <c r="B98" s="162"/>
      <c r="C98" s="162"/>
      <c r="D98" s="159"/>
      <c r="E98" s="4"/>
    </row>
    <row r="99" spans="1:5">
      <c r="A99" s="86" t="s">
        <v>37</v>
      </c>
      <c r="B99" s="162">
        <v>280430</v>
      </c>
      <c r="C99" s="162"/>
      <c r="D99" s="159">
        <f>B99-C99</f>
        <v>280430</v>
      </c>
      <c r="E99" s="4"/>
    </row>
    <row r="100" spans="1:5">
      <c r="A100" s="86" t="s">
        <v>38</v>
      </c>
      <c r="B100" s="162">
        <v>35921515</v>
      </c>
      <c r="C100" s="162"/>
      <c r="D100" s="159">
        <f>B100-C100</f>
        <v>35921515</v>
      </c>
      <c r="E100" s="4"/>
    </row>
    <row r="101" spans="1:5">
      <c r="A101" s="86" t="s">
        <v>39</v>
      </c>
      <c r="B101" s="162"/>
      <c r="C101" s="162"/>
      <c r="D101" s="159"/>
      <c r="E101" s="4"/>
    </row>
    <row r="102" spans="1:5">
      <c r="A102" s="86" t="s">
        <v>40</v>
      </c>
      <c r="B102" s="162"/>
      <c r="C102" s="162"/>
      <c r="D102" s="159"/>
      <c r="E102" s="4"/>
    </row>
    <row r="103" spans="1:5">
      <c r="A103" s="88" t="s">
        <v>77</v>
      </c>
      <c r="B103" s="163">
        <f>SUM(B98:B102)</f>
        <v>36201945</v>
      </c>
      <c r="C103" s="163">
        <f>SUM(C98:C102)</f>
        <v>0</v>
      </c>
      <c r="D103" s="164">
        <f>B103-C103</f>
        <v>36201945</v>
      </c>
      <c r="E103" s="4"/>
    </row>
    <row r="104" spans="1:5">
      <c r="A104" s="88" t="s">
        <v>78</v>
      </c>
      <c r="B104" s="163">
        <v>7282613</v>
      </c>
      <c r="C104" s="163">
        <v>3242772</v>
      </c>
      <c r="D104" s="164">
        <f>B104-C104</f>
        <v>4039841</v>
      </c>
      <c r="E104" s="4"/>
    </row>
    <row r="105" spans="1:5">
      <c r="A105" s="88" t="s">
        <v>79</v>
      </c>
      <c r="B105" s="163"/>
      <c r="C105" s="163"/>
      <c r="D105" s="164">
        <f>B105-C105</f>
        <v>0</v>
      </c>
      <c r="E105" s="4"/>
    </row>
    <row r="106" spans="1:5">
      <c r="A106" s="86" t="s">
        <v>80</v>
      </c>
      <c r="B106" s="162"/>
      <c r="C106" s="162"/>
      <c r="D106" s="159"/>
      <c r="E106" s="4"/>
    </row>
    <row r="107" spans="1:5">
      <c r="A107" s="86" t="s">
        <v>41</v>
      </c>
      <c r="B107" s="162"/>
      <c r="C107" s="162"/>
      <c r="D107" s="159"/>
      <c r="E107" s="4"/>
    </row>
    <row r="108" spans="1:5">
      <c r="A108" s="86" t="s">
        <v>42</v>
      </c>
      <c r="B108" s="162"/>
      <c r="C108" s="162"/>
      <c r="D108" s="159"/>
      <c r="E108" s="4"/>
    </row>
    <row r="109" spans="1:5">
      <c r="A109" s="86" t="s">
        <v>43</v>
      </c>
      <c r="B109" s="162">
        <v>40000</v>
      </c>
      <c r="C109" s="162"/>
      <c r="D109" s="159">
        <v>40000</v>
      </c>
      <c r="E109" s="4"/>
    </row>
    <row r="110" spans="1:5" ht="30">
      <c r="A110" s="86" t="s">
        <v>44</v>
      </c>
      <c r="B110" s="162"/>
      <c r="C110" s="162"/>
      <c r="D110" s="159"/>
      <c r="E110" s="4"/>
    </row>
    <row r="111" spans="1:5" ht="30">
      <c r="A111" s="86" t="s">
        <v>45</v>
      </c>
      <c r="B111" s="162"/>
      <c r="C111" s="162"/>
      <c r="D111" s="159"/>
      <c r="E111" s="4"/>
    </row>
    <row r="112" spans="1:5" ht="30">
      <c r="A112" s="86" t="s">
        <v>46</v>
      </c>
      <c r="B112" s="162"/>
      <c r="C112" s="162"/>
      <c r="D112" s="159"/>
      <c r="E112" s="4"/>
    </row>
    <row r="113" spans="1:5">
      <c r="A113" s="88" t="s">
        <v>81</v>
      </c>
      <c r="B113" s="163">
        <f>SUM(B106:B112)</f>
        <v>40000</v>
      </c>
      <c r="C113" s="163">
        <f>SUM(C106:C112)</f>
        <v>0</v>
      </c>
      <c r="D113" s="159">
        <f t="shared" ref="D113:D145" si="1">B113-C113</f>
        <v>40000</v>
      </c>
      <c r="E113" s="4"/>
    </row>
    <row r="114" spans="1:5">
      <c r="A114" s="88" t="s">
        <v>82</v>
      </c>
      <c r="B114" s="163">
        <f>SUM(B113,B104:B105)</f>
        <v>7322613</v>
      </c>
      <c r="C114" s="163">
        <f>SUM(C113,C104:C105)</f>
        <v>3242772</v>
      </c>
      <c r="D114" s="164">
        <f t="shared" si="1"/>
        <v>4079841</v>
      </c>
      <c r="E114" s="4"/>
    </row>
    <row r="115" spans="1:5">
      <c r="A115" s="88" t="s">
        <v>47</v>
      </c>
      <c r="B115" s="163">
        <v>21993</v>
      </c>
      <c r="C115" s="163"/>
      <c r="D115" s="164">
        <v>21993</v>
      </c>
      <c r="E115" s="4"/>
    </row>
    <row r="116" spans="1:5">
      <c r="A116" s="86" t="s">
        <v>48</v>
      </c>
      <c r="B116" s="162"/>
      <c r="C116" s="162"/>
      <c r="D116" s="159"/>
      <c r="E116" s="4"/>
    </row>
    <row r="117" spans="1:5">
      <c r="A117" s="86" t="s">
        <v>49</v>
      </c>
      <c r="B117" s="162"/>
      <c r="C117" s="162"/>
      <c r="D117" s="159"/>
      <c r="E117" s="4"/>
    </row>
    <row r="118" spans="1:5">
      <c r="A118" s="86" t="s">
        <v>50</v>
      </c>
      <c r="B118" s="162"/>
      <c r="C118" s="162"/>
      <c r="D118" s="159"/>
      <c r="E118" s="4"/>
    </row>
    <row r="119" spans="1:5">
      <c r="A119" s="88" t="s">
        <v>83</v>
      </c>
      <c r="B119" s="163"/>
      <c r="C119" s="163"/>
      <c r="D119" s="159"/>
      <c r="E119" s="4"/>
    </row>
    <row r="120" spans="1:5" ht="15.75">
      <c r="A120" s="293" t="s">
        <v>84</v>
      </c>
      <c r="B120" s="294">
        <f>SUM(B119,B114:B115,B103,B97,B93)</f>
        <v>423120603</v>
      </c>
      <c r="C120" s="294">
        <f>SUM(C119,C114:C115,C103,C97,C93)</f>
        <v>107019947</v>
      </c>
      <c r="D120" s="292">
        <f>SUM(D119,D115,D114,D103,D97,D93)</f>
        <v>316100656</v>
      </c>
      <c r="E120" s="4"/>
    </row>
    <row r="121" spans="1:5">
      <c r="A121" s="295" t="s">
        <v>51</v>
      </c>
      <c r="B121" s="153"/>
      <c r="C121" s="153"/>
      <c r="D121" s="159">
        <f t="shared" si="1"/>
        <v>0</v>
      </c>
      <c r="E121" s="4"/>
    </row>
    <row r="122" spans="1:5">
      <c r="A122" s="86" t="s">
        <v>52</v>
      </c>
      <c r="B122" s="162">
        <v>193165114</v>
      </c>
      <c r="C122" s="162"/>
      <c r="D122" s="159">
        <f t="shared" si="1"/>
        <v>193165114</v>
      </c>
      <c r="E122" s="4"/>
    </row>
    <row r="123" spans="1:5">
      <c r="A123" s="86" t="s">
        <v>53</v>
      </c>
      <c r="B123" s="162"/>
      <c r="C123" s="162"/>
      <c r="D123" s="159">
        <f t="shared" si="1"/>
        <v>0</v>
      </c>
      <c r="E123" s="4"/>
    </row>
    <row r="124" spans="1:5">
      <c r="A124" s="86" t="s">
        <v>54</v>
      </c>
      <c r="B124" s="162">
        <v>6474356</v>
      </c>
      <c r="C124" s="162"/>
      <c r="D124" s="159">
        <f t="shared" si="1"/>
        <v>6474356</v>
      </c>
      <c r="E124" s="4"/>
    </row>
    <row r="125" spans="1:5">
      <c r="A125" s="86" t="s">
        <v>55</v>
      </c>
      <c r="B125" s="162">
        <v>53607127</v>
      </c>
      <c r="C125" s="162"/>
      <c r="D125" s="159">
        <f t="shared" si="1"/>
        <v>53607127</v>
      </c>
      <c r="E125" s="4"/>
    </row>
    <row r="126" spans="1:5">
      <c r="A126" s="86" t="s">
        <v>56</v>
      </c>
      <c r="B126" s="162"/>
      <c r="C126" s="162"/>
      <c r="D126" s="159">
        <f t="shared" si="1"/>
        <v>0</v>
      </c>
      <c r="E126" s="4"/>
    </row>
    <row r="127" spans="1:5">
      <c r="A127" s="86" t="s">
        <v>57</v>
      </c>
      <c r="B127" s="162">
        <v>49568507</v>
      </c>
      <c r="C127" s="162"/>
      <c r="D127" s="159">
        <f t="shared" si="1"/>
        <v>49568507</v>
      </c>
      <c r="E127" s="4">
        <v>1</v>
      </c>
    </row>
    <row r="128" spans="1:5">
      <c r="A128" s="88" t="s">
        <v>85</v>
      </c>
      <c r="B128" s="163">
        <f>SUM(B122:B127)</f>
        <v>302815104</v>
      </c>
      <c r="C128" s="163"/>
      <c r="D128" s="159">
        <f t="shared" si="1"/>
        <v>302815104</v>
      </c>
      <c r="E128" s="4"/>
    </row>
    <row r="129" spans="1:5">
      <c r="A129" s="88" t="s">
        <v>86</v>
      </c>
      <c r="B129" s="163">
        <v>0</v>
      </c>
      <c r="C129" s="163"/>
      <c r="D129" s="159">
        <f t="shared" si="1"/>
        <v>0</v>
      </c>
      <c r="E129" s="4"/>
    </row>
    <row r="130" spans="1:5">
      <c r="A130" s="88" t="s">
        <v>87</v>
      </c>
      <c r="B130" s="163">
        <v>1689230</v>
      </c>
      <c r="C130" s="163"/>
      <c r="D130" s="159">
        <f t="shared" si="1"/>
        <v>1689230</v>
      </c>
      <c r="E130" s="4"/>
    </row>
    <row r="131" spans="1:5">
      <c r="A131" s="86" t="s">
        <v>58</v>
      </c>
      <c r="B131" s="162">
        <v>482937</v>
      </c>
      <c r="C131" s="162"/>
      <c r="D131" s="159">
        <f t="shared" si="1"/>
        <v>482937</v>
      </c>
      <c r="E131" s="4"/>
    </row>
    <row r="132" spans="1:5">
      <c r="A132" s="86" t="s">
        <v>59</v>
      </c>
      <c r="B132" s="162"/>
      <c r="C132" s="162"/>
      <c r="D132" s="159">
        <f t="shared" si="1"/>
        <v>0</v>
      </c>
      <c r="E132" s="4"/>
    </row>
    <row r="133" spans="1:5">
      <c r="A133" s="86" t="s">
        <v>60</v>
      </c>
      <c r="B133" s="162"/>
      <c r="C133" s="162"/>
      <c r="D133" s="159">
        <f t="shared" si="1"/>
        <v>0</v>
      </c>
      <c r="E133" s="4"/>
    </row>
    <row r="134" spans="1:5">
      <c r="A134" s="86" t="s">
        <v>61</v>
      </c>
      <c r="B134" s="162"/>
      <c r="C134" s="162"/>
      <c r="D134" s="159">
        <f t="shared" si="1"/>
        <v>0</v>
      </c>
      <c r="E134" s="4"/>
    </row>
    <row r="135" spans="1:5" ht="30">
      <c r="A135" s="86" t="s">
        <v>62</v>
      </c>
      <c r="B135" s="162"/>
      <c r="C135" s="162"/>
      <c r="D135" s="159">
        <f t="shared" si="1"/>
        <v>0</v>
      </c>
      <c r="E135" s="4"/>
    </row>
    <row r="136" spans="1:5" ht="30">
      <c r="A136" s="86" t="s">
        <v>63</v>
      </c>
      <c r="B136" s="162"/>
      <c r="C136" s="162"/>
      <c r="D136" s="159">
        <f t="shared" si="1"/>
        <v>0</v>
      </c>
      <c r="E136" s="4"/>
    </row>
    <row r="137" spans="1:5" ht="30">
      <c r="A137" s="86" t="s">
        <v>64</v>
      </c>
      <c r="B137" s="162"/>
      <c r="C137" s="162"/>
      <c r="D137" s="159">
        <f t="shared" si="1"/>
        <v>0</v>
      </c>
      <c r="E137" s="4"/>
    </row>
    <row r="138" spans="1:5" ht="30">
      <c r="A138" s="86" t="s">
        <v>65</v>
      </c>
      <c r="B138" s="162">
        <v>2608586</v>
      </c>
      <c r="C138" s="162">
        <f>SUM(C131:C137)</f>
        <v>0</v>
      </c>
      <c r="D138" s="159">
        <f t="shared" si="1"/>
        <v>2608586</v>
      </c>
      <c r="E138" s="4"/>
    </row>
    <row r="139" spans="1:5">
      <c r="A139" s="88" t="s">
        <v>88</v>
      </c>
      <c r="B139" s="163">
        <f>SUM(B138,B130,B129)</f>
        <v>4297816</v>
      </c>
      <c r="C139" s="163">
        <f>SUM(C138,C130,C129)</f>
        <v>0</v>
      </c>
      <c r="D139" s="164">
        <f t="shared" si="1"/>
        <v>4297816</v>
      </c>
      <c r="E139" s="4"/>
    </row>
    <row r="140" spans="1:5">
      <c r="A140" s="88" t="s">
        <v>66</v>
      </c>
      <c r="B140" s="163"/>
      <c r="C140" s="163"/>
      <c r="D140" s="159">
        <f t="shared" si="1"/>
        <v>0</v>
      </c>
      <c r="E140" s="4"/>
    </row>
    <row r="141" spans="1:5">
      <c r="A141" s="86" t="s">
        <v>781</v>
      </c>
      <c r="B141" s="162"/>
      <c r="C141" s="162"/>
      <c r="D141" s="159">
        <f t="shared" si="1"/>
        <v>0</v>
      </c>
      <c r="E141" s="4"/>
    </row>
    <row r="142" spans="1:5">
      <c r="A142" s="86" t="s">
        <v>782</v>
      </c>
      <c r="B142" s="162">
        <v>2360273</v>
      </c>
      <c r="C142" s="162"/>
      <c r="D142" s="159">
        <f t="shared" si="1"/>
        <v>2360273</v>
      </c>
      <c r="E142" s="4"/>
    </row>
    <row r="143" spans="1:5">
      <c r="A143" s="86" t="s">
        <v>783</v>
      </c>
      <c r="B143" s="162">
        <v>6627463</v>
      </c>
      <c r="C143" s="162"/>
      <c r="D143" s="159">
        <f t="shared" si="1"/>
        <v>6627463</v>
      </c>
      <c r="E143" s="4"/>
    </row>
    <row r="144" spans="1:5">
      <c r="A144" s="88" t="s">
        <v>784</v>
      </c>
      <c r="B144" s="163">
        <f>SUM(B141:B143)</f>
        <v>8987736</v>
      </c>
      <c r="C144" s="163">
        <f>SUM(C141:C143)</f>
        <v>0</v>
      </c>
      <c r="D144" s="164">
        <f t="shared" si="1"/>
        <v>8987736</v>
      </c>
      <c r="E144" s="4"/>
    </row>
    <row r="145" spans="1:5" ht="15.75">
      <c r="A145" s="293" t="s">
        <v>89</v>
      </c>
      <c r="B145" s="294">
        <f>SUM(B144,B140,B139,B128)</f>
        <v>316100656</v>
      </c>
      <c r="C145" s="294">
        <f>SUM(C144,C140,C139,C128)</f>
        <v>0</v>
      </c>
      <c r="D145" s="292">
        <f t="shared" si="1"/>
        <v>316100656</v>
      </c>
      <c r="E145" s="4"/>
    </row>
    <row r="146" spans="1:5">
      <c r="A146" s="39" t="s">
        <v>99</v>
      </c>
      <c r="B146" s="153"/>
      <c r="C146" s="153"/>
      <c r="D146" s="153"/>
      <c r="E146" s="4"/>
    </row>
    <row r="147" spans="1:5">
      <c r="A147" s="39"/>
      <c r="B147" s="153"/>
      <c r="C147" s="153"/>
      <c r="D147" s="153"/>
      <c r="E147" s="4"/>
    </row>
    <row r="148" spans="1:5">
      <c r="A148" s="39"/>
      <c r="B148" s="153"/>
      <c r="C148" s="153"/>
      <c r="D148" s="153"/>
      <c r="E148" s="4"/>
    </row>
    <row r="149" spans="1:5">
      <c r="A149" s="39"/>
      <c r="B149" s="153"/>
      <c r="C149" s="153"/>
      <c r="D149" s="153"/>
      <c r="E149" s="4"/>
    </row>
    <row r="150" spans="1:5">
      <c r="A150" s="39" t="s">
        <v>100</v>
      </c>
      <c r="B150" s="153"/>
      <c r="C150" s="153"/>
      <c r="D150" s="153"/>
      <c r="E150" s="4"/>
    </row>
    <row r="151" spans="1:5">
      <c r="A151" s="39"/>
      <c r="B151" s="153"/>
      <c r="C151" s="153"/>
      <c r="D151" s="153"/>
      <c r="E151" s="4"/>
    </row>
    <row r="152" spans="1:5">
      <c r="A152" s="39"/>
      <c r="B152" s="153"/>
      <c r="C152" s="153"/>
      <c r="D152" s="153"/>
      <c r="E152" s="4"/>
    </row>
    <row r="153" spans="1:5">
      <c r="A153" s="39"/>
      <c r="B153" s="153"/>
      <c r="C153" s="153"/>
      <c r="D153" s="153"/>
      <c r="E153" s="4"/>
    </row>
    <row r="154" spans="1:5">
      <c r="A154" s="39" t="s">
        <v>101</v>
      </c>
      <c r="B154" s="153"/>
      <c r="C154" s="153"/>
      <c r="D154" s="153"/>
      <c r="E154" s="4"/>
    </row>
    <row r="155" spans="1:5">
      <c r="A155" s="39"/>
      <c r="B155" s="153"/>
      <c r="C155" s="153"/>
      <c r="D155" s="153"/>
      <c r="E155" s="4"/>
    </row>
    <row r="156" spans="1:5">
      <c r="A156" s="39"/>
      <c r="B156" s="153"/>
      <c r="C156" s="153"/>
      <c r="D156" s="153"/>
      <c r="E156" s="4"/>
    </row>
    <row r="157" spans="1:5">
      <c r="A157" s="39"/>
      <c r="B157" s="153"/>
      <c r="C157" s="153"/>
      <c r="D157" s="153"/>
      <c r="E157" s="4"/>
    </row>
    <row r="158" spans="1:5">
      <c r="A158" s="39" t="s">
        <v>102</v>
      </c>
      <c r="B158" s="153"/>
      <c r="C158" s="153"/>
      <c r="D158" s="153"/>
      <c r="E158" s="4"/>
    </row>
    <row r="159" spans="1:5">
      <c r="A159" s="39"/>
      <c r="B159" s="153"/>
      <c r="C159" s="153"/>
      <c r="D159" s="153"/>
      <c r="E159" s="4"/>
    </row>
    <row r="160" spans="1:5">
      <c r="A160" s="39"/>
      <c r="B160" s="153"/>
      <c r="C160" s="153"/>
      <c r="D160" s="153"/>
      <c r="E160" s="4"/>
    </row>
    <row r="161" spans="1:5">
      <c r="A161" s="39"/>
      <c r="B161" s="153"/>
      <c r="C161" s="153"/>
      <c r="D161" s="153"/>
      <c r="E161" s="4"/>
    </row>
    <row r="162" spans="1:5">
      <c r="A162" s="39" t="s">
        <v>103</v>
      </c>
      <c r="B162" s="153"/>
      <c r="C162" s="153"/>
      <c r="D162" s="153"/>
      <c r="E162" s="4"/>
    </row>
    <row r="163" spans="1:5">
      <c r="A163" s="39"/>
      <c r="B163" s="153"/>
      <c r="C163" s="153"/>
      <c r="D163" s="153"/>
      <c r="E163" s="4"/>
    </row>
    <row r="164" spans="1:5">
      <c r="A164" s="39"/>
      <c r="B164" s="153"/>
      <c r="C164" s="153"/>
      <c r="D164" s="153"/>
      <c r="E164" s="4"/>
    </row>
    <row r="165" spans="1:5">
      <c r="A165" s="39"/>
      <c r="B165" s="153"/>
      <c r="C165" s="153"/>
      <c r="D165" s="153"/>
      <c r="E165" s="4"/>
    </row>
    <row r="166" spans="1:5">
      <c r="A166" s="39" t="s">
        <v>104</v>
      </c>
      <c r="B166" s="153"/>
      <c r="C166" s="153"/>
      <c r="D166" s="153"/>
      <c r="E166" s="4"/>
    </row>
    <row r="167" spans="1:5">
      <c r="A167" s="39"/>
      <c r="B167" s="160"/>
      <c r="C167" s="160"/>
      <c r="D167" s="160"/>
    </row>
    <row r="168" spans="1:5">
      <c r="A168" s="39"/>
      <c r="B168" s="160"/>
      <c r="C168" s="160"/>
      <c r="D168" s="160"/>
    </row>
    <row r="169" spans="1:5">
      <c r="A169" s="39"/>
      <c r="B169" s="160"/>
      <c r="C169" s="160"/>
      <c r="D169" s="160"/>
    </row>
    <row r="170" spans="1:5" ht="30">
      <c r="A170" s="92" t="s">
        <v>113</v>
      </c>
      <c r="B170" s="160"/>
      <c r="C170" s="160"/>
      <c r="D170" s="160"/>
    </row>
    <row r="171" spans="1:5">
      <c r="A171" s="29"/>
      <c r="B171" s="160"/>
      <c r="C171" s="160"/>
      <c r="D171" s="160"/>
    </row>
    <row r="172" spans="1:5">
      <c r="A172" s="29"/>
      <c r="B172" s="160"/>
      <c r="C172" s="160"/>
      <c r="D172" s="160"/>
    </row>
    <row r="173" spans="1:5">
      <c r="A173" s="29"/>
      <c r="B173" s="160"/>
      <c r="C173" s="160"/>
      <c r="D173" s="160"/>
    </row>
    <row r="174" spans="1:5">
      <c r="A174" s="29"/>
      <c r="B174" s="160"/>
      <c r="C174" s="160"/>
      <c r="D174" s="160"/>
    </row>
    <row r="175" spans="1:5">
      <c r="A175" s="29"/>
      <c r="B175" s="160"/>
      <c r="C175" s="160"/>
      <c r="D175" s="160"/>
    </row>
  </sheetData>
  <mergeCells count="3">
    <mergeCell ref="A2:D2"/>
    <mergeCell ref="A3:D3"/>
    <mergeCell ref="A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79" fitToHeight="2" orientation="portrait" r:id="rId1"/>
  <headerFooter>
    <oddHeader>&amp;C5/2021.(V.26.) önkormányzati rendelete 21. számú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AE172"/>
  <sheetViews>
    <sheetView view="pageLayout" topLeftCell="A115" zoomScaleNormal="100" workbookViewId="0">
      <selection activeCell="C3" sqref="C3:F3"/>
    </sheetView>
  </sheetViews>
  <sheetFormatPr defaultRowHeight="15"/>
  <cols>
    <col min="1" max="1" width="83.42578125" customWidth="1"/>
    <col min="3" max="6" width="14.7109375" customWidth="1"/>
    <col min="7" max="7" width="10.28515625" hidden="1" customWidth="1"/>
    <col min="8" max="8" width="12" hidden="1" customWidth="1"/>
    <col min="9" max="9" width="12.85546875" hidden="1" customWidth="1"/>
    <col min="10" max="10" width="13.42578125" hidden="1" customWidth="1"/>
    <col min="11" max="11" width="11.5703125" hidden="1" customWidth="1"/>
    <col min="12" max="12" width="10" hidden="1" customWidth="1"/>
    <col min="13" max="13" width="12" hidden="1" customWidth="1"/>
    <col min="14" max="14" width="9.140625" hidden="1" customWidth="1"/>
  </cols>
  <sheetData>
    <row r="1" spans="1:14" ht="21" customHeight="1">
      <c r="A1" s="304" t="s">
        <v>1116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</row>
    <row r="2" spans="1:14" ht="18.75" customHeight="1">
      <c r="A2" s="307" t="s">
        <v>797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</row>
    <row r="3" spans="1:14" ht="18">
      <c r="A3" s="42"/>
      <c r="C3" s="303"/>
      <c r="D3" s="303"/>
      <c r="E3" s="303"/>
      <c r="F3" s="303"/>
    </row>
    <row r="4" spans="1:14">
      <c r="A4" s="82" t="s">
        <v>753</v>
      </c>
    </row>
    <row r="5" spans="1:14" ht="25.5" customHeight="1">
      <c r="A5" s="316" t="s">
        <v>164</v>
      </c>
      <c r="B5" s="318" t="s">
        <v>165</v>
      </c>
      <c r="C5" s="308" t="s">
        <v>772</v>
      </c>
      <c r="D5" s="309"/>
      <c r="E5" s="309"/>
      <c r="F5" s="320"/>
    </row>
    <row r="6" spans="1:14" ht="25.5">
      <c r="A6" s="317"/>
      <c r="B6" s="319"/>
      <c r="C6" s="3" t="s">
        <v>768</v>
      </c>
      <c r="D6" s="3" t="s">
        <v>769</v>
      </c>
      <c r="E6" s="3" t="s">
        <v>770</v>
      </c>
      <c r="F6" s="3" t="s">
        <v>7</v>
      </c>
    </row>
    <row r="7" spans="1:14">
      <c r="A7" s="30" t="s">
        <v>166</v>
      </c>
      <c r="B7" s="30" t="s">
        <v>167</v>
      </c>
      <c r="C7" s="191">
        <f>'2.melléklet'!C7+'2.melléklet'!F7</f>
        <v>19818557</v>
      </c>
      <c r="D7" s="191"/>
      <c r="E7" s="191"/>
      <c r="F7" s="191">
        <f>SUM(C7:E7)</f>
        <v>19818557</v>
      </c>
    </row>
    <row r="8" spans="1:14">
      <c r="A8" s="30" t="s">
        <v>168</v>
      </c>
      <c r="B8" s="31" t="s">
        <v>169</v>
      </c>
      <c r="C8" s="191">
        <f>'2.melléklet'!C8+'2.melléklet'!F8</f>
        <v>0</v>
      </c>
      <c r="D8" s="191"/>
      <c r="E8" s="191"/>
      <c r="F8" s="191">
        <f t="shared" ref="F8:F71" si="0">SUM(C8:E8)</f>
        <v>0</v>
      </c>
    </row>
    <row r="9" spans="1:14">
      <c r="A9" s="30" t="s">
        <v>170</v>
      </c>
      <c r="B9" s="31" t="s">
        <v>171</v>
      </c>
      <c r="C9" s="191">
        <f>'2.melléklet'!C9+'2.melléklet'!F9</f>
        <v>260789</v>
      </c>
      <c r="D9" s="191"/>
      <c r="E9" s="191"/>
      <c r="F9" s="191">
        <f t="shared" si="0"/>
        <v>260789</v>
      </c>
    </row>
    <row r="10" spans="1:14">
      <c r="A10" s="32" t="s">
        <v>172</v>
      </c>
      <c r="B10" s="31" t="s">
        <v>173</v>
      </c>
      <c r="C10" s="191">
        <f>'2.melléklet'!C10+'2.melléklet'!F10</f>
        <v>0</v>
      </c>
      <c r="D10" s="191"/>
      <c r="E10" s="191"/>
      <c r="F10" s="191">
        <f t="shared" si="0"/>
        <v>0</v>
      </c>
    </row>
    <row r="11" spans="1:14">
      <c r="A11" s="32" t="s">
        <v>174</v>
      </c>
      <c r="B11" s="31" t="s">
        <v>175</v>
      </c>
      <c r="C11" s="191">
        <f>'2.melléklet'!C11+'2.melléklet'!F11</f>
        <v>0</v>
      </c>
      <c r="D11" s="191"/>
      <c r="E11" s="191"/>
      <c r="F11" s="191">
        <f t="shared" si="0"/>
        <v>0</v>
      </c>
    </row>
    <row r="12" spans="1:14">
      <c r="A12" s="32" t="s">
        <v>176</v>
      </c>
      <c r="B12" s="31" t="s">
        <v>177</v>
      </c>
      <c r="C12" s="191">
        <f>'2.melléklet'!C12+'2.melléklet'!F12</f>
        <v>0</v>
      </c>
      <c r="D12" s="191"/>
      <c r="E12" s="191"/>
      <c r="F12" s="191">
        <f t="shared" si="0"/>
        <v>0</v>
      </c>
    </row>
    <row r="13" spans="1:14">
      <c r="A13" s="32" t="s">
        <v>178</v>
      </c>
      <c r="B13" s="31" t="s">
        <v>179</v>
      </c>
      <c r="C13" s="191">
        <f>'2.melléklet'!C13+'2.melléklet'!F13</f>
        <v>702856</v>
      </c>
      <c r="D13" s="191"/>
      <c r="E13" s="191"/>
      <c r="F13" s="191">
        <f t="shared" si="0"/>
        <v>702856</v>
      </c>
    </row>
    <row r="14" spans="1:14">
      <c r="A14" s="32" t="s">
        <v>180</v>
      </c>
      <c r="B14" s="31" t="s">
        <v>181</v>
      </c>
      <c r="C14" s="191">
        <f>'2.melléklet'!C14+'2.melléklet'!F14</f>
        <v>0</v>
      </c>
      <c r="D14" s="191"/>
      <c r="E14" s="191"/>
      <c r="F14" s="191">
        <f t="shared" si="0"/>
        <v>0</v>
      </c>
    </row>
    <row r="15" spans="1:14">
      <c r="A15" s="5" t="s">
        <v>182</v>
      </c>
      <c r="B15" s="31" t="s">
        <v>183</v>
      </c>
      <c r="C15" s="191">
        <f>'2.melléklet'!C15+'2.melléklet'!F15</f>
        <v>356996</v>
      </c>
      <c r="D15" s="191"/>
      <c r="E15" s="191"/>
      <c r="F15" s="191">
        <f t="shared" si="0"/>
        <v>356996</v>
      </c>
    </row>
    <row r="16" spans="1:14">
      <c r="A16" s="5" t="s">
        <v>184</v>
      </c>
      <c r="B16" s="31" t="s">
        <v>185</v>
      </c>
      <c r="C16" s="191">
        <f>'2.melléklet'!C16+'2.melléklet'!F16</f>
        <v>0</v>
      </c>
      <c r="D16" s="191"/>
      <c r="E16" s="191"/>
      <c r="F16" s="191">
        <f t="shared" si="0"/>
        <v>0</v>
      </c>
    </row>
    <row r="17" spans="1:6">
      <c r="A17" s="5" t="s">
        <v>186</v>
      </c>
      <c r="B17" s="31" t="s">
        <v>187</v>
      </c>
      <c r="C17" s="191">
        <f>'2.melléklet'!C17+'2.melléklet'!F17</f>
        <v>0</v>
      </c>
      <c r="D17" s="191"/>
      <c r="E17" s="191"/>
      <c r="F17" s="191">
        <f t="shared" si="0"/>
        <v>0</v>
      </c>
    </row>
    <row r="18" spans="1:6">
      <c r="A18" s="5" t="s">
        <v>188</v>
      </c>
      <c r="B18" s="31" t="s">
        <v>189</v>
      </c>
      <c r="C18" s="191">
        <f>'2.melléklet'!C18+'2.melléklet'!F18</f>
        <v>0</v>
      </c>
      <c r="D18" s="191"/>
      <c r="E18" s="191"/>
      <c r="F18" s="191">
        <f t="shared" si="0"/>
        <v>0</v>
      </c>
    </row>
    <row r="19" spans="1:6">
      <c r="A19" s="5" t="s">
        <v>525</v>
      </c>
      <c r="B19" s="31" t="s">
        <v>190</v>
      </c>
      <c r="C19" s="191">
        <f>'2.melléklet'!C19+'2.melléklet'!F19</f>
        <v>582874</v>
      </c>
      <c r="D19" s="191"/>
      <c r="E19" s="191"/>
      <c r="F19" s="191">
        <f t="shared" si="0"/>
        <v>582874</v>
      </c>
    </row>
    <row r="20" spans="1:6">
      <c r="A20" s="33" t="s">
        <v>464</v>
      </c>
      <c r="B20" s="34" t="s">
        <v>191</v>
      </c>
      <c r="C20" s="191">
        <f>'2.melléklet'!C20+'2.melléklet'!F20</f>
        <v>21722072</v>
      </c>
      <c r="D20" s="191">
        <f>SUM(D7:D19)</f>
        <v>0</v>
      </c>
      <c r="E20" s="191">
        <f>SUM(E7:E19)</f>
        <v>0</v>
      </c>
      <c r="F20" s="191">
        <f t="shared" si="0"/>
        <v>21722072</v>
      </c>
    </row>
    <row r="21" spans="1:6">
      <c r="A21" s="5" t="s">
        <v>192</v>
      </c>
      <c r="B21" s="31" t="s">
        <v>193</v>
      </c>
      <c r="C21" s="191">
        <f>'2.melléklet'!C21+'2.melléklet'!F21</f>
        <v>2478144</v>
      </c>
      <c r="D21" s="191"/>
      <c r="E21" s="191"/>
      <c r="F21" s="191">
        <f t="shared" si="0"/>
        <v>2478144</v>
      </c>
    </row>
    <row r="22" spans="1:6" ht="33.75" customHeight="1">
      <c r="A22" s="5" t="s">
        <v>194</v>
      </c>
      <c r="B22" s="31" t="s">
        <v>195</v>
      </c>
      <c r="C22" s="191">
        <f>'2.melléklet'!C22+'2.melléklet'!F22</f>
        <v>0</v>
      </c>
      <c r="D22" s="191"/>
      <c r="E22" s="191"/>
      <c r="F22" s="191">
        <f t="shared" si="0"/>
        <v>0</v>
      </c>
    </row>
    <row r="23" spans="1:6">
      <c r="A23" s="6" t="s">
        <v>196</v>
      </c>
      <c r="B23" s="31" t="s">
        <v>197</v>
      </c>
      <c r="C23" s="191">
        <f>'2.melléklet'!C23+'2.melléklet'!F23</f>
        <v>599600</v>
      </c>
      <c r="D23" s="191"/>
      <c r="E23" s="191"/>
      <c r="F23" s="191">
        <f t="shared" si="0"/>
        <v>599600</v>
      </c>
    </row>
    <row r="24" spans="1:6">
      <c r="A24" s="7" t="s">
        <v>465</v>
      </c>
      <c r="B24" s="34" t="s">
        <v>198</v>
      </c>
      <c r="C24" s="191">
        <f>'2.melléklet'!C24+'2.melléklet'!F24</f>
        <v>3077744</v>
      </c>
      <c r="D24" s="191">
        <f>SUM(D21:D23)</f>
        <v>0</v>
      </c>
      <c r="E24" s="191">
        <f>SUM(E21:E23)</f>
        <v>0</v>
      </c>
      <c r="F24" s="191">
        <f t="shared" si="0"/>
        <v>3077744</v>
      </c>
    </row>
    <row r="25" spans="1:6">
      <c r="A25" s="45" t="s">
        <v>555</v>
      </c>
      <c r="B25" s="46" t="s">
        <v>199</v>
      </c>
      <c r="C25" s="191">
        <f>'2.melléklet'!C25+'2.melléklet'!F25</f>
        <v>24799816</v>
      </c>
      <c r="D25" s="191">
        <f>SUM(D24,D20)</f>
        <v>0</v>
      </c>
      <c r="E25" s="191">
        <f>SUM(E24,E20)</f>
        <v>0</v>
      </c>
      <c r="F25" s="191">
        <f t="shared" si="0"/>
        <v>24799816</v>
      </c>
    </row>
    <row r="26" spans="1:6">
      <c r="A26" s="38" t="s">
        <v>526</v>
      </c>
      <c r="B26" s="46" t="s">
        <v>200</v>
      </c>
      <c r="C26" s="191">
        <f>'2.melléklet'!C26+'2.melléklet'!F26</f>
        <v>3838735</v>
      </c>
      <c r="D26" s="191"/>
      <c r="E26" s="191"/>
      <c r="F26" s="191">
        <f t="shared" si="0"/>
        <v>3838735</v>
      </c>
    </row>
    <row r="27" spans="1:6">
      <c r="A27" s="5" t="s">
        <v>201</v>
      </c>
      <c r="B27" s="31" t="s">
        <v>202</v>
      </c>
      <c r="C27" s="191">
        <f>'2.melléklet'!C27+'2.melléklet'!F27</f>
        <v>38721</v>
      </c>
      <c r="D27" s="191"/>
      <c r="E27" s="191"/>
      <c r="F27" s="191">
        <f t="shared" si="0"/>
        <v>38721</v>
      </c>
    </row>
    <row r="28" spans="1:6">
      <c r="A28" s="5" t="s">
        <v>203</v>
      </c>
      <c r="B28" s="31" t="s">
        <v>204</v>
      </c>
      <c r="C28" s="191">
        <f>'2.melléklet'!C28+'2.melléklet'!F28</f>
        <v>3023294</v>
      </c>
      <c r="D28" s="191"/>
      <c r="E28" s="191"/>
      <c r="F28" s="191">
        <f t="shared" si="0"/>
        <v>3023294</v>
      </c>
    </row>
    <row r="29" spans="1:6">
      <c r="A29" s="5" t="s">
        <v>205</v>
      </c>
      <c r="B29" s="31" t="s">
        <v>206</v>
      </c>
      <c r="C29" s="191">
        <f>'2.melléklet'!C29+'2.melléklet'!F29</f>
        <v>0</v>
      </c>
      <c r="D29" s="191"/>
      <c r="E29" s="191"/>
      <c r="F29" s="191">
        <f t="shared" si="0"/>
        <v>0</v>
      </c>
    </row>
    <row r="30" spans="1:6">
      <c r="A30" s="7" t="s">
        <v>466</v>
      </c>
      <c r="B30" s="34" t="s">
        <v>207</v>
      </c>
      <c r="C30" s="191">
        <f>'2.melléklet'!C30+'2.melléklet'!F30</f>
        <v>3062015</v>
      </c>
      <c r="D30" s="191">
        <f>SUM(D27:D29)</f>
        <v>0</v>
      </c>
      <c r="E30" s="191">
        <f>SUM(E27:E29)</f>
        <v>0</v>
      </c>
      <c r="F30" s="191">
        <f t="shared" si="0"/>
        <v>3062015</v>
      </c>
    </row>
    <row r="31" spans="1:6">
      <c r="A31" s="5" t="s">
        <v>208</v>
      </c>
      <c r="B31" s="31" t="s">
        <v>209</v>
      </c>
      <c r="C31" s="191">
        <f>'2.melléklet'!C31+'2.melléklet'!F31</f>
        <v>183100</v>
      </c>
      <c r="D31" s="191"/>
      <c r="E31" s="191"/>
      <c r="F31" s="191">
        <f t="shared" si="0"/>
        <v>183100</v>
      </c>
    </row>
    <row r="32" spans="1:6">
      <c r="A32" s="5" t="s">
        <v>210</v>
      </c>
      <c r="B32" s="31" t="s">
        <v>211</v>
      </c>
      <c r="C32" s="191">
        <f>'2.melléklet'!C32+'2.melléklet'!F32</f>
        <v>92231</v>
      </c>
      <c r="D32" s="191"/>
      <c r="E32" s="191"/>
      <c r="F32" s="191">
        <f t="shared" si="0"/>
        <v>92231</v>
      </c>
    </row>
    <row r="33" spans="1:6" ht="15" customHeight="1">
      <c r="A33" s="7" t="s">
        <v>556</v>
      </c>
      <c r="B33" s="34" t="s">
        <v>212</v>
      </c>
      <c r="C33" s="191">
        <f>'2.melléklet'!C33+'2.melléklet'!F33</f>
        <v>275331</v>
      </c>
      <c r="D33" s="191">
        <f>SUM(D31:D32)</f>
        <v>0</v>
      </c>
      <c r="E33" s="191">
        <f>SUM(E31:E32)</f>
        <v>0</v>
      </c>
      <c r="F33" s="191">
        <f t="shared" si="0"/>
        <v>275331</v>
      </c>
    </row>
    <row r="34" spans="1:6">
      <c r="A34" s="5" t="s">
        <v>213</v>
      </c>
      <c r="B34" s="31" t="s">
        <v>214</v>
      </c>
      <c r="C34" s="191">
        <f>'2.melléklet'!C34+'2.melléklet'!F34</f>
        <v>3962608</v>
      </c>
      <c r="D34" s="191"/>
      <c r="E34" s="191"/>
      <c r="F34" s="191">
        <f t="shared" si="0"/>
        <v>3962608</v>
      </c>
    </row>
    <row r="35" spans="1:6">
      <c r="A35" s="5" t="s">
        <v>215</v>
      </c>
      <c r="B35" s="31" t="s">
        <v>216</v>
      </c>
      <c r="C35" s="191">
        <f>'2.melléklet'!C35+'2.melléklet'!F35</f>
        <v>2738147</v>
      </c>
      <c r="D35" s="191"/>
      <c r="E35" s="191"/>
      <c r="F35" s="191">
        <f t="shared" si="0"/>
        <v>2738147</v>
      </c>
    </row>
    <row r="36" spans="1:6">
      <c r="A36" s="5" t="s">
        <v>527</v>
      </c>
      <c r="B36" s="31" t="s">
        <v>217</v>
      </c>
      <c r="C36" s="191">
        <f>'2.melléklet'!C36+'2.melléklet'!F36</f>
        <v>0</v>
      </c>
      <c r="D36" s="191"/>
      <c r="E36" s="191"/>
      <c r="F36" s="191">
        <f t="shared" si="0"/>
        <v>0</v>
      </c>
    </row>
    <row r="37" spans="1:6">
      <c r="A37" s="5" t="s">
        <v>218</v>
      </c>
      <c r="B37" s="31" t="s">
        <v>219</v>
      </c>
      <c r="C37" s="191">
        <f>'2.melléklet'!C37+'2.melléklet'!F37</f>
        <v>241002</v>
      </c>
      <c r="D37" s="191"/>
      <c r="E37" s="191"/>
      <c r="F37" s="191">
        <f t="shared" si="0"/>
        <v>241002</v>
      </c>
    </row>
    <row r="38" spans="1:6">
      <c r="A38" s="10" t="s">
        <v>528</v>
      </c>
      <c r="B38" s="31" t="s">
        <v>220</v>
      </c>
      <c r="C38" s="191">
        <f>'2.melléklet'!C38+'2.melléklet'!F38</f>
        <v>0</v>
      </c>
      <c r="D38" s="191"/>
      <c r="E38" s="191"/>
      <c r="F38" s="191">
        <f t="shared" si="0"/>
        <v>0</v>
      </c>
    </row>
    <row r="39" spans="1:6">
      <c r="A39" s="6" t="s">
        <v>221</v>
      </c>
      <c r="B39" s="31" t="s">
        <v>222</v>
      </c>
      <c r="C39" s="191">
        <f>'2.melléklet'!C39+'2.melléklet'!F39</f>
        <v>366850</v>
      </c>
      <c r="D39" s="191"/>
      <c r="E39" s="191"/>
      <c r="F39" s="191">
        <f t="shared" si="0"/>
        <v>366850</v>
      </c>
    </row>
    <row r="40" spans="1:6">
      <c r="A40" s="5" t="s">
        <v>529</v>
      </c>
      <c r="B40" s="31" t="s">
        <v>223</v>
      </c>
      <c r="C40" s="191">
        <f>'2.melléklet'!C40+'2.melléklet'!F40</f>
        <v>3615688</v>
      </c>
      <c r="D40" s="191"/>
      <c r="E40" s="191"/>
      <c r="F40" s="191">
        <f t="shared" si="0"/>
        <v>3615688</v>
      </c>
    </row>
    <row r="41" spans="1:6">
      <c r="A41" s="7" t="s">
        <v>467</v>
      </c>
      <c r="B41" s="34" t="s">
        <v>224</v>
      </c>
      <c r="C41" s="191">
        <f>'2.melléklet'!C41+'2.melléklet'!F41</f>
        <v>10924295</v>
      </c>
      <c r="D41" s="191">
        <f>SUM(D34:D40)</f>
        <v>0</v>
      </c>
      <c r="E41" s="191">
        <f>SUM(E34:E40)</f>
        <v>0</v>
      </c>
      <c r="F41" s="191">
        <f t="shared" si="0"/>
        <v>10924295</v>
      </c>
    </row>
    <row r="42" spans="1:6">
      <c r="A42" s="5" t="s">
        <v>225</v>
      </c>
      <c r="B42" s="31" t="s">
        <v>226</v>
      </c>
      <c r="C42" s="191">
        <f>'2.melléklet'!C42+'2.melléklet'!F42</f>
        <v>0</v>
      </c>
      <c r="D42" s="191"/>
      <c r="E42" s="191"/>
      <c r="F42" s="191">
        <f t="shared" si="0"/>
        <v>0</v>
      </c>
    </row>
    <row r="43" spans="1:6">
      <c r="A43" s="5" t="s">
        <v>227</v>
      </c>
      <c r="B43" s="31" t="s">
        <v>228</v>
      </c>
      <c r="C43" s="191">
        <f>'2.melléklet'!C43+'2.melléklet'!F43</f>
        <v>0</v>
      </c>
      <c r="D43" s="191"/>
      <c r="E43" s="191"/>
      <c r="F43" s="191">
        <f t="shared" si="0"/>
        <v>0</v>
      </c>
    </row>
    <row r="44" spans="1:6">
      <c r="A44" s="7" t="s">
        <v>468</v>
      </c>
      <c r="B44" s="34" t="s">
        <v>229</v>
      </c>
      <c r="C44" s="191">
        <f>'2.melléklet'!C44+'2.melléklet'!F44</f>
        <v>0</v>
      </c>
      <c r="D44" s="191">
        <f>SUM(D42:D43)</f>
        <v>0</v>
      </c>
      <c r="E44" s="191">
        <f>SUM(E42:E43)</f>
        <v>0</v>
      </c>
      <c r="F44" s="191">
        <f t="shared" si="0"/>
        <v>0</v>
      </c>
    </row>
    <row r="45" spans="1:6">
      <c r="A45" s="5" t="s">
        <v>230</v>
      </c>
      <c r="B45" s="31" t="s">
        <v>231</v>
      </c>
      <c r="C45" s="191">
        <f>'2.melléklet'!C45+'2.melléklet'!F45</f>
        <v>3349314</v>
      </c>
      <c r="D45" s="191"/>
      <c r="E45" s="191"/>
      <c r="F45" s="191">
        <f t="shared" si="0"/>
        <v>3349314</v>
      </c>
    </row>
    <row r="46" spans="1:6">
      <c r="A46" s="5" t="s">
        <v>232</v>
      </c>
      <c r="B46" s="31" t="s">
        <v>233</v>
      </c>
      <c r="C46" s="191">
        <f>'2.melléklet'!C46+'2.melléklet'!F46</f>
        <v>0</v>
      </c>
      <c r="D46" s="191"/>
      <c r="E46" s="191"/>
      <c r="F46" s="191">
        <f t="shared" si="0"/>
        <v>0</v>
      </c>
    </row>
    <row r="47" spans="1:6">
      <c r="A47" s="5" t="s">
        <v>530</v>
      </c>
      <c r="B47" s="31" t="s">
        <v>234</v>
      </c>
      <c r="C47" s="191">
        <f>'2.melléklet'!C47+'2.melléklet'!F47</f>
        <v>1348317</v>
      </c>
      <c r="D47" s="191"/>
      <c r="E47" s="191"/>
      <c r="F47" s="191">
        <f t="shared" si="0"/>
        <v>1348317</v>
      </c>
    </row>
    <row r="48" spans="1:6">
      <c r="A48" s="5" t="s">
        <v>531</v>
      </c>
      <c r="B48" s="31" t="s">
        <v>235</v>
      </c>
      <c r="C48" s="191">
        <f>'2.melléklet'!C48+'2.melléklet'!F48</f>
        <v>0</v>
      </c>
      <c r="D48" s="191"/>
      <c r="E48" s="191"/>
      <c r="F48" s="191">
        <f t="shared" si="0"/>
        <v>0</v>
      </c>
    </row>
    <row r="49" spans="1:6">
      <c r="A49" s="5" t="s">
        <v>236</v>
      </c>
      <c r="B49" s="31" t="s">
        <v>237</v>
      </c>
      <c r="C49" s="191">
        <f>'2.melléklet'!C49+'2.melléklet'!F49</f>
        <v>426506</v>
      </c>
      <c r="D49" s="191"/>
      <c r="E49" s="191"/>
      <c r="F49" s="191">
        <f t="shared" si="0"/>
        <v>426506</v>
      </c>
    </row>
    <row r="50" spans="1:6">
      <c r="A50" s="7" t="s">
        <v>469</v>
      </c>
      <c r="B50" s="34" t="s">
        <v>238</v>
      </c>
      <c r="C50" s="191">
        <f>'2.melléklet'!C50+'2.melléklet'!F50</f>
        <v>5124137</v>
      </c>
      <c r="D50" s="191">
        <f>SUM(D45:D49)</f>
        <v>0</v>
      </c>
      <c r="E50" s="191">
        <f>SUM(E45:E49)</f>
        <v>0</v>
      </c>
      <c r="F50" s="191">
        <f t="shared" si="0"/>
        <v>5124137</v>
      </c>
    </row>
    <row r="51" spans="1:6">
      <c r="A51" s="38" t="s">
        <v>470</v>
      </c>
      <c r="B51" s="46" t="s">
        <v>239</v>
      </c>
      <c r="C51" s="191">
        <f>'2.melléklet'!C51+'2.melléklet'!F51</f>
        <v>19385778</v>
      </c>
      <c r="D51" s="191">
        <f>SUM(D50,D44,D41,D33,D30)</f>
        <v>0</v>
      </c>
      <c r="E51" s="191">
        <f>SUM(E50,E44,E41,E33,E30)</f>
        <v>0</v>
      </c>
      <c r="F51" s="191">
        <f t="shared" si="0"/>
        <v>19385778</v>
      </c>
    </row>
    <row r="52" spans="1:6">
      <c r="A52" s="13" t="s">
        <v>240</v>
      </c>
      <c r="B52" s="31" t="s">
        <v>241</v>
      </c>
      <c r="C52" s="191">
        <f>'2.melléklet'!C52+'2.melléklet'!F52</f>
        <v>0</v>
      </c>
      <c r="D52" s="191"/>
      <c r="E52" s="191"/>
      <c r="F52" s="191">
        <f t="shared" si="0"/>
        <v>0</v>
      </c>
    </row>
    <row r="53" spans="1:6">
      <c r="A53" s="13" t="s">
        <v>471</v>
      </c>
      <c r="B53" s="31" t="s">
        <v>242</v>
      </c>
      <c r="C53" s="191">
        <f>'2.melléklet'!C53+'2.melléklet'!F53</f>
        <v>0</v>
      </c>
      <c r="D53" s="191"/>
      <c r="E53" s="191"/>
      <c r="F53" s="191">
        <f t="shared" si="0"/>
        <v>0</v>
      </c>
    </row>
    <row r="54" spans="1:6">
      <c r="A54" s="17" t="s">
        <v>532</v>
      </c>
      <c r="B54" s="31" t="s">
        <v>243</v>
      </c>
      <c r="C54" s="191">
        <f>'2.melléklet'!C54+'2.melléklet'!F54</f>
        <v>0</v>
      </c>
      <c r="D54" s="191"/>
      <c r="E54" s="191"/>
      <c r="F54" s="191">
        <f t="shared" si="0"/>
        <v>0</v>
      </c>
    </row>
    <row r="55" spans="1:6">
      <c r="A55" s="17" t="s">
        <v>533</v>
      </c>
      <c r="B55" s="31" t="s">
        <v>244</v>
      </c>
      <c r="C55" s="191">
        <f>'2.melléklet'!C55+'2.melléklet'!F55</f>
        <v>246545</v>
      </c>
      <c r="D55" s="191"/>
      <c r="E55" s="191"/>
      <c r="F55" s="191">
        <f t="shared" si="0"/>
        <v>246545</v>
      </c>
    </row>
    <row r="56" spans="1:6">
      <c r="A56" s="17" t="s">
        <v>534</v>
      </c>
      <c r="B56" s="31" t="s">
        <v>245</v>
      </c>
      <c r="C56" s="191">
        <f>'2.melléklet'!C56+'2.melléklet'!F56</f>
        <v>0</v>
      </c>
      <c r="D56" s="191"/>
      <c r="E56" s="191"/>
      <c r="F56" s="191">
        <f t="shared" si="0"/>
        <v>0</v>
      </c>
    </row>
    <row r="57" spans="1:6">
      <c r="A57" s="13" t="s">
        <v>535</v>
      </c>
      <c r="B57" s="31" t="s">
        <v>246</v>
      </c>
      <c r="C57" s="191">
        <f>'2.melléklet'!C57+'2.melléklet'!F57</f>
        <v>0</v>
      </c>
      <c r="D57" s="191"/>
      <c r="E57" s="191"/>
      <c r="F57" s="191">
        <f t="shared" si="0"/>
        <v>0</v>
      </c>
    </row>
    <row r="58" spans="1:6">
      <c r="A58" s="13" t="s">
        <v>536</v>
      </c>
      <c r="B58" s="31" t="s">
        <v>247</v>
      </c>
      <c r="C58" s="191">
        <f>'2.melléklet'!C58+'2.melléklet'!F58</f>
        <v>0</v>
      </c>
      <c r="D58" s="191"/>
      <c r="E58" s="191"/>
      <c r="F58" s="191">
        <f t="shared" si="0"/>
        <v>0</v>
      </c>
    </row>
    <row r="59" spans="1:6">
      <c r="A59" s="13" t="s">
        <v>537</v>
      </c>
      <c r="B59" s="31" t="s">
        <v>248</v>
      </c>
      <c r="C59" s="191">
        <f>'2.melléklet'!C59+'2.melléklet'!F59</f>
        <v>2857000</v>
      </c>
      <c r="D59" s="191"/>
      <c r="E59" s="191"/>
      <c r="F59" s="191">
        <f t="shared" si="0"/>
        <v>2857000</v>
      </c>
    </row>
    <row r="60" spans="1:6">
      <c r="A60" s="43" t="s">
        <v>499</v>
      </c>
      <c r="B60" s="46" t="s">
        <v>249</v>
      </c>
      <c r="C60" s="191">
        <f>'2.melléklet'!C60+'2.melléklet'!F60</f>
        <v>3103545</v>
      </c>
      <c r="D60" s="191">
        <f>SUM(D52:D59)</f>
        <v>0</v>
      </c>
      <c r="E60" s="191">
        <f>SUM(E52:E59)</f>
        <v>0</v>
      </c>
      <c r="F60" s="191">
        <f t="shared" si="0"/>
        <v>3103545</v>
      </c>
    </row>
    <row r="61" spans="1:6">
      <c r="A61" s="12" t="s">
        <v>538</v>
      </c>
      <c r="B61" s="31" t="s">
        <v>250</v>
      </c>
      <c r="C61" s="191">
        <f>'2.melléklet'!C61+'2.melléklet'!F61</f>
        <v>0</v>
      </c>
      <c r="D61" s="191"/>
      <c r="E61" s="191"/>
      <c r="F61" s="191">
        <f t="shared" si="0"/>
        <v>0</v>
      </c>
    </row>
    <row r="62" spans="1:6">
      <c r="A62" s="12" t="s">
        <v>251</v>
      </c>
      <c r="B62" s="31" t="s">
        <v>252</v>
      </c>
      <c r="C62" s="191">
        <f>'2.melléklet'!C62+'2.melléklet'!F62</f>
        <v>1437109</v>
      </c>
      <c r="D62" s="191"/>
      <c r="E62" s="191"/>
      <c r="F62" s="191">
        <f t="shared" si="0"/>
        <v>1437109</v>
      </c>
    </row>
    <row r="63" spans="1:6" ht="30">
      <c r="A63" s="12" t="s">
        <v>253</v>
      </c>
      <c r="B63" s="31" t="s">
        <v>254</v>
      </c>
      <c r="C63" s="191">
        <f>'2.melléklet'!C63+'2.melléklet'!F63</f>
        <v>0</v>
      </c>
      <c r="D63" s="191"/>
      <c r="E63" s="191"/>
      <c r="F63" s="191">
        <f t="shared" si="0"/>
        <v>0</v>
      </c>
    </row>
    <row r="64" spans="1:6" ht="30">
      <c r="A64" s="12" t="s">
        <v>500</v>
      </c>
      <c r="B64" s="31" t="s">
        <v>255</v>
      </c>
      <c r="C64" s="191">
        <f>'2.melléklet'!C64+'2.melléklet'!F64</f>
        <v>0</v>
      </c>
      <c r="D64" s="191"/>
      <c r="E64" s="191"/>
      <c r="F64" s="191">
        <f t="shared" si="0"/>
        <v>0</v>
      </c>
    </row>
    <row r="65" spans="1:6" ht="30">
      <c r="A65" s="12" t="s">
        <v>539</v>
      </c>
      <c r="B65" s="31" t="s">
        <v>256</v>
      </c>
      <c r="C65" s="191">
        <f>'2.melléklet'!C65+'2.melléklet'!F65</f>
        <v>0</v>
      </c>
      <c r="D65" s="191"/>
      <c r="E65" s="191"/>
      <c r="F65" s="191">
        <f t="shared" si="0"/>
        <v>0</v>
      </c>
    </row>
    <row r="66" spans="1:6">
      <c r="A66" s="12" t="s">
        <v>502</v>
      </c>
      <c r="B66" s="31" t="s">
        <v>257</v>
      </c>
      <c r="C66" s="191">
        <f>'2.melléklet'!C66+'2.melléklet'!F66</f>
        <v>2346945</v>
      </c>
      <c r="D66" s="191"/>
      <c r="E66" s="191"/>
      <c r="F66" s="191">
        <f t="shared" si="0"/>
        <v>2346945</v>
      </c>
    </row>
    <row r="67" spans="1:6" ht="30">
      <c r="A67" s="12" t="s">
        <v>540</v>
      </c>
      <c r="B67" s="31" t="s">
        <v>258</v>
      </c>
      <c r="C67" s="191">
        <f>'2.melléklet'!C67+'2.melléklet'!F67</f>
        <v>0</v>
      </c>
      <c r="D67" s="191"/>
      <c r="E67" s="191"/>
      <c r="F67" s="191">
        <f t="shared" si="0"/>
        <v>0</v>
      </c>
    </row>
    <row r="68" spans="1:6" ht="30">
      <c r="A68" s="12" t="s">
        <v>541</v>
      </c>
      <c r="B68" s="31" t="s">
        <v>259</v>
      </c>
      <c r="C68" s="191">
        <f>'2.melléklet'!C68+'2.melléklet'!F68</f>
        <v>0</v>
      </c>
      <c r="D68" s="191"/>
      <c r="E68" s="191"/>
      <c r="F68" s="191">
        <f t="shared" si="0"/>
        <v>0</v>
      </c>
    </row>
    <row r="69" spans="1:6">
      <c r="A69" s="12" t="s">
        <v>260</v>
      </c>
      <c r="B69" s="31" t="s">
        <v>261</v>
      </c>
      <c r="C69" s="191">
        <f>'2.melléklet'!C69+'2.melléklet'!F69</f>
        <v>0</v>
      </c>
      <c r="D69" s="191"/>
      <c r="E69" s="191"/>
      <c r="F69" s="191">
        <f t="shared" si="0"/>
        <v>0</v>
      </c>
    </row>
    <row r="70" spans="1:6">
      <c r="A70" s="20" t="s">
        <v>262</v>
      </c>
      <c r="B70" s="31" t="s">
        <v>263</v>
      </c>
      <c r="C70" s="191">
        <f>'2.melléklet'!C70+'2.melléklet'!F70</f>
        <v>0</v>
      </c>
      <c r="D70" s="191"/>
      <c r="E70" s="191"/>
      <c r="F70" s="191">
        <f t="shared" si="0"/>
        <v>0</v>
      </c>
    </row>
    <row r="71" spans="1:6">
      <c r="A71" s="12" t="s">
        <v>542</v>
      </c>
      <c r="B71" s="31" t="s">
        <v>264</v>
      </c>
      <c r="C71" s="191">
        <f>'2.melléklet'!C71+'2.melléklet'!F71</f>
        <v>10000</v>
      </c>
      <c r="D71" s="191">
        <f>'2.melléklet'!D71</f>
        <v>0</v>
      </c>
      <c r="E71" s="191"/>
      <c r="F71" s="191">
        <f t="shared" si="0"/>
        <v>10000</v>
      </c>
    </row>
    <row r="72" spans="1:6">
      <c r="A72" s="20" t="s">
        <v>721</v>
      </c>
      <c r="B72" s="31" t="s">
        <v>776</v>
      </c>
      <c r="C72" s="191">
        <f>'2.melléklet'!C72+'2.melléklet'!F72</f>
        <v>0</v>
      </c>
      <c r="D72" s="191"/>
      <c r="E72" s="191"/>
      <c r="F72" s="191">
        <f t="shared" ref="F72:F123" si="1">SUM(C72:E72)</f>
        <v>0</v>
      </c>
    </row>
    <row r="73" spans="1:6">
      <c r="A73" s="20" t="s">
        <v>722</v>
      </c>
      <c r="B73" s="31" t="s">
        <v>776</v>
      </c>
      <c r="C73" s="191">
        <f>'2.melléklet'!C73+'2.melléklet'!F73</f>
        <v>0</v>
      </c>
      <c r="D73" s="191"/>
      <c r="E73" s="191"/>
      <c r="F73" s="191">
        <f t="shared" si="1"/>
        <v>0</v>
      </c>
    </row>
    <row r="74" spans="1:6">
      <c r="A74" s="43" t="s">
        <v>505</v>
      </c>
      <c r="B74" s="46" t="s">
        <v>265</v>
      </c>
      <c r="C74" s="191">
        <f>'2.melléklet'!C74+'2.melléklet'!F74</f>
        <v>3794054</v>
      </c>
      <c r="D74" s="191">
        <f>SUM(D61:D73)</f>
        <v>0</v>
      </c>
      <c r="E74" s="191">
        <f>SUM(E61:E73)</f>
        <v>0</v>
      </c>
      <c r="F74" s="191">
        <f t="shared" si="1"/>
        <v>3794054</v>
      </c>
    </row>
    <row r="75" spans="1:6" ht="15.75">
      <c r="A75" s="250" t="s">
        <v>670</v>
      </c>
      <c r="B75" s="251"/>
      <c r="C75" s="249">
        <f>SUM(C74,C60,C51,C25:C26)</f>
        <v>54921928</v>
      </c>
      <c r="D75" s="249">
        <f>SUM(D74,D60,D51,D25:D26)</f>
        <v>0</v>
      </c>
      <c r="E75" s="249">
        <f>SUM(E74,E60,E51,E25:E26)</f>
        <v>0</v>
      </c>
      <c r="F75" s="249">
        <f t="shared" si="1"/>
        <v>54921928</v>
      </c>
    </row>
    <row r="76" spans="1:6">
      <c r="A76" s="35" t="s">
        <v>266</v>
      </c>
      <c r="B76" s="31" t="s">
        <v>267</v>
      </c>
      <c r="C76" s="191">
        <f>'2.melléklet'!C76+'2.melléklet'!F76</f>
        <v>0</v>
      </c>
      <c r="D76" s="191"/>
      <c r="E76" s="191"/>
      <c r="F76" s="191">
        <f t="shared" si="1"/>
        <v>0</v>
      </c>
    </row>
    <row r="77" spans="1:6">
      <c r="A77" s="35" t="s">
        <v>543</v>
      </c>
      <c r="B77" s="31" t="s">
        <v>268</v>
      </c>
      <c r="C77" s="191">
        <f>'2.melléklet'!C77+'2.melléklet'!F77</f>
        <v>0</v>
      </c>
      <c r="D77" s="191"/>
      <c r="E77" s="191"/>
      <c r="F77" s="191">
        <f t="shared" si="1"/>
        <v>0</v>
      </c>
    </row>
    <row r="78" spans="1:6">
      <c r="A78" s="35" t="s">
        <v>269</v>
      </c>
      <c r="B78" s="31" t="s">
        <v>270</v>
      </c>
      <c r="C78" s="191">
        <f>'2.melléklet'!C78+'2.melléklet'!F78</f>
        <v>71065</v>
      </c>
      <c r="D78" s="191"/>
      <c r="E78" s="191"/>
      <c r="F78" s="191">
        <f t="shared" si="1"/>
        <v>71065</v>
      </c>
    </row>
    <row r="79" spans="1:6">
      <c r="A79" s="35" t="s">
        <v>271</v>
      </c>
      <c r="B79" s="31" t="s">
        <v>272</v>
      </c>
      <c r="C79" s="191">
        <f>'2.melléklet'!C79+'2.melléklet'!F79</f>
        <v>2011641</v>
      </c>
      <c r="D79" s="191"/>
      <c r="E79" s="191"/>
      <c r="F79" s="191">
        <f t="shared" si="1"/>
        <v>2011641</v>
      </c>
    </row>
    <row r="80" spans="1:6">
      <c r="A80" s="6" t="s">
        <v>273</v>
      </c>
      <c r="B80" s="31" t="s">
        <v>274</v>
      </c>
      <c r="C80" s="191">
        <f>'2.melléklet'!C80+'2.melléklet'!F80</f>
        <v>0</v>
      </c>
      <c r="D80" s="191"/>
      <c r="E80" s="191"/>
      <c r="F80" s="191">
        <f t="shared" si="1"/>
        <v>0</v>
      </c>
    </row>
    <row r="81" spans="1:6">
      <c r="A81" s="6" t="s">
        <v>275</v>
      </c>
      <c r="B81" s="31" t="s">
        <v>276</v>
      </c>
      <c r="C81" s="191">
        <f>'2.melléklet'!C81+'2.melléklet'!F81</f>
        <v>0</v>
      </c>
      <c r="D81" s="191"/>
      <c r="E81" s="191"/>
      <c r="F81" s="191">
        <f t="shared" si="1"/>
        <v>0</v>
      </c>
    </row>
    <row r="82" spans="1:6">
      <c r="A82" s="6" t="s">
        <v>277</v>
      </c>
      <c r="B82" s="31" t="s">
        <v>278</v>
      </c>
      <c r="C82" s="191">
        <f>'2.melléklet'!C82+'2.melléklet'!F82</f>
        <v>562334</v>
      </c>
      <c r="D82" s="191"/>
      <c r="E82" s="191"/>
      <c r="F82" s="191">
        <f t="shared" si="1"/>
        <v>562334</v>
      </c>
    </row>
    <row r="83" spans="1:6">
      <c r="A83" s="44" t="s">
        <v>507</v>
      </c>
      <c r="B83" s="46" t="s">
        <v>279</v>
      </c>
      <c r="C83" s="191">
        <f>'2.melléklet'!C83+'2.melléklet'!F83</f>
        <v>2645040</v>
      </c>
      <c r="D83" s="191">
        <f>SUM(D76:D82)</f>
        <v>0</v>
      </c>
      <c r="E83" s="191">
        <f>SUM(E76:E82)</f>
        <v>0</v>
      </c>
      <c r="F83" s="191">
        <f t="shared" si="1"/>
        <v>2645040</v>
      </c>
    </row>
    <row r="84" spans="1:6">
      <c r="A84" s="13" t="s">
        <v>280</v>
      </c>
      <c r="B84" s="31" t="s">
        <v>281</v>
      </c>
      <c r="C84" s="191">
        <f>'2.melléklet'!C84+'2.melléklet'!F84</f>
        <v>311250</v>
      </c>
      <c r="D84" s="191"/>
      <c r="E84" s="191"/>
      <c r="F84" s="191">
        <f t="shared" si="1"/>
        <v>311250</v>
      </c>
    </row>
    <row r="85" spans="1:6">
      <c r="A85" s="13" t="s">
        <v>282</v>
      </c>
      <c r="B85" s="31" t="s">
        <v>283</v>
      </c>
      <c r="C85" s="191">
        <f>'2.melléklet'!C85+'2.melléklet'!F85</f>
        <v>0</v>
      </c>
      <c r="D85" s="191"/>
      <c r="E85" s="191"/>
      <c r="F85" s="191">
        <f t="shared" si="1"/>
        <v>0</v>
      </c>
    </row>
    <row r="86" spans="1:6">
      <c r="A86" s="13" t="s">
        <v>284</v>
      </c>
      <c r="B86" s="31" t="s">
        <v>285</v>
      </c>
      <c r="C86" s="191">
        <f>'2.melléklet'!C86+'2.melléklet'!F86</f>
        <v>17039</v>
      </c>
      <c r="D86" s="191"/>
      <c r="E86" s="191"/>
      <c r="F86" s="191">
        <f t="shared" si="1"/>
        <v>17039</v>
      </c>
    </row>
    <row r="87" spans="1:6">
      <c r="A87" s="13" t="s">
        <v>286</v>
      </c>
      <c r="B87" s="31" t="s">
        <v>287</v>
      </c>
      <c r="C87" s="191">
        <f>'2.melléklet'!C87+'2.melléklet'!F87</f>
        <v>4601</v>
      </c>
      <c r="D87" s="191"/>
      <c r="E87" s="191"/>
      <c r="F87" s="191">
        <f t="shared" si="1"/>
        <v>4601</v>
      </c>
    </row>
    <row r="88" spans="1:6">
      <c r="A88" s="43" t="s">
        <v>508</v>
      </c>
      <c r="B88" s="46" t="s">
        <v>288</v>
      </c>
      <c r="C88" s="191">
        <f>'2.melléklet'!C88+'2.melléklet'!F88</f>
        <v>332890</v>
      </c>
      <c r="D88" s="191">
        <f>SUM(D84:D87)</f>
        <v>0</v>
      </c>
      <c r="E88" s="191">
        <f>SUM(E84:E87)</f>
        <v>0</v>
      </c>
      <c r="F88" s="191">
        <f t="shared" si="1"/>
        <v>332890</v>
      </c>
    </row>
    <row r="89" spans="1:6" ht="30">
      <c r="A89" s="13" t="s">
        <v>289</v>
      </c>
      <c r="B89" s="31" t="s">
        <v>290</v>
      </c>
      <c r="C89" s="191">
        <f>'2.melléklet'!C89+'2.melléklet'!F89</f>
        <v>0</v>
      </c>
      <c r="D89" s="191"/>
      <c r="E89" s="191"/>
      <c r="F89" s="191">
        <f t="shared" si="1"/>
        <v>0</v>
      </c>
    </row>
    <row r="90" spans="1:6" ht="30">
      <c r="A90" s="13" t="s">
        <v>544</v>
      </c>
      <c r="B90" s="31" t="s">
        <v>291</v>
      </c>
      <c r="C90" s="191">
        <f>'2.melléklet'!C90+'2.melléklet'!F90</f>
        <v>0</v>
      </c>
      <c r="D90" s="191"/>
      <c r="E90" s="191"/>
      <c r="F90" s="191">
        <f t="shared" si="1"/>
        <v>0</v>
      </c>
    </row>
    <row r="91" spans="1:6" ht="30">
      <c r="A91" s="13" t="s">
        <v>545</v>
      </c>
      <c r="B91" s="31" t="s">
        <v>292</v>
      </c>
      <c r="C91" s="191">
        <f>'2.melléklet'!C91+'2.melléklet'!F91</f>
        <v>0</v>
      </c>
      <c r="D91" s="191"/>
      <c r="E91" s="191"/>
      <c r="F91" s="191">
        <f t="shared" si="1"/>
        <v>0</v>
      </c>
    </row>
    <row r="92" spans="1:6">
      <c r="A92" s="13" t="s">
        <v>546</v>
      </c>
      <c r="B92" s="31" t="s">
        <v>293</v>
      </c>
      <c r="C92" s="191">
        <f>'2.melléklet'!C92+'2.melléklet'!F92</f>
        <v>0</v>
      </c>
      <c r="D92" s="191"/>
      <c r="E92" s="191"/>
      <c r="F92" s="191">
        <f t="shared" si="1"/>
        <v>0</v>
      </c>
    </row>
    <row r="93" spans="1:6" ht="30">
      <c r="A93" s="13" t="s">
        <v>547</v>
      </c>
      <c r="B93" s="31" t="s">
        <v>294</v>
      </c>
      <c r="C93" s="191">
        <f>'2.melléklet'!C93+'2.melléklet'!F93</f>
        <v>0</v>
      </c>
      <c r="D93" s="191"/>
      <c r="E93" s="191"/>
      <c r="F93" s="191">
        <f t="shared" si="1"/>
        <v>0</v>
      </c>
    </row>
    <row r="94" spans="1:6" ht="30">
      <c r="A94" s="13" t="s">
        <v>548</v>
      </c>
      <c r="B94" s="31" t="s">
        <v>295</v>
      </c>
      <c r="C94" s="191">
        <f>'2.melléklet'!C94+'2.melléklet'!F94</f>
        <v>0</v>
      </c>
      <c r="D94" s="191"/>
      <c r="E94" s="191"/>
      <c r="F94" s="191">
        <f t="shared" si="1"/>
        <v>0</v>
      </c>
    </row>
    <row r="95" spans="1:6">
      <c r="A95" s="13" t="s">
        <v>296</v>
      </c>
      <c r="B95" s="31" t="s">
        <v>297</v>
      </c>
      <c r="C95" s="191">
        <f>'2.melléklet'!C95+'2.melléklet'!F95</f>
        <v>0</v>
      </c>
      <c r="D95" s="191"/>
      <c r="E95" s="191"/>
      <c r="F95" s="191">
        <f t="shared" si="1"/>
        <v>0</v>
      </c>
    </row>
    <row r="96" spans="1:6">
      <c r="A96" s="13" t="s">
        <v>549</v>
      </c>
      <c r="B96" s="31" t="s">
        <v>298</v>
      </c>
      <c r="C96" s="191">
        <f>'2.melléklet'!C96+'2.melléklet'!F96</f>
        <v>0</v>
      </c>
      <c r="D96" s="191"/>
      <c r="E96" s="191"/>
      <c r="F96" s="191">
        <f t="shared" si="1"/>
        <v>0</v>
      </c>
    </row>
    <row r="97" spans="1:22">
      <c r="A97" s="43" t="s">
        <v>509</v>
      </c>
      <c r="B97" s="46" t="s">
        <v>299</v>
      </c>
      <c r="C97" s="191">
        <f>'2.melléklet'!C97+'2.melléklet'!F97</f>
        <v>0</v>
      </c>
      <c r="D97" s="191">
        <f>SUM(D89:D96)</f>
        <v>0</v>
      </c>
      <c r="E97" s="191">
        <f>SUM(E89:E96)</f>
        <v>0</v>
      </c>
      <c r="F97" s="191">
        <f t="shared" si="1"/>
        <v>0</v>
      </c>
    </row>
    <row r="98" spans="1:22" ht="15.75">
      <c r="A98" s="250" t="s">
        <v>669</v>
      </c>
      <c r="B98" s="251"/>
      <c r="C98" s="249">
        <f>SUM(C97,C88,C83)</f>
        <v>2977930</v>
      </c>
      <c r="D98" s="249">
        <f>SUM(D97,D88,D83)</f>
        <v>0</v>
      </c>
      <c r="E98" s="249">
        <f>SUM(E97,E88,E83)</f>
        <v>0</v>
      </c>
      <c r="F98" s="249">
        <f t="shared" si="1"/>
        <v>2977930</v>
      </c>
    </row>
    <row r="99" spans="1:22" ht="15.75">
      <c r="A99" s="252" t="s">
        <v>557</v>
      </c>
      <c r="B99" s="253" t="s">
        <v>300</v>
      </c>
      <c r="C99" s="254">
        <f>SUM(C98,C75)</f>
        <v>57899858</v>
      </c>
      <c r="D99" s="254">
        <f>SUM(D98,D75)</f>
        <v>0</v>
      </c>
      <c r="E99" s="254">
        <f>SUM(E98,E75)</f>
        <v>0</v>
      </c>
      <c r="F99" s="254">
        <f t="shared" si="1"/>
        <v>57899858</v>
      </c>
    </row>
    <row r="100" spans="1:22">
      <c r="A100" s="13" t="s">
        <v>550</v>
      </c>
      <c r="B100" s="5" t="s">
        <v>301</v>
      </c>
      <c r="C100" s="191">
        <f>'2.melléklet'!C100+'2.melléklet'!F100</f>
        <v>0</v>
      </c>
      <c r="D100" s="199"/>
      <c r="E100" s="199"/>
      <c r="F100" s="191">
        <f t="shared" si="1"/>
        <v>0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5"/>
      <c r="V100" s="25"/>
    </row>
    <row r="101" spans="1:22">
      <c r="A101" s="13" t="s">
        <v>304</v>
      </c>
      <c r="B101" s="5" t="s">
        <v>305</v>
      </c>
      <c r="C101" s="191">
        <f>'2.melléklet'!C101+'2.melléklet'!F101</f>
        <v>0</v>
      </c>
      <c r="D101" s="199"/>
      <c r="E101" s="199"/>
      <c r="F101" s="191">
        <f t="shared" si="1"/>
        <v>0</v>
      </c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5"/>
      <c r="V101" s="25"/>
    </row>
    <row r="102" spans="1:22">
      <c r="A102" s="13" t="s">
        <v>551</v>
      </c>
      <c r="B102" s="5" t="s">
        <v>306</v>
      </c>
      <c r="C102" s="191">
        <f>'2.melléklet'!C102+'2.melléklet'!F102</f>
        <v>45078751</v>
      </c>
      <c r="D102" s="199"/>
      <c r="E102" s="199"/>
      <c r="F102" s="191">
        <f t="shared" si="1"/>
        <v>45078751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5"/>
      <c r="V102" s="25"/>
    </row>
    <row r="103" spans="1:22">
      <c r="A103" s="15" t="s">
        <v>514</v>
      </c>
      <c r="B103" s="7" t="s">
        <v>308</v>
      </c>
      <c r="C103" s="191">
        <f>'2.melléklet'!C103+'2.melléklet'!F103</f>
        <v>45078751</v>
      </c>
      <c r="D103" s="196">
        <f>SUM(D100:D102)</f>
        <v>0</v>
      </c>
      <c r="E103" s="196">
        <f>SUM(E100:E102)</f>
        <v>0</v>
      </c>
      <c r="F103" s="191">
        <f t="shared" si="1"/>
        <v>45078751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5"/>
      <c r="V103" s="25"/>
    </row>
    <row r="104" spans="1:22">
      <c r="A104" s="36" t="s">
        <v>552</v>
      </c>
      <c r="B104" s="5" t="s">
        <v>309</v>
      </c>
      <c r="C104" s="191">
        <f>'2.melléklet'!C104+'2.melléklet'!F104</f>
        <v>0</v>
      </c>
      <c r="D104" s="198"/>
      <c r="E104" s="198"/>
      <c r="F104" s="191">
        <f t="shared" si="1"/>
        <v>0</v>
      </c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5"/>
      <c r="V104" s="25"/>
    </row>
    <row r="105" spans="1:22">
      <c r="A105" s="36" t="s">
        <v>520</v>
      </c>
      <c r="B105" s="5" t="s">
        <v>312</v>
      </c>
      <c r="C105" s="191">
        <f>'2.melléklet'!C105+'2.melléklet'!F105</f>
        <v>0</v>
      </c>
      <c r="D105" s="198"/>
      <c r="E105" s="198"/>
      <c r="F105" s="191">
        <f t="shared" si="1"/>
        <v>0</v>
      </c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5"/>
      <c r="V105" s="25"/>
    </row>
    <row r="106" spans="1:22">
      <c r="A106" s="13" t="s">
        <v>313</v>
      </c>
      <c r="B106" s="5" t="s">
        <v>314</v>
      </c>
      <c r="C106" s="191">
        <f>'2.melléklet'!C106+'2.melléklet'!F106</f>
        <v>0</v>
      </c>
      <c r="D106" s="199"/>
      <c r="E106" s="199"/>
      <c r="F106" s="191">
        <f t="shared" si="1"/>
        <v>0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5"/>
      <c r="V106" s="25"/>
    </row>
    <row r="107" spans="1:22">
      <c r="A107" s="13" t="s">
        <v>553</v>
      </c>
      <c r="B107" s="5" t="s">
        <v>315</v>
      </c>
      <c r="C107" s="191">
        <f>'2.melléklet'!C107+'2.melléklet'!F107</f>
        <v>0</v>
      </c>
      <c r="D107" s="199"/>
      <c r="E107" s="199"/>
      <c r="F107" s="191">
        <f t="shared" si="1"/>
        <v>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5"/>
      <c r="V107" s="25"/>
    </row>
    <row r="108" spans="1:22">
      <c r="A108" s="14" t="s">
        <v>517</v>
      </c>
      <c r="B108" s="7" t="s">
        <v>316</v>
      </c>
      <c r="C108" s="191">
        <f>'2.melléklet'!C108+'2.melléklet'!F108</f>
        <v>0</v>
      </c>
      <c r="D108" s="197">
        <f>SUM(D104:D107)</f>
        <v>0</v>
      </c>
      <c r="E108" s="197">
        <f>SUM(E104:E107)</f>
        <v>0</v>
      </c>
      <c r="F108" s="191">
        <f t="shared" si="1"/>
        <v>0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5"/>
      <c r="V108" s="25"/>
    </row>
    <row r="109" spans="1:22">
      <c r="A109" s="36" t="s">
        <v>317</v>
      </c>
      <c r="B109" s="5" t="s">
        <v>318</v>
      </c>
      <c r="C109" s="191">
        <f>'2.melléklet'!C109+'2.melléklet'!F109</f>
        <v>0</v>
      </c>
      <c r="D109" s="198"/>
      <c r="E109" s="198"/>
      <c r="F109" s="191">
        <f t="shared" si="1"/>
        <v>0</v>
      </c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5"/>
      <c r="V109" s="25"/>
    </row>
    <row r="110" spans="1:22">
      <c r="A110" s="36" t="s">
        <v>319</v>
      </c>
      <c r="B110" s="5" t="s">
        <v>320</v>
      </c>
      <c r="C110" s="191">
        <f>'2.melléklet'!C110+'2.melléklet'!F110</f>
        <v>1661798</v>
      </c>
      <c r="D110" s="198"/>
      <c r="E110" s="198"/>
      <c r="F110" s="191">
        <f t="shared" si="1"/>
        <v>1661798</v>
      </c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5"/>
      <c r="V110" s="25"/>
    </row>
    <row r="111" spans="1:22">
      <c r="A111" s="14" t="s">
        <v>321</v>
      </c>
      <c r="B111" s="7" t="s">
        <v>322</v>
      </c>
      <c r="C111" s="191">
        <v>0</v>
      </c>
      <c r="D111" s="198"/>
      <c r="E111" s="198"/>
      <c r="F111" s="191">
        <f t="shared" si="1"/>
        <v>0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5"/>
      <c r="V111" s="25"/>
    </row>
    <row r="112" spans="1:22">
      <c r="A112" s="36" t="s">
        <v>323</v>
      </c>
      <c r="B112" s="5" t="s">
        <v>324</v>
      </c>
      <c r="C112" s="191">
        <f>'2.melléklet'!C112+'2.melléklet'!F112</f>
        <v>0</v>
      </c>
      <c r="D112" s="198"/>
      <c r="E112" s="198"/>
      <c r="F112" s="191">
        <f t="shared" si="1"/>
        <v>0</v>
      </c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5"/>
      <c r="V112" s="25"/>
    </row>
    <row r="113" spans="1:31">
      <c r="A113" s="36" t="s">
        <v>325</v>
      </c>
      <c r="B113" s="5" t="s">
        <v>326</v>
      </c>
      <c r="C113" s="191">
        <f>'2.melléklet'!C113+'2.melléklet'!F113</f>
        <v>0</v>
      </c>
      <c r="D113" s="198"/>
      <c r="E113" s="198"/>
      <c r="F113" s="191">
        <f t="shared" si="1"/>
        <v>0</v>
      </c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5"/>
      <c r="V113" s="25"/>
    </row>
    <row r="114" spans="1:31">
      <c r="A114" s="36" t="s">
        <v>327</v>
      </c>
      <c r="B114" s="5" t="s">
        <v>328</v>
      </c>
      <c r="C114" s="191">
        <f>'2.melléklet'!C114+'2.melléklet'!F114</f>
        <v>0</v>
      </c>
      <c r="D114" s="198"/>
      <c r="E114" s="198"/>
      <c r="F114" s="191">
        <f t="shared" si="1"/>
        <v>0</v>
      </c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5"/>
      <c r="V114" s="25"/>
    </row>
    <row r="115" spans="1:31">
      <c r="A115" s="37" t="s">
        <v>518</v>
      </c>
      <c r="B115" s="38" t="s">
        <v>329</v>
      </c>
      <c r="C115" s="197">
        <f>SUM(C108,C103,C109:C114)</f>
        <v>46740549</v>
      </c>
      <c r="D115" s="197">
        <f>SUM(D108,D103,D109:D114)</f>
        <v>0</v>
      </c>
      <c r="E115" s="197">
        <f>SUM(E108,E103,E109:E114)</f>
        <v>0</v>
      </c>
      <c r="F115" s="191">
        <f t="shared" si="1"/>
        <v>46740549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5"/>
      <c r="V115" s="25"/>
    </row>
    <row r="116" spans="1:31">
      <c r="A116" s="36" t="s">
        <v>330</v>
      </c>
      <c r="B116" s="5" t="s">
        <v>331</v>
      </c>
      <c r="C116" s="191">
        <f>'2.melléklet'!C116+'2.melléklet'!F116</f>
        <v>0</v>
      </c>
      <c r="D116" s="198"/>
      <c r="E116" s="198"/>
      <c r="F116" s="191">
        <f t="shared" si="1"/>
        <v>0</v>
      </c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5"/>
      <c r="V116" s="25"/>
    </row>
    <row r="117" spans="1:31">
      <c r="A117" s="13" t="s">
        <v>332</v>
      </c>
      <c r="B117" s="5" t="s">
        <v>333</v>
      </c>
      <c r="C117" s="191">
        <f>'2.melléklet'!C117+'2.melléklet'!F117</f>
        <v>0</v>
      </c>
      <c r="D117" s="199"/>
      <c r="E117" s="199"/>
      <c r="F117" s="191">
        <f t="shared" si="1"/>
        <v>0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5"/>
      <c r="V117" s="25"/>
    </row>
    <row r="118" spans="1:31">
      <c r="A118" s="36" t="s">
        <v>554</v>
      </c>
      <c r="B118" s="5" t="s">
        <v>334</v>
      </c>
      <c r="C118" s="191">
        <f>'2.melléklet'!C118+'2.melléklet'!F118</f>
        <v>0</v>
      </c>
      <c r="D118" s="198"/>
      <c r="E118" s="198"/>
      <c r="F118" s="191">
        <f t="shared" si="1"/>
        <v>0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5"/>
      <c r="V118" s="25"/>
    </row>
    <row r="119" spans="1:31">
      <c r="A119" s="36" t="s">
        <v>523</v>
      </c>
      <c r="B119" s="5" t="s">
        <v>335</v>
      </c>
      <c r="C119" s="191">
        <f>'2.melléklet'!C119+'2.melléklet'!F119</f>
        <v>0</v>
      </c>
      <c r="D119" s="198"/>
      <c r="E119" s="198"/>
      <c r="F119" s="191">
        <f t="shared" si="1"/>
        <v>0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5"/>
      <c r="V119" s="25"/>
    </row>
    <row r="120" spans="1:31">
      <c r="A120" s="37" t="s">
        <v>524</v>
      </c>
      <c r="B120" s="38" t="s">
        <v>339</v>
      </c>
      <c r="C120" s="191">
        <f>'2.melléklet'!C120+'2.melléklet'!F120</f>
        <v>0</v>
      </c>
      <c r="D120" s="197">
        <f>SUM(D116:D119)</f>
        <v>0</v>
      </c>
      <c r="E120" s="197">
        <f>SUM(E116:E119)</f>
        <v>0</v>
      </c>
      <c r="F120" s="191">
        <f t="shared" si="1"/>
        <v>0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5"/>
      <c r="V120" s="25"/>
    </row>
    <row r="121" spans="1:31">
      <c r="A121" s="13" t="s">
        <v>340</v>
      </c>
      <c r="B121" s="5" t="s">
        <v>341</v>
      </c>
      <c r="C121" s="191">
        <f>'2.melléklet'!C121+'2.melléklet'!F121</f>
        <v>0</v>
      </c>
      <c r="D121" s="199"/>
      <c r="E121" s="199"/>
      <c r="F121" s="191">
        <f t="shared" si="1"/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5"/>
      <c r="V121" s="25"/>
    </row>
    <row r="122" spans="1:31" ht="15.75">
      <c r="A122" s="255" t="s">
        <v>558</v>
      </c>
      <c r="B122" s="256" t="s">
        <v>342</v>
      </c>
      <c r="C122" s="257">
        <f>SUM(C115,C120,C121)</f>
        <v>46740549</v>
      </c>
      <c r="D122" s="257">
        <f>SUM(D115,D120,D121)</f>
        <v>0</v>
      </c>
      <c r="E122" s="257">
        <f>SUM(E115,E120,E121)</f>
        <v>0</v>
      </c>
      <c r="F122" s="254">
        <f t="shared" si="1"/>
        <v>46740549</v>
      </c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5"/>
      <c r="V122" s="25"/>
    </row>
    <row r="123" spans="1:31" ht="15.75">
      <c r="A123" s="208" t="s">
        <v>594</v>
      </c>
      <c r="B123" s="209"/>
      <c r="C123" s="231">
        <f>SUM(C122,C99)</f>
        <v>104640407</v>
      </c>
      <c r="D123" s="231">
        <f>SUM(D122,D99)</f>
        <v>0</v>
      </c>
      <c r="E123" s="231">
        <f>SUM(E122,E99)</f>
        <v>0</v>
      </c>
      <c r="F123" s="231">
        <f t="shared" si="1"/>
        <v>104640407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</row>
    <row r="124" spans="1:31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1:31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1:31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1:31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1:31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2:31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2:31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2:31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2:31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2:31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2:31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2:31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2:31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2:31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2:31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2:31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2:31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2:31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2:31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2:31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2:31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2:31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2:31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2:31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2:31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2:31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2:31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2:31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2:31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2:31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2:31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2:31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2:31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2:31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2:31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2:31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2:31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2:31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2:31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2:31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2:31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2:31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2:31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2:31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2:31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2:31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2:31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2:31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2:31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</sheetData>
  <mergeCells count="6">
    <mergeCell ref="A1:N1"/>
    <mergeCell ref="A2:N2"/>
    <mergeCell ref="A5:A6"/>
    <mergeCell ref="B5:B6"/>
    <mergeCell ref="C5:F5"/>
    <mergeCell ref="C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4" orientation="portrait" horizontalDpi="300" verticalDpi="300" r:id="rId1"/>
  <headerFooter>
    <oddHeader>&amp;C5/2021.(V.26.) önkormányzati rendelete 2. számú 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X172"/>
  <sheetViews>
    <sheetView view="pageLayout" zoomScale="80" zoomScaleNormal="80" zoomScalePageLayoutView="80" workbookViewId="0">
      <selection activeCell="E4" sqref="E4:H4"/>
    </sheetView>
  </sheetViews>
  <sheetFormatPr defaultRowHeight="15"/>
  <cols>
    <col min="1" max="1" width="105.140625" customWidth="1"/>
    <col min="3" max="8" width="15.7109375" customWidth="1"/>
  </cols>
  <sheetData>
    <row r="1" spans="1:11" ht="20.25" customHeight="1">
      <c r="A1" s="304" t="s">
        <v>1116</v>
      </c>
      <c r="B1" s="305"/>
      <c r="C1" s="305"/>
      <c r="D1" s="305"/>
      <c r="E1" s="305"/>
      <c r="F1" s="305"/>
      <c r="G1" s="305"/>
      <c r="H1" s="305"/>
      <c r="I1" s="62"/>
      <c r="J1" s="62"/>
      <c r="K1" s="79"/>
    </row>
    <row r="2" spans="1:11" ht="19.5" customHeight="1">
      <c r="A2" s="307" t="s">
        <v>797</v>
      </c>
      <c r="B2" s="305"/>
      <c r="C2" s="305"/>
      <c r="D2" s="305"/>
      <c r="E2" s="305"/>
      <c r="F2" s="301"/>
      <c r="G2" s="301"/>
      <c r="H2" s="301"/>
    </row>
    <row r="3" spans="1:11" ht="18">
      <c r="A3" s="42"/>
      <c r="E3" s="303"/>
      <c r="F3" s="303"/>
      <c r="G3" s="303"/>
      <c r="H3" s="303"/>
    </row>
    <row r="4" spans="1:11">
      <c r="A4" s="127" t="s">
        <v>771</v>
      </c>
      <c r="E4" s="327"/>
      <c r="F4" s="327"/>
      <c r="G4" s="327"/>
      <c r="H4" s="327"/>
    </row>
    <row r="5" spans="1:11" s="166" customFormat="1">
      <c r="A5" s="324" t="s">
        <v>164</v>
      </c>
      <c r="B5" s="326" t="s">
        <v>165</v>
      </c>
      <c r="C5" s="322" t="s">
        <v>123</v>
      </c>
      <c r="D5" s="322"/>
      <c r="E5" s="323"/>
      <c r="F5" s="321" t="s">
        <v>777</v>
      </c>
      <c r="G5" s="322"/>
      <c r="H5" s="322"/>
    </row>
    <row r="6" spans="1:11">
      <c r="A6" s="325"/>
      <c r="B6" s="325"/>
      <c r="C6" s="3" t="s">
        <v>766</v>
      </c>
      <c r="D6" s="3" t="s">
        <v>18</v>
      </c>
      <c r="E6" s="168" t="s">
        <v>19</v>
      </c>
      <c r="F6" s="169" t="s">
        <v>766</v>
      </c>
      <c r="G6" s="3" t="s">
        <v>18</v>
      </c>
      <c r="H6" s="148" t="s">
        <v>19</v>
      </c>
    </row>
    <row r="7" spans="1:11">
      <c r="A7" s="30" t="s">
        <v>166</v>
      </c>
      <c r="B7" s="30" t="s">
        <v>167</v>
      </c>
      <c r="C7" s="191">
        <v>8933587</v>
      </c>
      <c r="D7" s="191">
        <v>10885177</v>
      </c>
      <c r="E7" s="210">
        <v>10885177</v>
      </c>
      <c r="F7" s="211">
        <v>8542300</v>
      </c>
      <c r="G7" s="191">
        <v>8933380</v>
      </c>
      <c r="H7" s="191">
        <v>8933380</v>
      </c>
    </row>
    <row r="8" spans="1:11">
      <c r="A8" s="30" t="s">
        <v>168</v>
      </c>
      <c r="B8" s="31" t="s">
        <v>169</v>
      </c>
      <c r="C8" s="191"/>
      <c r="D8" s="191"/>
      <c r="E8" s="210"/>
      <c r="F8" s="211"/>
      <c r="G8" s="191"/>
      <c r="H8" s="191"/>
    </row>
    <row r="9" spans="1:11">
      <c r="A9" s="30" t="s">
        <v>170</v>
      </c>
      <c r="B9" s="31" t="s">
        <v>171</v>
      </c>
      <c r="C9" s="191"/>
      <c r="D9" s="191">
        <v>260789</v>
      </c>
      <c r="E9" s="210">
        <v>260789</v>
      </c>
      <c r="F9" s="211">
        <v>0</v>
      </c>
      <c r="G9" s="191"/>
      <c r="H9" s="191"/>
    </row>
    <row r="10" spans="1:11">
      <c r="A10" s="32" t="s">
        <v>172</v>
      </c>
      <c r="B10" s="31" t="s">
        <v>173</v>
      </c>
      <c r="C10" s="191"/>
      <c r="D10" s="191"/>
      <c r="E10" s="210"/>
      <c r="F10" s="211"/>
      <c r="G10" s="191"/>
      <c r="H10" s="191"/>
    </row>
    <row r="11" spans="1:11">
      <c r="A11" s="32" t="s">
        <v>174</v>
      </c>
      <c r="B11" s="31" t="s">
        <v>175</v>
      </c>
      <c r="C11" s="191"/>
      <c r="D11" s="191"/>
      <c r="E11" s="210"/>
      <c r="F11" s="211"/>
      <c r="G11" s="191"/>
      <c r="H11" s="191"/>
    </row>
    <row r="12" spans="1:11">
      <c r="A12" s="32" t="s">
        <v>176</v>
      </c>
      <c r="B12" s="31" t="s">
        <v>177</v>
      </c>
      <c r="C12" s="191"/>
      <c r="D12" s="191"/>
      <c r="E12" s="210"/>
      <c r="F12" s="211"/>
      <c r="G12" s="191"/>
      <c r="H12" s="191"/>
    </row>
    <row r="13" spans="1:11">
      <c r="A13" s="32" t="s">
        <v>178</v>
      </c>
      <c r="B13" s="31" t="s">
        <v>179</v>
      </c>
      <c r="C13" s="191">
        <v>277250</v>
      </c>
      <c r="D13" s="191">
        <v>319500</v>
      </c>
      <c r="E13" s="210">
        <v>319500</v>
      </c>
      <c r="F13" s="211">
        <v>304975</v>
      </c>
      <c r="G13" s="191">
        <v>383356</v>
      </c>
      <c r="H13" s="191">
        <v>383356</v>
      </c>
    </row>
    <row r="14" spans="1:11">
      <c r="A14" s="32" t="s">
        <v>180</v>
      </c>
      <c r="B14" s="31" t="s">
        <v>181</v>
      </c>
      <c r="C14" s="191"/>
      <c r="D14" s="191"/>
      <c r="E14" s="210"/>
      <c r="F14" s="211"/>
      <c r="G14" s="191"/>
      <c r="H14" s="191"/>
    </row>
    <row r="15" spans="1:11">
      <c r="A15" s="5" t="s">
        <v>182</v>
      </c>
      <c r="B15" s="31" t="s">
        <v>183</v>
      </c>
      <c r="C15" s="191"/>
      <c r="D15" s="191"/>
      <c r="E15" s="210"/>
      <c r="F15" s="211">
        <v>605000</v>
      </c>
      <c r="G15" s="191">
        <v>356996</v>
      </c>
      <c r="H15" s="191">
        <v>356996</v>
      </c>
    </row>
    <row r="16" spans="1:11">
      <c r="A16" s="5" t="s">
        <v>184</v>
      </c>
      <c r="B16" s="31" t="s">
        <v>185</v>
      </c>
      <c r="C16" s="191"/>
      <c r="D16" s="191"/>
      <c r="E16" s="210"/>
      <c r="F16" s="211"/>
      <c r="G16" s="191"/>
      <c r="H16" s="191"/>
    </row>
    <row r="17" spans="1:8">
      <c r="A17" s="5" t="s">
        <v>186</v>
      </c>
      <c r="B17" s="31" t="s">
        <v>187</v>
      </c>
      <c r="C17" s="191"/>
      <c r="D17" s="191"/>
      <c r="E17" s="210"/>
      <c r="F17" s="211"/>
      <c r="G17" s="191"/>
      <c r="H17" s="191"/>
    </row>
    <row r="18" spans="1:8">
      <c r="A18" s="5" t="s">
        <v>188</v>
      </c>
      <c r="B18" s="31" t="s">
        <v>189</v>
      </c>
      <c r="C18" s="191"/>
      <c r="D18" s="191"/>
      <c r="E18" s="210"/>
      <c r="F18" s="211"/>
      <c r="G18" s="191"/>
      <c r="H18" s="191"/>
    </row>
    <row r="19" spans="1:8">
      <c r="A19" s="5" t="s">
        <v>525</v>
      </c>
      <c r="B19" s="31" t="s">
        <v>190</v>
      </c>
      <c r="C19" s="191"/>
      <c r="D19" s="191">
        <v>260836</v>
      </c>
      <c r="E19" s="210">
        <v>260836</v>
      </c>
      <c r="F19" s="211"/>
      <c r="G19" s="191">
        <v>322038</v>
      </c>
      <c r="H19" s="191">
        <v>322038</v>
      </c>
    </row>
    <row r="20" spans="1:8">
      <c r="A20" s="33" t="s">
        <v>464</v>
      </c>
      <c r="B20" s="34" t="s">
        <v>191</v>
      </c>
      <c r="C20" s="191">
        <f t="shared" ref="C20:H20" si="0">SUM(C7:C19)</f>
        <v>9210837</v>
      </c>
      <c r="D20" s="191">
        <f t="shared" si="0"/>
        <v>11726302</v>
      </c>
      <c r="E20" s="210">
        <f>SUM(E7:E19)</f>
        <v>11726302</v>
      </c>
      <c r="F20" s="211">
        <f t="shared" si="0"/>
        <v>9452275</v>
      </c>
      <c r="G20" s="191">
        <f t="shared" si="0"/>
        <v>9995770</v>
      </c>
      <c r="H20" s="191">
        <f t="shared" si="0"/>
        <v>9995770</v>
      </c>
    </row>
    <row r="21" spans="1:8">
      <c r="A21" s="5" t="s">
        <v>192</v>
      </c>
      <c r="B21" s="31" t="s">
        <v>193</v>
      </c>
      <c r="C21" s="191">
        <v>2478144</v>
      </c>
      <c r="D21" s="191">
        <v>2478144</v>
      </c>
      <c r="E21" s="210">
        <v>2478144</v>
      </c>
      <c r="F21" s="211"/>
      <c r="G21" s="191"/>
      <c r="H21" s="191"/>
    </row>
    <row r="22" spans="1:8">
      <c r="A22" s="5" t="s">
        <v>194</v>
      </c>
      <c r="B22" s="31" t="s">
        <v>195</v>
      </c>
      <c r="C22" s="191">
        <v>0</v>
      </c>
      <c r="D22" s="191">
        <v>0</v>
      </c>
      <c r="E22" s="210">
        <v>0</v>
      </c>
      <c r="F22" s="211"/>
      <c r="G22" s="191"/>
      <c r="H22" s="191"/>
    </row>
    <row r="23" spans="1:8">
      <c r="A23" s="6" t="s">
        <v>196</v>
      </c>
      <c r="B23" s="31" t="s">
        <v>197</v>
      </c>
      <c r="C23" s="191">
        <v>0</v>
      </c>
      <c r="D23" s="191">
        <v>599600</v>
      </c>
      <c r="E23" s="210">
        <v>599600</v>
      </c>
      <c r="F23" s="211"/>
      <c r="G23" s="191"/>
      <c r="H23" s="191"/>
    </row>
    <row r="24" spans="1:8">
      <c r="A24" s="7" t="s">
        <v>465</v>
      </c>
      <c r="B24" s="34" t="s">
        <v>198</v>
      </c>
      <c r="C24" s="191">
        <f t="shared" ref="C24:H24" si="1">SUM(C21:C23)</f>
        <v>2478144</v>
      </c>
      <c r="D24" s="191">
        <f t="shared" si="1"/>
        <v>3077744</v>
      </c>
      <c r="E24" s="210">
        <f t="shared" si="1"/>
        <v>3077744</v>
      </c>
      <c r="F24" s="211">
        <f t="shared" si="1"/>
        <v>0</v>
      </c>
      <c r="G24" s="191">
        <f t="shared" si="1"/>
        <v>0</v>
      </c>
      <c r="H24" s="191">
        <f t="shared" si="1"/>
        <v>0</v>
      </c>
    </row>
    <row r="25" spans="1:8">
      <c r="A25" s="45" t="s">
        <v>555</v>
      </c>
      <c r="B25" s="46" t="s">
        <v>199</v>
      </c>
      <c r="C25" s="212">
        <f t="shared" ref="C25:H25" si="2">SUM(C24,C20)</f>
        <v>11688981</v>
      </c>
      <c r="D25" s="212">
        <f t="shared" si="2"/>
        <v>14804046</v>
      </c>
      <c r="E25" s="213">
        <f t="shared" si="2"/>
        <v>14804046</v>
      </c>
      <c r="F25" s="214">
        <f t="shared" si="2"/>
        <v>9452275</v>
      </c>
      <c r="G25" s="212">
        <f t="shared" si="2"/>
        <v>9995770</v>
      </c>
      <c r="H25" s="212">
        <f t="shared" si="2"/>
        <v>9995770</v>
      </c>
    </row>
    <row r="26" spans="1:8">
      <c r="A26" s="38" t="s">
        <v>526</v>
      </c>
      <c r="B26" s="46" t="s">
        <v>200</v>
      </c>
      <c r="C26" s="212">
        <v>2063426</v>
      </c>
      <c r="D26" s="212">
        <v>2232531</v>
      </c>
      <c r="E26" s="213">
        <v>2232531</v>
      </c>
      <c r="F26" s="214">
        <v>1594020</v>
      </c>
      <c r="G26" s="212">
        <v>1606204</v>
      </c>
      <c r="H26" s="212">
        <v>1606204</v>
      </c>
    </row>
    <row r="27" spans="1:8">
      <c r="A27" s="5" t="s">
        <v>201</v>
      </c>
      <c r="B27" s="31" t="s">
        <v>202</v>
      </c>
      <c r="C27" s="191">
        <v>45000</v>
      </c>
      <c r="D27" s="191">
        <v>38721</v>
      </c>
      <c r="E27" s="210">
        <v>38721</v>
      </c>
      <c r="F27" s="211">
        <v>30000</v>
      </c>
      <c r="G27" s="191"/>
      <c r="H27" s="191"/>
    </row>
    <row r="28" spans="1:8">
      <c r="A28" s="5" t="s">
        <v>203</v>
      </c>
      <c r="B28" s="31" t="s">
        <v>204</v>
      </c>
      <c r="C28" s="191">
        <v>2650000</v>
      </c>
      <c r="D28" s="191">
        <v>3013648</v>
      </c>
      <c r="E28" s="210">
        <v>3009908</v>
      </c>
      <c r="F28" s="211">
        <v>250000</v>
      </c>
      <c r="G28" s="191">
        <v>13386</v>
      </c>
      <c r="H28" s="191">
        <v>13386</v>
      </c>
    </row>
    <row r="29" spans="1:8">
      <c r="A29" s="5" t="s">
        <v>205</v>
      </c>
      <c r="B29" s="31" t="s">
        <v>206</v>
      </c>
      <c r="C29" s="191"/>
      <c r="D29" s="191"/>
      <c r="E29" s="210"/>
      <c r="F29" s="211"/>
      <c r="G29" s="191"/>
      <c r="H29" s="191"/>
    </row>
    <row r="30" spans="1:8">
      <c r="A30" s="7" t="s">
        <v>466</v>
      </c>
      <c r="B30" s="34" t="s">
        <v>207</v>
      </c>
      <c r="C30" s="191">
        <f t="shared" ref="C30:H30" si="3">SUM(C27:C29)</f>
        <v>2695000</v>
      </c>
      <c r="D30" s="191">
        <f t="shared" si="3"/>
        <v>3052369</v>
      </c>
      <c r="E30" s="210">
        <f t="shared" si="3"/>
        <v>3048629</v>
      </c>
      <c r="F30" s="211">
        <f t="shared" si="3"/>
        <v>280000</v>
      </c>
      <c r="G30" s="191">
        <f t="shared" si="3"/>
        <v>13386</v>
      </c>
      <c r="H30" s="191">
        <f t="shared" si="3"/>
        <v>13386</v>
      </c>
    </row>
    <row r="31" spans="1:8">
      <c r="A31" s="5" t="s">
        <v>208</v>
      </c>
      <c r="B31" s="31" t="s">
        <v>209</v>
      </c>
      <c r="C31" s="191">
        <v>300000</v>
      </c>
      <c r="D31" s="191">
        <v>183100</v>
      </c>
      <c r="E31" s="210">
        <v>183100</v>
      </c>
      <c r="F31" s="211">
        <v>30000</v>
      </c>
      <c r="G31" s="191"/>
      <c r="H31" s="191"/>
    </row>
    <row r="32" spans="1:8">
      <c r="A32" s="5" t="s">
        <v>210</v>
      </c>
      <c r="B32" s="31" t="s">
        <v>211</v>
      </c>
      <c r="C32" s="191">
        <v>100000</v>
      </c>
      <c r="D32" s="191">
        <v>92231</v>
      </c>
      <c r="E32" s="210">
        <v>92231</v>
      </c>
      <c r="F32" s="211"/>
      <c r="G32" s="191"/>
      <c r="H32" s="191"/>
    </row>
    <row r="33" spans="1:8" ht="15" customHeight="1">
      <c r="A33" s="7" t="s">
        <v>556</v>
      </c>
      <c r="B33" s="34" t="s">
        <v>212</v>
      </c>
      <c r="C33" s="191">
        <f t="shared" ref="C33:H33" si="4">SUM(C31:C32)</f>
        <v>400000</v>
      </c>
      <c r="D33" s="191">
        <f t="shared" si="4"/>
        <v>275331</v>
      </c>
      <c r="E33" s="210">
        <f t="shared" si="4"/>
        <v>275331</v>
      </c>
      <c r="F33" s="211">
        <f t="shared" si="4"/>
        <v>30000</v>
      </c>
      <c r="G33" s="191">
        <f t="shared" si="4"/>
        <v>0</v>
      </c>
      <c r="H33" s="191">
        <f t="shared" si="4"/>
        <v>0</v>
      </c>
    </row>
    <row r="34" spans="1:8">
      <c r="A34" s="5" t="s">
        <v>213</v>
      </c>
      <c r="B34" s="31" t="s">
        <v>214</v>
      </c>
      <c r="C34" s="191">
        <v>2200000</v>
      </c>
      <c r="D34" s="191">
        <v>3672352</v>
      </c>
      <c r="E34" s="210">
        <v>3672352</v>
      </c>
      <c r="F34" s="211">
        <v>620000</v>
      </c>
      <c r="G34" s="191">
        <v>290256</v>
      </c>
      <c r="H34" s="191">
        <v>290256</v>
      </c>
    </row>
    <row r="35" spans="1:8">
      <c r="A35" s="5" t="s">
        <v>215</v>
      </c>
      <c r="B35" s="31" t="s">
        <v>216</v>
      </c>
      <c r="C35" s="191">
        <v>2178540</v>
      </c>
      <c r="D35" s="191">
        <v>1530076</v>
      </c>
      <c r="E35" s="210">
        <v>1530076</v>
      </c>
      <c r="F35" s="211">
        <v>3307685</v>
      </c>
      <c r="G35" s="191">
        <v>1208071</v>
      </c>
      <c r="H35" s="191">
        <v>1208071</v>
      </c>
    </row>
    <row r="36" spans="1:8">
      <c r="A36" s="5" t="s">
        <v>527</v>
      </c>
      <c r="B36" s="31" t="s">
        <v>217</v>
      </c>
      <c r="C36" s="191"/>
      <c r="D36" s="191"/>
      <c r="E36" s="210"/>
      <c r="F36" s="211"/>
      <c r="G36" s="191"/>
      <c r="H36" s="191"/>
    </row>
    <row r="37" spans="1:8">
      <c r="A37" s="5" t="s">
        <v>218</v>
      </c>
      <c r="B37" s="31" t="s">
        <v>219</v>
      </c>
      <c r="C37" s="191">
        <v>60000</v>
      </c>
      <c r="D37" s="191">
        <v>241002</v>
      </c>
      <c r="E37" s="210">
        <v>241002</v>
      </c>
      <c r="F37" s="211"/>
      <c r="G37" s="191"/>
      <c r="H37" s="191"/>
    </row>
    <row r="38" spans="1:8">
      <c r="A38" s="10" t="s">
        <v>528</v>
      </c>
      <c r="B38" s="31" t="s">
        <v>220</v>
      </c>
      <c r="C38" s="191"/>
      <c r="D38" s="191"/>
      <c r="E38" s="210"/>
      <c r="F38" s="211"/>
      <c r="G38" s="191"/>
      <c r="H38" s="191"/>
    </row>
    <row r="39" spans="1:8">
      <c r="A39" s="6" t="s">
        <v>221</v>
      </c>
      <c r="B39" s="31" t="s">
        <v>222</v>
      </c>
      <c r="C39" s="191">
        <v>300000</v>
      </c>
      <c r="D39" s="191">
        <v>366850</v>
      </c>
      <c r="E39" s="210">
        <v>366850</v>
      </c>
      <c r="F39" s="211"/>
      <c r="G39" s="191"/>
      <c r="H39" s="191"/>
    </row>
    <row r="40" spans="1:8">
      <c r="A40" s="5" t="s">
        <v>529</v>
      </c>
      <c r="B40" s="31" t="s">
        <v>223</v>
      </c>
      <c r="C40" s="191">
        <v>5000000</v>
      </c>
      <c r="D40" s="191">
        <v>3541385</v>
      </c>
      <c r="E40" s="210">
        <v>3541385</v>
      </c>
      <c r="F40" s="211">
        <v>150000</v>
      </c>
      <c r="G40" s="191">
        <v>2978121</v>
      </c>
      <c r="H40" s="191">
        <v>74303</v>
      </c>
    </row>
    <row r="41" spans="1:8">
      <c r="A41" s="7" t="s">
        <v>467</v>
      </c>
      <c r="B41" s="34" t="s">
        <v>224</v>
      </c>
      <c r="C41" s="191">
        <f t="shared" ref="C41:H41" si="5">SUM(C34:C40)</f>
        <v>9738540</v>
      </c>
      <c r="D41" s="191">
        <f t="shared" si="5"/>
        <v>9351665</v>
      </c>
      <c r="E41" s="210">
        <f t="shared" si="5"/>
        <v>9351665</v>
      </c>
      <c r="F41" s="211">
        <f t="shared" si="5"/>
        <v>4077685</v>
      </c>
      <c r="G41" s="191">
        <f t="shared" si="5"/>
        <v>4476448</v>
      </c>
      <c r="H41" s="191">
        <f t="shared" si="5"/>
        <v>1572630</v>
      </c>
    </row>
    <row r="42" spans="1:8">
      <c r="A42" s="5" t="s">
        <v>225</v>
      </c>
      <c r="B42" s="31" t="s">
        <v>226</v>
      </c>
      <c r="C42" s="191">
        <v>0</v>
      </c>
      <c r="D42" s="191"/>
      <c r="E42" s="210"/>
      <c r="F42" s="211"/>
      <c r="G42" s="191"/>
      <c r="H42" s="191"/>
    </row>
    <row r="43" spans="1:8">
      <c r="A43" s="5" t="s">
        <v>227</v>
      </c>
      <c r="B43" s="31" t="s">
        <v>228</v>
      </c>
      <c r="C43" s="191">
        <v>0</v>
      </c>
      <c r="D43" s="191">
        <v>0</v>
      </c>
      <c r="E43" s="210">
        <v>0</v>
      </c>
      <c r="F43" s="211"/>
      <c r="G43" s="191"/>
      <c r="H43" s="191"/>
    </row>
    <row r="44" spans="1:8">
      <c r="A44" s="7" t="s">
        <v>468</v>
      </c>
      <c r="B44" s="34" t="s">
        <v>229</v>
      </c>
      <c r="C44" s="191">
        <f t="shared" ref="C44:H44" si="6">SUM(C42:C43)</f>
        <v>0</v>
      </c>
      <c r="D44" s="191">
        <f t="shared" si="6"/>
        <v>0</v>
      </c>
      <c r="E44" s="210">
        <f t="shared" si="6"/>
        <v>0</v>
      </c>
      <c r="F44" s="211">
        <f t="shared" si="6"/>
        <v>0</v>
      </c>
      <c r="G44" s="191">
        <f t="shared" si="6"/>
        <v>0</v>
      </c>
      <c r="H44" s="191">
        <f t="shared" si="6"/>
        <v>0</v>
      </c>
    </row>
    <row r="45" spans="1:8">
      <c r="A45" s="5" t="s">
        <v>230</v>
      </c>
      <c r="B45" s="31" t="s">
        <v>231</v>
      </c>
      <c r="C45" s="191">
        <v>3400000</v>
      </c>
      <c r="D45" s="191">
        <v>2931376</v>
      </c>
      <c r="E45" s="210">
        <v>2930366</v>
      </c>
      <c r="F45" s="211">
        <v>1100000</v>
      </c>
      <c r="G45" s="191">
        <v>418948</v>
      </c>
      <c r="H45" s="191">
        <v>418948</v>
      </c>
    </row>
    <row r="46" spans="1:8">
      <c r="A46" s="5" t="s">
        <v>232</v>
      </c>
      <c r="B46" s="31" t="s">
        <v>233</v>
      </c>
      <c r="C46" s="191"/>
      <c r="D46" s="191"/>
      <c r="E46" s="210"/>
      <c r="F46" s="211"/>
      <c r="G46" s="191"/>
      <c r="H46" s="191"/>
    </row>
    <row r="47" spans="1:8">
      <c r="A47" s="5" t="s">
        <v>530</v>
      </c>
      <c r="B47" s="31" t="s">
        <v>234</v>
      </c>
      <c r="C47" s="191">
        <v>635000</v>
      </c>
      <c r="D47" s="191">
        <v>1348317</v>
      </c>
      <c r="E47" s="210">
        <v>1348317</v>
      </c>
      <c r="F47" s="211"/>
      <c r="G47" s="191"/>
      <c r="H47" s="191"/>
    </row>
    <row r="48" spans="1:8">
      <c r="A48" s="5" t="s">
        <v>531</v>
      </c>
      <c r="B48" s="31" t="s">
        <v>235</v>
      </c>
      <c r="C48" s="191"/>
      <c r="D48" s="191"/>
      <c r="E48" s="210"/>
      <c r="F48" s="211"/>
      <c r="G48" s="191"/>
      <c r="H48" s="191"/>
    </row>
    <row r="49" spans="1:8">
      <c r="A49" s="5" t="s">
        <v>236</v>
      </c>
      <c r="B49" s="31" t="s">
        <v>237</v>
      </c>
      <c r="C49" s="191">
        <v>250000</v>
      </c>
      <c r="D49" s="191">
        <v>410006</v>
      </c>
      <c r="E49" s="210">
        <v>410006</v>
      </c>
      <c r="F49" s="211">
        <v>100</v>
      </c>
      <c r="G49" s="191">
        <v>16500</v>
      </c>
      <c r="H49" s="191">
        <v>16500</v>
      </c>
    </row>
    <row r="50" spans="1:8">
      <c r="A50" s="7" t="s">
        <v>469</v>
      </c>
      <c r="B50" s="34" t="s">
        <v>238</v>
      </c>
      <c r="C50" s="191">
        <f t="shared" ref="C50:H50" si="7">SUM(C45:C49)</f>
        <v>4285000</v>
      </c>
      <c r="D50" s="191">
        <f t="shared" si="7"/>
        <v>4689699</v>
      </c>
      <c r="E50" s="210">
        <f t="shared" si="7"/>
        <v>4688689</v>
      </c>
      <c r="F50" s="211">
        <f t="shared" si="7"/>
        <v>1100100</v>
      </c>
      <c r="G50" s="191">
        <f t="shared" si="7"/>
        <v>435448</v>
      </c>
      <c r="H50" s="191">
        <f t="shared" si="7"/>
        <v>435448</v>
      </c>
    </row>
    <row r="51" spans="1:8">
      <c r="A51" s="38" t="s">
        <v>470</v>
      </c>
      <c r="B51" s="46" t="s">
        <v>239</v>
      </c>
      <c r="C51" s="212">
        <f t="shared" ref="C51:H51" si="8">SUM(C50,C44,C41,C33,C30)</f>
        <v>17118540</v>
      </c>
      <c r="D51" s="212">
        <f t="shared" si="8"/>
        <v>17369064</v>
      </c>
      <c r="E51" s="213">
        <f t="shared" si="8"/>
        <v>17364314</v>
      </c>
      <c r="F51" s="214">
        <f t="shared" si="8"/>
        <v>5487785</v>
      </c>
      <c r="G51" s="212">
        <f t="shared" si="8"/>
        <v>4925282</v>
      </c>
      <c r="H51" s="212">
        <f t="shared" si="8"/>
        <v>2021464</v>
      </c>
    </row>
    <row r="52" spans="1:8">
      <c r="A52" s="13" t="s">
        <v>240</v>
      </c>
      <c r="B52" s="31" t="s">
        <v>241</v>
      </c>
      <c r="C52" s="191"/>
      <c r="D52" s="191"/>
      <c r="E52" s="210"/>
      <c r="F52" s="211"/>
      <c r="G52" s="191"/>
      <c r="H52" s="191"/>
    </row>
    <row r="53" spans="1:8">
      <c r="A53" s="13" t="s">
        <v>471</v>
      </c>
      <c r="B53" s="31" t="s">
        <v>242</v>
      </c>
      <c r="C53" s="191">
        <v>0</v>
      </c>
      <c r="D53" s="191"/>
      <c r="E53" s="210"/>
      <c r="F53" s="211"/>
      <c r="G53" s="191"/>
      <c r="H53" s="191"/>
    </row>
    <row r="54" spans="1:8">
      <c r="A54" s="17" t="s">
        <v>532</v>
      </c>
      <c r="B54" s="31" t="s">
        <v>243</v>
      </c>
      <c r="C54" s="191"/>
      <c r="D54" s="191"/>
      <c r="E54" s="210"/>
      <c r="F54" s="211"/>
      <c r="G54" s="191"/>
      <c r="H54" s="191"/>
    </row>
    <row r="55" spans="1:8">
      <c r="A55" s="17" t="s">
        <v>533</v>
      </c>
      <c r="B55" s="31" t="s">
        <v>244</v>
      </c>
      <c r="C55" s="191"/>
      <c r="D55" s="191">
        <v>246545</v>
      </c>
      <c r="E55" s="210">
        <v>246545</v>
      </c>
      <c r="F55" s="211"/>
      <c r="G55" s="191"/>
      <c r="H55" s="191"/>
    </row>
    <row r="56" spans="1:8">
      <c r="A56" s="17" t="s">
        <v>534</v>
      </c>
      <c r="B56" s="31" t="s">
        <v>245</v>
      </c>
      <c r="C56" s="191"/>
      <c r="D56" s="191"/>
      <c r="E56" s="210"/>
      <c r="F56" s="211"/>
      <c r="G56" s="191"/>
      <c r="H56" s="191"/>
    </row>
    <row r="57" spans="1:8">
      <c r="A57" s="13" t="s">
        <v>535</v>
      </c>
      <c r="B57" s="31" t="s">
        <v>246</v>
      </c>
      <c r="C57" s="191"/>
      <c r="D57" s="191"/>
      <c r="E57" s="210"/>
      <c r="F57" s="211"/>
      <c r="G57" s="191"/>
      <c r="H57" s="191"/>
    </row>
    <row r="58" spans="1:8">
      <c r="A58" s="13" t="s">
        <v>536</v>
      </c>
      <c r="B58" s="31" t="s">
        <v>247</v>
      </c>
      <c r="C58" s="191"/>
      <c r="D58" s="191"/>
      <c r="E58" s="210"/>
      <c r="F58" s="211"/>
      <c r="G58" s="191"/>
      <c r="H58" s="191"/>
    </row>
    <row r="59" spans="1:8">
      <c r="A59" s="13" t="s">
        <v>537</v>
      </c>
      <c r="B59" s="31" t="s">
        <v>248</v>
      </c>
      <c r="C59" s="191">
        <v>3274000</v>
      </c>
      <c r="D59" s="191">
        <v>2857000</v>
      </c>
      <c r="E59" s="210">
        <v>2857000</v>
      </c>
      <c r="F59" s="211"/>
      <c r="G59" s="191"/>
      <c r="H59" s="191"/>
    </row>
    <row r="60" spans="1:8">
      <c r="A60" s="43" t="s">
        <v>499</v>
      </c>
      <c r="B60" s="46" t="s">
        <v>249</v>
      </c>
      <c r="C60" s="212">
        <f t="shared" ref="C60:H60" si="9">SUM(C52:C59)</f>
        <v>3274000</v>
      </c>
      <c r="D60" s="212">
        <f t="shared" si="9"/>
        <v>3103545</v>
      </c>
      <c r="E60" s="213">
        <f t="shared" si="9"/>
        <v>3103545</v>
      </c>
      <c r="F60" s="214">
        <f t="shared" si="9"/>
        <v>0</v>
      </c>
      <c r="G60" s="212">
        <f t="shared" si="9"/>
        <v>0</v>
      </c>
      <c r="H60" s="212">
        <f t="shared" si="9"/>
        <v>0</v>
      </c>
    </row>
    <row r="61" spans="1:8">
      <c r="A61" s="12" t="s">
        <v>538</v>
      </c>
      <c r="B61" s="31" t="s">
        <v>250</v>
      </c>
      <c r="C61" s="191"/>
      <c r="D61" s="191"/>
      <c r="E61" s="210"/>
      <c r="F61" s="211"/>
      <c r="G61" s="191"/>
      <c r="H61" s="191"/>
    </row>
    <row r="62" spans="1:8">
      <c r="A62" s="12" t="s">
        <v>251</v>
      </c>
      <c r="B62" s="31" t="s">
        <v>252</v>
      </c>
      <c r="C62" s="191">
        <v>288302</v>
      </c>
      <c r="D62" s="191">
        <v>1437109</v>
      </c>
      <c r="E62" s="210">
        <v>1437109</v>
      </c>
      <c r="F62" s="211"/>
      <c r="G62" s="191"/>
      <c r="H62" s="191"/>
    </row>
    <row r="63" spans="1:8">
      <c r="A63" s="12" t="s">
        <v>253</v>
      </c>
      <c r="B63" s="31" t="s">
        <v>254</v>
      </c>
      <c r="C63" s="191"/>
      <c r="D63" s="191"/>
      <c r="E63" s="210"/>
      <c r="F63" s="211"/>
      <c r="G63" s="191"/>
      <c r="H63" s="191"/>
    </row>
    <row r="64" spans="1:8">
      <c r="A64" s="12" t="s">
        <v>500</v>
      </c>
      <c r="B64" s="31" t="s">
        <v>255</v>
      </c>
      <c r="C64" s="191"/>
      <c r="D64" s="191"/>
      <c r="E64" s="210"/>
      <c r="F64" s="211"/>
      <c r="G64" s="191"/>
      <c r="H64" s="191"/>
    </row>
    <row r="65" spans="1:8">
      <c r="A65" s="12" t="s">
        <v>539</v>
      </c>
      <c r="B65" s="31" t="s">
        <v>256</v>
      </c>
      <c r="C65" s="191"/>
      <c r="D65" s="191"/>
      <c r="E65" s="210"/>
      <c r="F65" s="211"/>
      <c r="G65" s="191"/>
      <c r="H65" s="191"/>
    </row>
    <row r="66" spans="1:8">
      <c r="A66" s="12" t="s">
        <v>502</v>
      </c>
      <c r="B66" s="31" t="s">
        <v>257</v>
      </c>
      <c r="C66" s="191">
        <v>1614600</v>
      </c>
      <c r="D66" s="191">
        <v>2346945</v>
      </c>
      <c r="E66" s="210">
        <v>2346945</v>
      </c>
      <c r="F66" s="211"/>
      <c r="G66" s="191"/>
      <c r="H66" s="191"/>
    </row>
    <row r="67" spans="1:8">
      <c r="A67" s="12" t="s">
        <v>540</v>
      </c>
      <c r="B67" s="31" t="s">
        <v>258</v>
      </c>
      <c r="C67" s="191"/>
      <c r="D67" s="191"/>
      <c r="E67" s="210"/>
      <c r="F67" s="211"/>
      <c r="G67" s="191"/>
      <c r="H67" s="191"/>
    </row>
    <row r="68" spans="1:8">
      <c r="A68" s="12" t="s">
        <v>541</v>
      </c>
      <c r="B68" s="31" t="s">
        <v>259</v>
      </c>
      <c r="C68" s="191"/>
      <c r="D68" s="191"/>
      <c r="E68" s="210"/>
      <c r="F68" s="211"/>
      <c r="G68" s="191"/>
      <c r="H68" s="191"/>
    </row>
    <row r="69" spans="1:8">
      <c r="A69" s="12" t="s">
        <v>260</v>
      </c>
      <c r="B69" s="31" t="s">
        <v>261</v>
      </c>
      <c r="C69" s="191"/>
      <c r="D69" s="191"/>
      <c r="E69" s="210"/>
      <c r="F69" s="211"/>
      <c r="G69" s="191"/>
      <c r="H69" s="191"/>
    </row>
    <row r="70" spans="1:8">
      <c r="A70" s="20" t="s">
        <v>262</v>
      </c>
      <c r="B70" s="31" t="s">
        <v>263</v>
      </c>
      <c r="C70" s="191"/>
      <c r="D70" s="191"/>
      <c r="E70" s="210"/>
      <c r="F70" s="211"/>
      <c r="G70" s="191"/>
      <c r="H70" s="191"/>
    </row>
    <row r="71" spans="1:8">
      <c r="A71" s="12" t="s">
        <v>542</v>
      </c>
      <c r="B71" s="31" t="s">
        <v>264</v>
      </c>
      <c r="C71" s="191"/>
      <c r="D71" s="191">
        <v>10000</v>
      </c>
      <c r="E71" s="210">
        <v>10000</v>
      </c>
      <c r="F71" s="211"/>
      <c r="G71" s="191"/>
      <c r="H71" s="191"/>
    </row>
    <row r="72" spans="1:8">
      <c r="A72" s="20" t="s">
        <v>721</v>
      </c>
      <c r="B72" s="31" t="s">
        <v>776</v>
      </c>
      <c r="C72" s="191">
        <v>22183554</v>
      </c>
      <c r="D72" s="191">
        <v>23379657</v>
      </c>
      <c r="E72" s="210"/>
      <c r="F72" s="211"/>
      <c r="G72" s="191"/>
      <c r="H72" s="191"/>
    </row>
    <row r="73" spans="1:8">
      <c r="A73" s="20" t="s">
        <v>722</v>
      </c>
      <c r="B73" s="31" t="s">
        <v>776</v>
      </c>
      <c r="C73" s="191"/>
      <c r="D73" s="191"/>
      <c r="E73" s="210"/>
      <c r="F73" s="211"/>
      <c r="G73" s="191"/>
      <c r="H73" s="191"/>
    </row>
    <row r="74" spans="1:8">
      <c r="A74" s="43" t="s">
        <v>505</v>
      </c>
      <c r="B74" s="46" t="s">
        <v>265</v>
      </c>
      <c r="C74" s="212">
        <f t="shared" ref="C74:H74" si="10">SUM(C61:C73)</f>
        <v>24086456</v>
      </c>
      <c r="D74" s="212">
        <f t="shared" si="10"/>
        <v>27173711</v>
      </c>
      <c r="E74" s="213">
        <f t="shared" si="10"/>
        <v>3794054</v>
      </c>
      <c r="F74" s="214">
        <f t="shared" si="10"/>
        <v>0</v>
      </c>
      <c r="G74" s="212">
        <f t="shared" si="10"/>
        <v>0</v>
      </c>
      <c r="H74" s="212">
        <f t="shared" si="10"/>
        <v>0</v>
      </c>
    </row>
    <row r="75" spans="1:8" ht="15.75">
      <c r="A75" s="94" t="s">
        <v>670</v>
      </c>
      <c r="B75" s="95"/>
      <c r="C75" s="215">
        <f t="shared" ref="C75:H75" si="11">SUM(C74,C60,C51,C25:C26)</f>
        <v>58231403</v>
      </c>
      <c r="D75" s="215">
        <f t="shared" si="11"/>
        <v>64682897</v>
      </c>
      <c r="E75" s="216">
        <f t="shared" si="11"/>
        <v>41298490</v>
      </c>
      <c r="F75" s="217">
        <f t="shared" si="11"/>
        <v>16534080</v>
      </c>
      <c r="G75" s="215">
        <f t="shared" si="11"/>
        <v>16527256</v>
      </c>
      <c r="H75" s="215">
        <f t="shared" si="11"/>
        <v>13623438</v>
      </c>
    </row>
    <row r="76" spans="1:8">
      <c r="A76" s="35" t="s">
        <v>266</v>
      </c>
      <c r="B76" s="31" t="s">
        <v>267</v>
      </c>
      <c r="C76" s="191"/>
      <c r="D76" s="191"/>
      <c r="E76" s="210"/>
      <c r="F76" s="211"/>
      <c r="G76" s="191"/>
      <c r="H76" s="191"/>
    </row>
    <row r="77" spans="1:8">
      <c r="A77" s="35" t="s">
        <v>543</v>
      </c>
      <c r="B77" s="31" t="s">
        <v>268</v>
      </c>
      <c r="C77" s="191"/>
      <c r="D77" s="191"/>
      <c r="E77" s="210"/>
      <c r="F77" s="211"/>
      <c r="G77" s="191"/>
      <c r="H77" s="191"/>
    </row>
    <row r="78" spans="1:8">
      <c r="A78" s="35" t="s">
        <v>269</v>
      </c>
      <c r="B78" s="31" t="s">
        <v>270</v>
      </c>
      <c r="C78" s="191"/>
      <c r="D78" s="191">
        <v>71065</v>
      </c>
      <c r="E78" s="210">
        <v>71065</v>
      </c>
      <c r="F78" s="211"/>
      <c r="G78" s="191"/>
      <c r="H78" s="191"/>
    </row>
    <row r="79" spans="1:8">
      <c r="A79" s="35" t="s">
        <v>271</v>
      </c>
      <c r="B79" s="31" t="s">
        <v>272</v>
      </c>
      <c r="C79" s="191">
        <v>1230000</v>
      </c>
      <c r="D79" s="191">
        <v>2011641</v>
      </c>
      <c r="E79" s="210">
        <v>2011641</v>
      </c>
      <c r="F79" s="211"/>
      <c r="G79" s="191"/>
      <c r="H79" s="191"/>
    </row>
    <row r="80" spans="1:8">
      <c r="A80" s="6" t="s">
        <v>273</v>
      </c>
      <c r="B80" s="31" t="s">
        <v>274</v>
      </c>
      <c r="C80" s="191"/>
      <c r="D80" s="191"/>
      <c r="E80" s="210"/>
      <c r="F80" s="211"/>
      <c r="G80" s="191"/>
      <c r="H80" s="191"/>
    </row>
    <row r="81" spans="1:8">
      <c r="A81" s="6" t="s">
        <v>275</v>
      </c>
      <c r="B81" s="31" t="s">
        <v>276</v>
      </c>
      <c r="C81" s="191"/>
      <c r="D81" s="191"/>
      <c r="E81" s="210"/>
      <c r="F81" s="211"/>
      <c r="G81" s="191"/>
      <c r="H81" s="191"/>
    </row>
    <row r="82" spans="1:8">
      <c r="A82" s="6" t="s">
        <v>277</v>
      </c>
      <c r="B82" s="31" t="s">
        <v>278</v>
      </c>
      <c r="C82" s="191">
        <v>332100</v>
      </c>
      <c r="D82" s="191">
        <v>562334</v>
      </c>
      <c r="E82" s="210">
        <v>562334</v>
      </c>
      <c r="F82" s="211"/>
      <c r="G82" s="191"/>
      <c r="H82" s="191"/>
    </row>
    <row r="83" spans="1:8">
      <c r="A83" s="44" t="s">
        <v>507</v>
      </c>
      <c r="B83" s="46" t="s">
        <v>279</v>
      </c>
      <c r="C83" s="212">
        <f t="shared" ref="C83:H83" si="12">SUM(C76:C82)</f>
        <v>1562100</v>
      </c>
      <c r="D83" s="212">
        <f t="shared" si="12"/>
        <v>2645040</v>
      </c>
      <c r="E83" s="213">
        <f t="shared" si="12"/>
        <v>2645040</v>
      </c>
      <c r="F83" s="214">
        <f t="shared" si="12"/>
        <v>0</v>
      </c>
      <c r="G83" s="212">
        <f t="shared" si="12"/>
        <v>0</v>
      </c>
      <c r="H83" s="212">
        <f t="shared" si="12"/>
        <v>0</v>
      </c>
    </row>
    <row r="84" spans="1:8">
      <c r="A84" s="13" t="s">
        <v>280</v>
      </c>
      <c r="B84" s="31" t="s">
        <v>281</v>
      </c>
      <c r="C84" s="191">
        <v>10191872</v>
      </c>
      <c r="D84" s="191">
        <v>311250</v>
      </c>
      <c r="E84" s="210">
        <v>311250</v>
      </c>
      <c r="F84" s="211"/>
      <c r="G84" s="191"/>
      <c r="H84" s="191"/>
    </row>
    <row r="85" spans="1:8">
      <c r="A85" s="13" t="s">
        <v>282</v>
      </c>
      <c r="B85" s="31" t="s">
        <v>283</v>
      </c>
      <c r="C85" s="191"/>
      <c r="D85" s="191"/>
      <c r="E85" s="210"/>
      <c r="F85" s="211"/>
      <c r="G85" s="191"/>
      <c r="H85" s="191"/>
    </row>
    <row r="86" spans="1:8">
      <c r="A86" s="13" t="s">
        <v>284</v>
      </c>
      <c r="B86" s="31" t="s">
        <v>285</v>
      </c>
      <c r="C86" s="191"/>
      <c r="D86" s="191">
        <v>17039</v>
      </c>
      <c r="E86" s="210">
        <v>17039</v>
      </c>
      <c r="F86" s="211"/>
      <c r="G86" s="191"/>
      <c r="H86" s="191"/>
    </row>
    <row r="87" spans="1:8">
      <c r="A87" s="13" t="s">
        <v>286</v>
      </c>
      <c r="B87" s="31" t="s">
        <v>287</v>
      </c>
      <c r="C87" s="191">
        <v>2751805</v>
      </c>
      <c r="D87" s="191">
        <v>4601</v>
      </c>
      <c r="E87" s="210">
        <v>4601</v>
      </c>
      <c r="F87" s="211"/>
      <c r="G87" s="191"/>
      <c r="H87" s="191"/>
    </row>
    <row r="88" spans="1:8">
      <c r="A88" s="43" t="s">
        <v>508</v>
      </c>
      <c r="B88" s="46" t="s">
        <v>288</v>
      </c>
      <c r="C88" s="212">
        <f t="shared" ref="C88:H88" si="13">SUM(C84:C87)</f>
        <v>12943677</v>
      </c>
      <c r="D88" s="212">
        <f t="shared" si="13"/>
        <v>332890</v>
      </c>
      <c r="E88" s="213">
        <f t="shared" si="13"/>
        <v>332890</v>
      </c>
      <c r="F88" s="214">
        <f t="shared" si="13"/>
        <v>0</v>
      </c>
      <c r="G88" s="212">
        <f t="shared" si="13"/>
        <v>0</v>
      </c>
      <c r="H88" s="212">
        <f t="shared" si="13"/>
        <v>0</v>
      </c>
    </row>
    <row r="89" spans="1:8">
      <c r="A89" s="13" t="s">
        <v>289</v>
      </c>
      <c r="B89" s="31" t="s">
        <v>290</v>
      </c>
      <c r="C89" s="191"/>
      <c r="D89" s="191"/>
      <c r="E89" s="210"/>
      <c r="F89" s="211"/>
      <c r="G89" s="191"/>
      <c r="H89" s="191"/>
    </row>
    <row r="90" spans="1:8">
      <c r="A90" s="13" t="s">
        <v>544</v>
      </c>
      <c r="B90" s="31" t="s">
        <v>291</v>
      </c>
      <c r="C90" s="191"/>
      <c r="D90" s="191"/>
      <c r="E90" s="210"/>
      <c r="F90" s="211"/>
      <c r="G90" s="191"/>
      <c r="H90" s="191"/>
    </row>
    <row r="91" spans="1:8">
      <c r="A91" s="13" t="s">
        <v>545</v>
      </c>
      <c r="B91" s="31" t="s">
        <v>292</v>
      </c>
      <c r="C91" s="191"/>
      <c r="D91" s="191"/>
      <c r="E91" s="210"/>
      <c r="F91" s="211"/>
      <c r="G91" s="191"/>
      <c r="H91" s="191"/>
    </row>
    <row r="92" spans="1:8">
      <c r="A92" s="13" t="s">
        <v>546</v>
      </c>
      <c r="B92" s="31" t="s">
        <v>293</v>
      </c>
      <c r="C92" s="191"/>
      <c r="D92" s="191"/>
      <c r="E92" s="210"/>
      <c r="F92" s="211"/>
      <c r="G92" s="191"/>
      <c r="H92" s="191"/>
    </row>
    <row r="93" spans="1:8">
      <c r="A93" s="13" t="s">
        <v>547</v>
      </c>
      <c r="B93" s="31" t="s">
        <v>294</v>
      </c>
      <c r="C93" s="191"/>
      <c r="D93" s="191"/>
      <c r="E93" s="210"/>
      <c r="F93" s="211"/>
      <c r="G93" s="191"/>
      <c r="H93" s="191"/>
    </row>
    <row r="94" spans="1:8">
      <c r="A94" s="13" t="s">
        <v>548</v>
      </c>
      <c r="B94" s="31" t="s">
        <v>295</v>
      </c>
      <c r="C94" s="191"/>
      <c r="D94" s="191"/>
      <c r="E94" s="210"/>
      <c r="F94" s="211"/>
      <c r="G94" s="191"/>
      <c r="H94" s="191"/>
    </row>
    <row r="95" spans="1:8">
      <c r="A95" s="13" t="s">
        <v>296</v>
      </c>
      <c r="B95" s="31" t="s">
        <v>297</v>
      </c>
      <c r="C95" s="191"/>
      <c r="D95" s="191"/>
      <c r="E95" s="210"/>
      <c r="F95" s="211"/>
      <c r="G95" s="191"/>
      <c r="H95" s="191"/>
    </row>
    <row r="96" spans="1:8">
      <c r="A96" s="13" t="s">
        <v>549</v>
      </c>
      <c r="B96" s="31" t="s">
        <v>298</v>
      </c>
      <c r="C96" s="191"/>
      <c r="D96" s="191"/>
      <c r="E96" s="210"/>
      <c r="F96" s="211"/>
      <c r="G96" s="191"/>
      <c r="H96" s="191"/>
    </row>
    <row r="97" spans="1:24">
      <c r="A97" s="43" t="s">
        <v>509</v>
      </c>
      <c r="B97" s="46" t="s">
        <v>299</v>
      </c>
      <c r="C97" s="212">
        <f t="shared" ref="C97:H97" si="14">SUM(C89:C96)</f>
        <v>0</v>
      </c>
      <c r="D97" s="212">
        <f t="shared" si="14"/>
        <v>0</v>
      </c>
      <c r="E97" s="213">
        <f t="shared" si="14"/>
        <v>0</v>
      </c>
      <c r="F97" s="214">
        <f t="shared" si="14"/>
        <v>0</v>
      </c>
      <c r="G97" s="212">
        <f t="shared" si="14"/>
        <v>0</v>
      </c>
      <c r="H97" s="212">
        <f t="shared" si="14"/>
        <v>0</v>
      </c>
    </row>
    <row r="98" spans="1:24" ht="15.75">
      <c r="A98" s="94" t="s">
        <v>669</v>
      </c>
      <c r="B98" s="95"/>
      <c r="C98" s="215">
        <f t="shared" ref="C98:H98" si="15">SUM(C97,C88,C83)</f>
        <v>14505777</v>
      </c>
      <c r="D98" s="215">
        <f t="shared" si="15"/>
        <v>2977930</v>
      </c>
      <c r="E98" s="216">
        <f t="shared" si="15"/>
        <v>2977930</v>
      </c>
      <c r="F98" s="217">
        <f t="shared" si="15"/>
        <v>0</v>
      </c>
      <c r="G98" s="215">
        <f t="shared" si="15"/>
        <v>0</v>
      </c>
      <c r="H98" s="215">
        <f t="shared" si="15"/>
        <v>0</v>
      </c>
    </row>
    <row r="99" spans="1:24" ht="15.75">
      <c r="A99" s="97" t="s">
        <v>557</v>
      </c>
      <c r="B99" s="98" t="s">
        <v>300</v>
      </c>
      <c r="C99" s="195">
        <f t="shared" ref="C99:H99" si="16">SUM(C98,C75)</f>
        <v>72737180</v>
      </c>
      <c r="D99" s="195">
        <f t="shared" si="16"/>
        <v>67660827</v>
      </c>
      <c r="E99" s="218">
        <f t="shared" si="16"/>
        <v>44276420</v>
      </c>
      <c r="F99" s="219">
        <f t="shared" si="16"/>
        <v>16534080</v>
      </c>
      <c r="G99" s="195">
        <f t="shared" si="16"/>
        <v>16527256</v>
      </c>
      <c r="H99" s="195">
        <f t="shared" si="16"/>
        <v>13623438</v>
      </c>
    </row>
    <row r="100" spans="1:24">
      <c r="A100" s="13" t="s">
        <v>550</v>
      </c>
      <c r="B100" s="5" t="s">
        <v>301</v>
      </c>
      <c r="C100" s="199">
        <v>45078751</v>
      </c>
      <c r="D100" s="199"/>
      <c r="E100" s="220"/>
      <c r="F100" s="221"/>
      <c r="G100" s="199"/>
      <c r="H100" s="199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5"/>
      <c r="X100" s="25"/>
    </row>
    <row r="101" spans="1:24">
      <c r="A101" s="13" t="s">
        <v>304</v>
      </c>
      <c r="B101" s="5" t="s">
        <v>305</v>
      </c>
      <c r="C101" s="199"/>
      <c r="D101" s="199"/>
      <c r="E101" s="220"/>
      <c r="F101" s="221"/>
      <c r="G101" s="199"/>
      <c r="H101" s="199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5"/>
      <c r="X101" s="25"/>
    </row>
    <row r="102" spans="1:24">
      <c r="A102" s="13" t="s">
        <v>551</v>
      </c>
      <c r="B102" s="5" t="s">
        <v>306</v>
      </c>
      <c r="C102" s="199"/>
      <c r="D102" s="199">
        <v>45078751</v>
      </c>
      <c r="E102" s="220">
        <v>45078751</v>
      </c>
      <c r="F102" s="221"/>
      <c r="G102" s="199"/>
      <c r="H102" s="199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5"/>
      <c r="X102" s="25"/>
    </row>
    <row r="103" spans="1:24">
      <c r="A103" s="15" t="s">
        <v>514</v>
      </c>
      <c r="B103" s="7" t="s">
        <v>308</v>
      </c>
      <c r="C103" s="199">
        <f t="shared" ref="C103:H103" si="17">SUM(C100:C102)</f>
        <v>45078751</v>
      </c>
      <c r="D103" s="199">
        <f t="shared" si="17"/>
        <v>45078751</v>
      </c>
      <c r="E103" s="220">
        <f t="shared" si="17"/>
        <v>45078751</v>
      </c>
      <c r="F103" s="221">
        <f t="shared" si="17"/>
        <v>0</v>
      </c>
      <c r="G103" s="199">
        <f t="shared" si="17"/>
        <v>0</v>
      </c>
      <c r="H103" s="199">
        <f t="shared" si="17"/>
        <v>0</v>
      </c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5"/>
      <c r="X103" s="25"/>
    </row>
    <row r="104" spans="1:24">
      <c r="A104" s="36" t="s">
        <v>552</v>
      </c>
      <c r="B104" s="5" t="s">
        <v>309</v>
      </c>
      <c r="C104" s="198"/>
      <c r="D104" s="198"/>
      <c r="E104" s="222"/>
      <c r="F104" s="223"/>
      <c r="G104" s="198"/>
      <c r="H104" s="198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5"/>
      <c r="X104" s="25"/>
    </row>
    <row r="105" spans="1:24">
      <c r="A105" s="36" t="s">
        <v>520</v>
      </c>
      <c r="B105" s="5" t="s">
        <v>312</v>
      </c>
      <c r="C105" s="198"/>
      <c r="D105" s="198"/>
      <c r="E105" s="222"/>
      <c r="F105" s="223"/>
      <c r="G105" s="198"/>
      <c r="H105" s="198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5"/>
      <c r="X105" s="25"/>
    </row>
    <row r="106" spans="1:24">
      <c r="A106" s="13" t="s">
        <v>313</v>
      </c>
      <c r="B106" s="5" t="s">
        <v>314</v>
      </c>
      <c r="C106" s="199"/>
      <c r="D106" s="199"/>
      <c r="E106" s="220"/>
      <c r="F106" s="221"/>
      <c r="G106" s="199"/>
      <c r="H106" s="199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5"/>
      <c r="X106" s="25"/>
    </row>
    <row r="107" spans="1:24">
      <c r="A107" s="13" t="s">
        <v>553</v>
      </c>
      <c r="B107" s="5" t="s">
        <v>315</v>
      </c>
      <c r="C107" s="199"/>
      <c r="D107" s="199"/>
      <c r="E107" s="220"/>
      <c r="F107" s="221"/>
      <c r="G107" s="199"/>
      <c r="H107" s="199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5"/>
      <c r="X107" s="25"/>
    </row>
    <row r="108" spans="1:24">
      <c r="A108" s="14" t="s">
        <v>517</v>
      </c>
      <c r="B108" s="7" t="s">
        <v>316</v>
      </c>
      <c r="C108" s="198">
        <f t="shared" ref="C108:H108" si="18">SUM(C104:C107)</f>
        <v>0</v>
      </c>
      <c r="D108" s="198">
        <f t="shared" si="18"/>
        <v>0</v>
      </c>
      <c r="E108" s="222">
        <f t="shared" si="18"/>
        <v>0</v>
      </c>
      <c r="F108" s="223">
        <f t="shared" si="18"/>
        <v>0</v>
      </c>
      <c r="G108" s="198">
        <f t="shared" si="18"/>
        <v>0</v>
      </c>
      <c r="H108" s="198">
        <f t="shared" si="18"/>
        <v>0</v>
      </c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5"/>
      <c r="X108" s="25"/>
    </row>
    <row r="109" spans="1:24">
      <c r="A109" s="36" t="s">
        <v>317</v>
      </c>
      <c r="B109" s="5" t="s">
        <v>318</v>
      </c>
      <c r="C109" s="198"/>
      <c r="D109" s="198"/>
      <c r="E109" s="222"/>
      <c r="F109" s="223"/>
      <c r="G109" s="198"/>
      <c r="H109" s="198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5"/>
      <c r="X109" s="25"/>
    </row>
    <row r="110" spans="1:24">
      <c r="A110" s="36" t="s">
        <v>319</v>
      </c>
      <c r="B110" s="5" t="s">
        <v>320</v>
      </c>
      <c r="C110" s="198">
        <v>1661798</v>
      </c>
      <c r="D110" s="198">
        <v>1661798</v>
      </c>
      <c r="E110" s="222">
        <v>1661798</v>
      </c>
      <c r="F110" s="223"/>
      <c r="G110" s="198"/>
      <c r="H110" s="198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5"/>
      <c r="X110" s="25"/>
    </row>
    <row r="111" spans="1:24">
      <c r="A111" s="14" t="s">
        <v>321</v>
      </c>
      <c r="B111" s="7" t="s">
        <v>322</v>
      </c>
      <c r="C111" s="198">
        <v>15936526</v>
      </c>
      <c r="D111" s="198">
        <v>15936526</v>
      </c>
      <c r="E111" s="222">
        <v>13050657</v>
      </c>
      <c r="F111" s="223"/>
      <c r="G111" s="198"/>
      <c r="H111" s="198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5"/>
      <c r="X111" s="25"/>
    </row>
    <row r="112" spans="1:24">
      <c r="A112" s="36" t="s">
        <v>323</v>
      </c>
      <c r="B112" s="5" t="s">
        <v>324</v>
      </c>
      <c r="C112" s="198"/>
      <c r="D112" s="198"/>
      <c r="E112" s="222"/>
      <c r="F112" s="223"/>
      <c r="G112" s="198"/>
      <c r="H112" s="198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5"/>
      <c r="X112" s="25"/>
    </row>
    <row r="113" spans="1:24">
      <c r="A113" s="36" t="s">
        <v>325</v>
      </c>
      <c r="B113" s="5" t="s">
        <v>326</v>
      </c>
      <c r="C113" s="198"/>
      <c r="D113" s="198"/>
      <c r="E113" s="222"/>
      <c r="F113" s="223"/>
      <c r="G113" s="198"/>
      <c r="H113" s="198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5"/>
      <c r="X113" s="25"/>
    </row>
    <row r="114" spans="1:24">
      <c r="A114" s="36" t="s">
        <v>327</v>
      </c>
      <c r="B114" s="5" t="s">
        <v>328</v>
      </c>
      <c r="C114" s="198"/>
      <c r="D114" s="198"/>
      <c r="E114" s="222"/>
      <c r="F114" s="223"/>
      <c r="G114" s="198"/>
      <c r="H114" s="198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5"/>
      <c r="X114" s="25"/>
    </row>
    <row r="115" spans="1:24">
      <c r="A115" s="37" t="s">
        <v>518</v>
      </c>
      <c r="B115" s="38" t="s">
        <v>329</v>
      </c>
      <c r="C115" s="198">
        <f t="shared" ref="C115:H115" si="19">SUM(C108,C103,C109:C114)</f>
        <v>62677075</v>
      </c>
      <c r="D115" s="198">
        <f t="shared" si="19"/>
        <v>62677075</v>
      </c>
      <c r="E115" s="222">
        <f t="shared" si="19"/>
        <v>59791206</v>
      </c>
      <c r="F115" s="223">
        <f t="shared" si="19"/>
        <v>0</v>
      </c>
      <c r="G115" s="198">
        <f t="shared" si="19"/>
        <v>0</v>
      </c>
      <c r="H115" s="198">
        <f t="shared" si="19"/>
        <v>0</v>
      </c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5"/>
      <c r="X115" s="25"/>
    </row>
    <row r="116" spans="1:24">
      <c r="A116" s="36" t="s">
        <v>330</v>
      </c>
      <c r="B116" s="5" t="s">
        <v>331</v>
      </c>
      <c r="C116" s="198"/>
      <c r="D116" s="198"/>
      <c r="E116" s="222"/>
      <c r="F116" s="223"/>
      <c r="G116" s="198"/>
      <c r="H116" s="198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5"/>
      <c r="X116" s="25"/>
    </row>
    <row r="117" spans="1:24">
      <c r="A117" s="13" t="s">
        <v>332</v>
      </c>
      <c r="B117" s="5" t="s">
        <v>333</v>
      </c>
      <c r="C117" s="199"/>
      <c r="D117" s="199"/>
      <c r="E117" s="220"/>
      <c r="F117" s="221"/>
      <c r="G117" s="199"/>
      <c r="H117" s="199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5"/>
      <c r="X117" s="25"/>
    </row>
    <row r="118" spans="1:24">
      <c r="A118" s="36" t="s">
        <v>554</v>
      </c>
      <c r="B118" s="5" t="s">
        <v>334</v>
      </c>
      <c r="C118" s="198"/>
      <c r="D118" s="198"/>
      <c r="E118" s="222"/>
      <c r="F118" s="223"/>
      <c r="G118" s="198"/>
      <c r="H118" s="198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5"/>
      <c r="X118" s="25"/>
    </row>
    <row r="119" spans="1:24">
      <c r="A119" s="36" t="s">
        <v>523</v>
      </c>
      <c r="B119" s="5" t="s">
        <v>335</v>
      </c>
      <c r="C119" s="198"/>
      <c r="D119" s="198"/>
      <c r="E119" s="222"/>
      <c r="F119" s="223"/>
      <c r="G119" s="198"/>
      <c r="H119" s="198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5"/>
      <c r="X119" s="25"/>
    </row>
    <row r="120" spans="1:24">
      <c r="A120" s="37" t="s">
        <v>524</v>
      </c>
      <c r="B120" s="38" t="s">
        <v>339</v>
      </c>
      <c r="C120" s="198">
        <f t="shared" ref="C120:H120" si="20">SUM(C116:C119)</f>
        <v>0</v>
      </c>
      <c r="D120" s="198">
        <f t="shared" si="20"/>
        <v>0</v>
      </c>
      <c r="E120" s="222">
        <f t="shared" si="20"/>
        <v>0</v>
      </c>
      <c r="F120" s="223">
        <f t="shared" si="20"/>
        <v>0</v>
      </c>
      <c r="G120" s="198">
        <f t="shared" si="20"/>
        <v>0</v>
      </c>
      <c r="H120" s="198">
        <f t="shared" si="20"/>
        <v>0</v>
      </c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5"/>
      <c r="X120" s="25"/>
    </row>
    <row r="121" spans="1:24">
      <c r="A121" s="13" t="s">
        <v>340</v>
      </c>
      <c r="B121" s="5" t="s">
        <v>341</v>
      </c>
      <c r="C121" s="199"/>
      <c r="D121" s="199"/>
      <c r="E121" s="220"/>
      <c r="F121" s="221"/>
      <c r="G121" s="199"/>
      <c r="H121" s="199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5"/>
      <c r="X121" s="25"/>
    </row>
    <row r="122" spans="1:24" ht="15.75">
      <c r="A122" s="100" t="s">
        <v>558</v>
      </c>
      <c r="B122" s="101" t="s">
        <v>342</v>
      </c>
      <c r="C122" s="224">
        <f t="shared" ref="C122:H122" si="21">SUM(C115,C120,C121)</f>
        <v>62677075</v>
      </c>
      <c r="D122" s="224">
        <f t="shared" si="21"/>
        <v>62677075</v>
      </c>
      <c r="E122" s="225">
        <f t="shared" si="21"/>
        <v>59791206</v>
      </c>
      <c r="F122" s="226">
        <f t="shared" si="21"/>
        <v>0</v>
      </c>
      <c r="G122" s="224">
        <f t="shared" si="21"/>
        <v>0</v>
      </c>
      <c r="H122" s="224">
        <f t="shared" si="21"/>
        <v>0</v>
      </c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5"/>
      <c r="X122" s="25"/>
    </row>
    <row r="123" spans="1:24" ht="15.75">
      <c r="A123" s="106" t="s">
        <v>594</v>
      </c>
      <c r="B123" s="111"/>
      <c r="C123" s="202">
        <f t="shared" ref="C123:H123" si="22">SUM(C122,C99)</f>
        <v>135414255</v>
      </c>
      <c r="D123" s="202">
        <f t="shared" si="22"/>
        <v>130337902</v>
      </c>
      <c r="E123" s="227">
        <f t="shared" si="22"/>
        <v>104067626</v>
      </c>
      <c r="F123" s="228">
        <f t="shared" si="22"/>
        <v>16534080</v>
      </c>
      <c r="G123" s="202">
        <f t="shared" si="22"/>
        <v>16527256</v>
      </c>
      <c r="H123" s="202">
        <f t="shared" si="22"/>
        <v>13623438</v>
      </c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>
      <c r="B124" s="25"/>
      <c r="C124" s="165"/>
      <c r="D124" s="165"/>
      <c r="E124" s="16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2:24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2:24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2:24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2:24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2:24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2:24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2:24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2:24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2:24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2:24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2:24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2:24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2:24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2:24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2:24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2:24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2:24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2:24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2:24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2:24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2:24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2:24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2:24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2:24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2:24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2:24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2:24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2:24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2:24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2:24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2:24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2:24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2:24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2:24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2:24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2:24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2:24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2:24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2:24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2:24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2:24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2:24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2:24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spans="2:24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</sheetData>
  <mergeCells count="8">
    <mergeCell ref="F5:H5"/>
    <mergeCell ref="A1:H1"/>
    <mergeCell ref="A2:H2"/>
    <mergeCell ref="C5:E5"/>
    <mergeCell ref="A5:A6"/>
    <mergeCell ref="B5:B6"/>
    <mergeCell ref="E3:H3"/>
    <mergeCell ref="E4:H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9" orientation="portrait" horizontalDpi="300" verticalDpi="300" r:id="rId1"/>
  <headerFooter>
    <oddHeader>&amp;C5/2021.(V.26.) önkormányzati rendelete 3. számú melléklete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X171"/>
  <sheetViews>
    <sheetView view="pageLayout" topLeftCell="A112" zoomScaleNormal="100" workbookViewId="0">
      <selection activeCell="B4" sqref="B4:E4"/>
    </sheetView>
  </sheetViews>
  <sheetFormatPr defaultRowHeight="15"/>
  <cols>
    <col min="1" max="1" width="105.140625" customWidth="1"/>
    <col min="3" max="3" width="17.140625" customWidth="1"/>
    <col min="4" max="4" width="16.85546875" customWidth="1"/>
    <col min="5" max="5" width="15.5703125" customWidth="1"/>
  </cols>
  <sheetData>
    <row r="1" spans="1:11" ht="20.25" customHeight="1">
      <c r="A1" s="304" t="s">
        <v>1116</v>
      </c>
      <c r="B1" s="305"/>
      <c r="C1" s="305"/>
      <c r="D1" s="305"/>
      <c r="E1" s="305"/>
      <c r="F1" s="62"/>
      <c r="G1" s="62"/>
      <c r="H1" s="62"/>
      <c r="I1" s="62"/>
      <c r="J1" s="62"/>
      <c r="K1" s="79"/>
    </row>
    <row r="2" spans="1:11" ht="19.5" customHeight="1">
      <c r="A2" s="307" t="s">
        <v>797</v>
      </c>
      <c r="B2" s="305"/>
      <c r="C2" s="305"/>
      <c r="D2" s="305"/>
      <c r="E2" s="305"/>
    </row>
    <row r="3" spans="1:11" ht="18">
      <c r="A3" s="42"/>
      <c r="B3" s="303"/>
      <c r="C3" s="303"/>
      <c r="D3" s="303"/>
      <c r="E3" s="303"/>
    </row>
    <row r="4" spans="1:11">
      <c r="A4" s="82" t="s">
        <v>753</v>
      </c>
      <c r="B4" s="327"/>
      <c r="C4" s="327"/>
      <c r="D4" s="327"/>
      <c r="E4" s="327"/>
    </row>
    <row r="5" spans="1:11" ht="25.5">
      <c r="A5" s="2" t="s">
        <v>164</v>
      </c>
      <c r="B5" s="3" t="s">
        <v>165</v>
      </c>
      <c r="C5" s="3" t="s">
        <v>766</v>
      </c>
      <c r="D5" s="3" t="s">
        <v>18</v>
      </c>
      <c r="E5" s="148" t="s">
        <v>19</v>
      </c>
    </row>
    <row r="6" spans="1:11">
      <c r="A6" s="30" t="s">
        <v>166</v>
      </c>
      <c r="B6" s="30" t="s">
        <v>167</v>
      </c>
      <c r="C6" s="191">
        <f>'3.melléklet'!C7+'3.melléklet'!F7</f>
        <v>17475887</v>
      </c>
      <c r="D6" s="191">
        <f>'3.melléklet'!D7+'3.melléklet'!G7</f>
        <v>19818557</v>
      </c>
      <c r="E6" s="191">
        <f>'3.melléklet'!E7+'3.melléklet'!H7</f>
        <v>19818557</v>
      </c>
    </row>
    <row r="7" spans="1:11">
      <c r="A7" s="30" t="s">
        <v>168</v>
      </c>
      <c r="B7" s="31" t="s">
        <v>169</v>
      </c>
      <c r="C7" s="191">
        <f>'3.melléklet'!C8+'3.melléklet'!F8</f>
        <v>0</v>
      </c>
      <c r="D7" s="191">
        <f>'3.melléklet'!D8+'3.melléklet'!G8</f>
        <v>0</v>
      </c>
      <c r="E7" s="191">
        <f>'3.melléklet'!E8+'3.melléklet'!H8</f>
        <v>0</v>
      </c>
    </row>
    <row r="8" spans="1:11">
      <c r="A8" s="30" t="s">
        <v>170</v>
      </c>
      <c r="B8" s="31" t="s">
        <v>171</v>
      </c>
      <c r="C8" s="191">
        <f>'3.melléklet'!C9+'3.melléklet'!F9</f>
        <v>0</v>
      </c>
      <c r="D8" s="191">
        <f>'3.melléklet'!D9+'3.melléklet'!G9</f>
        <v>260789</v>
      </c>
      <c r="E8" s="191">
        <f>'3.melléklet'!E9+'3.melléklet'!H9</f>
        <v>260789</v>
      </c>
    </row>
    <row r="9" spans="1:11">
      <c r="A9" s="32" t="s">
        <v>172</v>
      </c>
      <c r="B9" s="31" t="s">
        <v>173</v>
      </c>
      <c r="C9" s="191">
        <f>'3.melléklet'!C10+'3.melléklet'!F10</f>
        <v>0</v>
      </c>
      <c r="D9" s="191">
        <f>'3.melléklet'!D10+'3.melléklet'!G10</f>
        <v>0</v>
      </c>
      <c r="E9" s="191">
        <f>'3.melléklet'!E10+'3.melléklet'!H10</f>
        <v>0</v>
      </c>
    </row>
    <row r="10" spans="1:11">
      <c r="A10" s="32" t="s">
        <v>174</v>
      </c>
      <c r="B10" s="31" t="s">
        <v>175</v>
      </c>
      <c r="C10" s="191">
        <f>'3.melléklet'!C11+'3.melléklet'!F11</f>
        <v>0</v>
      </c>
      <c r="D10" s="191">
        <f>'3.melléklet'!D11+'3.melléklet'!G11</f>
        <v>0</v>
      </c>
      <c r="E10" s="191">
        <f>'3.melléklet'!E11+'3.melléklet'!H11</f>
        <v>0</v>
      </c>
    </row>
    <row r="11" spans="1:11">
      <c r="A11" s="32" t="s">
        <v>176</v>
      </c>
      <c r="B11" s="31" t="s">
        <v>177</v>
      </c>
      <c r="C11" s="191">
        <f>'3.melléklet'!C12+'3.melléklet'!F12</f>
        <v>0</v>
      </c>
      <c r="D11" s="191">
        <f>'3.melléklet'!D12+'3.melléklet'!G12</f>
        <v>0</v>
      </c>
      <c r="E11" s="191">
        <f>'3.melléklet'!E12+'3.melléklet'!H12</f>
        <v>0</v>
      </c>
    </row>
    <row r="12" spans="1:11">
      <c r="A12" s="32" t="s">
        <v>178</v>
      </c>
      <c r="B12" s="31" t="s">
        <v>179</v>
      </c>
      <c r="C12" s="191">
        <f>'3.melléklet'!C13+'3.melléklet'!F13</f>
        <v>582225</v>
      </c>
      <c r="D12" s="191">
        <f>'3.melléklet'!D13+'3.melléklet'!G13</f>
        <v>702856</v>
      </c>
      <c r="E12" s="191">
        <f>'3.melléklet'!E13+'3.melléklet'!H13</f>
        <v>702856</v>
      </c>
    </row>
    <row r="13" spans="1:11">
      <c r="A13" s="32" t="s">
        <v>180</v>
      </c>
      <c r="B13" s="31" t="s">
        <v>181</v>
      </c>
      <c r="C13" s="191">
        <f>'3.melléklet'!C14+'3.melléklet'!F14</f>
        <v>0</v>
      </c>
      <c r="D13" s="191">
        <f>'3.melléklet'!D14+'3.melléklet'!G14</f>
        <v>0</v>
      </c>
      <c r="E13" s="191">
        <f>'3.melléklet'!E14+'3.melléklet'!H14</f>
        <v>0</v>
      </c>
    </row>
    <row r="14" spans="1:11">
      <c r="A14" s="5" t="s">
        <v>182</v>
      </c>
      <c r="B14" s="31" t="s">
        <v>183</v>
      </c>
      <c r="C14" s="191">
        <f>'3.melléklet'!C15+'3.melléklet'!F15</f>
        <v>605000</v>
      </c>
      <c r="D14" s="191">
        <f>'3.melléklet'!D15+'3.melléklet'!G15</f>
        <v>356996</v>
      </c>
      <c r="E14" s="191">
        <f>'3.melléklet'!E15+'3.melléklet'!H15</f>
        <v>356996</v>
      </c>
    </row>
    <row r="15" spans="1:11">
      <c r="A15" s="5" t="s">
        <v>184</v>
      </c>
      <c r="B15" s="31" t="s">
        <v>185</v>
      </c>
      <c r="C15" s="191">
        <f>'3.melléklet'!C16+'3.melléklet'!F16</f>
        <v>0</v>
      </c>
      <c r="D15" s="191">
        <f>'3.melléklet'!D16+'3.melléklet'!G16</f>
        <v>0</v>
      </c>
      <c r="E15" s="191">
        <f>'3.melléklet'!E16+'3.melléklet'!H16</f>
        <v>0</v>
      </c>
    </row>
    <row r="16" spans="1:11">
      <c r="A16" s="5" t="s">
        <v>186</v>
      </c>
      <c r="B16" s="31" t="s">
        <v>187</v>
      </c>
      <c r="C16" s="191">
        <f>'3.melléklet'!C17+'3.melléklet'!F17</f>
        <v>0</v>
      </c>
      <c r="D16" s="191">
        <f>'3.melléklet'!D17+'3.melléklet'!G17</f>
        <v>0</v>
      </c>
      <c r="E16" s="191">
        <f>'3.melléklet'!E17+'3.melléklet'!H17</f>
        <v>0</v>
      </c>
    </row>
    <row r="17" spans="1:5">
      <c r="A17" s="5" t="s">
        <v>188</v>
      </c>
      <c r="B17" s="31" t="s">
        <v>189</v>
      </c>
      <c r="C17" s="191">
        <f>'3.melléklet'!C18+'3.melléklet'!F18</f>
        <v>0</v>
      </c>
      <c r="D17" s="191">
        <f>'3.melléklet'!D18+'3.melléklet'!G18</f>
        <v>0</v>
      </c>
      <c r="E17" s="191">
        <f>'3.melléklet'!E18+'3.melléklet'!H18</f>
        <v>0</v>
      </c>
    </row>
    <row r="18" spans="1:5">
      <c r="A18" s="5" t="s">
        <v>525</v>
      </c>
      <c r="B18" s="31" t="s">
        <v>190</v>
      </c>
      <c r="C18" s="191">
        <f>'3.melléklet'!C19+'3.melléklet'!F19</f>
        <v>0</v>
      </c>
      <c r="D18" s="191">
        <f>'3.melléklet'!D19+'3.melléklet'!G19</f>
        <v>582874</v>
      </c>
      <c r="E18" s="191">
        <f>'3.melléklet'!E19+'3.melléklet'!H19</f>
        <v>582874</v>
      </c>
    </row>
    <row r="19" spans="1:5">
      <c r="A19" s="33" t="s">
        <v>464</v>
      </c>
      <c r="B19" s="34" t="s">
        <v>191</v>
      </c>
      <c r="C19" s="191">
        <f>SUM(C6:C18)</f>
        <v>18663112</v>
      </c>
      <c r="D19" s="191">
        <f>SUM(D6:D18)</f>
        <v>21722072</v>
      </c>
      <c r="E19" s="191">
        <f>SUM(E6:E18)</f>
        <v>21722072</v>
      </c>
    </row>
    <row r="20" spans="1:5">
      <c r="A20" s="5" t="s">
        <v>192</v>
      </c>
      <c r="B20" s="31" t="s">
        <v>193</v>
      </c>
      <c r="C20" s="191">
        <f>'3.melléklet'!C21+'3.melléklet'!F21</f>
        <v>2478144</v>
      </c>
      <c r="D20" s="191">
        <f>'3.melléklet'!D21+'3.melléklet'!G21</f>
        <v>2478144</v>
      </c>
      <c r="E20" s="191">
        <f>'3.melléklet'!E21+'3.melléklet'!H21</f>
        <v>2478144</v>
      </c>
    </row>
    <row r="21" spans="1:5">
      <c r="A21" s="5" t="s">
        <v>194</v>
      </c>
      <c r="B21" s="31" t="s">
        <v>195</v>
      </c>
      <c r="C21" s="191">
        <f>'3.melléklet'!C22+'3.melléklet'!F22</f>
        <v>0</v>
      </c>
      <c r="D21" s="191">
        <f>'3.melléklet'!D22+'3.melléklet'!G22</f>
        <v>0</v>
      </c>
      <c r="E21" s="191">
        <f>'3.melléklet'!E22+'3.melléklet'!H22</f>
        <v>0</v>
      </c>
    </row>
    <row r="22" spans="1:5">
      <c r="A22" s="6" t="s">
        <v>196</v>
      </c>
      <c r="B22" s="31" t="s">
        <v>197</v>
      </c>
      <c r="C22" s="191">
        <f>'3.melléklet'!C23+'3.melléklet'!F23</f>
        <v>0</v>
      </c>
      <c r="D22" s="191">
        <f>'3.melléklet'!D23+'3.melléklet'!G23</f>
        <v>599600</v>
      </c>
      <c r="E22" s="191">
        <f>'3.melléklet'!E23+'3.melléklet'!H23</f>
        <v>599600</v>
      </c>
    </row>
    <row r="23" spans="1:5">
      <c r="A23" s="7" t="s">
        <v>465</v>
      </c>
      <c r="B23" s="34" t="s">
        <v>198</v>
      </c>
      <c r="C23" s="191">
        <f>SUM(C20:C22)</f>
        <v>2478144</v>
      </c>
      <c r="D23" s="191">
        <f>SUM(D20:D22)</f>
        <v>3077744</v>
      </c>
      <c r="E23" s="191">
        <f>SUM(E20:E22)</f>
        <v>3077744</v>
      </c>
    </row>
    <row r="24" spans="1:5">
      <c r="A24" s="45" t="s">
        <v>555</v>
      </c>
      <c r="B24" s="46" t="s">
        <v>199</v>
      </c>
      <c r="C24" s="212">
        <f>SUM(C23,C19)</f>
        <v>21141256</v>
      </c>
      <c r="D24" s="212">
        <f>SUM(D23,D19)</f>
        <v>24799816</v>
      </c>
      <c r="E24" s="212">
        <f>SUM(E23,E19)</f>
        <v>24799816</v>
      </c>
    </row>
    <row r="25" spans="1:5">
      <c r="A25" s="38" t="s">
        <v>526</v>
      </c>
      <c r="B25" s="46" t="s">
        <v>200</v>
      </c>
      <c r="C25" s="191">
        <f>'3.melléklet'!C26+'3.melléklet'!F26</f>
        <v>3657446</v>
      </c>
      <c r="D25" s="191">
        <f>'3.melléklet'!D26+'3.melléklet'!G26</f>
        <v>3838735</v>
      </c>
      <c r="E25" s="191">
        <f>'3.melléklet'!E26+'3.melléklet'!H26</f>
        <v>3838735</v>
      </c>
    </row>
    <row r="26" spans="1:5">
      <c r="A26" s="5" t="s">
        <v>201</v>
      </c>
      <c r="B26" s="31" t="s">
        <v>202</v>
      </c>
      <c r="C26" s="191">
        <f>'3.melléklet'!C27+'3.melléklet'!F27</f>
        <v>75000</v>
      </c>
      <c r="D26" s="191">
        <f>'3.melléklet'!D27+'3.melléklet'!G27</f>
        <v>38721</v>
      </c>
      <c r="E26" s="191">
        <f>'3.melléklet'!E27+'3.melléklet'!H27</f>
        <v>38721</v>
      </c>
    </row>
    <row r="27" spans="1:5">
      <c r="A27" s="5" t="s">
        <v>203</v>
      </c>
      <c r="B27" s="31" t="s">
        <v>204</v>
      </c>
      <c r="C27" s="191">
        <f>'3.melléklet'!C28+'3.melléklet'!F28</f>
        <v>2900000</v>
      </c>
      <c r="D27" s="191">
        <f>'3.melléklet'!D28+'3.melléklet'!G28</f>
        <v>3027034</v>
      </c>
      <c r="E27" s="191">
        <f>'3.melléklet'!E28+'3.melléklet'!H28</f>
        <v>3023294</v>
      </c>
    </row>
    <row r="28" spans="1:5">
      <c r="A28" s="5" t="s">
        <v>205</v>
      </c>
      <c r="B28" s="31" t="s">
        <v>206</v>
      </c>
      <c r="C28" s="191">
        <f>'3.melléklet'!C29+'3.melléklet'!F29</f>
        <v>0</v>
      </c>
      <c r="D28" s="191">
        <f>'3.melléklet'!D29+'3.melléklet'!G29</f>
        <v>0</v>
      </c>
      <c r="E28" s="191">
        <f>'3.melléklet'!E29+'3.melléklet'!H29</f>
        <v>0</v>
      </c>
    </row>
    <row r="29" spans="1:5">
      <c r="A29" s="7" t="s">
        <v>466</v>
      </c>
      <c r="B29" s="34" t="s">
        <v>207</v>
      </c>
      <c r="C29" s="191">
        <f>SUM(C26:C28)</f>
        <v>2975000</v>
      </c>
      <c r="D29" s="191">
        <f>SUM(D26:D28)</f>
        <v>3065755</v>
      </c>
      <c r="E29" s="191">
        <f>SUM(E26:E28)</f>
        <v>3062015</v>
      </c>
    </row>
    <row r="30" spans="1:5">
      <c r="A30" s="5" t="s">
        <v>208</v>
      </c>
      <c r="B30" s="31" t="s">
        <v>209</v>
      </c>
      <c r="C30" s="191">
        <f>'3.melléklet'!C31+'3.melléklet'!F31</f>
        <v>330000</v>
      </c>
      <c r="D30" s="191">
        <f>'3.melléklet'!D31+'3.melléklet'!G31</f>
        <v>183100</v>
      </c>
      <c r="E30" s="191">
        <f>'3.melléklet'!E31+'3.melléklet'!H31</f>
        <v>183100</v>
      </c>
    </row>
    <row r="31" spans="1:5">
      <c r="A31" s="5" t="s">
        <v>210</v>
      </c>
      <c r="B31" s="31" t="s">
        <v>211</v>
      </c>
      <c r="C31" s="191">
        <f>'3.melléklet'!C32+'3.melléklet'!F32</f>
        <v>100000</v>
      </c>
      <c r="D31" s="191">
        <f>'3.melléklet'!D32+'3.melléklet'!G32</f>
        <v>92231</v>
      </c>
      <c r="E31" s="191">
        <f>'3.melléklet'!E32+'3.melléklet'!H32</f>
        <v>92231</v>
      </c>
    </row>
    <row r="32" spans="1:5" ht="15" customHeight="1">
      <c r="A32" s="7" t="s">
        <v>556</v>
      </c>
      <c r="B32" s="34" t="s">
        <v>212</v>
      </c>
      <c r="C32" s="191">
        <f>SUM(C30:C31)</f>
        <v>430000</v>
      </c>
      <c r="D32" s="191">
        <f>SUM(D30:D31)</f>
        <v>275331</v>
      </c>
      <c r="E32" s="191">
        <f>SUM(E30:E31)</f>
        <v>275331</v>
      </c>
    </row>
    <row r="33" spans="1:5">
      <c r="A33" s="5" t="s">
        <v>213</v>
      </c>
      <c r="B33" s="31" t="s">
        <v>214</v>
      </c>
      <c r="C33" s="191">
        <f>'3.melléklet'!C34+'3.melléklet'!F34</f>
        <v>2820000</v>
      </c>
      <c r="D33" s="191">
        <f>'3.melléklet'!D34+'3.melléklet'!G34</f>
        <v>3962608</v>
      </c>
      <c r="E33" s="191">
        <f>'3.melléklet'!E34+'3.melléklet'!H34</f>
        <v>3962608</v>
      </c>
    </row>
    <row r="34" spans="1:5">
      <c r="A34" s="5" t="s">
        <v>215</v>
      </c>
      <c r="B34" s="31" t="s">
        <v>216</v>
      </c>
      <c r="C34" s="191">
        <f>'3.melléklet'!C35+'3.melléklet'!F35</f>
        <v>5486225</v>
      </c>
      <c r="D34" s="191">
        <f>'3.melléklet'!D35+'3.melléklet'!G35</f>
        <v>2738147</v>
      </c>
      <c r="E34" s="191">
        <f>'3.melléklet'!E35+'3.melléklet'!H35</f>
        <v>2738147</v>
      </c>
    </row>
    <row r="35" spans="1:5">
      <c r="A35" s="5" t="s">
        <v>527</v>
      </c>
      <c r="B35" s="31" t="s">
        <v>217</v>
      </c>
      <c r="C35" s="191">
        <f>'3.melléklet'!C36+'3.melléklet'!F36</f>
        <v>0</v>
      </c>
      <c r="D35" s="191">
        <f>'3.melléklet'!D36+'3.melléklet'!G36</f>
        <v>0</v>
      </c>
      <c r="E35" s="191">
        <f>'3.melléklet'!E36+'3.melléklet'!H36</f>
        <v>0</v>
      </c>
    </row>
    <row r="36" spans="1:5">
      <c r="A36" s="5" t="s">
        <v>218</v>
      </c>
      <c r="B36" s="31" t="s">
        <v>219</v>
      </c>
      <c r="C36" s="191">
        <f>'3.melléklet'!C37+'3.melléklet'!F37</f>
        <v>60000</v>
      </c>
      <c r="D36" s="191">
        <f>'3.melléklet'!D37+'3.melléklet'!G37</f>
        <v>241002</v>
      </c>
      <c r="E36" s="191">
        <f>'3.melléklet'!E37+'3.melléklet'!H37</f>
        <v>241002</v>
      </c>
    </row>
    <row r="37" spans="1:5">
      <c r="A37" s="10" t="s">
        <v>528</v>
      </c>
      <c r="B37" s="31" t="s">
        <v>220</v>
      </c>
      <c r="C37" s="191">
        <f>'3.melléklet'!C38+'3.melléklet'!F38</f>
        <v>0</v>
      </c>
      <c r="D37" s="191">
        <f>'3.melléklet'!D38+'3.melléklet'!G38</f>
        <v>0</v>
      </c>
      <c r="E37" s="191">
        <f>'3.melléklet'!E38+'3.melléklet'!H38</f>
        <v>0</v>
      </c>
    </row>
    <row r="38" spans="1:5">
      <c r="A38" s="6" t="s">
        <v>221</v>
      </c>
      <c r="B38" s="31" t="s">
        <v>222</v>
      </c>
      <c r="C38" s="191">
        <f>'3.melléklet'!C39+'3.melléklet'!F39</f>
        <v>300000</v>
      </c>
      <c r="D38" s="191">
        <f>'3.melléklet'!D39+'3.melléklet'!G39</f>
        <v>366850</v>
      </c>
      <c r="E38" s="191">
        <f>'3.melléklet'!E39+'3.melléklet'!H39</f>
        <v>366850</v>
      </c>
    </row>
    <row r="39" spans="1:5">
      <c r="A39" s="5" t="s">
        <v>529</v>
      </c>
      <c r="B39" s="31" t="s">
        <v>223</v>
      </c>
      <c r="C39" s="191">
        <f>'3.melléklet'!C40+'3.melléklet'!F40</f>
        <v>5150000</v>
      </c>
      <c r="D39" s="191">
        <f>'3.melléklet'!D40+'3.melléklet'!G40</f>
        <v>6519506</v>
      </c>
      <c r="E39" s="191">
        <f>'3.melléklet'!E40+'3.melléklet'!H40</f>
        <v>3615688</v>
      </c>
    </row>
    <row r="40" spans="1:5">
      <c r="A40" s="7" t="s">
        <v>467</v>
      </c>
      <c r="B40" s="34" t="s">
        <v>224</v>
      </c>
      <c r="C40" s="191">
        <f>SUM(C33:C39)</f>
        <v>13816225</v>
      </c>
      <c r="D40" s="191">
        <f>SUM(D33:D39)</f>
        <v>13828113</v>
      </c>
      <c r="E40" s="191">
        <f>SUM(E33:E39)</f>
        <v>10924295</v>
      </c>
    </row>
    <row r="41" spans="1:5">
      <c r="A41" s="5" t="s">
        <v>225</v>
      </c>
      <c r="B41" s="31" t="s">
        <v>226</v>
      </c>
      <c r="C41" s="191">
        <f>'3.melléklet'!C42+'3.melléklet'!F42</f>
        <v>0</v>
      </c>
      <c r="D41" s="191">
        <f>'3.melléklet'!D42+'3.melléklet'!G42</f>
        <v>0</v>
      </c>
      <c r="E41" s="191">
        <f>'3.melléklet'!E42+'3.melléklet'!H42</f>
        <v>0</v>
      </c>
    </row>
    <row r="42" spans="1:5">
      <c r="A42" s="5" t="s">
        <v>227</v>
      </c>
      <c r="B42" s="31" t="s">
        <v>228</v>
      </c>
      <c r="C42" s="191">
        <f>'3.melléklet'!C43+'3.melléklet'!F43</f>
        <v>0</v>
      </c>
      <c r="D42" s="191">
        <f>'3.melléklet'!D43+'3.melléklet'!G43</f>
        <v>0</v>
      </c>
      <c r="E42" s="191">
        <f>'3.melléklet'!E43+'3.melléklet'!H43</f>
        <v>0</v>
      </c>
    </row>
    <row r="43" spans="1:5">
      <c r="A43" s="7" t="s">
        <v>468</v>
      </c>
      <c r="B43" s="34" t="s">
        <v>229</v>
      </c>
      <c r="C43" s="191">
        <f>SUM(C41:C42)</f>
        <v>0</v>
      </c>
      <c r="D43" s="191">
        <f>SUM(D41:D42)</f>
        <v>0</v>
      </c>
      <c r="E43" s="191">
        <f>SUM(E41:E42)</f>
        <v>0</v>
      </c>
    </row>
    <row r="44" spans="1:5">
      <c r="A44" s="5" t="s">
        <v>230</v>
      </c>
      <c r="B44" s="31" t="s">
        <v>231</v>
      </c>
      <c r="C44" s="191">
        <f>'3.melléklet'!C45+'3.melléklet'!F45</f>
        <v>4500000</v>
      </c>
      <c r="D44" s="191">
        <f>'3.melléklet'!D45+'3.melléklet'!G45</f>
        <v>3350324</v>
      </c>
      <c r="E44" s="191">
        <f>'3.melléklet'!E45+'3.melléklet'!H45</f>
        <v>3349314</v>
      </c>
    </row>
    <row r="45" spans="1:5">
      <c r="A45" s="5" t="s">
        <v>232</v>
      </c>
      <c r="B45" s="31" t="s">
        <v>233</v>
      </c>
      <c r="C45" s="191">
        <f>'3.melléklet'!C46+'3.melléklet'!F46</f>
        <v>0</v>
      </c>
      <c r="D45" s="191">
        <f>'3.melléklet'!D46+'3.melléklet'!G46</f>
        <v>0</v>
      </c>
      <c r="E45" s="191">
        <f>'3.melléklet'!E46+'3.melléklet'!H46</f>
        <v>0</v>
      </c>
    </row>
    <row r="46" spans="1:5">
      <c r="A46" s="5" t="s">
        <v>530</v>
      </c>
      <c r="B46" s="31" t="s">
        <v>234</v>
      </c>
      <c r="C46" s="191">
        <f>'3.melléklet'!C47+'3.melléklet'!F47</f>
        <v>635000</v>
      </c>
      <c r="D46" s="191">
        <f>'3.melléklet'!D47+'3.melléklet'!G47</f>
        <v>1348317</v>
      </c>
      <c r="E46" s="191">
        <f>'3.melléklet'!E47+'3.melléklet'!H47</f>
        <v>1348317</v>
      </c>
    </row>
    <row r="47" spans="1:5">
      <c r="A47" s="5" t="s">
        <v>531</v>
      </c>
      <c r="B47" s="31" t="s">
        <v>235</v>
      </c>
      <c r="C47" s="191">
        <f>'3.melléklet'!C48+'3.melléklet'!F48</f>
        <v>0</v>
      </c>
      <c r="D47" s="191">
        <f>'3.melléklet'!D48+'3.melléklet'!G48</f>
        <v>0</v>
      </c>
      <c r="E47" s="191">
        <f>'3.melléklet'!E48+'3.melléklet'!H48</f>
        <v>0</v>
      </c>
    </row>
    <row r="48" spans="1:5">
      <c r="A48" s="5" t="s">
        <v>236</v>
      </c>
      <c r="B48" s="31" t="s">
        <v>237</v>
      </c>
      <c r="C48" s="191">
        <f>'3.melléklet'!C49+'3.melléklet'!F49</f>
        <v>250100</v>
      </c>
      <c r="D48" s="191">
        <f>'3.melléklet'!D49+'3.melléklet'!G49</f>
        <v>426506</v>
      </c>
      <c r="E48" s="191">
        <f>'3.melléklet'!E49+'3.melléklet'!H49</f>
        <v>426506</v>
      </c>
    </row>
    <row r="49" spans="1:5">
      <c r="A49" s="7" t="s">
        <v>469</v>
      </c>
      <c r="B49" s="34" t="s">
        <v>238</v>
      </c>
      <c r="C49" s="191">
        <f>SUM(C44:C48)</f>
        <v>5385100</v>
      </c>
      <c r="D49" s="191">
        <f>SUM(D44:D48)</f>
        <v>5125147</v>
      </c>
      <c r="E49" s="191">
        <f>SUM(E44:E48)</f>
        <v>5124137</v>
      </c>
    </row>
    <row r="50" spans="1:5">
      <c r="A50" s="38" t="s">
        <v>470</v>
      </c>
      <c r="B50" s="46" t="s">
        <v>239</v>
      </c>
      <c r="C50" s="212">
        <f>SUM(C49,C43,C40,C32,C29)</f>
        <v>22606325</v>
      </c>
      <c r="D50" s="212">
        <f>SUM(D49,D43,D40,D32,D29)</f>
        <v>22294346</v>
      </c>
      <c r="E50" s="212">
        <f>SUM(E49,E43,E40,E32,E29)</f>
        <v>19385778</v>
      </c>
    </row>
    <row r="51" spans="1:5">
      <c r="A51" s="13" t="s">
        <v>240</v>
      </c>
      <c r="B51" s="31" t="s">
        <v>241</v>
      </c>
      <c r="C51" s="191">
        <f>'3.melléklet'!C52+'3.melléklet'!F52</f>
        <v>0</v>
      </c>
      <c r="D51" s="191">
        <f>'3.melléklet'!D52+'3.melléklet'!G52</f>
        <v>0</v>
      </c>
      <c r="E51" s="191">
        <f>'3.melléklet'!E52+'3.melléklet'!H52</f>
        <v>0</v>
      </c>
    </row>
    <row r="52" spans="1:5">
      <c r="A52" s="13" t="s">
        <v>471</v>
      </c>
      <c r="B52" s="31" t="s">
        <v>242</v>
      </c>
      <c r="C52" s="191">
        <f>'3.melléklet'!C53+'3.melléklet'!F53</f>
        <v>0</v>
      </c>
      <c r="D52" s="191">
        <f>'3.melléklet'!D53+'3.melléklet'!G53</f>
        <v>0</v>
      </c>
      <c r="E52" s="191">
        <f>'3.melléklet'!E53+'3.melléklet'!H53</f>
        <v>0</v>
      </c>
    </row>
    <row r="53" spans="1:5">
      <c r="A53" s="17" t="s">
        <v>532</v>
      </c>
      <c r="B53" s="31" t="s">
        <v>243</v>
      </c>
      <c r="C53" s="191">
        <f>'3.melléklet'!C54+'3.melléklet'!F54</f>
        <v>0</v>
      </c>
      <c r="D53" s="191">
        <f>'3.melléklet'!D54+'3.melléklet'!G54</f>
        <v>0</v>
      </c>
      <c r="E53" s="191">
        <f>'3.melléklet'!E54+'3.melléklet'!H54</f>
        <v>0</v>
      </c>
    </row>
    <row r="54" spans="1:5">
      <c r="A54" s="17" t="s">
        <v>533</v>
      </c>
      <c r="B54" s="31" t="s">
        <v>244</v>
      </c>
      <c r="C54" s="191">
        <f>'3.melléklet'!C55+'3.melléklet'!F55</f>
        <v>0</v>
      </c>
      <c r="D54" s="191">
        <f>'3.melléklet'!D55+'3.melléklet'!G55</f>
        <v>246545</v>
      </c>
      <c r="E54" s="191">
        <f>'3.melléklet'!E55+'3.melléklet'!H55</f>
        <v>246545</v>
      </c>
    </row>
    <row r="55" spans="1:5">
      <c r="A55" s="17" t="s">
        <v>534</v>
      </c>
      <c r="B55" s="31" t="s">
        <v>245</v>
      </c>
      <c r="C55" s="191">
        <f>'3.melléklet'!C56+'3.melléklet'!F56</f>
        <v>0</v>
      </c>
      <c r="D55" s="191">
        <f>'3.melléklet'!D56+'3.melléklet'!G56</f>
        <v>0</v>
      </c>
      <c r="E55" s="191">
        <f>'3.melléklet'!E56+'3.melléklet'!H56</f>
        <v>0</v>
      </c>
    </row>
    <row r="56" spans="1:5">
      <c r="A56" s="13" t="s">
        <v>535</v>
      </c>
      <c r="B56" s="31" t="s">
        <v>246</v>
      </c>
      <c r="C56" s="191">
        <f>'3.melléklet'!C57+'3.melléklet'!F57</f>
        <v>0</v>
      </c>
      <c r="D56" s="191">
        <f>'3.melléklet'!D57+'3.melléklet'!G57</f>
        <v>0</v>
      </c>
      <c r="E56" s="191">
        <f>'3.melléklet'!E57+'3.melléklet'!H57</f>
        <v>0</v>
      </c>
    </row>
    <row r="57" spans="1:5">
      <c r="A57" s="13" t="s">
        <v>536</v>
      </c>
      <c r="B57" s="31" t="s">
        <v>247</v>
      </c>
      <c r="C57" s="191">
        <f>'3.melléklet'!C58+'3.melléklet'!F58</f>
        <v>0</v>
      </c>
      <c r="D57" s="191">
        <f>'3.melléklet'!D58+'3.melléklet'!G58</f>
        <v>0</v>
      </c>
      <c r="E57" s="191">
        <f>'3.melléklet'!E58+'3.melléklet'!H58</f>
        <v>0</v>
      </c>
    </row>
    <row r="58" spans="1:5">
      <c r="A58" s="13" t="s">
        <v>537</v>
      </c>
      <c r="B58" s="31" t="s">
        <v>248</v>
      </c>
      <c r="C58" s="191">
        <f>'3.melléklet'!C59+'3.melléklet'!F59</f>
        <v>3274000</v>
      </c>
      <c r="D58" s="191">
        <f>'3.melléklet'!D59+'3.melléklet'!G59</f>
        <v>2857000</v>
      </c>
      <c r="E58" s="191">
        <f>'3.melléklet'!E59+'3.melléklet'!H59</f>
        <v>2857000</v>
      </c>
    </row>
    <row r="59" spans="1:5">
      <c r="A59" s="43" t="s">
        <v>499</v>
      </c>
      <c r="B59" s="46" t="s">
        <v>249</v>
      </c>
      <c r="C59" s="212">
        <f>SUM(C51:C58)</f>
        <v>3274000</v>
      </c>
      <c r="D59" s="212">
        <f>SUM(D51:D58)</f>
        <v>3103545</v>
      </c>
      <c r="E59" s="212">
        <f>SUM(E51:E58)</f>
        <v>3103545</v>
      </c>
    </row>
    <row r="60" spans="1:5">
      <c r="A60" s="12" t="s">
        <v>538</v>
      </c>
      <c r="B60" s="31" t="s">
        <v>250</v>
      </c>
      <c r="C60" s="191">
        <f>'3.melléklet'!C61+'3.melléklet'!F61</f>
        <v>0</v>
      </c>
      <c r="D60" s="191">
        <f>'3.melléklet'!D61+'3.melléklet'!G61</f>
        <v>0</v>
      </c>
      <c r="E60" s="191">
        <f>'3.melléklet'!E61+'3.melléklet'!H61</f>
        <v>0</v>
      </c>
    </row>
    <row r="61" spans="1:5">
      <c r="A61" s="12" t="s">
        <v>251</v>
      </c>
      <c r="B61" s="31" t="s">
        <v>252</v>
      </c>
      <c r="C61" s="191">
        <f>'3.melléklet'!C62+'3.melléklet'!F62</f>
        <v>288302</v>
      </c>
      <c r="D61" s="191">
        <f>'3.melléklet'!D62+'3.melléklet'!G62</f>
        <v>1437109</v>
      </c>
      <c r="E61" s="191">
        <f>'3.melléklet'!E62+'3.melléklet'!H62</f>
        <v>1437109</v>
      </c>
    </row>
    <row r="62" spans="1:5">
      <c r="A62" s="12" t="s">
        <v>253</v>
      </c>
      <c r="B62" s="31" t="s">
        <v>254</v>
      </c>
      <c r="C62" s="191">
        <f>'3.melléklet'!C63+'3.melléklet'!F63</f>
        <v>0</v>
      </c>
      <c r="D62" s="191">
        <f>'3.melléklet'!D63+'3.melléklet'!G63</f>
        <v>0</v>
      </c>
      <c r="E62" s="191">
        <f>'3.melléklet'!E63+'3.melléklet'!H63</f>
        <v>0</v>
      </c>
    </row>
    <row r="63" spans="1:5">
      <c r="A63" s="12" t="s">
        <v>500</v>
      </c>
      <c r="B63" s="31" t="s">
        <v>255</v>
      </c>
      <c r="C63" s="191">
        <f>'3.melléklet'!C64+'3.melléklet'!F64</f>
        <v>0</v>
      </c>
      <c r="D63" s="191">
        <f>'3.melléklet'!D64+'3.melléklet'!G64</f>
        <v>0</v>
      </c>
      <c r="E63" s="191">
        <f>'3.melléklet'!E64+'3.melléklet'!H64</f>
        <v>0</v>
      </c>
    </row>
    <row r="64" spans="1:5">
      <c r="A64" s="12" t="s">
        <v>539</v>
      </c>
      <c r="B64" s="31" t="s">
        <v>256</v>
      </c>
      <c r="C64" s="191">
        <f>'3.melléklet'!C65+'3.melléklet'!F65</f>
        <v>0</v>
      </c>
      <c r="D64" s="191">
        <f>'3.melléklet'!D65+'3.melléklet'!G65</f>
        <v>0</v>
      </c>
      <c r="E64" s="191">
        <f>'3.melléklet'!E65+'3.melléklet'!H65</f>
        <v>0</v>
      </c>
    </row>
    <row r="65" spans="1:5">
      <c r="A65" s="12" t="s">
        <v>502</v>
      </c>
      <c r="B65" s="31" t="s">
        <v>257</v>
      </c>
      <c r="C65" s="191">
        <f>'3.melléklet'!C66+'3.melléklet'!F66</f>
        <v>1614600</v>
      </c>
      <c r="D65" s="191">
        <f>'3.melléklet'!D66+'3.melléklet'!G66</f>
        <v>2346945</v>
      </c>
      <c r="E65" s="191">
        <f>'3.melléklet'!E66+'3.melléklet'!H66</f>
        <v>2346945</v>
      </c>
    </row>
    <row r="66" spans="1:5">
      <c r="A66" s="12" t="s">
        <v>540</v>
      </c>
      <c r="B66" s="31" t="s">
        <v>258</v>
      </c>
      <c r="C66" s="191">
        <f>'3.melléklet'!C67+'3.melléklet'!F67</f>
        <v>0</v>
      </c>
      <c r="D66" s="191">
        <f>'3.melléklet'!D67+'3.melléklet'!G67</f>
        <v>0</v>
      </c>
      <c r="E66" s="191">
        <f>'3.melléklet'!E67+'3.melléklet'!H67</f>
        <v>0</v>
      </c>
    </row>
    <row r="67" spans="1:5">
      <c r="A67" s="12" t="s">
        <v>541</v>
      </c>
      <c r="B67" s="31" t="s">
        <v>259</v>
      </c>
      <c r="C67" s="191">
        <f>'3.melléklet'!C68+'3.melléklet'!F68</f>
        <v>0</v>
      </c>
      <c r="D67" s="191">
        <f>'3.melléklet'!D68+'3.melléklet'!G68</f>
        <v>0</v>
      </c>
      <c r="E67" s="191">
        <f>'3.melléklet'!E68+'3.melléklet'!H68</f>
        <v>0</v>
      </c>
    </row>
    <row r="68" spans="1:5">
      <c r="A68" s="12" t="s">
        <v>260</v>
      </c>
      <c r="B68" s="31" t="s">
        <v>261</v>
      </c>
      <c r="C68" s="191">
        <f>'3.melléklet'!C69+'3.melléklet'!F69</f>
        <v>0</v>
      </c>
      <c r="D68" s="191">
        <f>'3.melléklet'!D69+'3.melléklet'!G69</f>
        <v>0</v>
      </c>
      <c r="E68" s="191">
        <f>'3.melléklet'!E69+'3.melléklet'!H69</f>
        <v>0</v>
      </c>
    </row>
    <row r="69" spans="1:5">
      <c r="A69" s="20" t="s">
        <v>262</v>
      </c>
      <c r="B69" s="31" t="s">
        <v>263</v>
      </c>
      <c r="C69" s="191">
        <f>'3.melléklet'!C70+'3.melléklet'!F70</f>
        <v>0</v>
      </c>
      <c r="D69" s="191">
        <f>'3.melléklet'!D70+'3.melléklet'!G70</f>
        <v>0</v>
      </c>
      <c r="E69" s="191">
        <f>'3.melléklet'!E70+'3.melléklet'!H70</f>
        <v>0</v>
      </c>
    </row>
    <row r="70" spans="1:5">
      <c r="A70" s="12" t="s">
        <v>542</v>
      </c>
      <c r="B70" s="31" t="s">
        <v>264</v>
      </c>
      <c r="C70" s="191">
        <f>'3.melléklet'!C71+'3.melléklet'!F71</f>
        <v>0</v>
      </c>
      <c r="D70" s="191">
        <f>'3.melléklet'!D71+'3.melléklet'!G71</f>
        <v>10000</v>
      </c>
      <c r="E70" s="191">
        <f>'3.melléklet'!E71+'3.melléklet'!H71</f>
        <v>10000</v>
      </c>
    </row>
    <row r="71" spans="1:5">
      <c r="A71" s="20" t="s">
        <v>721</v>
      </c>
      <c r="B71" s="31" t="s">
        <v>776</v>
      </c>
      <c r="C71" s="191">
        <f>'3.melléklet'!C72+'3.melléklet'!F72</f>
        <v>22183554</v>
      </c>
      <c r="D71" s="191">
        <f>'3.melléklet'!D72+'3.melléklet'!G72</f>
        <v>23379657</v>
      </c>
      <c r="E71" s="191">
        <f>'3.melléklet'!E72+'3.melléklet'!H72</f>
        <v>0</v>
      </c>
    </row>
    <row r="72" spans="1:5">
      <c r="A72" s="20" t="s">
        <v>722</v>
      </c>
      <c r="B72" s="31" t="s">
        <v>776</v>
      </c>
      <c r="C72" s="191">
        <f>'3.melléklet'!C73+'3.melléklet'!F73</f>
        <v>0</v>
      </c>
      <c r="D72" s="191">
        <f>'3.melléklet'!D73+'3.melléklet'!G73</f>
        <v>0</v>
      </c>
      <c r="E72" s="191">
        <f>'3.melléklet'!E73+'3.melléklet'!H73</f>
        <v>0</v>
      </c>
    </row>
    <row r="73" spans="1:5">
      <c r="A73" s="43" t="s">
        <v>505</v>
      </c>
      <c r="B73" s="46" t="s">
        <v>265</v>
      </c>
      <c r="C73" s="212">
        <f>SUM(C60:C72)</f>
        <v>24086456</v>
      </c>
      <c r="D73" s="212">
        <f>SUM(D60:D72)</f>
        <v>27173711</v>
      </c>
      <c r="E73" s="212">
        <f>SUM(E60:E72)</f>
        <v>3794054</v>
      </c>
    </row>
    <row r="74" spans="1:5" ht="15.75">
      <c r="A74" s="94" t="s">
        <v>670</v>
      </c>
      <c r="B74" s="95"/>
      <c r="C74" s="215">
        <f>SUM(C73,C59,C50,C24:C25)</f>
        <v>74765483</v>
      </c>
      <c r="D74" s="215">
        <f>SUM(D73,D59,D50,D24:D25)</f>
        <v>81210153</v>
      </c>
      <c r="E74" s="215">
        <f>SUM(E73,E59,E50,E24:E25)</f>
        <v>54921928</v>
      </c>
    </row>
    <row r="75" spans="1:5">
      <c r="A75" s="35" t="s">
        <v>266</v>
      </c>
      <c r="B75" s="31" t="s">
        <v>267</v>
      </c>
      <c r="C75" s="191">
        <f>'3.melléklet'!C76+'3.melléklet'!F76</f>
        <v>0</v>
      </c>
      <c r="D75" s="191">
        <f>'3.melléklet'!D76+'3.melléklet'!G76</f>
        <v>0</v>
      </c>
      <c r="E75" s="191">
        <f>'3.melléklet'!E76+'3.melléklet'!H76</f>
        <v>0</v>
      </c>
    </row>
    <row r="76" spans="1:5">
      <c r="A76" s="35" t="s">
        <v>543</v>
      </c>
      <c r="B76" s="31" t="s">
        <v>268</v>
      </c>
      <c r="C76" s="191">
        <f>'3.melléklet'!C77+'3.melléklet'!F77</f>
        <v>0</v>
      </c>
      <c r="D76" s="191">
        <f>'3.melléklet'!D77+'3.melléklet'!G77</f>
        <v>0</v>
      </c>
      <c r="E76" s="191">
        <f>'3.melléklet'!E77+'3.melléklet'!H77</f>
        <v>0</v>
      </c>
    </row>
    <row r="77" spans="1:5">
      <c r="A77" s="35" t="s">
        <v>269</v>
      </c>
      <c r="B77" s="31" t="s">
        <v>270</v>
      </c>
      <c r="C77" s="191">
        <f>'3.melléklet'!C78+'3.melléklet'!F78</f>
        <v>0</v>
      </c>
      <c r="D77" s="191">
        <f>'3.melléklet'!D78+'3.melléklet'!G78</f>
        <v>71065</v>
      </c>
      <c r="E77" s="191">
        <f>'3.melléklet'!E78+'3.melléklet'!H78</f>
        <v>71065</v>
      </c>
    </row>
    <row r="78" spans="1:5">
      <c r="A78" s="35" t="s">
        <v>271</v>
      </c>
      <c r="B78" s="31" t="s">
        <v>272</v>
      </c>
      <c r="C78" s="191">
        <f>'3.melléklet'!C79+'3.melléklet'!F79</f>
        <v>1230000</v>
      </c>
      <c r="D78" s="191">
        <f>'3.melléklet'!D79+'3.melléklet'!G79</f>
        <v>2011641</v>
      </c>
      <c r="E78" s="191">
        <f>'3.melléklet'!E79+'3.melléklet'!H79</f>
        <v>2011641</v>
      </c>
    </row>
    <row r="79" spans="1:5">
      <c r="A79" s="6" t="s">
        <v>273</v>
      </c>
      <c r="B79" s="31" t="s">
        <v>274</v>
      </c>
      <c r="C79" s="191">
        <f>'3.melléklet'!C80+'3.melléklet'!F80</f>
        <v>0</v>
      </c>
      <c r="D79" s="191">
        <f>'3.melléklet'!D80+'3.melléklet'!G80</f>
        <v>0</v>
      </c>
      <c r="E79" s="191">
        <f>'3.melléklet'!E80+'3.melléklet'!H80</f>
        <v>0</v>
      </c>
    </row>
    <row r="80" spans="1:5">
      <c r="A80" s="6" t="s">
        <v>275</v>
      </c>
      <c r="B80" s="31" t="s">
        <v>276</v>
      </c>
      <c r="C80" s="191">
        <f>'3.melléklet'!C81+'3.melléklet'!F81</f>
        <v>0</v>
      </c>
      <c r="D80" s="191">
        <f>'3.melléklet'!D81+'3.melléklet'!G81</f>
        <v>0</v>
      </c>
      <c r="E80" s="191">
        <f>'3.melléklet'!E81+'3.melléklet'!H81</f>
        <v>0</v>
      </c>
    </row>
    <row r="81" spans="1:5">
      <c r="A81" s="6" t="s">
        <v>277</v>
      </c>
      <c r="B81" s="31" t="s">
        <v>278</v>
      </c>
      <c r="C81" s="191">
        <f>'3.melléklet'!C82+'3.melléklet'!F82</f>
        <v>332100</v>
      </c>
      <c r="D81" s="191">
        <f>'3.melléklet'!D82+'3.melléklet'!G82</f>
        <v>562334</v>
      </c>
      <c r="E81" s="191">
        <f>'3.melléklet'!E82+'3.melléklet'!H82</f>
        <v>562334</v>
      </c>
    </row>
    <row r="82" spans="1:5">
      <c r="A82" s="44" t="s">
        <v>507</v>
      </c>
      <c r="B82" s="46" t="s">
        <v>279</v>
      </c>
      <c r="C82" s="212">
        <f>SUM(C75:C81)</f>
        <v>1562100</v>
      </c>
      <c r="D82" s="212">
        <f>SUM(D75:D81)</f>
        <v>2645040</v>
      </c>
      <c r="E82" s="212">
        <f>SUM(E75:E81)</f>
        <v>2645040</v>
      </c>
    </row>
    <row r="83" spans="1:5">
      <c r="A83" s="13" t="s">
        <v>280</v>
      </c>
      <c r="B83" s="31" t="s">
        <v>281</v>
      </c>
      <c r="C83" s="191">
        <f>'3.melléklet'!C84+'3.melléklet'!F84</f>
        <v>10191872</v>
      </c>
      <c r="D83" s="191">
        <f>'3.melléklet'!D84+'3.melléklet'!G84</f>
        <v>311250</v>
      </c>
      <c r="E83" s="191">
        <f>'3.melléklet'!E84+'3.melléklet'!H84</f>
        <v>311250</v>
      </c>
    </row>
    <row r="84" spans="1:5">
      <c r="A84" s="13" t="s">
        <v>282</v>
      </c>
      <c r="B84" s="31" t="s">
        <v>283</v>
      </c>
      <c r="C84" s="191">
        <f>'3.melléklet'!C85+'3.melléklet'!F85</f>
        <v>0</v>
      </c>
      <c r="D84" s="191">
        <f>'3.melléklet'!D85+'3.melléklet'!G85</f>
        <v>0</v>
      </c>
      <c r="E84" s="191">
        <f>'3.melléklet'!E85+'3.melléklet'!H85</f>
        <v>0</v>
      </c>
    </row>
    <row r="85" spans="1:5">
      <c r="A85" s="13" t="s">
        <v>284</v>
      </c>
      <c r="B85" s="31" t="s">
        <v>285</v>
      </c>
      <c r="C85" s="191">
        <f>'3.melléklet'!C86+'3.melléklet'!F86</f>
        <v>0</v>
      </c>
      <c r="D85" s="191">
        <f>'3.melléklet'!D86+'3.melléklet'!G86</f>
        <v>17039</v>
      </c>
      <c r="E85" s="191">
        <f>'3.melléklet'!E86+'3.melléklet'!H86</f>
        <v>17039</v>
      </c>
    </row>
    <row r="86" spans="1:5">
      <c r="A86" s="13" t="s">
        <v>286</v>
      </c>
      <c r="B86" s="31" t="s">
        <v>287</v>
      </c>
      <c r="C86" s="191">
        <f>'3.melléklet'!C87+'3.melléklet'!F87</f>
        <v>2751805</v>
      </c>
      <c r="D86" s="191">
        <f>'3.melléklet'!D87+'3.melléklet'!G87</f>
        <v>4601</v>
      </c>
      <c r="E86" s="191">
        <f>'3.melléklet'!E87+'3.melléklet'!H87</f>
        <v>4601</v>
      </c>
    </row>
    <row r="87" spans="1:5">
      <c r="A87" s="43" t="s">
        <v>508</v>
      </c>
      <c r="B87" s="46" t="s">
        <v>288</v>
      </c>
      <c r="C87" s="212">
        <f>SUM(C83:C86)</f>
        <v>12943677</v>
      </c>
      <c r="D87" s="212">
        <f>SUM(D83:D86)</f>
        <v>332890</v>
      </c>
      <c r="E87" s="212">
        <f>SUM(E83:E86)</f>
        <v>332890</v>
      </c>
    </row>
    <row r="88" spans="1:5">
      <c r="A88" s="13" t="s">
        <v>289</v>
      </c>
      <c r="B88" s="31" t="s">
        <v>290</v>
      </c>
      <c r="C88" s="191">
        <f>'3.melléklet'!C89+'3.melléklet'!F89</f>
        <v>0</v>
      </c>
      <c r="D88" s="191">
        <f>'3.melléklet'!D89+'3.melléklet'!G89</f>
        <v>0</v>
      </c>
      <c r="E88" s="191">
        <f>'3.melléklet'!E89+'3.melléklet'!H89</f>
        <v>0</v>
      </c>
    </row>
    <row r="89" spans="1:5">
      <c r="A89" s="13" t="s">
        <v>544</v>
      </c>
      <c r="B89" s="31" t="s">
        <v>291</v>
      </c>
      <c r="C89" s="191">
        <f>'3.melléklet'!C90+'3.melléklet'!F90</f>
        <v>0</v>
      </c>
      <c r="D89" s="191">
        <f>'3.melléklet'!D90+'3.melléklet'!G90</f>
        <v>0</v>
      </c>
      <c r="E89" s="191">
        <f>'3.melléklet'!E90+'3.melléklet'!H90</f>
        <v>0</v>
      </c>
    </row>
    <row r="90" spans="1:5">
      <c r="A90" s="13" t="s">
        <v>545</v>
      </c>
      <c r="B90" s="31" t="s">
        <v>292</v>
      </c>
      <c r="C90" s="191">
        <f>'3.melléklet'!C91+'3.melléklet'!F91</f>
        <v>0</v>
      </c>
      <c r="D90" s="191">
        <f>'3.melléklet'!D91+'3.melléklet'!G91</f>
        <v>0</v>
      </c>
      <c r="E90" s="191">
        <f>'3.melléklet'!E91+'3.melléklet'!H91</f>
        <v>0</v>
      </c>
    </row>
    <row r="91" spans="1:5">
      <c r="A91" s="13" t="s">
        <v>546</v>
      </c>
      <c r="B91" s="31" t="s">
        <v>293</v>
      </c>
      <c r="C91" s="191">
        <f>'3.melléklet'!C92+'3.melléklet'!F92</f>
        <v>0</v>
      </c>
      <c r="D91" s="191">
        <f>'3.melléklet'!D92+'3.melléklet'!G92</f>
        <v>0</v>
      </c>
      <c r="E91" s="191">
        <f>'3.melléklet'!E92+'3.melléklet'!H92</f>
        <v>0</v>
      </c>
    </row>
    <row r="92" spans="1:5">
      <c r="A92" s="13" t="s">
        <v>547</v>
      </c>
      <c r="B92" s="31" t="s">
        <v>294</v>
      </c>
      <c r="C92" s="191">
        <f>'3.melléklet'!C93+'3.melléklet'!F93</f>
        <v>0</v>
      </c>
      <c r="D92" s="191">
        <f>'3.melléklet'!D93+'3.melléklet'!G93</f>
        <v>0</v>
      </c>
      <c r="E92" s="191">
        <f>'3.melléklet'!E93+'3.melléklet'!H93</f>
        <v>0</v>
      </c>
    </row>
    <row r="93" spans="1:5">
      <c r="A93" s="13" t="s">
        <v>548</v>
      </c>
      <c r="B93" s="31" t="s">
        <v>295</v>
      </c>
      <c r="C93" s="191">
        <f>'3.melléklet'!C94+'3.melléklet'!F94</f>
        <v>0</v>
      </c>
      <c r="D93" s="191">
        <f>'3.melléklet'!D94+'3.melléklet'!G94</f>
        <v>0</v>
      </c>
      <c r="E93" s="191">
        <f>'3.melléklet'!E94+'3.melléklet'!H94</f>
        <v>0</v>
      </c>
    </row>
    <row r="94" spans="1:5">
      <c r="A94" s="13" t="s">
        <v>296</v>
      </c>
      <c r="B94" s="31" t="s">
        <v>297</v>
      </c>
      <c r="C94" s="191">
        <f>'3.melléklet'!C95+'3.melléklet'!F95</f>
        <v>0</v>
      </c>
      <c r="D94" s="191">
        <f>'3.melléklet'!D95+'3.melléklet'!G95</f>
        <v>0</v>
      </c>
      <c r="E94" s="191">
        <f>'3.melléklet'!E95+'3.melléklet'!H95</f>
        <v>0</v>
      </c>
    </row>
    <row r="95" spans="1:5">
      <c r="A95" s="13" t="s">
        <v>549</v>
      </c>
      <c r="B95" s="31" t="s">
        <v>298</v>
      </c>
      <c r="C95" s="191">
        <f>'3.melléklet'!C96+'3.melléklet'!F96</f>
        <v>0</v>
      </c>
      <c r="D95" s="191">
        <f>'3.melléklet'!D96+'3.melléklet'!G96</f>
        <v>0</v>
      </c>
      <c r="E95" s="191">
        <f>'3.melléklet'!E96+'3.melléklet'!H96</f>
        <v>0</v>
      </c>
    </row>
    <row r="96" spans="1:5">
      <c r="A96" s="43" t="s">
        <v>509</v>
      </c>
      <c r="B96" s="46" t="s">
        <v>299</v>
      </c>
      <c r="C96" s="212">
        <f>SUM(C88:C95)</f>
        <v>0</v>
      </c>
      <c r="D96" s="212">
        <f>SUM(D88:D95)</f>
        <v>0</v>
      </c>
      <c r="E96" s="212">
        <f>SUM(E88:E95)</f>
        <v>0</v>
      </c>
    </row>
    <row r="97" spans="1:24" ht="15.75">
      <c r="A97" s="94" t="s">
        <v>669</v>
      </c>
      <c r="B97" s="95"/>
      <c r="C97" s="215">
        <f>SUM(C96,C87,C82)</f>
        <v>14505777</v>
      </c>
      <c r="D97" s="215">
        <f>SUM(D96,D87,D82)</f>
        <v>2977930</v>
      </c>
      <c r="E97" s="215">
        <f>SUM(E96,E87,E82)</f>
        <v>2977930</v>
      </c>
    </row>
    <row r="98" spans="1:24" ht="15.75">
      <c r="A98" s="97" t="s">
        <v>557</v>
      </c>
      <c r="B98" s="98" t="s">
        <v>300</v>
      </c>
      <c r="C98" s="191">
        <f>'3.melléklet'!C99+'3.melléklet'!F99</f>
        <v>89271260</v>
      </c>
      <c r="D98" s="191">
        <f>'3.melléklet'!D99+'3.melléklet'!G99</f>
        <v>84188083</v>
      </c>
      <c r="E98" s="191">
        <f>'3.melléklet'!E99+'3.melléklet'!H99</f>
        <v>57899858</v>
      </c>
    </row>
    <row r="99" spans="1:24">
      <c r="A99" s="13" t="s">
        <v>550</v>
      </c>
      <c r="B99" s="5" t="s">
        <v>301</v>
      </c>
      <c r="C99" s="191">
        <f>'3.melléklet'!C100+'3.melléklet'!F100</f>
        <v>45078751</v>
      </c>
      <c r="D99" s="191">
        <f>'3.melléklet'!D100+'3.melléklet'!G100</f>
        <v>0</v>
      </c>
      <c r="E99" s="191">
        <f>'3.melléklet'!E100+'3.melléklet'!H100</f>
        <v>0</v>
      </c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5"/>
      <c r="X99" s="25"/>
    </row>
    <row r="100" spans="1:24">
      <c r="A100" s="13" t="s">
        <v>304</v>
      </c>
      <c r="B100" s="5" t="s">
        <v>305</v>
      </c>
      <c r="C100" s="191">
        <f>'3.melléklet'!C101+'3.melléklet'!F101</f>
        <v>0</v>
      </c>
      <c r="D100" s="191">
        <f>'3.melléklet'!D101+'3.melléklet'!G101</f>
        <v>0</v>
      </c>
      <c r="E100" s="191">
        <f>'3.melléklet'!E101+'3.melléklet'!H101</f>
        <v>0</v>
      </c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5"/>
      <c r="X100" s="25"/>
    </row>
    <row r="101" spans="1:24">
      <c r="A101" s="13" t="s">
        <v>551</v>
      </c>
      <c r="B101" s="5" t="s">
        <v>306</v>
      </c>
      <c r="C101" s="191">
        <f>'3.melléklet'!C102+'3.melléklet'!F102</f>
        <v>0</v>
      </c>
      <c r="D101" s="191">
        <f>'3.melléklet'!D102+'3.melléklet'!G102</f>
        <v>45078751</v>
      </c>
      <c r="E101" s="191">
        <f>'3.melléklet'!E102+'3.melléklet'!H102</f>
        <v>45078751</v>
      </c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5"/>
      <c r="X101" s="25"/>
    </row>
    <row r="102" spans="1:24">
      <c r="A102" s="15" t="s">
        <v>514</v>
      </c>
      <c r="B102" s="7" t="s">
        <v>308</v>
      </c>
      <c r="C102" s="199">
        <f>SUM(C99:C101)</f>
        <v>45078751</v>
      </c>
      <c r="D102" s="199">
        <f>SUM(D99:D101)</f>
        <v>45078751</v>
      </c>
      <c r="E102" s="199">
        <f>SUM(E99:E101)</f>
        <v>45078751</v>
      </c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5"/>
      <c r="X102" s="25"/>
    </row>
    <row r="103" spans="1:24">
      <c r="A103" s="36" t="s">
        <v>552</v>
      </c>
      <c r="B103" s="5" t="s">
        <v>309</v>
      </c>
      <c r="C103" s="191">
        <f>'3.melléklet'!C104+'3.melléklet'!F104</f>
        <v>0</v>
      </c>
      <c r="D103" s="191">
        <f>'3.melléklet'!D104+'3.melléklet'!G104</f>
        <v>0</v>
      </c>
      <c r="E103" s="191">
        <f>'3.melléklet'!E104+'3.melléklet'!H104</f>
        <v>0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5"/>
      <c r="X103" s="25"/>
    </row>
    <row r="104" spans="1:24">
      <c r="A104" s="36" t="s">
        <v>520</v>
      </c>
      <c r="B104" s="5" t="s">
        <v>312</v>
      </c>
      <c r="C104" s="191">
        <f>'3.melléklet'!C105+'3.melléklet'!F105</f>
        <v>0</v>
      </c>
      <c r="D104" s="191">
        <f>'3.melléklet'!D105+'3.melléklet'!G105</f>
        <v>0</v>
      </c>
      <c r="E104" s="191">
        <f>'3.melléklet'!E105+'3.melléklet'!H105</f>
        <v>0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5"/>
      <c r="X104" s="25"/>
    </row>
    <row r="105" spans="1:24">
      <c r="A105" s="13" t="s">
        <v>313</v>
      </c>
      <c r="B105" s="5" t="s">
        <v>314</v>
      </c>
      <c r="C105" s="191">
        <f>'3.melléklet'!C106+'3.melléklet'!F106</f>
        <v>0</v>
      </c>
      <c r="D105" s="191">
        <f>'3.melléklet'!D106+'3.melléklet'!G106</f>
        <v>0</v>
      </c>
      <c r="E105" s="191">
        <f>'3.melléklet'!E106+'3.melléklet'!H106</f>
        <v>0</v>
      </c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5"/>
      <c r="X105" s="25"/>
    </row>
    <row r="106" spans="1:24">
      <c r="A106" s="13" t="s">
        <v>553</v>
      </c>
      <c r="B106" s="5" t="s">
        <v>315</v>
      </c>
      <c r="C106" s="191">
        <f>'3.melléklet'!C107+'3.melléklet'!F107</f>
        <v>0</v>
      </c>
      <c r="D106" s="191">
        <f>'3.melléklet'!D107+'3.melléklet'!G107</f>
        <v>0</v>
      </c>
      <c r="E106" s="191">
        <f>'3.melléklet'!E107+'3.melléklet'!H107</f>
        <v>0</v>
      </c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5"/>
      <c r="X106" s="25"/>
    </row>
    <row r="107" spans="1:24">
      <c r="A107" s="14" t="s">
        <v>517</v>
      </c>
      <c r="B107" s="7" t="s">
        <v>316</v>
      </c>
      <c r="C107" s="198">
        <f>SUM(C103:C106)</f>
        <v>0</v>
      </c>
      <c r="D107" s="198">
        <f>SUM(D103:D106)</f>
        <v>0</v>
      </c>
      <c r="E107" s="198">
        <f>SUM(E103:E106)</f>
        <v>0</v>
      </c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5"/>
      <c r="X107" s="25"/>
    </row>
    <row r="108" spans="1:24">
      <c r="A108" s="36" t="s">
        <v>317</v>
      </c>
      <c r="B108" s="5" t="s">
        <v>318</v>
      </c>
      <c r="C108" s="191">
        <f>'3.melléklet'!C109+'3.melléklet'!F109</f>
        <v>0</v>
      </c>
      <c r="D108" s="191">
        <f>'3.melléklet'!D109+'3.melléklet'!G109</f>
        <v>0</v>
      </c>
      <c r="E108" s="191">
        <f>'3.melléklet'!E109+'3.melléklet'!H109</f>
        <v>0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5"/>
      <c r="X108" s="25"/>
    </row>
    <row r="109" spans="1:24">
      <c r="A109" s="36" t="s">
        <v>319</v>
      </c>
      <c r="B109" s="5" t="s">
        <v>320</v>
      </c>
      <c r="C109" s="191">
        <f>'3.melléklet'!C110+'3.melléklet'!F110</f>
        <v>1661798</v>
      </c>
      <c r="D109" s="191">
        <f>'3.melléklet'!D110+'3.melléklet'!G110</f>
        <v>1661798</v>
      </c>
      <c r="E109" s="191">
        <f>'3.melléklet'!E110+'3.melléklet'!H110</f>
        <v>1661798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5"/>
      <c r="X109" s="25"/>
    </row>
    <row r="110" spans="1:24">
      <c r="A110" s="14" t="s">
        <v>321</v>
      </c>
      <c r="B110" s="7" t="s">
        <v>322</v>
      </c>
      <c r="C110" s="191">
        <v>0</v>
      </c>
      <c r="D110" s="191">
        <v>0</v>
      </c>
      <c r="E110" s="191">
        <v>0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5"/>
      <c r="X110" s="25"/>
    </row>
    <row r="111" spans="1:24">
      <c r="A111" s="36" t="s">
        <v>323</v>
      </c>
      <c r="B111" s="5" t="s">
        <v>324</v>
      </c>
      <c r="C111" s="191">
        <f>'3.melléklet'!C112+'3.melléklet'!F112</f>
        <v>0</v>
      </c>
      <c r="D111" s="191">
        <f>'3.melléklet'!D112+'3.melléklet'!G112</f>
        <v>0</v>
      </c>
      <c r="E111" s="191">
        <f>'3.melléklet'!E112+'3.melléklet'!H112</f>
        <v>0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5"/>
      <c r="X111" s="25"/>
    </row>
    <row r="112" spans="1:24">
      <c r="A112" s="36" t="s">
        <v>325</v>
      </c>
      <c r="B112" s="5" t="s">
        <v>326</v>
      </c>
      <c r="C112" s="191">
        <f>'3.melléklet'!C113+'3.melléklet'!F113</f>
        <v>0</v>
      </c>
      <c r="D112" s="191">
        <f>'3.melléklet'!D113+'3.melléklet'!G113</f>
        <v>0</v>
      </c>
      <c r="E112" s="191">
        <f>'3.melléklet'!E113+'3.melléklet'!H113</f>
        <v>0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5"/>
      <c r="X112" s="25"/>
    </row>
    <row r="113" spans="1:24">
      <c r="A113" s="36" t="s">
        <v>327</v>
      </c>
      <c r="B113" s="5" t="s">
        <v>328</v>
      </c>
      <c r="C113" s="191">
        <f>'3.melléklet'!C114+'3.melléklet'!F114</f>
        <v>0</v>
      </c>
      <c r="D113" s="191">
        <f>'3.melléklet'!D114+'3.melléklet'!G114</f>
        <v>0</v>
      </c>
      <c r="E113" s="191">
        <f>'3.melléklet'!E114+'3.melléklet'!H114</f>
        <v>0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5"/>
      <c r="X113" s="25"/>
    </row>
    <row r="114" spans="1:24">
      <c r="A114" s="37" t="s">
        <v>518</v>
      </c>
      <c r="B114" s="38" t="s">
        <v>329</v>
      </c>
      <c r="C114" s="229">
        <f>SUM(C107,C102,C108:C113)</f>
        <v>46740549</v>
      </c>
      <c r="D114" s="229">
        <f>SUM(D107,D102,D108:D113)</f>
        <v>46740549</v>
      </c>
      <c r="E114" s="229">
        <f>SUM(E107,E102,E108:E113)</f>
        <v>46740549</v>
      </c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5"/>
      <c r="X114" s="25"/>
    </row>
    <row r="115" spans="1:24">
      <c r="A115" s="36" t="s">
        <v>330</v>
      </c>
      <c r="B115" s="5" t="s">
        <v>331</v>
      </c>
      <c r="C115" s="191">
        <f>'3.melléklet'!C116+'3.melléklet'!F116</f>
        <v>0</v>
      </c>
      <c r="D115" s="191">
        <f>'3.melléklet'!D116+'3.melléklet'!G116</f>
        <v>0</v>
      </c>
      <c r="E115" s="191">
        <f>'3.melléklet'!E116+'3.melléklet'!H116</f>
        <v>0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5"/>
      <c r="X115" s="25"/>
    </row>
    <row r="116" spans="1:24">
      <c r="A116" s="13" t="s">
        <v>332</v>
      </c>
      <c r="B116" s="5" t="s">
        <v>333</v>
      </c>
      <c r="C116" s="191">
        <f>'3.melléklet'!C117+'3.melléklet'!F117</f>
        <v>0</v>
      </c>
      <c r="D116" s="191">
        <f>'3.melléklet'!D117+'3.melléklet'!G117</f>
        <v>0</v>
      </c>
      <c r="E116" s="191">
        <f>'3.melléklet'!E117+'3.melléklet'!H117</f>
        <v>0</v>
      </c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5"/>
      <c r="X116" s="25"/>
    </row>
    <row r="117" spans="1:24">
      <c r="A117" s="36" t="s">
        <v>554</v>
      </c>
      <c r="B117" s="5" t="s">
        <v>334</v>
      </c>
      <c r="C117" s="191">
        <f>'3.melléklet'!C118+'3.melléklet'!F118</f>
        <v>0</v>
      </c>
      <c r="D117" s="191">
        <f>'3.melléklet'!D118+'3.melléklet'!G118</f>
        <v>0</v>
      </c>
      <c r="E117" s="191">
        <f>'3.melléklet'!E118+'3.melléklet'!H118</f>
        <v>0</v>
      </c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5"/>
      <c r="X117" s="25"/>
    </row>
    <row r="118" spans="1:24">
      <c r="A118" s="36" t="s">
        <v>523</v>
      </c>
      <c r="B118" s="5" t="s">
        <v>335</v>
      </c>
      <c r="C118" s="191">
        <f>'3.melléklet'!C119+'3.melléklet'!F119</f>
        <v>0</v>
      </c>
      <c r="D118" s="191">
        <f>'3.melléklet'!D119+'3.melléklet'!G119</f>
        <v>0</v>
      </c>
      <c r="E118" s="191">
        <f>'3.melléklet'!E119+'3.melléklet'!H119</f>
        <v>0</v>
      </c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5"/>
      <c r="X118" s="25"/>
    </row>
    <row r="119" spans="1:24">
      <c r="A119" s="37" t="s">
        <v>524</v>
      </c>
      <c r="B119" s="38" t="s">
        <v>339</v>
      </c>
      <c r="C119" s="229">
        <f>SUM(C115:C118)</f>
        <v>0</v>
      </c>
      <c r="D119" s="229">
        <f>SUM(D115:D118)</f>
        <v>0</v>
      </c>
      <c r="E119" s="229">
        <f>SUM(E115:E118)</f>
        <v>0</v>
      </c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5"/>
      <c r="X119" s="25"/>
    </row>
    <row r="120" spans="1:24">
      <c r="A120" s="13" t="s">
        <v>340</v>
      </c>
      <c r="B120" s="5" t="s">
        <v>341</v>
      </c>
      <c r="C120" s="191">
        <f>'3.melléklet'!C121+'3.melléklet'!F121</f>
        <v>0</v>
      </c>
      <c r="D120" s="191">
        <f>'3.melléklet'!D121+'3.melléklet'!G121</f>
        <v>0</v>
      </c>
      <c r="E120" s="191">
        <f>'3.melléklet'!E121+'3.melléklet'!H121</f>
        <v>0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5"/>
      <c r="X120" s="25"/>
    </row>
    <row r="121" spans="1:24" ht="15.75">
      <c r="A121" s="100" t="s">
        <v>558</v>
      </c>
      <c r="B121" s="101" t="s">
        <v>342</v>
      </c>
      <c r="C121" s="201">
        <f>SUM(C114,C119,C120)</f>
        <v>46740549</v>
      </c>
      <c r="D121" s="201">
        <f>SUM(D114,D119,D120)</f>
        <v>46740549</v>
      </c>
      <c r="E121" s="201">
        <f>SUM(E114,E119,E120)</f>
        <v>46740549</v>
      </c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5"/>
      <c r="X121" s="25"/>
    </row>
    <row r="122" spans="1:24" ht="15.75">
      <c r="A122" s="106" t="s">
        <v>594</v>
      </c>
      <c r="B122" s="111"/>
      <c r="C122" s="202">
        <f>SUM(C121,C98)</f>
        <v>136011809</v>
      </c>
      <c r="D122" s="202">
        <f>SUM(D121,D98)</f>
        <v>130928632</v>
      </c>
      <c r="E122" s="202">
        <f>SUM(E121,E98)</f>
        <v>104640407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spans="1:24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2:24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2:24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2:24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2:24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2:24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2:24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2:24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2:24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2:24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2:24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2:24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2:24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2:24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2:24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2:24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2:24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2:24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2:24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2:24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2:24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2:24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2:24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2:24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2:24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2:24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2:24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2:24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2:24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2:24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2:24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2:24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2:24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2:24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2:24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2:24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2:24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2:24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2:24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2:24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2:24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2:24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2:24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2:24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</sheetData>
  <mergeCells count="4">
    <mergeCell ref="A1:E1"/>
    <mergeCell ref="A2:E2"/>
    <mergeCell ref="B3:E3"/>
    <mergeCell ref="B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9" orientation="portrait" horizontalDpi="300" verticalDpi="300" r:id="rId1"/>
  <headerFooter>
    <oddHeader>&amp;C5/2021.(V.26.) önkormányzati rendelete 3. számú melléklete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N98"/>
  <sheetViews>
    <sheetView view="pageLayout" zoomScaleNormal="80" workbookViewId="0">
      <selection activeCell="E3" sqref="E3:H3"/>
    </sheetView>
  </sheetViews>
  <sheetFormatPr defaultRowHeight="15"/>
  <cols>
    <col min="1" max="1" width="92.5703125" customWidth="1"/>
    <col min="3" max="8" width="15.7109375" customWidth="1"/>
    <col min="9" max="9" width="0.42578125" customWidth="1"/>
    <col min="10" max="10" width="12.28515625" hidden="1" customWidth="1"/>
    <col min="11" max="11" width="10.85546875" hidden="1" customWidth="1"/>
    <col min="12" max="12" width="9.140625" hidden="1" customWidth="1"/>
    <col min="13" max="13" width="13.5703125" hidden="1" customWidth="1"/>
    <col min="14" max="14" width="11.28515625" hidden="1" customWidth="1"/>
  </cols>
  <sheetData>
    <row r="1" spans="1:14" ht="24" customHeight="1">
      <c r="A1" s="304" t="s">
        <v>1116</v>
      </c>
      <c r="B1" s="305"/>
      <c r="C1" s="305"/>
      <c r="D1" s="305"/>
      <c r="E1" s="305"/>
      <c r="F1" s="306"/>
      <c r="G1" s="301"/>
      <c r="H1" s="301"/>
      <c r="I1" s="301"/>
      <c r="J1" s="301"/>
      <c r="K1" s="301"/>
      <c r="L1" s="301"/>
      <c r="M1" s="301"/>
      <c r="N1" s="301"/>
    </row>
    <row r="2" spans="1:14" ht="24" customHeight="1">
      <c r="A2" s="307" t="s">
        <v>798</v>
      </c>
      <c r="B2" s="305"/>
      <c r="C2" s="305"/>
      <c r="D2" s="305"/>
      <c r="E2" s="305"/>
      <c r="F2" s="306"/>
      <c r="G2" s="301"/>
      <c r="H2" s="301"/>
      <c r="I2" s="301"/>
      <c r="J2" s="301"/>
      <c r="K2" s="301"/>
      <c r="L2" s="301"/>
      <c r="M2" s="301"/>
      <c r="N2" s="301"/>
    </row>
    <row r="3" spans="1:14" ht="18">
      <c r="A3" s="42"/>
      <c r="E3" s="303"/>
      <c r="F3" s="303"/>
      <c r="G3" s="303"/>
      <c r="H3" s="303"/>
    </row>
    <row r="4" spans="1:14">
      <c r="A4" s="82" t="s">
        <v>750</v>
      </c>
    </row>
    <row r="5" spans="1:14" ht="30" customHeight="1">
      <c r="A5" s="316" t="s">
        <v>164</v>
      </c>
      <c r="B5" s="318" t="s">
        <v>165</v>
      </c>
      <c r="C5" s="326" t="s">
        <v>773</v>
      </c>
      <c r="D5" s="330"/>
      <c r="E5" s="331"/>
      <c r="F5" s="332" t="s">
        <v>774</v>
      </c>
      <c r="G5" s="330"/>
      <c r="H5" s="330"/>
    </row>
    <row r="6" spans="1:14">
      <c r="A6" s="328"/>
      <c r="B6" s="329"/>
      <c r="C6" s="3" t="s">
        <v>768</v>
      </c>
      <c r="D6" s="3" t="s">
        <v>769</v>
      </c>
      <c r="E6" s="150" t="s">
        <v>770</v>
      </c>
      <c r="F6" s="149" t="s">
        <v>768</v>
      </c>
      <c r="G6" s="3" t="s">
        <v>769</v>
      </c>
      <c r="H6" s="3" t="s">
        <v>770</v>
      </c>
    </row>
    <row r="7" spans="1:14" ht="15" customHeight="1">
      <c r="A7" s="32" t="s">
        <v>343</v>
      </c>
      <c r="B7" s="6" t="s">
        <v>344</v>
      </c>
      <c r="C7" s="258">
        <v>15564393</v>
      </c>
      <c r="D7" s="194"/>
      <c r="E7" s="259"/>
      <c r="F7" s="194"/>
      <c r="G7" s="194"/>
      <c r="H7" s="194"/>
    </row>
    <row r="8" spans="1:14" ht="15" customHeight="1">
      <c r="A8" s="5" t="s">
        <v>345</v>
      </c>
      <c r="B8" s="6" t="s">
        <v>346</v>
      </c>
      <c r="C8" s="258">
        <v>12016980</v>
      </c>
      <c r="D8" s="194"/>
      <c r="E8" s="259"/>
      <c r="F8" s="194"/>
      <c r="G8" s="194"/>
      <c r="H8" s="194"/>
    </row>
    <row r="9" spans="1:14" ht="15" customHeight="1">
      <c r="A9" s="5" t="s">
        <v>1111</v>
      </c>
      <c r="B9" s="6" t="s">
        <v>1110</v>
      </c>
      <c r="C9" s="258">
        <v>9497682</v>
      </c>
      <c r="D9" s="194"/>
      <c r="E9" s="259"/>
      <c r="F9" s="194"/>
      <c r="G9" s="194"/>
      <c r="H9" s="194"/>
    </row>
    <row r="10" spans="1:14" s="299" customFormat="1" ht="15" customHeight="1">
      <c r="A10" s="5" t="s">
        <v>1112</v>
      </c>
      <c r="B10" s="6" t="s">
        <v>1113</v>
      </c>
      <c r="C10" s="258">
        <v>1809240</v>
      </c>
      <c r="D10" s="194"/>
      <c r="E10" s="259"/>
      <c r="F10" s="194"/>
      <c r="G10" s="194"/>
      <c r="H10" s="194"/>
    </row>
    <row r="11" spans="1:14" ht="15" customHeight="1">
      <c r="A11" s="5" t="s">
        <v>349</v>
      </c>
      <c r="B11" s="6" t="s">
        <v>350</v>
      </c>
      <c r="C11" s="258">
        <v>2000000</v>
      </c>
      <c r="D11" s="194"/>
      <c r="E11" s="259"/>
      <c r="F11" s="194"/>
      <c r="G11" s="194"/>
      <c r="H11" s="194"/>
    </row>
    <row r="12" spans="1:14" ht="15" customHeight="1">
      <c r="A12" s="5" t="s">
        <v>351</v>
      </c>
      <c r="B12" s="6" t="s">
        <v>352</v>
      </c>
      <c r="C12" s="258">
        <v>704850</v>
      </c>
      <c r="D12" s="194"/>
      <c r="E12" s="259"/>
      <c r="F12" s="194"/>
      <c r="G12" s="194"/>
      <c r="H12" s="194"/>
    </row>
    <row r="13" spans="1:14" ht="15" customHeight="1">
      <c r="A13" s="5" t="s">
        <v>353</v>
      </c>
      <c r="B13" s="6" t="s">
        <v>354</v>
      </c>
      <c r="C13" s="258">
        <v>110720</v>
      </c>
      <c r="D13" s="194"/>
      <c r="E13" s="259"/>
      <c r="F13" s="194"/>
      <c r="G13" s="194"/>
      <c r="H13" s="194"/>
    </row>
    <row r="14" spans="1:14" ht="15" customHeight="1">
      <c r="A14" s="7" t="s">
        <v>597</v>
      </c>
      <c r="B14" s="8" t="s">
        <v>355</v>
      </c>
      <c r="C14" s="194">
        <f t="shared" ref="C14:H14" si="0">SUM(C7:C13)</f>
        <v>41703865</v>
      </c>
      <c r="D14" s="194">
        <f t="shared" si="0"/>
        <v>0</v>
      </c>
      <c r="E14" s="259">
        <f t="shared" si="0"/>
        <v>0</v>
      </c>
      <c r="F14" s="194">
        <v>0</v>
      </c>
      <c r="G14" s="194">
        <f t="shared" si="0"/>
        <v>0</v>
      </c>
      <c r="H14" s="194">
        <f t="shared" si="0"/>
        <v>0</v>
      </c>
    </row>
    <row r="15" spans="1:14" ht="15" customHeight="1">
      <c r="A15" s="5" t="s">
        <v>356</v>
      </c>
      <c r="B15" s="6" t="s">
        <v>357</v>
      </c>
      <c r="C15" s="258"/>
      <c r="D15" s="194"/>
      <c r="E15" s="259"/>
      <c r="F15" s="194"/>
      <c r="G15" s="194"/>
      <c r="H15" s="194"/>
    </row>
    <row r="16" spans="1:14" ht="15" customHeight="1">
      <c r="A16" s="5" t="s">
        <v>358</v>
      </c>
      <c r="B16" s="6" t="s">
        <v>359</v>
      </c>
      <c r="C16" s="258"/>
      <c r="D16" s="194"/>
      <c r="E16" s="259"/>
      <c r="F16" s="194"/>
      <c r="G16" s="194"/>
      <c r="H16" s="194"/>
    </row>
    <row r="17" spans="1:8" ht="15" customHeight="1">
      <c r="A17" s="5" t="s">
        <v>559</v>
      </c>
      <c r="B17" s="6" t="s">
        <v>360</v>
      </c>
      <c r="C17" s="258"/>
      <c r="D17" s="194"/>
      <c r="E17" s="259"/>
      <c r="F17" s="194"/>
      <c r="G17" s="194"/>
      <c r="H17" s="194"/>
    </row>
    <row r="18" spans="1:8" ht="15" customHeight="1">
      <c r="A18" s="5" t="s">
        <v>560</v>
      </c>
      <c r="B18" s="6" t="s">
        <v>361</v>
      </c>
      <c r="C18" s="258"/>
      <c r="D18" s="194"/>
      <c r="E18" s="259"/>
      <c r="F18" s="194"/>
      <c r="G18" s="194"/>
      <c r="H18" s="194"/>
    </row>
    <row r="19" spans="1:8" ht="15" customHeight="1">
      <c r="A19" s="5" t="s">
        <v>561</v>
      </c>
      <c r="B19" s="6" t="s">
        <v>362</v>
      </c>
      <c r="C19" s="258">
        <v>4582266</v>
      </c>
      <c r="D19" s="194"/>
      <c r="E19" s="259"/>
      <c r="F19" s="194"/>
      <c r="G19" s="194"/>
      <c r="H19" s="194"/>
    </row>
    <row r="20" spans="1:8" ht="15" customHeight="1">
      <c r="A20" s="38" t="s">
        <v>598</v>
      </c>
      <c r="B20" s="44" t="s">
        <v>363</v>
      </c>
      <c r="C20" s="194">
        <f t="shared" ref="C20:H20" si="1">SUM(C14:C19)</f>
        <v>46286131</v>
      </c>
      <c r="D20" s="194">
        <f t="shared" si="1"/>
        <v>0</v>
      </c>
      <c r="E20" s="259">
        <f t="shared" si="1"/>
        <v>0</v>
      </c>
      <c r="F20" s="194">
        <v>0</v>
      </c>
      <c r="G20" s="194">
        <f t="shared" si="1"/>
        <v>0</v>
      </c>
      <c r="H20" s="194">
        <f t="shared" si="1"/>
        <v>0</v>
      </c>
    </row>
    <row r="21" spans="1:8" ht="15" customHeight="1">
      <c r="A21" s="5" t="s">
        <v>565</v>
      </c>
      <c r="B21" s="6" t="s">
        <v>372</v>
      </c>
      <c r="C21" s="258"/>
      <c r="D21" s="194"/>
      <c r="E21" s="259"/>
      <c r="F21" s="194"/>
      <c r="G21" s="194"/>
      <c r="H21" s="194"/>
    </row>
    <row r="22" spans="1:8" ht="15" customHeight="1">
      <c r="A22" s="5" t="s">
        <v>566</v>
      </c>
      <c r="B22" s="6" t="s">
        <v>373</v>
      </c>
      <c r="C22" s="258"/>
      <c r="D22" s="194"/>
      <c r="E22" s="259"/>
      <c r="F22" s="194"/>
      <c r="G22" s="194"/>
      <c r="H22" s="194"/>
    </row>
    <row r="23" spans="1:8" ht="15" customHeight="1">
      <c r="A23" s="7" t="s">
        <v>600</v>
      </c>
      <c r="B23" s="8" t="s">
        <v>374</v>
      </c>
      <c r="C23" s="258">
        <v>0</v>
      </c>
      <c r="D23" s="194">
        <f>SUM(D21:D22)</f>
        <v>0</v>
      </c>
      <c r="E23" s="259">
        <f>SUM(E21:E22)</f>
        <v>0</v>
      </c>
      <c r="F23" s="194">
        <v>0</v>
      </c>
      <c r="G23" s="194">
        <f>SUM(G21:G22)</f>
        <v>0</v>
      </c>
      <c r="H23" s="194">
        <f>SUM(H21:H22)</f>
        <v>0</v>
      </c>
    </row>
    <row r="24" spans="1:8" ht="15" customHeight="1">
      <c r="A24" s="5" t="s">
        <v>567</v>
      </c>
      <c r="B24" s="6" t="s">
        <v>375</v>
      </c>
      <c r="C24" s="258"/>
      <c r="D24" s="194"/>
      <c r="E24" s="259"/>
      <c r="F24" s="194"/>
      <c r="G24" s="194"/>
      <c r="H24" s="194"/>
    </row>
    <row r="25" spans="1:8" ht="15" customHeight="1">
      <c r="A25" s="5" t="s">
        <v>568</v>
      </c>
      <c r="B25" s="6" t="s">
        <v>376</v>
      </c>
      <c r="C25" s="258"/>
      <c r="D25" s="194"/>
      <c r="E25" s="259"/>
      <c r="F25" s="194"/>
      <c r="G25" s="194"/>
      <c r="H25" s="194"/>
    </row>
    <row r="26" spans="1:8" ht="15" customHeight="1">
      <c r="A26" s="5" t="s">
        <v>569</v>
      </c>
      <c r="B26" s="6" t="s">
        <v>377</v>
      </c>
      <c r="C26" s="258">
        <v>1440732</v>
      </c>
      <c r="D26" s="194"/>
      <c r="E26" s="259"/>
      <c r="F26" s="194"/>
      <c r="G26" s="194"/>
      <c r="H26" s="194"/>
    </row>
    <row r="27" spans="1:8" ht="15" customHeight="1">
      <c r="A27" s="5" t="s">
        <v>570</v>
      </c>
      <c r="B27" s="6" t="s">
        <v>378</v>
      </c>
      <c r="C27" s="258">
        <v>7931427</v>
      </c>
      <c r="D27" s="194"/>
      <c r="E27" s="259"/>
      <c r="F27" s="194"/>
      <c r="G27" s="194"/>
      <c r="H27" s="194"/>
    </row>
    <row r="28" spans="1:8" ht="15" customHeight="1">
      <c r="A28" s="5" t="s">
        <v>571</v>
      </c>
      <c r="B28" s="6" t="s">
        <v>381</v>
      </c>
      <c r="C28" s="258"/>
      <c r="D28" s="194"/>
      <c r="E28" s="259"/>
      <c r="F28" s="194"/>
      <c r="G28" s="194"/>
      <c r="H28" s="194"/>
    </row>
    <row r="29" spans="1:8" ht="15" customHeight="1">
      <c r="A29" s="5" t="s">
        <v>382</v>
      </c>
      <c r="B29" s="6" t="s">
        <v>383</v>
      </c>
      <c r="C29" s="258"/>
      <c r="D29" s="194"/>
      <c r="E29" s="259"/>
      <c r="F29" s="194"/>
      <c r="G29" s="194"/>
      <c r="H29" s="194"/>
    </row>
    <row r="30" spans="1:8" ht="15" customHeight="1">
      <c r="A30" s="5" t="s">
        <v>572</v>
      </c>
      <c r="B30" s="6" t="s">
        <v>384</v>
      </c>
      <c r="C30" s="258">
        <v>5587</v>
      </c>
      <c r="D30" s="194"/>
      <c r="E30" s="259"/>
      <c r="F30" s="194"/>
      <c r="G30" s="194"/>
      <c r="H30" s="194"/>
    </row>
    <row r="31" spans="1:8" ht="15" customHeight="1">
      <c r="A31" s="5" t="s">
        <v>573</v>
      </c>
      <c r="B31" s="6" t="s">
        <v>389</v>
      </c>
      <c r="C31" s="258">
        <v>0</v>
      </c>
      <c r="D31" s="194"/>
      <c r="E31" s="259"/>
      <c r="F31" s="194">
        <v>0</v>
      </c>
      <c r="G31" s="194"/>
      <c r="H31" s="194"/>
    </row>
    <row r="32" spans="1:8" ht="15" customHeight="1">
      <c r="A32" s="7" t="s">
        <v>601</v>
      </c>
      <c r="B32" s="8" t="s">
        <v>392</v>
      </c>
      <c r="C32" s="194">
        <f t="shared" ref="C32:H32" si="2">SUM(C27:C31)</f>
        <v>7937014</v>
      </c>
      <c r="D32" s="194">
        <f t="shared" si="2"/>
        <v>0</v>
      </c>
      <c r="E32" s="259">
        <f t="shared" si="2"/>
        <v>0</v>
      </c>
      <c r="F32" s="194">
        <v>0</v>
      </c>
      <c r="G32" s="194">
        <f t="shared" si="2"/>
        <v>0</v>
      </c>
      <c r="H32" s="194">
        <f t="shared" si="2"/>
        <v>0</v>
      </c>
    </row>
    <row r="33" spans="1:8" ht="15" customHeight="1">
      <c r="A33" s="5" t="s">
        <v>574</v>
      </c>
      <c r="B33" s="6" t="s">
        <v>393</v>
      </c>
      <c r="C33" s="258">
        <v>312956</v>
      </c>
      <c r="D33" s="194"/>
      <c r="E33" s="259"/>
      <c r="F33" s="194"/>
      <c r="G33" s="194"/>
      <c r="H33" s="194"/>
    </row>
    <row r="34" spans="1:8" ht="15" customHeight="1">
      <c r="A34" s="38" t="s">
        <v>602</v>
      </c>
      <c r="B34" s="44" t="s">
        <v>394</v>
      </c>
      <c r="C34" s="194">
        <f t="shared" ref="C34:H34" si="3">SUM(C23,C24,C25,C26,C32,C33)</f>
        <v>9690702</v>
      </c>
      <c r="D34" s="194">
        <f t="shared" si="3"/>
        <v>0</v>
      </c>
      <c r="E34" s="259">
        <f t="shared" si="3"/>
        <v>0</v>
      </c>
      <c r="F34" s="194">
        <v>0</v>
      </c>
      <c r="G34" s="194">
        <f t="shared" si="3"/>
        <v>0</v>
      </c>
      <c r="H34" s="194">
        <f t="shared" si="3"/>
        <v>0</v>
      </c>
    </row>
    <row r="35" spans="1:8" ht="15" customHeight="1">
      <c r="A35" s="13" t="s">
        <v>395</v>
      </c>
      <c r="B35" s="6" t="s">
        <v>396</v>
      </c>
      <c r="C35" s="258"/>
      <c r="D35" s="194"/>
      <c r="E35" s="259"/>
      <c r="F35" s="194"/>
      <c r="G35" s="194"/>
      <c r="H35" s="194"/>
    </row>
    <row r="36" spans="1:8" ht="15" customHeight="1">
      <c r="A36" s="13" t="s">
        <v>575</v>
      </c>
      <c r="B36" s="6" t="s">
        <v>397</v>
      </c>
      <c r="C36" s="258">
        <v>407804</v>
      </c>
      <c r="D36" s="194"/>
      <c r="E36" s="259"/>
      <c r="F36" s="194"/>
      <c r="G36" s="194"/>
      <c r="H36" s="194"/>
    </row>
    <row r="37" spans="1:8" ht="15" customHeight="1">
      <c r="A37" s="13" t="s">
        <v>576</v>
      </c>
      <c r="B37" s="6" t="s">
        <v>398</v>
      </c>
      <c r="C37" s="258"/>
      <c r="D37" s="194"/>
      <c r="E37" s="259"/>
      <c r="F37" s="194"/>
      <c r="G37" s="194"/>
      <c r="H37" s="194"/>
    </row>
    <row r="38" spans="1:8" ht="15" customHeight="1">
      <c r="A38" s="13" t="s">
        <v>577</v>
      </c>
      <c r="B38" s="6" t="s">
        <v>399</v>
      </c>
      <c r="C38" s="258">
        <v>960220</v>
      </c>
      <c r="D38" s="194"/>
      <c r="E38" s="259"/>
      <c r="F38" s="194"/>
      <c r="G38" s="194"/>
      <c r="H38" s="194"/>
    </row>
    <row r="39" spans="1:8" ht="15" customHeight="1">
      <c r="A39" s="13" t="s">
        <v>400</v>
      </c>
      <c r="B39" s="6" t="s">
        <v>401</v>
      </c>
      <c r="C39" s="258">
        <v>1229383</v>
      </c>
      <c r="D39" s="194"/>
      <c r="E39" s="259"/>
      <c r="F39" s="194"/>
      <c r="G39" s="194"/>
      <c r="H39" s="194"/>
    </row>
    <row r="40" spans="1:8" ht="15" customHeight="1">
      <c r="A40" s="13" t="s">
        <v>402</v>
      </c>
      <c r="B40" s="6" t="s">
        <v>403</v>
      </c>
      <c r="C40" s="258"/>
      <c r="D40" s="194"/>
      <c r="E40" s="259"/>
      <c r="F40" s="194"/>
      <c r="G40" s="194"/>
      <c r="H40" s="194"/>
    </row>
    <row r="41" spans="1:8" ht="15" customHeight="1">
      <c r="A41" s="13" t="s">
        <v>404</v>
      </c>
      <c r="B41" s="6" t="s">
        <v>405</v>
      </c>
      <c r="C41" s="258"/>
      <c r="D41" s="194"/>
      <c r="E41" s="259"/>
      <c r="F41" s="194"/>
      <c r="G41" s="194"/>
      <c r="H41" s="194"/>
    </row>
    <row r="42" spans="1:8" ht="15" customHeight="1">
      <c r="A42" s="13" t="s">
        <v>578</v>
      </c>
      <c r="B42" s="6" t="s">
        <v>406</v>
      </c>
      <c r="C42" s="258">
        <v>19</v>
      </c>
      <c r="D42" s="194"/>
      <c r="E42" s="259"/>
      <c r="F42" s="194"/>
      <c r="G42" s="194"/>
      <c r="H42" s="194"/>
    </row>
    <row r="43" spans="1:8" ht="15" customHeight="1">
      <c r="A43" s="13" t="s">
        <v>579</v>
      </c>
      <c r="B43" s="6" t="s">
        <v>407</v>
      </c>
      <c r="C43" s="258"/>
      <c r="D43" s="194"/>
      <c r="E43" s="259"/>
      <c r="F43" s="194"/>
      <c r="G43" s="194"/>
      <c r="H43" s="194"/>
    </row>
    <row r="44" spans="1:8" ht="15" customHeight="1">
      <c r="A44" s="13" t="s">
        <v>580</v>
      </c>
      <c r="B44" s="6" t="s">
        <v>778</v>
      </c>
      <c r="C44" s="258">
        <v>170749</v>
      </c>
      <c r="D44" s="194"/>
      <c r="E44" s="259"/>
      <c r="F44" s="194">
        <v>1</v>
      </c>
      <c r="G44" s="194"/>
      <c r="H44" s="194"/>
    </row>
    <row r="45" spans="1:8" ht="15" customHeight="1">
      <c r="A45" s="43" t="s">
        <v>603</v>
      </c>
      <c r="B45" s="44" t="s">
        <v>408</v>
      </c>
      <c r="C45" s="194">
        <f t="shared" ref="C45:H45" si="4">SUM(C35:C44)</f>
        <v>2768175</v>
      </c>
      <c r="D45" s="194">
        <f t="shared" si="4"/>
        <v>0</v>
      </c>
      <c r="E45" s="259">
        <f t="shared" si="4"/>
        <v>0</v>
      </c>
      <c r="F45" s="194">
        <f>SUM(F35:F44)</f>
        <v>1</v>
      </c>
      <c r="G45" s="194">
        <f t="shared" si="4"/>
        <v>0</v>
      </c>
      <c r="H45" s="194">
        <f t="shared" si="4"/>
        <v>0</v>
      </c>
    </row>
    <row r="46" spans="1:8" ht="15" customHeight="1">
      <c r="A46" s="13" t="s">
        <v>417</v>
      </c>
      <c r="B46" s="6" t="s">
        <v>418</v>
      </c>
      <c r="C46" s="258"/>
      <c r="D46" s="194"/>
      <c r="E46" s="259"/>
      <c r="F46" s="194"/>
      <c r="G46" s="194"/>
      <c r="H46" s="194"/>
    </row>
    <row r="47" spans="1:8" ht="15" customHeight="1">
      <c r="A47" s="5" t="s">
        <v>584</v>
      </c>
      <c r="B47" s="6" t="s">
        <v>419</v>
      </c>
      <c r="C47" s="258"/>
      <c r="D47" s="194"/>
      <c r="E47" s="259"/>
      <c r="F47" s="194"/>
      <c r="G47" s="194"/>
      <c r="H47" s="194"/>
    </row>
    <row r="48" spans="1:8" ht="15" customHeight="1">
      <c r="A48" s="13" t="s">
        <v>585</v>
      </c>
      <c r="B48" s="6" t="s">
        <v>1103</v>
      </c>
      <c r="C48" s="258"/>
      <c r="D48" s="194"/>
      <c r="E48" s="259"/>
      <c r="F48" s="194"/>
      <c r="G48" s="194"/>
      <c r="H48" s="194"/>
    </row>
    <row r="49" spans="1:14" ht="15" customHeight="1">
      <c r="A49" s="38" t="s">
        <v>605</v>
      </c>
      <c r="B49" s="44" t="s">
        <v>421</v>
      </c>
      <c r="C49" s="194">
        <f t="shared" ref="C49:H49" si="5">SUM(C46:C48)</f>
        <v>0</v>
      </c>
      <c r="D49" s="194">
        <f t="shared" si="5"/>
        <v>0</v>
      </c>
      <c r="E49" s="259">
        <f t="shared" si="5"/>
        <v>0</v>
      </c>
      <c r="F49" s="194">
        <v>0</v>
      </c>
      <c r="G49" s="194">
        <f t="shared" si="5"/>
        <v>0</v>
      </c>
      <c r="H49" s="194">
        <f t="shared" si="5"/>
        <v>0</v>
      </c>
    </row>
    <row r="50" spans="1:14" ht="15" customHeight="1">
      <c r="A50" s="265" t="s">
        <v>670</v>
      </c>
      <c r="B50" s="266"/>
      <c r="C50" s="268">
        <f>SUM(C20,C34,C45,C49)</f>
        <v>58745008</v>
      </c>
      <c r="D50" s="268">
        <f>SUM(D20,D34,D45,D49)</f>
        <v>0</v>
      </c>
      <c r="E50" s="269">
        <f>SUM(E20,E34,E45,E49)</f>
        <v>0</v>
      </c>
      <c r="F50" s="268">
        <f>SUM(F49,F45,F34,F20)</f>
        <v>1</v>
      </c>
      <c r="G50" s="268">
        <f t="shared" ref="G50:N50" si="6">SUM(G20,G34,G45,G49)</f>
        <v>0</v>
      </c>
      <c r="H50" s="268">
        <f t="shared" si="6"/>
        <v>0</v>
      </c>
      <c r="I50" s="151">
        <f t="shared" si="6"/>
        <v>0</v>
      </c>
      <c r="J50" s="151">
        <f t="shared" si="6"/>
        <v>0</v>
      </c>
      <c r="K50" s="151">
        <f t="shared" si="6"/>
        <v>0</v>
      </c>
      <c r="L50" s="151">
        <f t="shared" si="6"/>
        <v>0</v>
      </c>
      <c r="M50" s="151">
        <f t="shared" si="6"/>
        <v>0</v>
      </c>
      <c r="N50" s="151">
        <f t="shared" si="6"/>
        <v>0</v>
      </c>
    </row>
    <row r="51" spans="1:14" ht="15" customHeight="1">
      <c r="A51" s="5" t="s">
        <v>364</v>
      </c>
      <c r="B51" s="6" t="s">
        <v>365</v>
      </c>
      <c r="C51" s="258"/>
      <c r="D51" s="194"/>
      <c r="E51" s="259"/>
      <c r="F51" s="194"/>
      <c r="G51" s="194"/>
      <c r="H51" s="194"/>
    </row>
    <row r="52" spans="1:14" ht="15" customHeight="1">
      <c r="A52" s="5" t="s">
        <v>366</v>
      </c>
      <c r="B52" s="6" t="s">
        <v>367</v>
      </c>
      <c r="C52" s="258"/>
      <c r="D52" s="194"/>
      <c r="E52" s="259"/>
      <c r="F52" s="194"/>
      <c r="G52" s="194"/>
      <c r="H52" s="194"/>
    </row>
    <row r="53" spans="1:14" ht="15" customHeight="1">
      <c r="A53" s="5" t="s">
        <v>562</v>
      </c>
      <c r="B53" s="6" t="s">
        <v>368</v>
      </c>
      <c r="C53" s="258"/>
      <c r="D53" s="194"/>
      <c r="E53" s="259"/>
      <c r="F53" s="194"/>
      <c r="G53" s="194"/>
      <c r="H53" s="194"/>
    </row>
    <row r="54" spans="1:14" ht="15" customHeight="1">
      <c r="A54" s="5" t="s">
        <v>563</v>
      </c>
      <c r="B54" s="6" t="s">
        <v>369</v>
      </c>
      <c r="C54" s="258"/>
      <c r="D54" s="194"/>
      <c r="E54" s="259"/>
      <c r="F54" s="194"/>
      <c r="G54" s="194"/>
      <c r="H54" s="194"/>
    </row>
    <row r="55" spans="1:14" ht="15" customHeight="1">
      <c r="A55" s="5" t="s">
        <v>564</v>
      </c>
      <c r="B55" s="6" t="s">
        <v>370</v>
      </c>
      <c r="C55" s="258">
        <v>68678564</v>
      </c>
      <c r="D55" s="194"/>
      <c r="E55" s="259"/>
      <c r="F55" s="194"/>
      <c r="G55" s="194"/>
      <c r="H55" s="194"/>
    </row>
    <row r="56" spans="1:14" ht="15" customHeight="1">
      <c r="A56" s="38" t="s">
        <v>599</v>
      </c>
      <c r="B56" s="44" t="s">
        <v>371</v>
      </c>
      <c r="C56" s="194">
        <f t="shared" ref="C56:H56" si="7">SUM(C51:C55)</f>
        <v>68678564</v>
      </c>
      <c r="D56" s="194">
        <f t="shared" si="7"/>
        <v>0</v>
      </c>
      <c r="E56" s="259">
        <f t="shared" si="7"/>
        <v>0</v>
      </c>
      <c r="F56" s="194">
        <v>0</v>
      </c>
      <c r="G56" s="194">
        <f t="shared" si="7"/>
        <v>0</v>
      </c>
      <c r="H56" s="194">
        <f t="shared" si="7"/>
        <v>0</v>
      </c>
    </row>
    <row r="57" spans="1:14" ht="15" customHeight="1">
      <c r="A57" s="13" t="s">
        <v>581</v>
      </c>
      <c r="B57" s="6" t="s">
        <v>409</v>
      </c>
      <c r="C57" s="258"/>
      <c r="D57" s="194"/>
      <c r="E57" s="259"/>
      <c r="F57" s="194"/>
      <c r="G57" s="194"/>
      <c r="H57" s="194"/>
    </row>
    <row r="58" spans="1:14" ht="15" customHeight="1">
      <c r="A58" s="13" t="s">
        <v>582</v>
      </c>
      <c r="B58" s="6" t="s">
        <v>410</v>
      </c>
      <c r="C58" s="258"/>
      <c r="D58" s="194"/>
      <c r="E58" s="259"/>
      <c r="F58" s="194"/>
      <c r="G58" s="194"/>
      <c r="H58" s="194"/>
    </row>
    <row r="59" spans="1:14" ht="15" customHeight="1">
      <c r="A59" s="13" t="s">
        <v>411</v>
      </c>
      <c r="B59" s="6" t="s">
        <v>412</v>
      </c>
      <c r="C59" s="258"/>
      <c r="D59" s="194"/>
      <c r="E59" s="259"/>
      <c r="F59" s="194"/>
      <c r="G59" s="194"/>
      <c r="H59" s="194"/>
    </row>
    <row r="60" spans="1:14" ht="15" customHeight="1">
      <c r="A60" s="13" t="s">
        <v>583</v>
      </c>
      <c r="B60" s="6" t="s">
        <v>413</v>
      </c>
      <c r="C60" s="258">
        <v>1050000</v>
      </c>
      <c r="D60" s="194"/>
      <c r="E60" s="259"/>
      <c r="F60" s="194"/>
      <c r="G60" s="194"/>
      <c r="H60" s="194"/>
    </row>
    <row r="61" spans="1:14" ht="15" customHeight="1">
      <c r="A61" s="13" t="s">
        <v>414</v>
      </c>
      <c r="B61" s="6" t="s">
        <v>415</v>
      </c>
      <c r="C61" s="258"/>
      <c r="D61" s="194"/>
      <c r="E61" s="259"/>
      <c r="F61" s="194"/>
      <c r="G61" s="194"/>
      <c r="H61" s="194"/>
    </row>
    <row r="62" spans="1:14" ht="15" customHeight="1">
      <c r="A62" s="38" t="s">
        <v>604</v>
      </c>
      <c r="B62" s="44" t="s">
        <v>416</v>
      </c>
      <c r="C62" s="194">
        <f t="shared" ref="C62:H62" si="8">SUM(C57:C61)</f>
        <v>1050000</v>
      </c>
      <c r="D62" s="194">
        <f t="shared" si="8"/>
        <v>0</v>
      </c>
      <c r="E62" s="259">
        <f t="shared" si="8"/>
        <v>0</v>
      </c>
      <c r="F62" s="194">
        <v>0</v>
      </c>
      <c r="G62" s="194">
        <f t="shared" si="8"/>
        <v>0</v>
      </c>
      <c r="H62" s="194">
        <f t="shared" si="8"/>
        <v>0</v>
      </c>
    </row>
    <row r="63" spans="1:14" ht="15" customHeight="1">
      <c r="A63" s="13" t="s">
        <v>422</v>
      </c>
      <c r="B63" s="6" t="s">
        <v>423</v>
      </c>
      <c r="C63" s="258"/>
      <c r="D63" s="194"/>
      <c r="E63" s="259"/>
      <c r="F63" s="194"/>
      <c r="G63" s="194"/>
      <c r="H63" s="194"/>
    </row>
    <row r="64" spans="1:14" ht="15" customHeight="1">
      <c r="A64" s="5" t="s">
        <v>586</v>
      </c>
      <c r="B64" s="6" t="s">
        <v>779</v>
      </c>
      <c r="C64" s="258">
        <v>126000</v>
      </c>
      <c r="D64" s="194"/>
      <c r="E64" s="259"/>
      <c r="F64" s="194"/>
      <c r="G64" s="194"/>
      <c r="H64" s="194"/>
    </row>
    <row r="65" spans="1:8" ht="15" customHeight="1">
      <c r="A65" s="13" t="s">
        <v>587</v>
      </c>
      <c r="B65" s="6" t="s">
        <v>780</v>
      </c>
      <c r="C65" s="258"/>
      <c r="D65" s="194"/>
      <c r="E65" s="259"/>
      <c r="F65" s="194"/>
      <c r="G65" s="194"/>
      <c r="H65" s="194"/>
    </row>
    <row r="66" spans="1:8" ht="15" customHeight="1">
      <c r="A66" s="38" t="s">
        <v>607</v>
      </c>
      <c r="B66" s="44" t="s">
        <v>425</v>
      </c>
      <c r="C66" s="194">
        <f t="shared" ref="C66:H66" si="9">SUM(C63:C65)</f>
        <v>126000</v>
      </c>
      <c r="D66" s="194">
        <f t="shared" si="9"/>
        <v>0</v>
      </c>
      <c r="E66" s="259">
        <f t="shared" si="9"/>
        <v>0</v>
      </c>
      <c r="F66" s="194">
        <v>0</v>
      </c>
      <c r="G66" s="194">
        <f t="shared" si="9"/>
        <v>0</v>
      </c>
      <c r="H66" s="194">
        <f t="shared" si="9"/>
        <v>0</v>
      </c>
    </row>
    <row r="67" spans="1:8" ht="15" customHeight="1">
      <c r="A67" s="265" t="s">
        <v>669</v>
      </c>
      <c r="B67" s="266"/>
      <c r="C67" s="267">
        <f>SUM(C66,C62,C56)</f>
        <v>69854564</v>
      </c>
      <c r="D67" s="268">
        <f>SUM(D66,D62,D56)</f>
        <v>0</v>
      </c>
      <c r="E67" s="269">
        <f>SUM(E66,E62,E56)</f>
        <v>0</v>
      </c>
      <c r="F67" s="268">
        <v>0</v>
      </c>
      <c r="G67" s="268">
        <f>SUM(G66,G62,G56)</f>
        <v>0</v>
      </c>
      <c r="H67" s="268">
        <f>SUM(H66,H62,H56)</f>
        <v>0</v>
      </c>
    </row>
    <row r="68" spans="1:8" ht="15.75">
      <c r="A68" s="102" t="s">
        <v>606</v>
      </c>
      <c r="B68" s="97" t="s">
        <v>426</v>
      </c>
      <c r="C68" s="204">
        <f t="shared" ref="C68:H68" si="10">SUM(C67,C50)</f>
        <v>128599572</v>
      </c>
      <c r="D68" s="204">
        <f t="shared" si="10"/>
        <v>0</v>
      </c>
      <c r="E68" s="261">
        <f t="shared" si="10"/>
        <v>0</v>
      </c>
      <c r="F68" s="204">
        <f>SUM(F67,F50)</f>
        <v>1</v>
      </c>
      <c r="G68" s="204">
        <f t="shared" si="10"/>
        <v>0</v>
      </c>
      <c r="H68" s="204">
        <f t="shared" si="10"/>
        <v>0</v>
      </c>
    </row>
    <row r="69" spans="1:8" ht="15.75">
      <c r="A69" s="104" t="s">
        <v>719</v>
      </c>
      <c r="B69" s="105"/>
      <c r="C69" s="262"/>
      <c r="D69" s="205"/>
      <c r="E69" s="263"/>
      <c r="F69" s="205"/>
      <c r="G69" s="205"/>
      <c r="H69" s="205"/>
    </row>
    <row r="70" spans="1:8" ht="15.75">
      <c r="A70" s="104" t="s">
        <v>720</v>
      </c>
      <c r="B70" s="105"/>
      <c r="C70" s="262"/>
      <c r="D70" s="205"/>
      <c r="E70" s="263"/>
      <c r="F70" s="205"/>
      <c r="G70" s="205"/>
      <c r="H70" s="205"/>
    </row>
    <row r="71" spans="1:8">
      <c r="A71" s="36" t="s">
        <v>588</v>
      </c>
      <c r="B71" s="5" t="s">
        <v>427</v>
      </c>
      <c r="C71" s="258"/>
      <c r="D71" s="194"/>
      <c r="E71" s="259"/>
      <c r="F71" s="194"/>
      <c r="G71" s="194"/>
      <c r="H71" s="194"/>
    </row>
    <row r="72" spans="1:8">
      <c r="A72" s="13" t="s">
        <v>428</v>
      </c>
      <c r="B72" s="5" t="s">
        <v>429</v>
      </c>
      <c r="C72" s="258"/>
      <c r="D72" s="194"/>
      <c r="E72" s="259"/>
      <c r="F72" s="194"/>
      <c r="G72" s="194"/>
      <c r="H72" s="194"/>
    </row>
    <row r="73" spans="1:8">
      <c r="A73" s="36" t="s">
        <v>589</v>
      </c>
      <c r="B73" s="5" t="s">
        <v>430</v>
      </c>
      <c r="C73" s="258"/>
      <c r="D73" s="194"/>
      <c r="E73" s="259"/>
      <c r="F73" s="194"/>
      <c r="G73" s="194"/>
      <c r="H73" s="194"/>
    </row>
    <row r="74" spans="1:8">
      <c r="A74" s="15" t="s">
        <v>608</v>
      </c>
      <c r="B74" s="7" t="s">
        <v>431</v>
      </c>
      <c r="C74" s="194">
        <f t="shared" ref="C74:H74" si="11">SUM(C71:C73)</f>
        <v>0</v>
      </c>
      <c r="D74" s="194">
        <f t="shared" si="11"/>
        <v>0</v>
      </c>
      <c r="E74" s="259">
        <f t="shared" si="11"/>
        <v>0</v>
      </c>
      <c r="F74" s="194">
        <v>0</v>
      </c>
      <c r="G74" s="194">
        <f t="shared" si="11"/>
        <v>0</v>
      </c>
      <c r="H74" s="194">
        <f t="shared" si="11"/>
        <v>0</v>
      </c>
    </row>
    <row r="75" spans="1:8">
      <c r="A75" s="13" t="s">
        <v>590</v>
      </c>
      <c r="B75" s="5" t="s">
        <v>432</v>
      </c>
      <c r="C75" s="258"/>
      <c r="D75" s="194"/>
      <c r="E75" s="259"/>
      <c r="F75" s="194"/>
      <c r="G75" s="194"/>
      <c r="H75" s="194"/>
    </row>
    <row r="76" spans="1:8">
      <c r="A76" s="36" t="s">
        <v>433</v>
      </c>
      <c r="B76" s="5" t="s">
        <v>434</v>
      </c>
      <c r="C76" s="258"/>
      <c r="D76" s="194"/>
      <c r="E76" s="259"/>
      <c r="F76" s="194"/>
      <c r="G76" s="194"/>
      <c r="H76" s="194"/>
    </row>
    <row r="77" spans="1:8">
      <c r="A77" s="13" t="s">
        <v>591</v>
      </c>
      <c r="B77" s="5" t="s">
        <v>435</v>
      </c>
      <c r="C77" s="258"/>
      <c r="D77" s="194"/>
      <c r="E77" s="259"/>
      <c r="F77" s="194"/>
      <c r="G77" s="194"/>
      <c r="H77" s="194"/>
    </row>
    <row r="78" spans="1:8">
      <c r="A78" s="36" t="s">
        <v>436</v>
      </c>
      <c r="B78" s="5" t="s">
        <v>437</v>
      </c>
      <c r="C78" s="258"/>
      <c r="D78" s="194"/>
      <c r="E78" s="259"/>
      <c r="F78" s="194"/>
      <c r="G78" s="194"/>
      <c r="H78" s="194"/>
    </row>
    <row r="79" spans="1:8">
      <c r="A79" s="14" t="s">
        <v>609</v>
      </c>
      <c r="B79" s="7" t="s">
        <v>438</v>
      </c>
      <c r="C79" s="194">
        <f t="shared" ref="C79:H79" si="12">SUM(C75:C78)</f>
        <v>0</v>
      </c>
      <c r="D79" s="194">
        <f t="shared" si="12"/>
        <v>0</v>
      </c>
      <c r="E79" s="259">
        <f t="shared" si="12"/>
        <v>0</v>
      </c>
      <c r="F79" s="194">
        <v>0</v>
      </c>
      <c r="G79" s="194">
        <f t="shared" si="12"/>
        <v>0</v>
      </c>
      <c r="H79" s="194">
        <f t="shared" si="12"/>
        <v>0</v>
      </c>
    </row>
    <row r="80" spans="1:8">
      <c r="A80" s="5" t="s">
        <v>717</v>
      </c>
      <c r="B80" s="5" t="s">
        <v>439</v>
      </c>
      <c r="C80" s="258">
        <v>7281012</v>
      </c>
      <c r="D80" s="194"/>
      <c r="E80" s="259"/>
      <c r="F80" s="194">
        <v>725944</v>
      </c>
      <c r="G80" s="194"/>
      <c r="H80" s="194"/>
    </row>
    <row r="81" spans="1:9">
      <c r="A81" s="5" t="s">
        <v>718</v>
      </c>
      <c r="B81" s="5" t="s">
        <v>439</v>
      </c>
      <c r="C81" s="258"/>
      <c r="D81" s="194"/>
      <c r="E81" s="259"/>
      <c r="F81" s="194"/>
      <c r="G81" s="194"/>
      <c r="H81" s="194"/>
    </row>
    <row r="82" spans="1:9">
      <c r="A82" s="5" t="s">
        <v>715</v>
      </c>
      <c r="B82" s="5" t="s">
        <v>440</v>
      </c>
      <c r="C82" s="258"/>
      <c r="D82" s="194"/>
      <c r="E82" s="259"/>
      <c r="F82" s="194"/>
      <c r="G82" s="194"/>
      <c r="H82" s="194"/>
    </row>
    <row r="83" spans="1:9">
      <c r="A83" s="5" t="s">
        <v>716</v>
      </c>
      <c r="B83" s="5" t="s">
        <v>440</v>
      </c>
      <c r="C83" s="258"/>
      <c r="D83" s="194"/>
      <c r="E83" s="259"/>
      <c r="F83" s="194"/>
      <c r="G83" s="194"/>
      <c r="H83" s="194"/>
    </row>
    <row r="84" spans="1:9">
      <c r="A84" s="7" t="s">
        <v>610</v>
      </c>
      <c r="B84" s="7" t="s">
        <v>441</v>
      </c>
      <c r="C84" s="194">
        <f t="shared" ref="C84:H84" si="13">SUM(C80:C83)</f>
        <v>7281012</v>
      </c>
      <c r="D84" s="194">
        <f t="shared" si="13"/>
        <v>0</v>
      </c>
      <c r="E84" s="259">
        <f t="shared" si="13"/>
        <v>0</v>
      </c>
      <c r="F84" s="194">
        <f>SUM(F80:F83)</f>
        <v>725944</v>
      </c>
      <c r="G84" s="194">
        <f t="shared" si="13"/>
        <v>0</v>
      </c>
      <c r="H84" s="194">
        <f t="shared" si="13"/>
        <v>0</v>
      </c>
    </row>
    <row r="85" spans="1:9">
      <c r="A85" s="36" t="s">
        <v>442</v>
      </c>
      <c r="B85" s="5" t="s">
        <v>443</v>
      </c>
      <c r="C85" s="258">
        <v>1689230</v>
      </c>
      <c r="D85" s="194"/>
      <c r="E85" s="259"/>
      <c r="F85" s="194"/>
      <c r="G85" s="194"/>
      <c r="H85" s="194"/>
    </row>
    <row r="86" spans="1:9">
      <c r="A86" s="36" t="s">
        <v>444</v>
      </c>
      <c r="B86" s="5" t="s">
        <v>445</v>
      </c>
      <c r="C86" s="258"/>
      <c r="D86" s="194"/>
      <c r="E86" s="259"/>
      <c r="F86" s="194"/>
      <c r="G86" s="194"/>
      <c r="H86" s="194"/>
    </row>
    <row r="87" spans="1:9">
      <c r="A87" s="36" t="s">
        <v>446</v>
      </c>
      <c r="B87" s="5" t="s">
        <v>447</v>
      </c>
      <c r="C87" s="258"/>
      <c r="D87" s="194"/>
      <c r="E87" s="259"/>
      <c r="F87" s="194">
        <v>13050657</v>
      </c>
      <c r="G87" s="194"/>
      <c r="H87" s="194"/>
    </row>
    <row r="88" spans="1:9">
      <c r="A88" s="36" t="s">
        <v>448</v>
      </c>
      <c r="B88" s="5" t="s">
        <v>449</v>
      </c>
      <c r="C88" s="258"/>
      <c r="D88" s="194"/>
      <c r="E88" s="259"/>
      <c r="F88" s="194"/>
      <c r="G88" s="194"/>
      <c r="H88" s="194"/>
    </row>
    <row r="89" spans="1:9">
      <c r="A89" s="13" t="s">
        <v>592</v>
      </c>
      <c r="B89" s="5" t="s">
        <v>450</v>
      </c>
      <c r="C89" s="258"/>
      <c r="D89" s="194"/>
      <c r="E89" s="259"/>
      <c r="F89" s="194"/>
      <c r="G89" s="194"/>
      <c r="H89" s="194"/>
    </row>
    <row r="90" spans="1:9">
      <c r="A90" s="15" t="s">
        <v>611</v>
      </c>
      <c r="B90" s="7" t="s">
        <v>452</v>
      </c>
      <c r="C90" s="194">
        <f t="shared" ref="C90:H90" si="14">SUM(C84,C79,C74,C85:C89)</f>
        <v>8970242</v>
      </c>
      <c r="D90" s="194">
        <f t="shared" si="14"/>
        <v>0</v>
      </c>
      <c r="E90" s="259">
        <f t="shared" si="14"/>
        <v>0</v>
      </c>
      <c r="F90" s="194">
        <f>SUM(F84:F89,F79,F74)</f>
        <v>13776601</v>
      </c>
      <c r="G90" s="194">
        <f t="shared" si="14"/>
        <v>0</v>
      </c>
      <c r="H90" s="194">
        <f t="shared" si="14"/>
        <v>0</v>
      </c>
    </row>
    <row r="91" spans="1:9">
      <c r="A91" s="13" t="s">
        <v>453</v>
      </c>
      <c r="B91" s="5" t="s">
        <v>454</v>
      </c>
      <c r="C91" s="258"/>
      <c r="D91" s="194"/>
      <c r="E91" s="259"/>
      <c r="F91" s="194"/>
      <c r="G91" s="194"/>
      <c r="H91" s="194"/>
    </row>
    <row r="92" spans="1:9">
      <c r="A92" s="13" t="s">
        <v>455</v>
      </c>
      <c r="B92" s="5" t="s">
        <v>456</v>
      </c>
      <c r="C92" s="258"/>
      <c r="D92" s="194"/>
      <c r="E92" s="259"/>
      <c r="F92" s="194"/>
      <c r="G92" s="194"/>
      <c r="H92" s="194"/>
    </row>
    <row r="93" spans="1:9">
      <c r="A93" s="36" t="s">
        <v>457</v>
      </c>
      <c r="B93" s="5" t="s">
        <v>458</v>
      </c>
      <c r="C93" s="258"/>
      <c r="D93" s="194"/>
      <c r="E93" s="259"/>
      <c r="F93" s="194"/>
      <c r="G93" s="194"/>
      <c r="H93" s="194"/>
    </row>
    <row r="94" spans="1:9">
      <c r="A94" s="36" t="s">
        <v>593</v>
      </c>
      <c r="B94" s="5" t="s">
        <v>459</v>
      </c>
      <c r="C94" s="258"/>
      <c r="D94" s="194"/>
      <c r="E94" s="259"/>
      <c r="F94" s="194"/>
      <c r="G94" s="194"/>
      <c r="H94" s="194"/>
    </row>
    <row r="95" spans="1:9">
      <c r="A95" s="14" t="s">
        <v>612</v>
      </c>
      <c r="B95" s="7" t="s">
        <v>460</v>
      </c>
      <c r="C95" s="194">
        <f t="shared" ref="C95:I95" si="15">SUM(C91:C94)</f>
        <v>0</v>
      </c>
      <c r="D95" s="194">
        <f t="shared" si="15"/>
        <v>0</v>
      </c>
      <c r="E95" s="259">
        <f t="shared" si="15"/>
        <v>0</v>
      </c>
      <c r="F95" s="194">
        <v>0</v>
      </c>
      <c r="G95" s="194">
        <f t="shared" si="15"/>
        <v>0</v>
      </c>
      <c r="H95" s="194">
        <f t="shared" si="15"/>
        <v>0</v>
      </c>
      <c r="I95" s="29">
        <f t="shared" si="15"/>
        <v>0</v>
      </c>
    </row>
    <row r="96" spans="1:9">
      <c r="A96" s="15" t="s">
        <v>461</v>
      </c>
      <c r="B96" s="7" t="s">
        <v>462</v>
      </c>
      <c r="C96" s="258"/>
      <c r="D96" s="194"/>
      <c r="E96" s="259"/>
      <c r="F96" s="194"/>
      <c r="G96" s="194"/>
      <c r="H96" s="194"/>
    </row>
    <row r="97" spans="1:8" ht="15.75">
      <c r="A97" s="100" t="s">
        <v>613</v>
      </c>
      <c r="B97" s="101" t="s">
        <v>463</v>
      </c>
      <c r="C97" s="204">
        <f t="shared" ref="C97:H97" si="16">SUM(C95,C90,C96)</f>
        <v>8970242</v>
      </c>
      <c r="D97" s="204">
        <f t="shared" si="16"/>
        <v>0</v>
      </c>
      <c r="E97" s="261">
        <f t="shared" si="16"/>
        <v>0</v>
      </c>
      <c r="F97" s="204">
        <f>SUM(F95:F96,F90)</f>
        <v>13776601</v>
      </c>
      <c r="G97" s="204">
        <f t="shared" si="16"/>
        <v>0</v>
      </c>
      <c r="H97" s="204">
        <f t="shared" si="16"/>
        <v>0</v>
      </c>
    </row>
    <row r="98" spans="1:8" ht="15.75">
      <c r="A98" s="107" t="s">
        <v>595</v>
      </c>
      <c r="B98" s="112"/>
      <c r="C98" s="206">
        <f t="shared" ref="C98:H98" si="17">SUM(C97,C68)</f>
        <v>137569814</v>
      </c>
      <c r="D98" s="206">
        <f t="shared" si="17"/>
        <v>0</v>
      </c>
      <c r="E98" s="264">
        <f t="shared" si="17"/>
        <v>0</v>
      </c>
      <c r="F98" s="206">
        <f>SUM(F97,F68)</f>
        <v>13776602</v>
      </c>
      <c r="G98" s="206">
        <f t="shared" si="17"/>
        <v>0</v>
      </c>
      <c r="H98" s="206">
        <f t="shared" si="17"/>
        <v>0</v>
      </c>
    </row>
  </sheetData>
  <mergeCells count="7">
    <mergeCell ref="A1:N1"/>
    <mergeCell ref="A2:N2"/>
    <mergeCell ref="A5:A6"/>
    <mergeCell ref="B5:B6"/>
    <mergeCell ref="C5:E5"/>
    <mergeCell ref="F5:H5"/>
    <mergeCell ref="E3:H3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66" orientation="portrait" horizontalDpi="300" verticalDpi="300" r:id="rId1"/>
  <headerFooter>
    <oddHeader>&amp;C5/2021.(V.26.) önkormányzati rendelete 4. számú melléklete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N97"/>
  <sheetViews>
    <sheetView view="pageLayout" zoomScaleNormal="100" workbookViewId="0">
      <selection activeCell="C3" sqref="C3:F3"/>
    </sheetView>
  </sheetViews>
  <sheetFormatPr defaultRowHeight="15"/>
  <cols>
    <col min="1" max="1" width="92.5703125" customWidth="1"/>
    <col min="3" max="3" width="19.5703125" customWidth="1"/>
    <col min="4" max="6" width="17.28515625" customWidth="1"/>
    <col min="7" max="7" width="1.28515625" customWidth="1"/>
    <col min="8" max="8" width="11.28515625" hidden="1" customWidth="1"/>
    <col min="9" max="9" width="9.140625" hidden="1" customWidth="1"/>
    <col min="10" max="10" width="12.28515625" hidden="1" customWidth="1"/>
    <col min="11" max="11" width="10.85546875" hidden="1" customWidth="1"/>
    <col min="12" max="12" width="9.140625" hidden="1" customWidth="1"/>
    <col min="13" max="13" width="13.5703125" hidden="1" customWidth="1"/>
    <col min="14" max="14" width="11.28515625" hidden="1" customWidth="1"/>
  </cols>
  <sheetData>
    <row r="1" spans="1:14" ht="24" customHeight="1">
      <c r="A1" s="304" t="s">
        <v>1116</v>
      </c>
      <c r="B1" s="305"/>
      <c r="C1" s="305"/>
      <c r="D1" s="305"/>
      <c r="E1" s="305"/>
      <c r="F1" s="306"/>
      <c r="G1" s="301"/>
      <c r="H1" s="301"/>
      <c r="I1" s="301"/>
      <c r="J1" s="301"/>
      <c r="K1" s="301"/>
      <c r="L1" s="301"/>
      <c r="M1" s="301"/>
      <c r="N1" s="301"/>
    </row>
    <row r="2" spans="1:14" ht="24" customHeight="1">
      <c r="A2" s="307" t="s">
        <v>798</v>
      </c>
      <c r="B2" s="305"/>
      <c r="C2" s="305"/>
      <c r="D2" s="305"/>
      <c r="E2" s="305"/>
      <c r="F2" s="306"/>
      <c r="G2" s="301"/>
      <c r="H2" s="301"/>
      <c r="I2" s="301"/>
      <c r="J2" s="301"/>
      <c r="K2" s="301"/>
      <c r="L2" s="301"/>
      <c r="M2" s="301"/>
      <c r="N2" s="301"/>
    </row>
    <row r="3" spans="1:14" ht="18">
      <c r="A3" s="42"/>
      <c r="C3" s="303"/>
      <c r="D3" s="303"/>
      <c r="E3" s="303"/>
      <c r="F3" s="303"/>
    </row>
    <row r="4" spans="1:14">
      <c r="A4" s="82" t="s">
        <v>753</v>
      </c>
    </row>
    <row r="5" spans="1:14" ht="30" customHeight="1">
      <c r="A5" s="316" t="s">
        <v>164</v>
      </c>
      <c r="B5" s="318" t="s">
        <v>165</v>
      </c>
      <c r="C5" s="308" t="s">
        <v>775</v>
      </c>
      <c r="D5" s="333"/>
      <c r="E5" s="333"/>
      <c r="F5" s="320"/>
    </row>
    <row r="6" spans="1:14" ht="26.25" customHeight="1">
      <c r="A6" s="328"/>
      <c r="B6" s="329"/>
      <c r="C6" s="3" t="s">
        <v>768</v>
      </c>
      <c r="D6" s="3" t="s">
        <v>769</v>
      </c>
      <c r="E6" s="3" t="s">
        <v>770</v>
      </c>
      <c r="F6" s="3" t="s">
        <v>7</v>
      </c>
    </row>
    <row r="7" spans="1:14" ht="15" customHeight="1">
      <c r="A7" s="32" t="s">
        <v>343</v>
      </c>
      <c r="B7" s="6" t="s">
        <v>344</v>
      </c>
      <c r="C7" s="194">
        <f>'4. melléklet'!C7+'4. melléklet'!F7</f>
        <v>15564393</v>
      </c>
      <c r="D7" s="194"/>
      <c r="E7" s="194"/>
      <c r="F7" s="194">
        <f>SUM(C7:E7)</f>
        <v>15564393</v>
      </c>
    </row>
    <row r="8" spans="1:14" ht="15" customHeight="1">
      <c r="A8" s="5" t="s">
        <v>345</v>
      </c>
      <c r="B8" s="6" t="s">
        <v>346</v>
      </c>
      <c r="C8" s="194">
        <f>'4. melléklet'!C8+'4. melléklet'!F8</f>
        <v>12016980</v>
      </c>
      <c r="D8" s="194"/>
      <c r="E8" s="194"/>
      <c r="F8" s="194">
        <f t="shared" ref="F8:F71" si="0">SUM(C8:E8)</f>
        <v>12016980</v>
      </c>
    </row>
    <row r="9" spans="1:14" ht="15" customHeight="1">
      <c r="A9" s="5" t="s">
        <v>347</v>
      </c>
      <c r="B9" s="6" t="s">
        <v>348</v>
      </c>
      <c r="C9" s="194">
        <f>'4. melléklet'!C9+'4. melléklet'!F9</f>
        <v>9497682</v>
      </c>
      <c r="D9" s="194"/>
      <c r="E9" s="194"/>
      <c r="F9" s="194">
        <f t="shared" si="0"/>
        <v>9497682</v>
      </c>
    </row>
    <row r="10" spans="1:14" ht="15" customHeight="1">
      <c r="A10" s="5" t="s">
        <v>349</v>
      </c>
      <c r="B10" s="6" t="s">
        <v>350</v>
      </c>
      <c r="C10" s="194">
        <f>'4. melléklet'!C11+'4. melléklet'!F11</f>
        <v>2000000</v>
      </c>
      <c r="D10" s="194"/>
      <c r="E10" s="194"/>
      <c r="F10" s="194">
        <f t="shared" si="0"/>
        <v>2000000</v>
      </c>
    </row>
    <row r="11" spans="1:14" ht="15" customHeight="1">
      <c r="A11" s="5" t="s">
        <v>351</v>
      </c>
      <c r="B11" s="6" t="s">
        <v>352</v>
      </c>
      <c r="C11" s="194">
        <f>'4. melléklet'!C12+'4. melléklet'!F12</f>
        <v>704850</v>
      </c>
      <c r="D11" s="194"/>
      <c r="E11" s="194"/>
      <c r="F11" s="194">
        <f t="shared" si="0"/>
        <v>704850</v>
      </c>
    </row>
    <row r="12" spans="1:14" ht="15" customHeight="1">
      <c r="A12" s="5" t="s">
        <v>353</v>
      </c>
      <c r="B12" s="6" t="s">
        <v>354</v>
      </c>
      <c r="C12" s="194">
        <f>'4. melléklet'!C13+'4. melléklet'!F13</f>
        <v>110720</v>
      </c>
      <c r="D12" s="194"/>
      <c r="E12" s="194"/>
      <c r="F12" s="194">
        <f t="shared" si="0"/>
        <v>110720</v>
      </c>
    </row>
    <row r="13" spans="1:14" ht="15" customHeight="1">
      <c r="A13" s="7" t="s">
        <v>597</v>
      </c>
      <c r="B13" s="8" t="s">
        <v>355</v>
      </c>
      <c r="C13" s="194">
        <f>'4. melléklet'!C14+'4. melléklet'!F14</f>
        <v>41703865</v>
      </c>
      <c r="D13" s="194">
        <f>SUM(D7:D12)</f>
        <v>0</v>
      </c>
      <c r="E13" s="194"/>
      <c r="F13" s="194">
        <f t="shared" si="0"/>
        <v>41703865</v>
      </c>
    </row>
    <row r="14" spans="1:14" ht="15" customHeight="1">
      <c r="A14" s="5" t="s">
        <v>356</v>
      </c>
      <c r="B14" s="6" t="s">
        <v>357</v>
      </c>
      <c r="C14" s="194">
        <f>'4. melléklet'!C15+'4. melléklet'!F15</f>
        <v>0</v>
      </c>
      <c r="D14" s="194"/>
      <c r="E14" s="194"/>
      <c r="F14" s="194">
        <f t="shared" si="0"/>
        <v>0</v>
      </c>
    </row>
    <row r="15" spans="1:14" ht="15" customHeight="1">
      <c r="A15" s="5" t="s">
        <v>358</v>
      </c>
      <c r="B15" s="6" t="s">
        <v>359</v>
      </c>
      <c r="C15" s="194">
        <f>'4. melléklet'!C16+'4. melléklet'!F16</f>
        <v>0</v>
      </c>
      <c r="D15" s="194"/>
      <c r="E15" s="194"/>
      <c r="F15" s="194">
        <f t="shared" si="0"/>
        <v>0</v>
      </c>
    </row>
    <row r="16" spans="1:14" ht="15" customHeight="1">
      <c r="A16" s="5" t="s">
        <v>559</v>
      </c>
      <c r="B16" s="6" t="s">
        <v>360</v>
      </c>
      <c r="C16" s="194">
        <f>'4. melléklet'!C17+'4. melléklet'!F17</f>
        <v>0</v>
      </c>
      <c r="D16" s="194"/>
      <c r="E16" s="194"/>
      <c r="F16" s="194">
        <f t="shared" si="0"/>
        <v>0</v>
      </c>
    </row>
    <row r="17" spans="1:6" ht="15" customHeight="1">
      <c r="A17" s="5" t="s">
        <v>560</v>
      </c>
      <c r="B17" s="6" t="s">
        <v>361</v>
      </c>
      <c r="C17" s="194">
        <f>'4. melléklet'!C18+'4. melléklet'!F18</f>
        <v>0</v>
      </c>
      <c r="D17" s="194"/>
      <c r="E17" s="194"/>
      <c r="F17" s="194">
        <f t="shared" si="0"/>
        <v>0</v>
      </c>
    </row>
    <row r="18" spans="1:6" ht="15" customHeight="1">
      <c r="A18" s="5" t="s">
        <v>561</v>
      </c>
      <c r="B18" s="6" t="s">
        <v>362</v>
      </c>
      <c r="C18" s="194">
        <f>'4. melléklet'!C19+'4. melléklet'!F19</f>
        <v>4582266</v>
      </c>
      <c r="D18" s="194"/>
      <c r="E18" s="194"/>
      <c r="F18" s="194">
        <f t="shared" si="0"/>
        <v>4582266</v>
      </c>
    </row>
    <row r="19" spans="1:6" ht="15" customHeight="1">
      <c r="A19" s="38" t="s">
        <v>598</v>
      </c>
      <c r="B19" s="44" t="s">
        <v>363</v>
      </c>
      <c r="C19" s="194">
        <f>'4. melléklet'!C20+'4. melléklet'!F20</f>
        <v>46286131</v>
      </c>
      <c r="D19" s="194">
        <f>SUM(D13:D18)</f>
        <v>0</v>
      </c>
      <c r="E19" s="194"/>
      <c r="F19" s="194">
        <f t="shared" si="0"/>
        <v>46286131</v>
      </c>
    </row>
    <row r="20" spans="1:6" ht="15" customHeight="1">
      <c r="A20" s="5" t="s">
        <v>565</v>
      </c>
      <c r="B20" s="6" t="s">
        <v>372</v>
      </c>
      <c r="C20" s="194">
        <f>'4. melléklet'!C21+'4. melléklet'!F21</f>
        <v>0</v>
      </c>
      <c r="D20" s="194"/>
      <c r="E20" s="194"/>
      <c r="F20" s="194">
        <f t="shared" si="0"/>
        <v>0</v>
      </c>
    </row>
    <row r="21" spans="1:6" ht="15" customHeight="1">
      <c r="A21" s="5" t="s">
        <v>566</v>
      </c>
      <c r="B21" s="6" t="s">
        <v>373</v>
      </c>
      <c r="C21" s="194">
        <f>'4. melléklet'!C22+'4. melléklet'!F22</f>
        <v>0</v>
      </c>
      <c r="D21" s="194"/>
      <c r="E21" s="194"/>
      <c r="F21" s="194">
        <f t="shared" si="0"/>
        <v>0</v>
      </c>
    </row>
    <row r="22" spans="1:6" ht="15" customHeight="1">
      <c r="A22" s="7" t="s">
        <v>600</v>
      </c>
      <c r="B22" s="8" t="s">
        <v>374</v>
      </c>
      <c r="C22" s="194">
        <f>'4. melléklet'!C23+'4. melléklet'!F23</f>
        <v>0</v>
      </c>
      <c r="D22" s="194">
        <f>SUM(D20:D21)</f>
        <v>0</v>
      </c>
      <c r="E22" s="194"/>
      <c r="F22" s="194">
        <f t="shared" si="0"/>
        <v>0</v>
      </c>
    </row>
    <row r="23" spans="1:6" ht="15" customHeight="1">
      <c r="A23" s="5" t="s">
        <v>567</v>
      </c>
      <c r="B23" s="6" t="s">
        <v>375</v>
      </c>
      <c r="C23" s="194">
        <f>'4. melléklet'!C24+'4. melléklet'!F24</f>
        <v>0</v>
      </c>
      <c r="D23" s="194"/>
      <c r="E23" s="194"/>
      <c r="F23" s="194">
        <f t="shared" si="0"/>
        <v>0</v>
      </c>
    </row>
    <row r="24" spans="1:6" ht="15" customHeight="1">
      <c r="A24" s="5" t="s">
        <v>568</v>
      </c>
      <c r="B24" s="6" t="s">
        <v>376</v>
      </c>
      <c r="C24" s="194">
        <f>'4. melléklet'!C25+'4. melléklet'!F25</f>
        <v>0</v>
      </c>
      <c r="D24" s="194"/>
      <c r="E24" s="194"/>
      <c r="F24" s="194">
        <f t="shared" si="0"/>
        <v>0</v>
      </c>
    </row>
    <row r="25" spans="1:6" ht="15" customHeight="1">
      <c r="A25" s="5" t="s">
        <v>569</v>
      </c>
      <c r="B25" s="6" t="s">
        <v>377</v>
      </c>
      <c r="C25" s="194">
        <f>'4. melléklet'!C26+'4. melléklet'!F26</f>
        <v>1440732</v>
      </c>
      <c r="D25" s="194"/>
      <c r="E25" s="194"/>
      <c r="F25" s="194">
        <f t="shared" si="0"/>
        <v>1440732</v>
      </c>
    </row>
    <row r="26" spans="1:6" ht="15" customHeight="1">
      <c r="A26" s="5" t="s">
        <v>570</v>
      </c>
      <c r="B26" s="6" t="s">
        <v>378</v>
      </c>
      <c r="C26" s="194">
        <f>'4. melléklet'!C27+'4. melléklet'!F27</f>
        <v>7931427</v>
      </c>
      <c r="D26" s="194"/>
      <c r="E26" s="194"/>
      <c r="F26" s="194">
        <f t="shared" si="0"/>
        <v>7931427</v>
      </c>
    </row>
    <row r="27" spans="1:6" ht="15" customHeight="1">
      <c r="A27" s="5" t="s">
        <v>571</v>
      </c>
      <c r="B27" s="6" t="s">
        <v>381</v>
      </c>
      <c r="C27" s="194">
        <f>'4. melléklet'!C28+'4. melléklet'!F28</f>
        <v>0</v>
      </c>
      <c r="D27" s="194"/>
      <c r="E27" s="194"/>
      <c r="F27" s="194">
        <f t="shared" si="0"/>
        <v>0</v>
      </c>
    </row>
    <row r="28" spans="1:6" ht="15" customHeight="1">
      <c r="A28" s="5" t="s">
        <v>382</v>
      </c>
      <c r="B28" s="6" t="s">
        <v>383</v>
      </c>
      <c r="C28" s="194">
        <f>'4. melléklet'!C29+'4. melléklet'!F29</f>
        <v>0</v>
      </c>
      <c r="D28" s="194"/>
      <c r="E28" s="194"/>
      <c r="F28" s="194">
        <f t="shared" si="0"/>
        <v>0</v>
      </c>
    </row>
    <row r="29" spans="1:6" ht="15" customHeight="1">
      <c r="A29" s="5" t="s">
        <v>572</v>
      </c>
      <c r="B29" s="6" t="s">
        <v>384</v>
      </c>
      <c r="C29" s="194">
        <f>'4. melléklet'!C30+'4. melléklet'!F30</f>
        <v>5587</v>
      </c>
      <c r="D29" s="194"/>
      <c r="E29" s="194"/>
      <c r="F29" s="194">
        <f t="shared" si="0"/>
        <v>5587</v>
      </c>
    </row>
    <row r="30" spans="1:6" ht="15" customHeight="1">
      <c r="A30" s="5" t="s">
        <v>573</v>
      </c>
      <c r="B30" s="6" t="s">
        <v>389</v>
      </c>
      <c r="C30" s="194">
        <f>'4. melléklet'!C31+'4. melléklet'!F31</f>
        <v>0</v>
      </c>
      <c r="D30" s="194"/>
      <c r="E30" s="194"/>
      <c r="F30" s="194">
        <f t="shared" si="0"/>
        <v>0</v>
      </c>
    </row>
    <row r="31" spans="1:6" ht="15" customHeight="1">
      <c r="A31" s="7" t="s">
        <v>601</v>
      </c>
      <c r="B31" s="8" t="s">
        <v>392</v>
      </c>
      <c r="C31" s="194">
        <f>'4. melléklet'!C32+'4. melléklet'!F32</f>
        <v>7937014</v>
      </c>
      <c r="D31" s="194">
        <f>SUM(D26:D30)</f>
        <v>0</v>
      </c>
      <c r="E31" s="194"/>
      <c r="F31" s="194">
        <f t="shared" si="0"/>
        <v>7937014</v>
      </c>
    </row>
    <row r="32" spans="1:6" ht="15" customHeight="1">
      <c r="A32" s="5" t="s">
        <v>574</v>
      </c>
      <c r="B32" s="6" t="s">
        <v>393</v>
      </c>
      <c r="C32" s="194">
        <f>'4. melléklet'!C33+'4. melléklet'!F33</f>
        <v>312956</v>
      </c>
      <c r="D32" s="194"/>
      <c r="E32" s="194"/>
      <c r="F32" s="194">
        <f t="shared" si="0"/>
        <v>312956</v>
      </c>
    </row>
    <row r="33" spans="1:14" ht="15" customHeight="1">
      <c r="A33" s="38" t="s">
        <v>602</v>
      </c>
      <c r="B33" s="44" t="s">
        <v>394</v>
      </c>
      <c r="C33" s="194">
        <f>'4. melléklet'!C34+'4. melléklet'!F34</f>
        <v>9690702</v>
      </c>
      <c r="D33" s="194">
        <f>SUM(D22,D23,D24,D25,D31,D32)</f>
        <v>0</v>
      </c>
      <c r="E33" s="194"/>
      <c r="F33" s="194">
        <f t="shared" si="0"/>
        <v>9690702</v>
      </c>
    </row>
    <row r="34" spans="1:14" ht="15" customHeight="1">
      <c r="A34" s="13" t="s">
        <v>395</v>
      </c>
      <c r="B34" s="6" t="s">
        <v>396</v>
      </c>
      <c r="C34" s="194">
        <f>'4. melléklet'!C35+'4. melléklet'!F35</f>
        <v>0</v>
      </c>
      <c r="D34" s="194"/>
      <c r="E34" s="194"/>
      <c r="F34" s="194">
        <f t="shared" si="0"/>
        <v>0</v>
      </c>
    </row>
    <row r="35" spans="1:14" ht="15" customHeight="1">
      <c r="A35" s="13" t="s">
        <v>575</v>
      </c>
      <c r="B35" s="6" t="s">
        <v>397</v>
      </c>
      <c r="C35" s="194">
        <f>'4. melléklet'!C36+'4. melléklet'!F36</f>
        <v>407804</v>
      </c>
      <c r="D35" s="194"/>
      <c r="E35" s="194"/>
      <c r="F35" s="194">
        <f t="shared" si="0"/>
        <v>407804</v>
      </c>
    </row>
    <row r="36" spans="1:14" ht="15" customHeight="1">
      <c r="A36" s="13" t="s">
        <v>576</v>
      </c>
      <c r="B36" s="6" t="s">
        <v>398</v>
      </c>
      <c r="C36" s="194">
        <f>'4. melléklet'!C37+'4. melléklet'!F37</f>
        <v>0</v>
      </c>
      <c r="D36" s="194"/>
      <c r="E36" s="194"/>
      <c r="F36" s="194">
        <f t="shared" si="0"/>
        <v>0</v>
      </c>
    </row>
    <row r="37" spans="1:14" ht="15" customHeight="1">
      <c r="A37" s="13" t="s">
        <v>577</v>
      </c>
      <c r="B37" s="6" t="s">
        <v>399</v>
      </c>
      <c r="C37" s="194">
        <f>'4. melléklet'!C38+'4. melléklet'!F38</f>
        <v>960220</v>
      </c>
      <c r="D37" s="194"/>
      <c r="E37" s="194"/>
      <c r="F37" s="194">
        <v>1249</v>
      </c>
    </row>
    <row r="38" spans="1:14" ht="15" customHeight="1">
      <c r="A38" s="13" t="s">
        <v>400</v>
      </c>
      <c r="B38" s="6" t="s">
        <v>401</v>
      </c>
      <c r="C38" s="194">
        <f>'4. melléklet'!C39+'4. melléklet'!F39</f>
        <v>1229383</v>
      </c>
      <c r="D38" s="194"/>
      <c r="E38" s="194"/>
      <c r="F38" s="194">
        <f t="shared" si="0"/>
        <v>1229383</v>
      </c>
    </row>
    <row r="39" spans="1:14" ht="15" customHeight="1">
      <c r="A39" s="13" t="s">
        <v>402</v>
      </c>
      <c r="B39" s="6" t="s">
        <v>403</v>
      </c>
      <c r="C39" s="194">
        <f>'4. melléklet'!C40+'4. melléklet'!F40</f>
        <v>0</v>
      </c>
      <c r="D39" s="194"/>
      <c r="E39" s="194"/>
      <c r="F39" s="194">
        <f t="shared" si="0"/>
        <v>0</v>
      </c>
    </row>
    <row r="40" spans="1:14" ht="15" customHeight="1">
      <c r="A40" s="13" t="s">
        <v>404</v>
      </c>
      <c r="B40" s="6" t="s">
        <v>405</v>
      </c>
      <c r="C40" s="194">
        <f>'4. melléklet'!C41+'4. melléklet'!F41</f>
        <v>0</v>
      </c>
      <c r="D40" s="194"/>
      <c r="E40" s="194"/>
      <c r="F40" s="194">
        <f t="shared" si="0"/>
        <v>0</v>
      </c>
    </row>
    <row r="41" spans="1:14" ht="15" customHeight="1">
      <c r="A41" s="13" t="s">
        <v>578</v>
      </c>
      <c r="B41" s="6" t="s">
        <v>406</v>
      </c>
      <c r="C41" s="194">
        <f>'4. melléklet'!C42+'4. melléklet'!F42</f>
        <v>19</v>
      </c>
      <c r="D41" s="194"/>
      <c r="E41" s="194"/>
      <c r="F41" s="194">
        <f t="shared" si="0"/>
        <v>19</v>
      </c>
    </row>
    <row r="42" spans="1:14" ht="15" customHeight="1">
      <c r="A42" s="13" t="s">
        <v>579</v>
      </c>
      <c r="B42" s="6" t="s">
        <v>407</v>
      </c>
      <c r="C42" s="194">
        <f>'4. melléklet'!C43+'4. melléklet'!F43</f>
        <v>0</v>
      </c>
      <c r="D42" s="194"/>
      <c r="E42" s="194"/>
      <c r="F42" s="194">
        <f t="shared" si="0"/>
        <v>0</v>
      </c>
    </row>
    <row r="43" spans="1:14" ht="15" customHeight="1">
      <c r="A43" s="13" t="s">
        <v>580</v>
      </c>
      <c r="B43" s="6" t="s">
        <v>778</v>
      </c>
      <c r="C43" s="194">
        <f>'4. melléklet'!C44+'4. melléklet'!F44</f>
        <v>170750</v>
      </c>
      <c r="D43" s="194"/>
      <c r="E43" s="194"/>
      <c r="F43" s="194">
        <f t="shared" si="0"/>
        <v>170750</v>
      </c>
    </row>
    <row r="44" spans="1:14" ht="15" customHeight="1">
      <c r="A44" s="43" t="s">
        <v>603</v>
      </c>
      <c r="B44" s="44" t="s">
        <v>408</v>
      </c>
      <c r="C44" s="194">
        <f>'4. melléklet'!C45+'4. melléklet'!F45</f>
        <v>2768176</v>
      </c>
      <c r="D44" s="194">
        <f>SUM(D34:D43)</f>
        <v>0</v>
      </c>
      <c r="E44" s="194">
        <f t="shared" ref="E44:N44" si="1">SUM(E34:E43)</f>
        <v>0</v>
      </c>
      <c r="F44" s="194">
        <f t="shared" si="0"/>
        <v>2768176</v>
      </c>
      <c r="G44" s="29">
        <f t="shared" si="1"/>
        <v>0</v>
      </c>
      <c r="H44" s="29">
        <f t="shared" si="1"/>
        <v>0</v>
      </c>
      <c r="I44" s="29">
        <f t="shared" si="1"/>
        <v>0</v>
      </c>
      <c r="J44" s="29">
        <f t="shared" si="1"/>
        <v>0</v>
      </c>
      <c r="K44" s="29">
        <f t="shared" si="1"/>
        <v>0</v>
      </c>
      <c r="L44" s="29">
        <f t="shared" si="1"/>
        <v>0</v>
      </c>
      <c r="M44" s="29">
        <f t="shared" si="1"/>
        <v>0</v>
      </c>
      <c r="N44" s="29">
        <f t="shared" si="1"/>
        <v>0</v>
      </c>
    </row>
    <row r="45" spans="1:14" ht="15" customHeight="1">
      <c r="A45" s="13" t="s">
        <v>417</v>
      </c>
      <c r="B45" s="6" t="s">
        <v>418</v>
      </c>
      <c r="C45" s="194">
        <f>'4. melléklet'!C46+'4. melléklet'!F46</f>
        <v>0</v>
      </c>
      <c r="D45" s="194"/>
      <c r="E45" s="194"/>
      <c r="F45" s="194">
        <f t="shared" si="0"/>
        <v>0</v>
      </c>
    </row>
    <row r="46" spans="1:14" ht="15" customHeight="1">
      <c r="A46" s="5" t="s">
        <v>584</v>
      </c>
      <c r="B46" s="6" t="s">
        <v>419</v>
      </c>
      <c r="C46" s="194">
        <f>'4. melléklet'!C47+'4. melléklet'!F47</f>
        <v>0</v>
      </c>
      <c r="D46" s="194"/>
      <c r="E46" s="194"/>
      <c r="F46" s="194">
        <f t="shared" si="0"/>
        <v>0</v>
      </c>
    </row>
    <row r="47" spans="1:14" ht="15" customHeight="1">
      <c r="A47" s="13" t="s">
        <v>585</v>
      </c>
      <c r="B47" s="6" t="s">
        <v>420</v>
      </c>
      <c r="C47" s="194">
        <f>'4. melléklet'!C48+'4. melléklet'!F48</f>
        <v>0</v>
      </c>
      <c r="D47" s="194"/>
      <c r="E47" s="194"/>
      <c r="F47" s="194">
        <f t="shared" si="0"/>
        <v>0</v>
      </c>
    </row>
    <row r="48" spans="1:14" ht="15" customHeight="1">
      <c r="A48" s="38" t="s">
        <v>605</v>
      </c>
      <c r="B48" s="44" t="s">
        <v>421</v>
      </c>
      <c r="C48" s="194">
        <f>'4. melléklet'!C49+'4. melléklet'!F49</f>
        <v>0</v>
      </c>
      <c r="D48" s="194">
        <f>SUM(D45:D47)</f>
        <v>0</v>
      </c>
      <c r="E48" s="194"/>
      <c r="F48" s="194">
        <f t="shared" si="0"/>
        <v>0</v>
      </c>
    </row>
    <row r="49" spans="1:6" ht="15" customHeight="1">
      <c r="A49" s="113" t="s">
        <v>670</v>
      </c>
      <c r="B49" s="114"/>
      <c r="C49" s="260">
        <f>SUM(C19,C33,C44,C48)</f>
        <v>58745009</v>
      </c>
      <c r="D49" s="260">
        <f>SUM(D19,D33,D44,D48)</f>
        <v>0</v>
      </c>
      <c r="E49" s="260">
        <f>SUM(E19,E33,E44,E48)</f>
        <v>0</v>
      </c>
      <c r="F49" s="260">
        <f t="shared" si="0"/>
        <v>58745009</v>
      </c>
    </row>
    <row r="50" spans="1:6" ht="15" customHeight="1">
      <c r="A50" s="5" t="s">
        <v>364</v>
      </c>
      <c r="B50" s="6" t="s">
        <v>365</v>
      </c>
      <c r="C50" s="194">
        <f>'4. melléklet'!C51+'4. melléklet'!F51</f>
        <v>0</v>
      </c>
      <c r="D50" s="194"/>
      <c r="E50" s="194"/>
      <c r="F50" s="194">
        <f t="shared" si="0"/>
        <v>0</v>
      </c>
    </row>
    <row r="51" spans="1:6" ht="15" customHeight="1">
      <c r="A51" s="5" t="s">
        <v>366</v>
      </c>
      <c r="B51" s="6" t="s">
        <v>367</v>
      </c>
      <c r="C51" s="194">
        <f>'4. melléklet'!C52+'4. melléklet'!F52</f>
        <v>0</v>
      </c>
      <c r="D51" s="194"/>
      <c r="E51" s="194"/>
      <c r="F51" s="194">
        <f t="shared" si="0"/>
        <v>0</v>
      </c>
    </row>
    <row r="52" spans="1:6" ht="15" customHeight="1">
      <c r="A52" s="5" t="s">
        <v>562</v>
      </c>
      <c r="B52" s="6" t="s">
        <v>368</v>
      </c>
      <c r="C52" s="194">
        <f>'4. melléklet'!C53+'4. melléklet'!F53</f>
        <v>0</v>
      </c>
      <c r="D52" s="194"/>
      <c r="E52" s="194"/>
      <c r="F52" s="194">
        <f t="shared" si="0"/>
        <v>0</v>
      </c>
    </row>
    <row r="53" spans="1:6" ht="15" customHeight="1">
      <c r="A53" s="5" t="s">
        <v>563</v>
      </c>
      <c r="B53" s="6" t="s">
        <v>369</v>
      </c>
      <c r="C53" s="194">
        <f>'4. melléklet'!C54+'4. melléklet'!F54</f>
        <v>0</v>
      </c>
      <c r="D53" s="194"/>
      <c r="E53" s="194"/>
      <c r="F53" s="194">
        <f t="shared" si="0"/>
        <v>0</v>
      </c>
    </row>
    <row r="54" spans="1:6" ht="15" customHeight="1">
      <c r="A54" s="5" t="s">
        <v>564</v>
      </c>
      <c r="B54" s="6" t="s">
        <v>370</v>
      </c>
      <c r="C54" s="194">
        <f>'4. melléklet'!C55+'4. melléklet'!F55</f>
        <v>68678564</v>
      </c>
      <c r="D54" s="194"/>
      <c r="E54" s="194"/>
      <c r="F54" s="194">
        <f t="shared" si="0"/>
        <v>68678564</v>
      </c>
    </row>
    <row r="55" spans="1:6" ht="15" customHeight="1">
      <c r="A55" s="38" t="s">
        <v>599</v>
      </c>
      <c r="B55" s="44" t="s">
        <v>371</v>
      </c>
      <c r="C55" s="194">
        <f>'4. melléklet'!C56+'4. melléklet'!F56</f>
        <v>68678564</v>
      </c>
      <c r="D55" s="194">
        <f>SUM(D50:D54)</f>
        <v>0</v>
      </c>
      <c r="E55" s="194"/>
      <c r="F55" s="194">
        <f t="shared" si="0"/>
        <v>68678564</v>
      </c>
    </row>
    <row r="56" spans="1:6" ht="15" customHeight="1">
      <c r="A56" s="13" t="s">
        <v>581</v>
      </c>
      <c r="B56" s="6" t="s">
        <v>409</v>
      </c>
      <c r="C56" s="194">
        <f>'4. melléklet'!C57+'4. melléklet'!F57</f>
        <v>0</v>
      </c>
      <c r="D56" s="194"/>
      <c r="E56" s="194"/>
      <c r="F56" s="194">
        <f t="shared" si="0"/>
        <v>0</v>
      </c>
    </row>
    <row r="57" spans="1:6" ht="15" customHeight="1">
      <c r="A57" s="13" t="s">
        <v>582</v>
      </c>
      <c r="B57" s="6" t="s">
        <v>410</v>
      </c>
      <c r="C57" s="194">
        <f>'4. melléklet'!C58+'4. melléklet'!F58</f>
        <v>0</v>
      </c>
      <c r="D57" s="194"/>
      <c r="E57" s="194"/>
      <c r="F57" s="194">
        <f t="shared" si="0"/>
        <v>0</v>
      </c>
    </row>
    <row r="58" spans="1:6" ht="15" customHeight="1">
      <c r="A58" s="13" t="s">
        <v>411</v>
      </c>
      <c r="B58" s="6" t="s">
        <v>412</v>
      </c>
      <c r="C58" s="194">
        <f>'4. melléklet'!C59+'4. melléklet'!F59</f>
        <v>0</v>
      </c>
      <c r="D58" s="194"/>
      <c r="E58" s="194"/>
      <c r="F58" s="194">
        <f t="shared" si="0"/>
        <v>0</v>
      </c>
    </row>
    <row r="59" spans="1:6" ht="15" customHeight="1">
      <c r="A59" s="13" t="s">
        <v>583</v>
      </c>
      <c r="B59" s="6" t="s">
        <v>413</v>
      </c>
      <c r="C59" s="194">
        <f>'4. melléklet'!C60+'4. melléklet'!F60</f>
        <v>1050000</v>
      </c>
      <c r="D59" s="194"/>
      <c r="E59" s="194"/>
      <c r="F59" s="194">
        <f t="shared" si="0"/>
        <v>1050000</v>
      </c>
    </row>
    <row r="60" spans="1:6" ht="15" customHeight="1">
      <c r="A60" s="13" t="s">
        <v>414</v>
      </c>
      <c r="B60" s="6" t="s">
        <v>415</v>
      </c>
      <c r="C60" s="194">
        <f>'4. melléklet'!C61+'4. melléklet'!F61</f>
        <v>0</v>
      </c>
      <c r="D60" s="194"/>
      <c r="E60" s="194"/>
      <c r="F60" s="194">
        <f t="shared" si="0"/>
        <v>0</v>
      </c>
    </row>
    <row r="61" spans="1:6" ht="15" customHeight="1">
      <c r="A61" s="38" t="s">
        <v>604</v>
      </c>
      <c r="B61" s="44" t="s">
        <v>416</v>
      </c>
      <c r="C61" s="194">
        <f>'4. melléklet'!C62+'4. melléklet'!F62</f>
        <v>1050000</v>
      </c>
      <c r="D61" s="194">
        <f>SUM(D56:D60)</f>
        <v>0</v>
      </c>
      <c r="E61" s="194"/>
      <c r="F61" s="194">
        <f t="shared" si="0"/>
        <v>1050000</v>
      </c>
    </row>
    <row r="62" spans="1:6" ht="15" customHeight="1">
      <c r="A62" s="13" t="s">
        <v>422</v>
      </c>
      <c r="B62" s="6" t="s">
        <v>423</v>
      </c>
      <c r="C62" s="194">
        <f>'4. melléklet'!C63+'4. melléklet'!F63</f>
        <v>0</v>
      </c>
      <c r="D62" s="194"/>
      <c r="E62" s="194"/>
      <c r="F62" s="194">
        <f t="shared" si="0"/>
        <v>0</v>
      </c>
    </row>
    <row r="63" spans="1:6" ht="15" customHeight="1">
      <c r="A63" s="5" t="s">
        <v>586</v>
      </c>
      <c r="B63" s="6" t="s">
        <v>779</v>
      </c>
      <c r="C63" s="194">
        <f>'4. melléklet'!C64+'4. melléklet'!F64</f>
        <v>126000</v>
      </c>
      <c r="D63" s="194"/>
      <c r="E63" s="194"/>
      <c r="F63" s="194">
        <f t="shared" si="0"/>
        <v>126000</v>
      </c>
    </row>
    <row r="64" spans="1:6" ht="15" customHeight="1">
      <c r="A64" s="13" t="s">
        <v>587</v>
      </c>
      <c r="B64" s="6" t="s">
        <v>780</v>
      </c>
      <c r="C64" s="194">
        <f>'4. melléklet'!C65+'4. melléklet'!F65</f>
        <v>0</v>
      </c>
      <c r="D64" s="194"/>
      <c r="E64" s="194"/>
      <c r="F64" s="194">
        <f t="shared" si="0"/>
        <v>0</v>
      </c>
    </row>
    <row r="65" spans="1:6" ht="15" customHeight="1">
      <c r="A65" s="38" t="s">
        <v>607</v>
      </c>
      <c r="B65" s="44" t="s">
        <v>425</v>
      </c>
      <c r="C65" s="194">
        <f>'4. melléklet'!C66+'4. melléklet'!F66</f>
        <v>126000</v>
      </c>
      <c r="D65" s="194">
        <f>SUM(D62:D64)</f>
        <v>0</v>
      </c>
      <c r="E65" s="194"/>
      <c r="F65" s="194">
        <f t="shared" si="0"/>
        <v>126000</v>
      </c>
    </row>
    <row r="66" spans="1:6" ht="15" customHeight="1">
      <c r="A66" s="113" t="s">
        <v>669</v>
      </c>
      <c r="B66" s="114"/>
      <c r="C66" s="260">
        <f>SUM(C65,C61,C55)</f>
        <v>69854564</v>
      </c>
      <c r="D66" s="260">
        <f>SUM(D65,D61,D55)</f>
        <v>0</v>
      </c>
      <c r="E66" s="260">
        <f>SUM(E65,E61,E55)</f>
        <v>0</v>
      </c>
      <c r="F66" s="260">
        <f t="shared" si="0"/>
        <v>69854564</v>
      </c>
    </row>
    <row r="67" spans="1:6" ht="15.75">
      <c r="A67" s="102" t="s">
        <v>606</v>
      </c>
      <c r="B67" s="97" t="s">
        <v>426</v>
      </c>
      <c r="C67" s="204">
        <f>SUM(C66,C49)</f>
        <v>128599573</v>
      </c>
      <c r="D67" s="204">
        <f>SUM(D66,D49)</f>
        <v>0</v>
      </c>
      <c r="E67" s="204">
        <f>SUM(E66,E49)</f>
        <v>0</v>
      </c>
      <c r="F67" s="270">
        <f t="shared" si="0"/>
        <v>128599573</v>
      </c>
    </row>
    <row r="68" spans="1:6" ht="15.75">
      <c r="A68" s="104" t="s">
        <v>719</v>
      </c>
      <c r="B68" s="105"/>
      <c r="C68" s="205"/>
      <c r="D68" s="205"/>
      <c r="E68" s="205"/>
      <c r="F68" s="271">
        <f t="shared" si="0"/>
        <v>0</v>
      </c>
    </row>
    <row r="69" spans="1:6" ht="15.75">
      <c r="A69" s="104" t="s">
        <v>720</v>
      </c>
      <c r="B69" s="105"/>
      <c r="C69" s="205"/>
      <c r="D69" s="205"/>
      <c r="E69" s="205"/>
      <c r="F69" s="271">
        <f t="shared" si="0"/>
        <v>0</v>
      </c>
    </row>
    <row r="70" spans="1:6">
      <c r="A70" s="36" t="s">
        <v>588</v>
      </c>
      <c r="B70" s="5" t="s">
        <v>427</v>
      </c>
      <c r="C70" s="194">
        <f>'4. melléklet'!C71+'4. melléklet'!F71</f>
        <v>0</v>
      </c>
      <c r="D70" s="194"/>
      <c r="E70" s="194"/>
      <c r="F70" s="194">
        <f t="shared" si="0"/>
        <v>0</v>
      </c>
    </row>
    <row r="71" spans="1:6">
      <c r="A71" s="13" t="s">
        <v>428</v>
      </c>
      <c r="B71" s="5" t="s">
        <v>429</v>
      </c>
      <c r="C71" s="194">
        <f>'4. melléklet'!C72+'4. melléklet'!F72</f>
        <v>0</v>
      </c>
      <c r="D71" s="194"/>
      <c r="E71" s="194"/>
      <c r="F71" s="194">
        <f t="shared" si="0"/>
        <v>0</v>
      </c>
    </row>
    <row r="72" spans="1:6">
      <c r="A72" s="36" t="s">
        <v>589</v>
      </c>
      <c r="B72" s="5" t="s">
        <v>430</v>
      </c>
      <c r="C72" s="194">
        <f>'4. melléklet'!C73+'4. melléklet'!F73</f>
        <v>0</v>
      </c>
      <c r="D72" s="194"/>
      <c r="E72" s="194"/>
      <c r="F72" s="194">
        <f t="shared" ref="F72:F97" si="2">SUM(C72:E72)</f>
        <v>0</v>
      </c>
    </row>
    <row r="73" spans="1:6">
      <c r="A73" s="15" t="s">
        <v>608</v>
      </c>
      <c r="B73" s="7" t="s">
        <v>431</v>
      </c>
      <c r="C73" s="194">
        <f>'4. melléklet'!C74+'4. melléklet'!F74</f>
        <v>0</v>
      </c>
      <c r="D73" s="194">
        <f>SUM(D70:D72)</f>
        <v>0</v>
      </c>
      <c r="E73" s="194"/>
      <c r="F73" s="194">
        <f t="shared" si="2"/>
        <v>0</v>
      </c>
    </row>
    <row r="74" spans="1:6">
      <c r="A74" s="13" t="s">
        <v>590</v>
      </c>
      <c r="B74" s="5" t="s">
        <v>432</v>
      </c>
      <c r="C74" s="194">
        <f>'4. melléklet'!C75+'4. melléklet'!F75</f>
        <v>0</v>
      </c>
      <c r="D74" s="194"/>
      <c r="E74" s="194"/>
      <c r="F74" s="194">
        <f t="shared" si="2"/>
        <v>0</v>
      </c>
    </row>
    <row r="75" spans="1:6">
      <c r="A75" s="36" t="s">
        <v>433</v>
      </c>
      <c r="B75" s="5" t="s">
        <v>434</v>
      </c>
      <c r="C75" s="194">
        <f>'4. melléklet'!C76+'4. melléklet'!F76</f>
        <v>0</v>
      </c>
      <c r="D75" s="194"/>
      <c r="E75" s="194"/>
      <c r="F75" s="194">
        <f t="shared" si="2"/>
        <v>0</v>
      </c>
    </row>
    <row r="76" spans="1:6">
      <c r="A76" s="13" t="s">
        <v>591</v>
      </c>
      <c r="B76" s="5" t="s">
        <v>435</v>
      </c>
      <c r="C76" s="194">
        <f>'4. melléklet'!C77+'4. melléklet'!F77</f>
        <v>0</v>
      </c>
      <c r="D76" s="194"/>
      <c r="E76" s="194"/>
      <c r="F76" s="194">
        <f t="shared" si="2"/>
        <v>0</v>
      </c>
    </row>
    <row r="77" spans="1:6">
      <c r="A77" s="36" t="s">
        <v>436</v>
      </c>
      <c r="B77" s="5" t="s">
        <v>437</v>
      </c>
      <c r="C77" s="194">
        <f>'4. melléklet'!C78+'4. melléklet'!F78</f>
        <v>0</v>
      </c>
      <c r="D77" s="194"/>
      <c r="E77" s="194"/>
      <c r="F77" s="194">
        <f t="shared" si="2"/>
        <v>0</v>
      </c>
    </row>
    <row r="78" spans="1:6">
      <c r="A78" s="14" t="s">
        <v>609</v>
      </c>
      <c r="B78" s="7" t="s">
        <v>438</v>
      </c>
      <c r="C78" s="194">
        <f>'4. melléklet'!C79+'4. melléklet'!F79</f>
        <v>0</v>
      </c>
      <c r="D78" s="194">
        <f>SUM(D74:D77)</f>
        <v>0</v>
      </c>
      <c r="E78" s="194"/>
      <c r="F78" s="194">
        <f t="shared" si="2"/>
        <v>0</v>
      </c>
    </row>
    <row r="79" spans="1:6">
      <c r="A79" s="5" t="s">
        <v>717</v>
      </c>
      <c r="B79" s="5" t="s">
        <v>439</v>
      </c>
      <c r="C79" s="194">
        <f>'4. melléklet'!C80+'4. melléklet'!F80</f>
        <v>8006956</v>
      </c>
      <c r="D79" s="194"/>
      <c r="E79" s="194"/>
      <c r="F79" s="194">
        <f t="shared" si="2"/>
        <v>8006956</v>
      </c>
    </row>
    <row r="80" spans="1:6">
      <c r="A80" s="5" t="s">
        <v>718</v>
      </c>
      <c r="B80" s="5" t="s">
        <v>439</v>
      </c>
      <c r="C80" s="194">
        <f>'4. melléklet'!C81+'4. melléklet'!F81</f>
        <v>0</v>
      </c>
      <c r="D80" s="194"/>
      <c r="E80" s="194"/>
      <c r="F80" s="194">
        <f t="shared" si="2"/>
        <v>0</v>
      </c>
    </row>
    <row r="81" spans="1:6">
      <c r="A81" s="5" t="s">
        <v>715</v>
      </c>
      <c r="B81" s="5" t="s">
        <v>440</v>
      </c>
      <c r="C81" s="194">
        <f>'4. melléklet'!C82+'4. melléklet'!F82</f>
        <v>0</v>
      </c>
      <c r="D81" s="194"/>
      <c r="E81" s="194"/>
      <c r="F81" s="194">
        <f t="shared" si="2"/>
        <v>0</v>
      </c>
    </row>
    <row r="82" spans="1:6">
      <c r="A82" s="5" t="s">
        <v>716</v>
      </c>
      <c r="B82" s="5" t="s">
        <v>440</v>
      </c>
      <c r="C82" s="194">
        <f>'4. melléklet'!C83+'4. melléklet'!F83</f>
        <v>0</v>
      </c>
      <c r="D82" s="194"/>
      <c r="E82" s="194"/>
      <c r="F82" s="194">
        <f t="shared" si="2"/>
        <v>0</v>
      </c>
    </row>
    <row r="83" spans="1:6">
      <c r="A83" s="7" t="s">
        <v>610</v>
      </c>
      <c r="B83" s="7" t="s">
        <v>441</v>
      </c>
      <c r="C83" s="194">
        <f>'4. melléklet'!C84+'4. melléklet'!F84</f>
        <v>8006956</v>
      </c>
      <c r="D83" s="194">
        <f>SUM(D79:D82)</f>
        <v>0</v>
      </c>
      <c r="E83" s="194"/>
      <c r="F83" s="194">
        <f t="shared" si="2"/>
        <v>8006956</v>
      </c>
    </row>
    <row r="84" spans="1:6">
      <c r="A84" s="36" t="s">
        <v>442</v>
      </c>
      <c r="B84" s="5" t="s">
        <v>443</v>
      </c>
      <c r="C84" s="194">
        <f>'4. melléklet'!C85+'4. melléklet'!F85</f>
        <v>1689230</v>
      </c>
      <c r="D84" s="194"/>
      <c r="E84" s="194"/>
      <c r="F84" s="194">
        <f t="shared" si="2"/>
        <v>1689230</v>
      </c>
    </row>
    <row r="85" spans="1:6">
      <c r="A85" s="36" t="s">
        <v>444</v>
      </c>
      <c r="B85" s="5" t="s">
        <v>445</v>
      </c>
      <c r="C85" s="194">
        <f>'4. melléklet'!C86+'4. melléklet'!F86</f>
        <v>0</v>
      </c>
      <c r="D85" s="194"/>
      <c r="E85" s="194"/>
      <c r="F85" s="194">
        <f t="shared" si="2"/>
        <v>0</v>
      </c>
    </row>
    <row r="86" spans="1:6">
      <c r="A86" s="36" t="s">
        <v>446</v>
      </c>
      <c r="B86" s="5" t="s">
        <v>447</v>
      </c>
      <c r="C86" s="194">
        <v>0</v>
      </c>
      <c r="D86" s="194"/>
      <c r="E86" s="194"/>
      <c r="F86" s="194">
        <f t="shared" si="2"/>
        <v>0</v>
      </c>
    </row>
    <row r="87" spans="1:6">
      <c r="A87" s="36" t="s">
        <v>448</v>
      </c>
      <c r="B87" s="5" t="s">
        <v>449</v>
      </c>
      <c r="C87" s="194">
        <f>'4. melléklet'!C88+'4. melléklet'!F88</f>
        <v>0</v>
      </c>
      <c r="D87" s="194"/>
      <c r="E87" s="194"/>
      <c r="F87" s="194">
        <f t="shared" si="2"/>
        <v>0</v>
      </c>
    </row>
    <row r="88" spans="1:6">
      <c r="A88" s="13" t="s">
        <v>592</v>
      </c>
      <c r="B88" s="5" t="s">
        <v>450</v>
      </c>
      <c r="C88" s="194">
        <f>'4. melléklet'!C89+'4. melléklet'!F89</f>
        <v>0</v>
      </c>
      <c r="D88" s="194"/>
      <c r="E88" s="194"/>
      <c r="F88" s="194">
        <f t="shared" si="2"/>
        <v>0</v>
      </c>
    </row>
    <row r="89" spans="1:6">
      <c r="A89" s="15" t="s">
        <v>611</v>
      </c>
      <c r="B89" s="7" t="s">
        <v>452</v>
      </c>
      <c r="C89" s="194">
        <f>SUM(C83,C78,C73,C84:C88)</f>
        <v>9696186</v>
      </c>
      <c r="D89" s="194">
        <f>SUM(D83,D78,D73,D84:D88)</f>
        <v>0</v>
      </c>
      <c r="E89" s="194"/>
      <c r="F89" s="194">
        <f t="shared" si="2"/>
        <v>9696186</v>
      </c>
    </row>
    <row r="90" spans="1:6">
      <c r="A90" s="13" t="s">
        <v>453</v>
      </c>
      <c r="B90" s="5" t="s">
        <v>454</v>
      </c>
      <c r="C90" s="194">
        <f>'4. melléklet'!C91+'4. melléklet'!F91</f>
        <v>0</v>
      </c>
      <c r="D90" s="194"/>
      <c r="E90" s="194"/>
      <c r="F90" s="194">
        <f t="shared" si="2"/>
        <v>0</v>
      </c>
    </row>
    <row r="91" spans="1:6">
      <c r="A91" s="13" t="s">
        <v>455</v>
      </c>
      <c r="B91" s="5" t="s">
        <v>456</v>
      </c>
      <c r="C91" s="194">
        <f>'4. melléklet'!C92+'4. melléklet'!F92</f>
        <v>0</v>
      </c>
      <c r="D91" s="194"/>
      <c r="E91" s="194"/>
      <c r="F91" s="194">
        <f t="shared" si="2"/>
        <v>0</v>
      </c>
    </row>
    <row r="92" spans="1:6">
      <c r="A92" s="36" t="s">
        <v>457</v>
      </c>
      <c r="B92" s="5" t="s">
        <v>458</v>
      </c>
      <c r="C92" s="194">
        <f>'4. melléklet'!C93+'4. melléklet'!F93</f>
        <v>0</v>
      </c>
      <c r="D92" s="194"/>
      <c r="E92" s="194"/>
      <c r="F92" s="194">
        <f t="shared" si="2"/>
        <v>0</v>
      </c>
    </row>
    <row r="93" spans="1:6">
      <c r="A93" s="36" t="s">
        <v>593</v>
      </c>
      <c r="B93" s="5" t="s">
        <v>459</v>
      </c>
      <c r="C93" s="194">
        <f>'4. melléklet'!C94+'4. melléklet'!F94</f>
        <v>0</v>
      </c>
      <c r="D93" s="194"/>
      <c r="E93" s="194"/>
      <c r="F93" s="194">
        <f t="shared" si="2"/>
        <v>0</v>
      </c>
    </row>
    <row r="94" spans="1:6">
      <c r="A94" s="14" t="s">
        <v>612</v>
      </c>
      <c r="B94" s="7" t="s">
        <v>460</v>
      </c>
      <c r="C94" s="194">
        <f>'4. melléklet'!C95+'4. melléklet'!F95</f>
        <v>0</v>
      </c>
      <c r="D94" s="194">
        <f>SUM(D90:D93)</f>
        <v>0</v>
      </c>
      <c r="E94" s="194"/>
      <c r="F94" s="194">
        <f t="shared" si="2"/>
        <v>0</v>
      </c>
    </row>
    <row r="95" spans="1:6">
      <c r="A95" s="15" t="s">
        <v>461</v>
      </c>
      <c r="B95" s="7" t="s">
        <v>462</v>
      </c>
      <c r="C95" s="194">
        <f>'4. melléklet'!C96+'4. melléklet'!F96</f>
        <v>0</v>
      </c>
      <c r="D95" s="194"/>
      <c r="E95" s="194"/>
      <c r="F95" s="194">
        <f t="shared" si="2"/>
        <v>0</v>
      </c>
    </row>
    <row r="96" spans="1:6" ht="15.75">
      <c r="A96" s="100" t="s">
        <v>613</v>
      </c>
      <c r="B96" s="101" t="s">
        <v>463</v>
      </c>
      <c r="C96" s="204">
        <f>SUM(C94,C89,C95)</f>
        <v>9696186</v>
      </c>
      <c r="D96" s="204">
        <f>SUM(D94,D89,D95)</f>
        <v>0</v>
      </c>
      <c r="E96" s="204">
        <f>SUM(E94,E89,E95)</f>
        <v>0</v>
      </c>
      <c r="F96" s="270">
        <f t="shared" si="2"/>
        <v>9696186</v>
      </c>
    </row>
    <row r="97" spans="1:6" ht="15.75">
      <c r="A97" s="107" t="s">
        <v>595</v>
      </c>
      <c r="B97" s="112"/>
      <c r="C97" s="206">
        <f>SUM(C96,C67)</f>
        <v>138295759</v>
      </c>
      <c r="D97" s="206">
        <f>SUM(D96,D67)</f>
        <v>0</v>
      </c>
      <c r="E97" s="206"/>
      <c r="F97" s="203">
        <f t="shared" si="2"/>
        <v>138295759</v>
      </c>
    </row>
  </sheetData>
  <mergeCells count="6">
    <mergeCell ref="A1:N1"/>
    <mergeCell ref="A2:N2"/>
    <mergeCell ref="A5:A6"/>
    <mergeCell ref="B5:B6"/>
    <mergeCell ref="C5:F5"/>
    <mergeCell ref="C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71" orientation="portrait" horizontalDpi="300" verticalDpi="300" r:id="rId1"/>
  <headerFooter>
    <oddHeader>&amp;C5/2021.(V.26.) önkormányzati rendelete 4. számú melléklete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H98"/>
  <sheetViews>
    <sheetView view="pageLayout" topLeftCell="B79" zoomScaleNormal="80" workbookViewId="0">
      <selection activeCell="E4" sqref="E4:H4"/>
    </sheetView>
  </sheetViews>
  <sheetFormatPr defaultRowHeight="15"/>
  <cols>
    <col min="1" max="1" width="92.5703125" customWidth="1"/>
    <col min="3" max="8" width="16.5703125" customWidth="1"/>
  </cols>
  <sheetData>
    <row r="1" spans="1:8" ht="24" customHeight="1">
      <c r="A1" s="304" t="s">
        <v>1116</v>
      </c>
      <c r="B1" s="305"/>
      <c r="C1" s="305"/>
      <c r="D1" s="305"/>
      <c r="E1" s="305"/>
      <c r="F1" s="301"/>
      <c r="G1" s="301"/>
      <c r="H1" s="301"/>
    </row>
    <row r="2" spans="1:8" ht="24" customHeight="1">
      <c r="A2" s="307" t="s">
        <v>798</v>
      </c>
      <c r="B2" s="305"/>
      <c r="C2" s="305"/>
      <c r="D2" s="305"/>
      <c r="E2" s="305"/>
      <c r="F2" s="301"/>
      <c r="G2" s="301"/>
      <c r="H2" s="301"/>
    </row>
    <row r="3" spans="1:8" ht="18">
      <c r="A3" s="42"/>
      <c r="E3" s="334"/>
      <c r="F3" s="334"/>
      <c r="G3" s="334"/>
      <c r="H3" s="334"/>
    </row>
    <row r="4" spans="1:8">
      <c r="A4" s="127" t="s">
        <v>771</v>
      </c>
      <c r="E4" s="327"/>
      <c r="F4" s="327"/>
      <c r="G4" s="327"/>
      <c r="H4" s="327"/>
    </row>
    <row r="5" spans="1:8" s="166" customFormat="1">
      <c r="A5" s="324" t="s">
        <v>164</v>
      </c>
      <c r="B5" s="326" t="s">
        <v>165</v>
      </c>
      <c r="C5" s="322" t="s">
        <v>123</v>
      </c>
      <c r="D5" s="322"/>
      <c r="E5" s="323"/>
      <c r="F5" s="321" t="s">
        <v>777</v>
      </c>
      <c r="G5" s="322"/>
      <c r="H5" s="322"/>
    </row>
    <row r="6" spans="1:8" s="166" customFormat="1">
      <c r="A6" s="325"/>
      <c r="B6" s="325"/>
      <c r="C6" s="3" t="s">
        <v>766</v>
      </c>
      <c r="D6" s="3" t="s">
        <v>18</v>
      </c>
      <c r="E6" s="168" t="s">
        <v>19</v>
      </c>
      <c r="F6" s="169" t="s">
        <v>766</v>
      </c>
      <c r="G6" s="3" t="s">
        <v>18</v>
      </c>
      <c r="H6" s="148" t="s">
        <v>19</v>
      </c>
    </row>
    <row r="7" spans="1:8" ht="15" customHeight="1">
      <c r="A7" s="32" t="s">
        <v>343</v>
      </c>
      <c r="B7" s="6" t="s">
        <v>344</v>
      </c>
      <c r="C7" s="170">
        <v>15164758</v>
      </c>
      <c r="D7" s="170">
        <v>15564393</v>
      </c>
      <c r="E7" s="171">
        <v>15564393</v>
      </c>
      <c r="F7" s="172"/>
      <c r="G7" s="170"/>
      <c r="H7" s="170"/>
    </row>
    <row r="8" spans="1:8" ht="15" customHeight="1">
      <c r="A8" s="5" t="s">
        <v>345</v>
      </c>
      <c r="B8" s="6" t="s">
        <v>346</v>
      </c>
      <c r="C8" s="170">
        <v>11195150</v>
      </c>
      <c r="D8" s="170">
        <v>12016980</v>
      </c>
      <c r="E8" s="171">
        <v>12016980</v>
      </c>
      <c r="F8" s="172"/>
      <c r="G8" s="170"/>
      <c r="H8" s="170"/>
    </row>
    <row r="9" spans="1:8" ht="15" customHeight="1">
      <c r="A9" s="5" t="s">
        <v>347</v>
      </c>
      <c r="B9" s="6" t="s">
        <v>1110</v>
      </c>
      <c r="C9" s="170">
        <v>9038375</v>
      </c>
      <c r="D9" s="170">
        <v>9497682</v>
      </c>
      <c r="E9" s="171">
        <v>9497682</v>
      </c>
      <c r="F9" s="172"/>
      <c r="G9" s="170"/>
      <c r="H9" s="170"/>
    </row>
    <row r="10" spans="1:8" s="299" customFormat="1" ht="15" customHeight="1">
      <c r="A10" s="5" t="s">
        <v>1112</v>
      </c>
      <c r="B10" s="6" t="s">
        <v>1113</v>
      </c>
      <c r="C10" s="170">
        <v>4346680</v>
      </c>
      <c r="D10" s="170">
        <v>1809240</v>
      </c>
      <c r="E10" s="171">
        <v>1809240</v>
      </c>
      <c r="F10" s="172"/>
      <c r="G10" s="170"/>
      <c r="H10" s="170"/>
    </row>
    <row r="11" spans="1:8" ht="15" customHeight="1">
      <c r="A11" s="5" t="s">
        <v>349</v>
      </c>
      <c r="B11" s="6" t="s">
        <v>350</v>
      </c>
      <c r="C11" s="170">
        <v>1800000</v>
      </c>
      <c r="D11" s="170">
        <v>2000000</v>
      </c>
      <c r="E11" s="171">
        <v>2000000</v>
      </c>
      <c r="F11" s="172"/>
      <c r="G11" s="170"/>
      <c r="H11" s="170"/>
    </row>
    <row r="12" spans="1:8" ht="15" customHeight="1">
      <c r="A12" s="5" t="s">
        <v>351</v>
      </c>
      <c r="B12" s="6" t="s">
        <v>352</v>
      </c>
      <c r="C12" s="170"/>
      <c r="D12" s="170">
        <v>704850</v>
      </c>
      <c r="E12" s="171">
        <v>704850</v>
      </c>
      <c r="F12" s="172"/>
      <c r="G12" s="170"/>
      <c r="H12" s="170"/>
    </row>
    <row r="13" spans="1:8" ht="15" customHeight="1">
      <c r="A13" s="5" t="s">
        <v>353</v>
      </c>
      <c r="B13" s="6" t="s">
        <v>354</v>
      </c>
      <c r="C13" s="170"/>
      <c r="D13" s="170">
        <v>110720</v>
      </c>
      <c r="E13" s="171">
        <v>110720</v>
      </c>
      <c r="F13" s="172"/>
      <c r="G13" s="170"/>
      <c r="H13" s="170"/>
    </row>
    <row r="14" spans="1:8" ht="15" customHeight="1">
      <c r="A14" s="7" t="s">
        <v>597</v>
      </c>
      <c r="B14" s="8" t="s">
        <v>355</v>
      </c>
      <c r="C14" s="170">
        <f t="shared" ref="C14:H14" si="0">SUM(C7:C13)</f>
        <v>41544963</v>
      </c>
      <c r="D14" s="170">
        <f t="shared" si="0"/>
        <v>41703865</v>
      </c>
      <c r="E14" s="171">
        <f t="shared" si="0"/>
        <v>41703865</v>
      </c>
      <c r="F14" s="172">
        <f t="shared" si="0"/>
        <v>0</v>
      </c>
      <c r="G14" s="170">
        <f t="shared" si="0"/>
        <v>0</v>
      </c>
      <c r="H14" s="170">
        <f t="shared" si="0"/>
        <v>0</v>
      </c>
    </row>
    <row r="15" spans="1:8" ht="15" customHeight="1">
      <c r="A15" s="5" t="s">
        <v>356</v>
      </c>
      <c r="B15" s="6" t="s">
        <v>357</v>
      </c>
      <c r="C15" s="170"/>
      <c r="D15" s="170"/>
      <c r="E15" s="171"/>
      <c r="F15" s="172"/>
      <c r="G15" s="170"/>
      <c r="H15" s="170"/>
    </row>
    <row r="16" spans="1:8" ht="15" customHeight="1">
      <c r="A16" s="5" t="s">
        <v>358</v>
      </c>
      <c r="B16" s="6" t="s">
        <v>359</v>
      </c>
      <c r="C16" s="170"/>
      <c r="D16" s="170"/>
      <c r="E16" s="171"/>
      <c r="F16" s="172"/>
      <c r="G16" s="170"/>
      <c r="H16" s="170"/>
    </row>
    <row r="17" spans="1:8" ht="15" customHeight="1">
      <c r="A17" s="5" t="s">
        <v>559</v>
      </c>
      <c r="B17" s="6" t="s">
        <v>360</v>
      </c>
      <c r="C17" s="170"/>
      <c r="D17" s="170"/>
      <c r="E17" s="171"/>
      <c r="F17" s="172"/>
      <c r="G17" s="170"/>
      <c r="H17" s="170"/>
    </row>
    <row r="18" spans="1:8" ht="15" customHeight="1">
      <c r="A18" s="5" t="s">
        <v>560</v>
      </c>
      <c r="B18" s="6" t="s">
        <v>361</v>
      </c>
      <c r="C18" s="170"/>
      <c r="D18" s="170"/>
      <c r="E18" s="171"/>
      <c r="F18" s="172"/>
      <c r="G18" s="170"/>
      <c r="H18" s="170"/>
    </row>
    <row r="19" spans="1:8" ht="15" customHeight="1">
      <c r="A19" s="5" t="s">
        <v>561</v>
      </c>
      <c r="B19" s="6" t="s">
        <v>362</v>
      </c>
      <c r="C19" s="170">
        <v>2270100</v>
      </c>
      <c r="D19" s="170">
        <v>3964933</v>
      </c>
      <c r="E19" s="171">
        <v>4582266</v>
      </c>
      <c r="F19" s="172"/>
      <c r="G19" s="170"/>
      <c r="H19" s="170"/>
    </row>
    <row r="20" spans="1:8" ht="15" customHeight="1">
      <c r="A20" s="38" t="s">
        <v>598</v>
      </c>
      <c r="B20" s="44" t="s">
        <v>363</v>
      </c>
      <c r="C20" s="170">
        <f t="shared" ref="C20:H20" si="1">SUM(C14:C19)</f>
        <v>43815063</v>
      </c>
      <c r="D20" s="170">
        <f t="shared" si="1"/>
        <v>45668798</v>
      </c>
      <c r="E20" s="171">
        <f t="shared" si="1"/>
        <v>46286131</v>
      </c>
      <c r="F20" s="172">
        <f t="shared" si="1"/>
        <v>0</v>
      </c>
      <c r="G20" s="170">
        <f t="shared" si="1"/>
        <v>0</v>
      </c>
      <c r="H20" s="170">
        <f t="shared" si="1"/>
        <v>0</v>
      </c>
    </row>
    <row r="21" spans="1:8" ht="15" customHeight="1">
      <c r="A21" s="5" t="s">
        <v>565</v>
      </c>
      <c r="B21" s="6" t="s">
        <v>372</v>
      </c>
      <c r="C21" s="170"/>
      <c r="D21" s="170"/>
      <c r="E21" s="171"/>
      <c r="F21" s="172"/>
      <c r="G21" s="170"/>
      <c r="H21" s="170"/>
    </row>
    <row r="22" spans="1:8" ht="15" customHeight="1">
      <c r="A22" s="5" t="s">
        <v>566</v>
      </c>
      <c r="B22" s="6" t="s">
        <v>373</v>
      </c>
      <c r="C22" s="170"/>
      <c r="D22" s="170"/>
      <c r="E22" s="171"/>
      <c r="F22" s="172"/>
      <c r="G22" s="170"/>
      <c r="H22" s="170"/>
    </row>
    <row r="23" spans="1:8" ht="15" customHeight="1">
      <c r="A23" s="7" t="s">
        <v>600</v>
      </c>
      <c r="B23" s="8" t="s">
        <v>374</v>
      </c>
      <c r="C23" s="170">
        <f t="shared" ref="C23:H23" si="2">SUM(C21:C22)</f>
        <v>0</v>
      </c>
      <c r="D23" s="170">
        <f t="shared" si="2"/>
        <v>0</v>
      </c>
      <c r="E23" s="171">
        <f t="shared" si="2"/>
        <v>0</v>
      </c>
      <c r="F23" s="172">
        <f t="shared" si="2"/>
        <v>0</v>
      </c>
      <c r="G23" s="170">
        <f t="shared" si="2"/>
        <v>0</v>
      </c>
      <c r="H23" s="170">
        <f t="shared" si="2"/>
        <v>0</v>
      </c>
    </row>
    <row r="24" spans="1:8" ht="15" customHeight="1">
      <c r="A24" s="5" t="s">
        <v>567</v>
      </c>
      <c r="B24" s="6" t="s">
        <v>375</v>
      </c>
      <c r="C24" s="170"/>
      <c r="D24" s="170"/>
      <c r="E24" s="171"/>
      <c r="F24" s="172"/>
      <c r="G24" s="170"/>
      <c r="H24" s="170"/>
    </row>
    <row r="25" spans="1:8" ht="15" customHeight="1">
      <c r="A25" s="5" t="s">
        <v>568</v>
      </c>
      <c r="B25" s="6" t="s">
        <v>376</v>
      </c>
      <c r="C25" s="170"/>
      <c r="D25" s="170"/>
      <c r="E25" s="171"/>
      <c r="F25" s="172"/>
      <c r="G25" s="170"/>
      <c r="H25" s="170"/>
    </row>
    <row r="26" spans="1:8" ht="15" customHeight="1">
      <c r="A26" s="5" t="s">
        <v>569</v>
      </c>
      <c r="B26" s="6" t="s">
        <v>377</v>
      </c>
      <c r="C26" s="170">
        <v>900000</v>
      </c>
      <c r="D26" s="170">
        <v>900000</v>
      </c>
      <c r="E26" s="171">
        <v>1440732</v>
      </c>
      <c r="F26" s="172"/>
      <c r="G26" s="170"/>
      <c r="H26" s="170"/>
    </row>
    <row r="27" spans="1:8" ht="15" customHeight="1">
      <c r="A27" s="5" t="s">
        <v>570</v>
      </c>
      <c r="B27" s="6" t="s">
        <v>378</v>
      </c>
      <c r="C27" s="170">
        <v>3300000</v>
      </c>
      <c r="D27" s="170">
        <v>3300000</v>
      </c>
      <c r="E27" s="171">
        <v>7931427</v>
      </c>
      <c r="F27" s="172"/>
      <c r="G27" s="170"/>
      <c r="H27" s="170"/>
    </row>
    <row r="28" spans="1:8" ht="15" customHeight="1">
      <c r="A28" s="5" t="s">
        <v>571</v>
      </c>
      <c r="B28" s="6" t="s">
        <v>381</v>
      </c>
      <c r="C28" s="170"/>
      <c r="D28" s="170"/>
      <c r="E28" s="171"/>
      <c r="F28" s="172"/>
      <c r="G28" s="170"/>
      <c r="H28" s="170"/>
    </row>
    <row r="29" spans="1:8" ht="15" customHeight="1">
      <c r="A29" s="5" t="s">
        <v>382</v>
      </c>
      <c r="B29" s="6" t="s">
        <v>383</v>
      </c>
      <c r="C29" s="170"/>
      <c r="D29" s="170"/>
      <c r="E29" s="171"/>
      <c r="F29" s="172"/>
      <c r="G29" s="170"/>
      <c r="H29" s="170"/>
    </row>
    <row r="30" spans="1:8" ht="15" customHeight="1">
      <c r="A30" s="5" t="s">
        <v>572</v>
      </c>
      <c r="B30" s="6" t="s">
        <v>384</v>
      </c>
      <c r="C30" s="170">
        <v>900000</v>
      </c>
      <c r="D30" s="170">
        <v>900000</v>
      </c>
      <c r="E30" s="171">
        <v>5587</v>
      </c>
      <c r="F30" s="172"/>
      <c r="G30" s="170"/>
      <c r="H30" s="170"/>
    </row>
    <row r="31" spans="1:8" ht="15" customHeight="1">
      <c r="A31" s="5" t="s">
        <v>573</v>
      </c>
      <c r="B31" s="6" t="s">
        <v>389</v>
      </c>
      <c r="C31" s="170"/>
      <c r="D31" s="170"/>
      <c r="E31" s="171"/>
      <c r="F31" s="172"/>
      <c r="G31" s="170"/>
      <c r="H31" s="170"/>
    </row>
    <row r="32" spans="1:8" ht="15" customHeight="1">
      <c r="A32" s="7" t="s">
        <v>601</v>
      </c>
      <c r="B32" s="8" t="s">
        <v>392</v>
      </c>
      <c r="C32" s="170">
        <f t="shared" ref="C32:H32" si="3">SUM(C27:C31)</f>
        <v>4200000</v>
      </c>
      <c r="D32" s="170">
        <f t="shared" si="3"/>
        <v>4200000</v>
      </c>
      <c r="E32" s="171">
        <f t="shared" si="3"/>
        <v>7937014</v>
      </c>
      <c r="F32" s="172">
        <f t="shared" si="3"/>
        <v>0</v>
      </c>
      <c r="G32" s="170">
        <f t="shared" si="3"/>
        <v>0</v>
      </c>
      <c r="H32" s="170">
        <f t="shared" si="3"/>
        <v>0</v>
      </c>
    </row>
    <row r="33" spans="1:8" ht="15" customHeight="1">
      <c r="A33" s="5" t="s">
        <v>574</v>
      </c>
      <c r="B33" s="6" t="s">
        <v>393</v>
      </c>
      <c r="C33" s="170"/>
      <c r="D33" s="170"/>
      <c r="E33" s="171">
        <v>312956</v>
      </c>
      <c r="F33" s="172"/>
      <c r="G33" s="170"/>
      <c r="H33" s="170"/>
    </row>
    <row r="34" spans="1:8" ht="15" customHeight="1">
      <c r="A34" s="38" t="s">
        <v>602</v>
      </c>
      <c r="B34" s="44" t="s">
        <v>394</v>
      </c>
      <c r="C34" s="170">
        <f t="shared" ref="C34:H34" si="4">SUM(C23,C24,C25,C26,C32,C33)</f>
        <v>5100000</v>
      </c>
      <c r="D34" s="170">
        <f t="shared" si="4"/>
        <v>5100000</v>
      </c>
      <c r="E34" s="171">
        <f t="shared" si="4"/>
        <v>9690702</v>
      </c>
      <c r="F34" s="172">
        <f t="shared" si="4"/>
        <v>0</v>
      </c>
      <c r="G34" s="170">
        <f t="shared" si="4"/>
        <v>0</v>
      </c>
      <c r="H34" s="170">
        <f t="shared" si="4"/>
        <v>0</v>
      </c>
    </row>
    <row r="35" spans="1:8" ht="15" customHeight="1">
      <c r="A35" s="13" t="s">
        <v>395</v>
      </c>
      <c r="B35" s="6" t="s">
        <v>396</v>
      </c>
      <c r="C35" s="170"/>
      <c r="D35" s="170"/>
      <c r="E35" s="171"/>
      <c r="F35" s="172"/>
      <c r="G35" s="170"/>
      <c r="H35" s="170"/>
    </row>
    <row r="36" spans="1:8" ht="15" customHeight="1">
      <c r="A36" s="13" t="s">
        <v>575</v>
      </c>
      <c r="B36" s="6" t="s">
        <v>397</v>
      </c>
      <c r="C36" s="170"/>
      <c r="D36" s="170"/>
      <c r="E36" s="171">
        <v>407804</v>
      </c>
      <c r="F36" s="172"/>
      <c r="G36" s="170"/>
      <c r="H36" s="170"/>
    </row>
    <row r="37" spans="1:8" ht="15" customHeight="1">
      <c r="A37" s="13" t="s">
        <v>576</v>
      </c>
      <c r="B37" s="6" t="s">
        <v>398</v>
      </c>
      <c r="C37" s="170"/>
      <c r="D37" s="170"/>
      <c r="E37" s="171"/>
      <c r="F37" s="172"/>
      <c r="G37" s="170"/>
      <c r="H37" s="170"/>
    </row>
    <row r="38" spans="1:8" ht="15" customHeight="1">
      <c r="A38" s="13" t="s">
        <v>577</v>
      </c>
      <c r="B38" s="6" t="s">
        <v>399</v>
      </c>
      <c r="C38" s="170">
        <v>1000000</v>
      </c>
      <c r="D38" s="170">
        <v>1000000</v>
      </c>
      <c r="E38" s="171">
        <v>960220</v>
      </c>
      <c r="F38" s="172"/>
      <c r="G38" s="170"/>
      <c r="H38" s="170"/>
    </row>
    <row r="39" spans="1:8" ht="15" customHeight="1">
      <c r="A39" s="13" t="s">
        <v>400</v>
      </c>
      <c r="B39" s="6" t="s">
        <v>401</v>
      </c>
      <c r="C39" s="170">
        <v>1860404</v>
      </c>
      <c r="D39" s="170">
        <v>1860404</v>
      </c>
      <c r="E39" s="171">
        <v>1229383</v>
      </c>
      <c r="F39" s="172"/>
      <c r="G39" s="170"/>
      <c r="H39" s="170"/>
    </row>
    <row r="40" spans="1:8" ht="15" customHeight="1">
      <c r="A40" s="13" t="s">
        <v>402</v>
      </c>
      <c r="B40" s="6" t="s">
        <v>403</v>
      </c>
      <c r="C40" s="170"/>
      <c r="D40" s="170"/>
      <c r="E40" s="171"/>
      <c r="F40" s="172"/>
      <c r="G40" s="170"/>
      <c r="H40" s="170"/>
    </row>
    <row r="41" spans="1:8" ht="15" customHeight="1">
      <c r="A41" s="13" t="s">
        <v>404</v>
      </c>
      <c r="B41" s="6" t="s">
        <v>405</v>
      </c>
      <c r="C41" s="170"/>
      <c r="D41" s="170"/>
      <c r="E41" s="171"/>
      <c r="F41" s="172"/>
      <c r="G41" s="170"/>
      <c r="H41" s="170"/>
    </row>
    <row r="42" spans="1:8" ht="15" customHeight="1">
      <c r="A42" s="13" t="s">
        <v>578</v>
      </c>
      <c r="B42" s="6" t="s">
        <v>406</v>
      </c>
      <c r="C42" s="170">
        <v>0</v>
      </c>
      <c r="D42" s="170"/>
      <c r="E42" s="171">
        <v>19</v>
      </c>
      <c r="F42" s="172"/>
      <c r="G42" s="170"/>
      <c r="H42" s="170"/>
    </row>
    <row r="43" spans="1:8" ht="15" customHeight="1">
      <c r="A43" s="13" t="s">
        <v>579</v>
      </c>
      <c r="B43" s="6" t="s">
        <v>407</v>
      </c>
      <c r="C43" s="170"/>
      <c r="D43" s="170"/>
      <c r="E43" s="171"/>
      <c r="F43" s="172"/>
      <c r="G43" s="170"/>
      <c r="H43" s="170"/>
    </row>
    <row r="44" spans="1:8" ht="15" customHeight="1">
      <c r="A44" s="13" t="s">
        <v>580</v>
      </c>
      <c r="B44" s="6" t="s">
        <v>778</v>
      </c>
      <c r="C44" s="170">
        <v>390804</v>
      </c>
      <c r="D44" s="170">
        <v>390804</v>
      </c>
      <c r="E44" s="171">
        <v>170749</v>
      </c>
      <c r="F44" s="172"/>
      <c r="G44" s="170"/>
      <c r="H44" s="170">
        <v>1</v>
      </c>
    </row>
    <row r="45" spans="1:8" ht="15" customHeight="1">
      <c r="A45" s="43" t="s">
        <v>603</v>
      </c>
      <c r="B45" s="44" t="s">
        <v>408</v>
      </c>
      <c r="C45" s="170">
        <f t="shared" ref="C45:H45" si="5">SUM(C35:C44)</f>
        <v>3251208</v>
      </c>
      <c r="D45" s="170">
        <f t="shared" si="5"/>
        <v>3251208</v>
      </c>
      <c r="E45" s="171">
        <f t="shared" si="5"/>
        <v>2768175</v>
      </c>
      <c r="F45" s="172">
        <f t="shared" si="5"/>
        <v>0</v>
      </c>
      <c r="G45" s="170">
        <f t="shared" si="5"/>
        <v>0</v>
      </c>
      <c r="H45" s="170">
        <f t="shared" si="5"/>
        <v>1</v>
      </c>
    </row>
    <row r="46" spans="1:8" ht="15" customHeight="1">
      <c r="A46" s="13" t="s">
        <v>417</v>
      </c>
      <c r="B46" s="6" t="s">
        <v>418</v>
      </c>
      <c r="C46" s="170"/>
      <c r="D46" s="170"/>
      <c r="E46" s="171"/>
      <c r="F46" s="172"/>
      <c r="G46" s="170"/>
      <c r="H46" s="170"/>
    </row>
    <row r="47" spans="1:8" ht="15" customHeight="1">
      <c r="A47" s="5" t="s">
        <v>584</v>
      </c>
      <c r="B47" s="6" t="s">
        <v>419</v>
      </c>
      <c r="C47" s="170"/>
      <c r="D47" s="170"/>
      <c r="E47" s="171"/>
      <c r="F47" s="172"/>
      <c r="G47" s="170"/>
      <c r="H47" s="170"/>
    </row>
    <row r="48" spans="1:8" ht="15" customHeight="1">
      <c r="A48" s="13" t="s">
        <v>585</v>
      </c>
      <c r="B48" s="6" t="s">
        <v>1103</v>
      </c>
      <c r="C48" s="170"/>
      <c r="D48" s="170"/>
      <c r="E48" s="171"/>
      <c r="F48" s="172"/>
      <c r="G48" s="170"/>
      <c r="H48" s="170"/>
    </row>
    <row r="49" spans="1:8" ht="15" customHeight="1">
      <c r="A49" s="38" t="s">
        <v>605</v>
      </c>
      <c r="B49" s="44" t="s">
        <v>421</v>
      </c>
      <c r="C49" s="170"/>
      <c r="D49" s="170">
        <f>SUM(D46:D48)</f>
        <v>0</v>
      </c>
      <c r="E49" s="171"/>
      <c r="F49" s="172">
        <f>SUM(F46:F48)</f>
        <v>0</v>
      </c>
      <c r="G49" s="170">
        <f>SUM(G46:G48)</f>
        <v>0</v>
      </c>
      <c r="H49" s="170">
        <f>SUM(H46:H48)</f>
        <v>0</v>
      </c>
    </row>
    <row r="50" spans="1:8" ht="15" customHeight="1">
      <c r="A50" s="94" t="s">
        <v>670</v>
      </c>
      <c r="B50" s="96"/>
      <c r="C50" s="173">
        <f t="shared" ref="C50:H50" si="6">SUM(C20,C34,C45,C49)</f>
        <v>52166271</v>
      </c>
      <c r="D50" s="173">
        <f t="shared" si="6"/>
        <v>54020006</v>
      </c>
      <c r="E50" s="174">
        <f t="shared" si="6"/>
        <v>58745008</v>
      </c>
      <c r="F50" s="175">
        <f t="shared" si="6"/>
        <v>0</v>
      </c>
      <c r="G50" s="173">
        <f t="shared" si="6"/>
        <v>0</v>
      </c>
      <c r="H50" s="173">
        <f t="shared" si="6"/>
        <v>1</v>
      </c>
    </row>
    <row r="51" spans="1:8" ht="15" customHeight="1">
      <c r="A51" s="5" t="s">
        <v>364</v>
      </c>
      <c r="B51" s="6" t="s">
        <v>365</v>
      </c>
      <c r="C51" s="170">
        <v>6627463</v>
      </c>
      <c r="D51" s="170"/>
      <c r="E51" s="171"/>
      <c r="F51" s="172"/>
      <c r="G51" s="170"/>
      <c r="H51" s="170"/>
    </row>
    <row r="52" spans="1:8" ht="15" customHeight="1">
      <c r="A52" s="5" t="s">
        <v>366</v>
      </c>
      <c r="B52" s="6" t="s">
        <v>367</v>
      </c>
      <c r="C52" s="170"/>
      <c r="D52" s="170"/>
      <c r="E52" s="171"/>
      <c r="F52" s="172"/>
      <c r="G52" s="170"/>
      <c r="H52" s="170"/>
    </row>
    <row r="53" spans="1:8" ht="15" customHeight="1">
      <c r="A53" s="5" t="s">
        <v>562</v>
      </c>
      <c r="B53" s="6" t="s">
        <v>368</v>
      </c>
      <c r="C53" s="170"/>
      <c r="D53" s="170"/>
      <c r="E53" s="171"/>
      <c r="F53" s="172"/>
      <c r="G53" s="170"/>
      <c r="H53" s="170"/>
    </row>
    <row r="54" spans="1:8" ht="15" customHeight="1">
      <c r="A54" s="5" t="s">
        <v>563</v>
      </c>
      <c r="B54" s="6" t="s">
        <v>369</v>
      </c>
      <c r="C54" s="170"/>
      <c r="D54" s="170"/>
      <c r="E54" s="171"/>
      <c r="F54" s="172"/>
      <c r="G54" s="170"/>
      <c r="H54" s="170"/>
    </row>
    <row r="55" spans="1:8" ht="15" customHeight="1">
      <c r="A55" s="5" t="s">
        <v>564</v>
      </c>
      <c r="B55" s="6" t="s">
        <v>370</v>
      </c>
      <c r="C55" s="170">
        <v>63434843</v>
      </c>
      <c r="D55" s="170">
        <v>63434843</v>
      </c>
      <c r="E55" s="171">
        <v>68678564</v>
      </c>
      <c r="F55" s="172"/>
      <c r="G55" s="170"/>
      <c r="H55" s="170"/>
    </row>
    <row r="56" spans="1:8" ht="15" customHeight="1">
      <c r="A56" s="38" t="s">
        <v>599</v>
      </c>
      <c r="B56" s="44" t="s">
        <v>371</v>
      </c>
      <c r="C56" s="170">
        <f t="shared" ref="C56:H56" si="7">SUM(C51:C55)</f>
        <v>70062306</v>
      </c>
      <c r="D56" s="170">
        <f t="shared" si="7"/>
        <v>63434843</v>
      </c>
      <c r="E56" s="171">
        <f t="shared" si="7"/>
        <v>68678564</v>
      </c>
      <c r="F56" s="172">
        <f t="shared" si="7"/>
        <v>0</v>
      </c>
      <c r="G56" s="170">
        <f t="shared" si="7"/>
        <v>0</v>
      </c>
      <c r="H56" s="170">
        <f t="shared" si="7"/>
        <v>0</v>
      </c>
    </row>
    <row r="57" spans="1:8" ht="15" customHeight="1">
      <c r="A57" s="13" t="s">
        <v>581</v>
      </c>
      <c r="B57" s="6" t="s">
        <v>409</v>
      </c>
      <c r="C57" s="170"/>
      <c r="D57" s="170"/>
      <c r="E57" s="171"/>
      <c r="F57" s="172"/>
      <c r="G57" s="170"/>
      <c r="H57" s="170"/>
    </row>
    <row r="58" spans="1:8" ht="15" customHeight="1">
      <c r="A58" s="13" t="s">
        <v>582</v>
      </c>
      <c r="B58" s="6" t="s">
        <v>410</v>
      </c>
      <c r="C58" s="170"/>
      <c r="D58" s="170"/>
      <c r="E58" s="171"/>
      <c r="F58" s="172"/>
      <c r="G58" s="170"/>
      <c r="H58" s="170"/>
    </row>
    <row r="59" spans="1:8" ht="15" customHeight="1">
      <c r="A59" s="13" t="s">
        <v>411</v>
      </c>
      <c r="B59" s="6" t="s">
        <v>412</v>
      </c>
      <c r="C59" s="170"/>
      <c r="D59" s="170"/>
      <c r="E59" s="171"/>
      <c r="F59" s="172"/>
      <c r="G59" s="170"/>
      <c r="H59" s="170"/>
    </row>
    <row r="60" spans="1:8" ht="15" customHeight="1">
      <c r="A60" s="13" t="s">
        <v>583</v>
      </c>
      <c r="B60" s="6" t="s">
        <v>413</v>
      </c>
      <c r="C60" s="170">
        <v>1050000</v>
      </c>
      <c r="D60" s="170">
        <v>1050000</v>
      </c>
      <c r="E60" s="171">
        <v>1050000</v>
      </c>
      <c r="F60" s="172"/>
      <c r="G60" s="170"/>
      <c r="H60" s="170"/>
    </row>
    <row r="61" spans="1:8" ht="15" customHeight="1">
      <c r="A61" s="13" t="s">
        <v>414</v>
      </c>
      <c r="B61" s="6" t="s">
        <v>415</v>
      </c>
      <c r="C61" s="170"/>
      <c r="D61" s="170"/>
      <c r="E61" s="171"/>
      <c r="F61" s="172"/>
      <c r="G61" s="170"/>
      <c r="H61" s="170"/>
    </row>
    <row r="62" spans="1:8" ht="15" customHeight="1">
      <c r="A62" s="38" t="s">
        <v>604</v>
      </c>
      <c r="B62" s="44" t="s">
        <v>416</v>
      </c>
      <c r="C62" s="170">
        <f t="shared" ref="C62:H62" si="8">SUM(C57:C61)</f>
        <v>1050000</v>
      </c>
      <c r="D62" s="170">
        <f t="shared" si="8"/>
        <v>1050000</v>
      </c>
      <c r="E62" s="171">
        <f t="shared" si="8"/>
        <v>1050000</v>
      </c>
      <c r="F62" s="172">
        <f t="shared" si="8"/>
        <v>0</v>
      </c>
      <c r="G62" s="170">
        <f t="shared" si="8"/>
        <v>0</v>
      </c>
      <c r="H62" s="170">
        <f t="shared" si="8"/>
        <v>0</v>
      </c>
    </row>
    <row r="63" spans="1:8" ht="15" customHeight="1">
      <c r="A63" s="13" t="s">
        <v>422</v>
      </c>
      <c r="B63" s="6" t="s">
        <v>423</v>
      </c>
      <c r="C63" s="170"/>
      <c r="D63" s="170"/>
      <c r="E63" s="171"/>
      <c r="F63" s="172"/>
      <c r="G63" s="170"/>
      <c r="H63" s="170"/>
    </row>
    <row r="64" spans="1:8" ht="15" customHeight="1">
      <c r="A64" s="5" t="s">
        <v>586</v>
      </c>
      <c r="B64" s="6" t="s">
        <v>779</v>
      </c>
      <c r="C64" s="170">
        <v>126000</v>
      </c>
      <c r="D64" s="170">
        <v>126000</v>
      </c>
      <c r="E64" s="171">
        <v>126000</v>
      </c>
      <c r="F64" s="172"/>
      <c r="G64" s="170"/>
      <c r="H64" s="170"/>
    </row>
    <row r="65" spans="1:8" ht="15" customHeight="1">
      <c r="A65" s="13" t="s">
        <v>587</v>
      </c>
      <c r="B65" s="6" t="s">
        <v>780</v>
      </c>
      <c r="C65" s="170"/>
      <c r="D65" s="170"/>
      <c r="E65" s="171"/>
      <c r="F65" s="172"/>
      <c r="G65" s="170"/>
      <c r="H65" s="170"/>
    </row>
    <row r="66" spans="1:8" ht="15" customHeight="1">
      <c r="A66" s="38" t="s">
        <v>607</v>
      </c>
      <c r="B66" s="44" t="s">
        <v>425</v>
      </c>
      <c r="C66" s="170">
        <f t="shared" ref="C66:H66" si="9">SUM(C63:C65)</f>
        <v>126000</v>
      </c>
      <c r="D66" s="170">
        <f t="shared" si="9"/>
        <v>126000</v>
      </c>
      <c r="E66" s="171">
        <f t="shared" si="9"/>
        <v>126000</v>
      </c>
      <c r="F66" s="172">
        <f t="shared" si="9"/>
        <v>0</v>
      </c>
      <c r="G66" s="170">
        <f t="shared" si="9"/>
        <v>0</v>
      </c>
      <c r="H66" s="170">
        <f t="shared" si="9"/>
        <v>0</v>
      </c>
    </row>
    <row r="67" spans="1:8" ht="15" customHeight="1">
      <c r="A67" s="94" t="s">
        <v>669</v>
      </c>
      <c r="B67" s="96"/>
      <c r="C67" s="173">
        <f t="shared" ref="C67:H67" si="10">SUM(C66,C62,C56)</f>
        <v>71238306</v>
      </c>
      <c r="D67" s="173">
        <f t="shared" si="10"/>
        <v>64610843</v>
      </c>
      <c r="E67" s="174">
        <f t="shared" si="10"/>
        <v>69854564</v>
      </c>
      <c r="F67" s="175">
        <f t="shared" si="10"/>
        <v>0</v>
      </c>
      <c r="G67" s="173">
        <f t="shared" si="10"/>
        <v>0</v>
      </c>
      <c r="H67" s="173">
        <f t="shared" si="10"/>
        <v>0</v>
      </c>
    </row>
    <row r="68" spans="1:8" ht="15.75">
      <c r="A68" s="102" t="s">
        <v>606</v>
      </c>
      <c r="B68" s="97" t="s">
        <v>426</v>
      </c>
      <c r="C68" s="176">
        <f t="shared" ref="C68:H68" si="11">SUM(C67,C50)</f>
        <v>123404577</v>
      </c>
      <c r="D68" s="176">
        <f t="shared" si="11"/>
        <v>118630849</v>
      </c>
      <c r="E68" s="177">
        <f t="shared" si="11"/>
        <v>128599572</v>
      </c>
      <c r="F68" s="178">
        <f t="shared" si="11"/>
        <v>0</v>
      </c>
      <c r="G68" s="176">
        <f t="shared" si="11"/>
        <v>0</v>
      </c>
      <c r="H68" s="176">
        <f t="shared" si="11"/>
        <v>1</v>
      </c>
    </row>
    <row r="69" spans="1:8" ht="15.75">
      <c r="A69" s="104" t="s">
        <v>719</v>
      </c>
      <c r="B69" s="105"/>
      <c r="C69" s="179"/>
      <c r="D69" s="179"/>
      <c r="E69" s="180"/>
      <c r="F69" s="181"/>
      <c r="G69" s="179"/>
      <c r="H69" s="179"/>
    </row>
    <row r="70" spans="1:8" ht="15.75">
      <c r="A70" s="104" t="s">
        <v>720</v>
      </c>
      <c r="B70" s="105"/>
      <c r="C70" s="179"/>
      <c r="D70" s="179"/>
      <c r="E70" s="180"/>
      <c r="F70" s="181"/>
      <c r="G70" s="179"/>
      <c r="H70" s="179"/>
    </row>
    <row r="71" spans="1:8">
      <c r="A71" s="36" t="s">
        <v>588</v>
      </c>
      <c r="B71" s="5" t="s">
        <v>427</v>
      </c>
      <c r="C71" s="170"/>
      <c r="D71" s="170"/>
      <c r="E71" s="171"/>
      <c r="F71" s="172"/>
      <c r="G71" s="170"/>
      <c r="H71" s="170"/>
    </row>
    <row r="72" spans="1:8">
      <c r="A72" s="13" t="s">
        <v>428</v>
      </c>
      <c r="B72" s="5" t="s">
        <v>429</v>
      </c>
      <c r="C72" s="170"/>
      <c r="D72" s="170"/>
      <c r="E72" s="171"/>
      <c r="F72" s="172"/>
      <c r="G72" s="170"/>
      <c r="H72" s="170"/>
    </row>
    <row r="73" spans="1:8">
      <c r="A73" s="36" t="s">
        <v>589</v>
      </c>
      <c r="B73" s="5" t="s">
        <v>430</v>
      </c>
      <c r="C73" s="170"/>
      <c r="D73" s="170"/>
      <c r="E73" s="171"/>
      <c r="F73" s="172"/>
      <c r="G73" s="170"/>
      <c r="H73" s="170"/>
    </row>
    <row r="74" spans="1:8">
      <c r="A74" s="15" t="s">
        <v>608</v>
      </c>
      <c r="B74" s="7" t="s">
        <v>431</v>
      </c>
      <c r="C74" s="170">
        <f t="shared" ref="C74:H74" si="12">SUM(C71:C73)</f>
        <v>0</v>
      </c>
      <c r="D74" s="170">
        <f t="shared" si="12"/>
        <v>0</v>
      </c>
      <c r="E74" s="171">
        <f t="shared" si="12"/>
        <v>0</v>
      </c>
      <c r="F74" s="172">
        <f t="shared" si="12"/>
        <v>0</v>
      </c>
      <c r="G74" s="170">
        <f t="shared" si="12"/>
        <v>0</v>
      </c>
      <c r="H74" s="170">
        <f t="shared" si="12"/>
        <v>0</v>
      </c>
    </row>
    <row r="75" spans="1:8">
      <c r="A75" s="13" t="s">
        <v>590</v>
      </c>
      <c r="B75" s="5" t="s">
        <v>432</v>
      </c>
      <c r="C75" s="170"/>
      <c r="D75" s="170"/>
      <c r="E75" s="171"/>
      <c r="F75" s="172"/>
      <c r="G75" s="170"/>
      <c r="H75" s="170"/>
    </row>
    <row r="76" spans="1:8">
      <c r="A76" s="36" t="s">
        <v>433</v>
      </c>
      <c r="B76" s="5" t="s">
        <v>434</v>
      </c>
      <c r="C76" s="170"/>
      <c r="D76" s="170"/>
      <c r="E76" s="171"/>
      <c r="F76" s="172"/>
      <c r="G76" s="170"/>
      <c r="H76" s="170"/>
    </row>
    <row r="77" spans="1:8">
      <c r="A77" s="13" t="s">
        <v>591</v>
      </c>
      <c r="B77" s="5" t="s">
        <v>435</v>
      </c>
      <c r="C77" s="170"/>
      <c r="D77" s="170"/>
      <c r="E77" s="171"/>
      <c r="F77" s="172"/>
      <c r="G77" s="170"/>
      <c r="H77" s="170"/>
    </row>
    <row r="78" spans="1:8">
      <c r="A78" s="36" t="s">
        <v>436</v>
      </c>
      <c r="B78" s="5" t="s">
        <v>437</v>
      </c>
      <c r="C78" s="170"/>
      <c r="D78" s="170"/>
      <c r="E78" s="171"/>
      <c r="F78" s="172"/>
      <c r="G78" s="170"/>
      <c r="H78" s="170"/>
    </row>
    <row r="79" spans="1:8">
      <c r="A79" s="14" t="s">
        <v>609</v>
      </c>
      <c r="B79" s="7" t="s">
        <v>438</v>
      </c>
      <c r="C79" s="170">
        <f t="shared" ref="C79:H79" si="13">SUM(C75:C78)</f>
        <v>0</v>
      </c>
      <c r="D79" s="170">
        <f t="shared" si="13"/>
        <v>0</v>
      </c>
      <c r="E79" s="171">
        <f t="shared" si="13"/>
        <v>0</v>
      </c>
      <c r="F79" s="172">
        <f t="shared" si="13"/>
        <v>0</v>
      </c>
      <c r="G79" s="170">
        <f t="shared" si="13"/>
        <v>0</v>
      </c>
      <c r="H79" s="170">
        <f t="shared" si="13"/>
        <v>0</v>
      </c>
    </row>
    <row r="80" spans="1:8">
      <c r="A80" s="5" t="s">
        <v>717</v>
      </c>
      <c r="B80" s="5" t="s">
        <v>439</v>
      </c>
      <c r="C80" s="170">
        <v>12009678</v>
      </c>
      <c r="D80" s="170">
        <v>11707053</v>
      </c>
      <c r="E80" s="171">
        <v>7281012</v>
      </c>
      <c r="F80" s="172">
        <v>597554</v>
      </c>
      <c r="G80" s="170">
        <v>590730</v>
      </c>
      <c r="H80" s="170">
        <v>725944</v>
      </c>
    </row>
    <row r="81" spans="1:8">
      <c r="A81" s="5" t="s">
        <v>718</v>
      </c>
      <c r="B81" s="5" t="s">
        <v>439</v>
      </c>
      <c r="C81" s="170"/>
      <c r="D81" s="170"/>
      <c r="E81" s="171"/>
      <c r="F81" s="172"/>
      <c r="G81" s="170"/>
      <c r="H81" s="170"/>
    </row>
    <row r="82" spans="1:8">
      <c r="A82" s="5" t="s">
        <v>715</v>
      </c>
      <c r="B82" s="5" t="s">
        <v>440</v>
      </c>
      <c r="C82" s="170"/>
      <c r="D82" s="170"/>
      <c r="E82" s="171"/>
      <c r="F82" s="172"/>
      <c r="G82" s="170"/>
      <c r="H82" s="170"/>
    </row>
    <row r="83" spans="1:8">
      <c r="A83" s="5" t="s">
        <v>716</v>
      </c>
      <c r="B83" s="5" t="s">
        <v>440</v>
      </c>
      <c r="C83" s="170"/>
      <c r="D83" s="170"/>
      <c r="E83" s="171"/>
      <c r="F83" s="172"/>
      <c r="G83" s="170"/>
      <c r="H83" s="170"/>
    </row>
    <row r="84" spans="1:8">
      <c r="A84" s="7" t="s">
        <v>610</v>
      </c>
      <c r="B84" s="7" t="s">
        <v>441</v>
      </c>
      <c r="C84" s="170">
        <f t="shared" ref="C84:H84" si="14">SUM(C80:C83)</f>
        <v>12009678</v>
      </c>
      <c r="D84" s="170">
        <f t="shared" si="14"/>
        <v>11707053</v>
      </c>
      <c r="E84" s="171">
        <f t="shared" si="14"/>
        <v>7281012</v>
      </c>
      <c r="F84" s="172">
        <f t="shared" si="14"/>
        <v>597554</v>
      </c>
      <c r="G84" s="170">
        <f t="shared" si="14"/>
        <v>590730</v>
      </c>
      <c r="H84" s="170">
        <f t="shared" si="14"/>
        <v>725944</v>
      </c>
    </row>
    <row r="85" spans="1:8">
      <c r="A85" s="36" t="s">
        <v>442</v>
      </c>
      <c r="B85" s="5" t="s">
        <v>443</v>
      </c>
      <c r="C85" s="170">
        <v>0</v>
      </c>
      <c r="D85" s="170"/>
      <c r="E85" s="171">
        <v>1689230</v>
      </c>
      <c r="F85" s="172"/>
      <c r="G85" s="170"/>
      <c r="H85" s="170"/>
    </row>
    <row r="86" spans="1:8">
      <c r="A86" s="36" t="s">
        <v>444</v>
      </c>
      <c r="B86" s="5" t="s">
        <v>445</v>
      </c>
      <c r="C86" s="170"/>
      <c r="D86" s="170"/>
      <c r="E86" s="171"/>
      <c r="F86" s="172"/>
      <c r="G86" s="170"/>
      <c r="H86" s="170"/>
    </row>
    <row r="87" spans="1:8">
      <c r="A87" s="36" t="s">
        <v>446</v>
      </c>
      <c r="B87" s="5" t="s">
        <v>447</v>
      </c>
      <c r="C87" s="170"/>
      <c r="D87" s="170"/>
      <c r="E87" s="171"/>
      <c r="F87" s="172">
        <v>15936526</v>
      </c>
      <c r="G87" s="170">
        <v>15936526</v>
      </c>
      <c r="H87" s="170">
        <v>13050657</v>
      </c>
    </row>
    <row r="88" spans="1:8">
      <c r="A88" s="36" t="s">
        <v>448</v>
      </c>
      <c r="B88" s="5" t="s">
        <v>449</v>
      </c>
      <c r="C88" s="170"/>
      <c r="D88" s="170"/>
      <c r="E88" s="171"/>
      <c r="F88" s="172"/>
      <c r="G88" s="170"/>
      <c r="H88" s="170"/>
    </row>
    <row r="89" spans="1:8">
      <c r="A89" s="13" t="s">
        <v>592</v>
      </c>
      <c r="B89" s="5" t="s">
        <v>450</v>
      </c>
      <c r="C89" s="170"/>
      <c r="D89" s="170"/>
      <c r="E89" s="171"/>
      <c r="F89" s="172"/>
      <c r="G89" s="170"/>
      <c r="H89" s="170"/>
    </row>
    <row r="90" spans="1:8">
      <c r="A90" s="15" t="s">
        <v>611</v>
      </c>
      <c r="B90" s="7" t="s">
        <v>452</v>
      </c>
      <c r="C90" s="170">
        <f t="shared" ref="C90:H90" si="15">SUM(C84,C79,C74,C85:C89)</f>
        <v>12009678</v>
      </c>
      <c r="D90" s="170">
        <f t="shared" si="15"/>
        <v>11707053</v>
      </c>
      <c r="E90" s="171">
        <f t="shared" si="15"/>
        <v>8970242</v>
      </c>
      <c r="F90" s="172">
        <f t="shared" si="15"/>
        <v>16534080</v>
      </c>
      <c r="G90" s="170">
        <f t="shared" si="15"/>
        <v>16527256</v>
      </c>
      <c r="H90" s="170">
        <f t="shared" si="15"/>
        <v>13776601</v>
      </c>
    </row>
    <row r="91" spans="1:8">
      <c r="A91" s="13" t="s">
        <v>453</v>
      </c>
      <c r="B91" s="5" t="s">
        <v>454</v>
      </c>
      <c r="C91" s="170"/>
      <c r="D91" s="170"/>
      <c r="E91" s="171"/>
      <c r="F91" s="172"/>
      <c r="G91" s="170"/>
      <c r="H91" s="170"/>
    </row>
    <row r="92" spans="1:8">
      <c r="A92" s="13" t="s">
        <v>455</v>
      </c>
      <c r="B92" s="5" t="s">
        <v>456</v>
      </c>
      <c r="C92" s="170"/>
      <c r="D92" s="170"/>
      <c r="E92" s="171"/>
      <c r="F92" s="172"/>
      <c r="G92" s="170"/>
      <c r="H92" s="170"/>
    </row>
    <row r="93" spans="1:8">
      <c r="A93" s="36" t="s">
        <v>457</v>
      </c>
      <c r="B93" s="5" t="s">
        <v>458</v>
      </c>
      <c r="C93" s="170"/>
      <c r="D93" s="170"/>
      <c r="E93" s="171"/>
      <c r="F93" s="172"/>
      <c r="G93" s="170"/>
      <c r="H93" s="170"/>
    </row>
    <row r="94" spans="1:8">
      <c r="A94" s="36" t="s">
        <v>593</v>
      </c>
      <c r="B94" s="5" t="s">
        <v>459</v>
      </c>
      <c r="C94" s="170"/>
      <c r="D94" s="170"/>
      <c r="E94" s="171"/>
      <c r="F94" s="172"/>
      <c r="G94" s="170"/>
      <c r="H94" s="170"/>
    </row>
    <row r="95" spans="1:8">
      <c r="A95" s="14" t="s">
        <v>612</v>
      </c>
      <c r="B95" s="7" t="s">
        <v>460</v>
      </c>
      <c r="C95" s="170">
        <f t="shared" ref="C95:H95" si="16">SUM(C91:C94)</f>
        <v>0</v>
      </c>
      <c r="D95" s="170">
        <f t="shared" si="16"/>
        <v>0</v>
      </c>
      <c r="E95" s="171">
        <f t="shared" si="16"/>
        <v>0</v>
      </c>
      <c r="F95" s="172">
        <f t="shared" si="16"/>
        <v>0</v>
      </c>
      <c r="G95" s="170">
        <f t="shared" si="16"/>
        <v>0</v>
      </c>
      <c r="H95" s="170">
        <f t="shared" si="16"/>
        <v>0</v>
      </c>
    </row>
    <row r="96" spans="1:8">
      <c r="A96" s="15" t="s">
        <v>461</v>
      </c>
      <c r="B96" s="7" t="s">
        <v>462</v>
      </c>
      <c r="C96" s="170"/>
      <c r="D96" s="170"/>
      <c r="E96" s="171"/>
      <c r="F96" s="172"/>
      <c r="G96" s="170"/>
      <c r="H96" s="170"/>
    </row>
    <row r="97" spans="1:8" ht="15.75">
      <c r="A97" s="100" t="s">
        <v>613</v>
      </c>
      <c r="B97" s="101" t="s">
        <v>463</v>
      </c>
      <c r="C97" s="176">
        <f t="shared" ref="C97:H97" si="17">SUM(C95,C90,C96)</f>
        <v>12009678</v>
      </c>
      <c r="D97" s="176">
        <f t="shared" si="17"/>
        <v>11707053</v>
      </c>
      <c r="E97" s="177">
        <f t="shared" si="17"/>
        <v>8970242</v>
      </c>
      <c r="F97" s="178">
        <f t="shared" si="17"/>
        <v>16534080</v>
      </c>
      <c r="G97" s="176">
        <f t="shared" si="17"/>
        <v>16527256</v>
      </c>
      <c r="H97" s="176">
        <f t="shared" si="17"/>
        <v>13776601</v>
      </c>
    </row>
    <row r="98" spans="1:8" ht="15.75">
      <c r="A98" s="107" t="s">
        <v>595</v>
      </c>
      <c r="B98" s="112"/>
      <c r="C98" s="182">
        <f t="shared" ref="C98:H98" si="18">SUM(C97,C68)</f>
        <v>135414255</v>
      </c>
      <c r="D98" s="182">
        <f t="shared" si="18"/>
        <v>130337902</v>
      </c>
      <c r="E98" s="183">
        <f t="shared" si="18"/>
        <v>137569814</v>
      </c>
      <c r="F98" s="184">
        <f t="shared" si="18"/>
        <v>16534080</v>
      </c>
      <c r="G98" s="182">
        <f t="shared" si="18"/>
        <v>16527256</v>
      </c>
      <c r="H98" s="182">
        <f t="shared" si="18"/>
        <v>13776602</v>
      </c>
    </row>
  </sheetData>
  <mergeCells count="8">
    <mergeCell ref="A5:A6"/>
    <mergeCell ref="B5:B6"/>
    <mergeCell ref="C5:E5"/>
    <mergeCell ref="F5:H5"/>
    <mergeCell ref="A1:H1"/>
    <mergeCell ref="A2:H2"/>
    <mergeCell ref="E3:H3"/>
    <mergeCell ref="E4:H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65" orientation="portrait" horizontalDpi="300" verticalDpi="300" r:id="rId1"/>
  <headerFooter>
    <oddHeader>&amp;C5/2021.(V.26.) önkormányzati rendelete 5. számú melléklete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G97"/>
  <sheetViews>
    <sheetView view="pageLayout" topLeftCell="A72" zoomScaleNormal="100" workbookViewId="0">
      <selection activeCell="E97" sqref="E97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ht="24" customHeight="1">
      <c r="A1" s="304" t="s">
        <v>1116</v>
      </c>
      <c r="B1" s="305"/>
      <c r="C1" s="305"/>
      <c r="D1" s="305"/>
      <c r="E1" s="305"/>
    </row>
    <row r="2" spans="1:7" ht="24" customHeight="1">
      <c r="A2" s="307" t="s">
        <v>798</v>
      </c>
      <c r="B2" s="305"/>
      <c r="C2" s="305"/>
      <c r="D2" s="305"/>
      <c r="E2" s="305"/>
      <c r="G2" s="72"/>
    </row>
    <row r="3" spans="1:7" ht="18">
      <c r="A3" s="42"/>
      <c r="B3" s="334"/>
      <c r="C3" s="334"/>
      <c r="D3" s="334"/>
      <c r="E3" s="334"/>
    </row>
    <row r="4" spans="1:7">
      <c r="A4" s="82" t="s">
        <v>753</v>
      </c>
    </row>
    <row r="5" spans="1:7" ht="25.5">
      <c r="A5" s="2" t="s">
        <v>164</v>
      </c>
      <c r="B5" s="3" t="s">
        <v>6</v>
      </c>
      <c r="C5" s="3" t="s">
        <v>766</v>
      </c>
      <c r="D5" s="3" t="s">
        <v>18</v>
      </c>
      <c r="E5" s="81" t="s">
        <v>19</v>
      </c>
    </row>
    <row r="6" spans="1:7" ht="15" customHeight="1">
      <c r="A6" s="32" t="s">
        <v>343</v>
      </c>
      <c r="B6" s="6" t="s">
        <v>344</v>
      </c>
      <c r="C6" s="170">
        <f>'5.melléklet'!C7+'5.melléklet'!F7</f>
        <v>15164758</v>
      </c>
      <c r="D6" s="170">
        <f>'5.melléklet'!D7+'5.melléklet'!G7</f>
        <v>15564393</v>
      </c>
      <c r="E6" s="170">
        <f>'5.melléklet'!E7+'5.melléklet'!H7</f>
        <v>15564393</v>
      </c>
    </row>
    <row r="7" spans="1:7" ht="15" customHeight="1">
      <c r="A7" s="5" t="s">
        <v>345</v>
      </c>
      <c r="B7" s="6" t="s">
        <v>346</v>
      </c>
      <c r="C7" s="170">
        <f>'5.melléklet'!C8+'5.melléklet'!F8</f>
        <v>11195150</v>
      </c>
      <c r="D7" s="170">
        <f>'5.melléklet'!D8+'5.melléklet'!G8</f>
        <v>12016980</v>
      </c>
      <c r="E7" s="170">
        <f>'5.melléklet'!E8+'5.melléklet'!H8</f>
        <v>12016980</v>
      </c>
    </row>
    <row r="8" spans="1:7" ht="15" customHeight="1">
      <c r="A8" s="5" t="s">
        <v>1111</v>
      </c>
      <c r="B8" s="6" t="s">
        <v>1110</v>
      </c>
      <c r="C8" s="170">
        <f>'5.melléklet'!C9+'5.melléklet'!F9</f>
        <v>9038375</v>
      </c>
      <c r="D8" s="170">
        <f>'5.melléklet'!D9+'5.melléklet'!G9</f>
        <v>9497682</v>
      </c>
      <c r="E8" s="170">
        <f>'5.melléklet'!E9+'5.melléklet'!H9</f>
        <v>9497682</v>
      </c>
    </row>
    <row r="9" spans="1:7" s="299" customFormat="1" ht="15" customHeight="1">
      <c r="A9" s="5" t="s">
        <v>1114</v>
      </c>
      <c r="B9" s="6" t="s">
        <v>1113</v>
      </c>
      <c r="C9" s="170">
        <f>'5.melléklet'!C10+'5.melléklet'!F10</f>
        <v>4346680</v>
      </c>
      <c r="D9" s="170">
        <f>'5.melléklet'!D10+'5.melléklet'!G10</f>
        <v>1809240</v>
      </c>
      <c r="E9" s="170">
        <f>'5.melléklet'!E10+'5.melléklet'!H10</f>
        <v>1809240</v>
      </c>
    </row>
    <row r="10" spans="1:7" ht="15" customHeight="1">
      <c r="A10" s="5" t="s">
        <v>349</v>
      </c>
      <c r="B10" s="6" t="s">
        <v>350</v>
      </c>
      <c r="C10" s="170">
        <f>'5.melléklet'!C11+'5.melléklet'!F11</f>
        <v>1800000</v>
      </c>
      <c r="D10" s="170">
        <f>'5.melléklet'!D11+'5.melléklet'!G11</f>
        <v>2000000</v>
      </c>
      <c r="E10" s="170">
        <f>'5.melléklet'!E11+'5.melléklet'!H11</f>
        <v>2000000</v>
      </c>
    </row>
    <row r="11" spans="1:7" ht="15" customHeight="1">
      <c r="A11" s="5" t="s">
        <v>351</v>
      </c>
      <c r="B11" s="6" t="s">
        <v>352</v>
      </c>
      <c r="C11" s="170">
        <f>'5.melléklet'!C12+'5.melléklet'!F12</f>
        <v>0</v>
      </c>
      <c r="D11" s="170">
        <f>'5.melléklet'!D12+'5.melléklet'!G12</f>
        <v>704850</v>
      </c>
      <c r="E11" s="170">
        <f>'5.melléklet'!E12+'5.melléklet'!H12</f>
        <v>704850</v>
      </c>
    </row>
    <row r="12" spans="1:7" ht="15" customHeight="1">
      <c r="A12" s="5" t="s">
        <v>353</v>
      </c>
      <c r="B12" s="6" t="s">
        <v>354</v>
      </c>
      <c r="C12" s="170">
        <f>'5.melléklet'!C13+'5.melléklet'!F13</f>
        <v>0</v>
      </c>
      <c r="D12" s="170">
        <f>'5.melléklet'!D13+'5.melléklet'!G13</f>
        <v>110720</v>
      </c>
      <c r="E12" s="170">
        <f>'5.melléklet'!E13+'5.melléklet'!H13</f>
        <v>110720</v>
      </c>
    </row>
    <row r="13" spans="1:7" ht="15" customHeight="1">
      <c r="A13" s="7" t="s">
        <v>597</v>
      </c>
      <c r="B13" s="8" t="s">
        <v>355</v>
      </c>
      <c r="C13" s="170">
        <f>SUM(C6:C12)</f>
        <v>41544963</v>
      </c>
      <c r="D13" s="170">
        <f>SUM(D6:D12)</f>
        <v>41703865</v>
      </c>
      <c r="E13" s="170">
        <f>SUM(E6:E12)</f>
        <v>41703865</v>
      </c>
    </row>
    <row r="14" spans="1:7" ht="15" customHeight="1">
      <c r="A14" s="5" t="s">
        <v>356</v>
      </c>
      <c r="B14" s="6" t="s">
        <v>357</v>
      </c>
      <c r="C14" s="170">
        <f>'5.melléklet'!C15+'5.melléklet'!F15</f>
        <v>0</v>
      </c>
      <c r="D14" s="170">
        <f>'5.melléklet'!D15+'5.melléklet'!G15</f>
        <v>0</v>
      </c>
      <c r="E14" s="170">
        <f>'5.melléklet'!E15+'5.melléklet'!H15</f>
        <v>0</v>
      </c>
    </row>
    <row r="15" spans="1:7" ht="15" customHeight="1">
      <c r="A15" s="5" t="s">
        <v>358</v>
      </c>
      <c r="B15" s="6" t="s">
        <v>359</v>
      </c>
      <c r="C15" s="170">
        <f>'5.melléklet'!C16+'5.melléklet'!F16</f>
        <v>0</v>
      </c>
      <c r="D15" s="170">
        <f>'5.melléklet'!D16+'5.melléklet'!G16</f>
        <v>0</v>
      </c>
      <c r="E15" s="170">
        <f>'5.melléklet'!E16+'5.melléklet'!H16</f>
        <v>0</v>
      </c>
    </row>
    <row r="16" spans="1:7" ht="15" customHeight="1">
      <c r="A16" s="5" t="s">
        <v>559</v>
      </c>
      <c r="B16" s="6" t="s">
        <v>360</v>
      </c>
      <c r="C16" s="170">
        <f>'5.melléklet'!C17+'5.melléklet'!F17</f>
        <v>0</v>
      </c>
      <c r="D16" s="170">
        <f>'5.melléklet'!D17+'5.melléklet'!G17</f>
        <v>0</v>
      </c>
      <c r="E16" s="170">
        <f>'5.melléklet'!E17+'5.melléklet'!H17</f>
        <v>0</v>
      </c>
    </row>
    <row r="17" spans="1:5" ht="15" customHeight="1">
      <c r="A17" s="5" t="s">
        <v>560</v>
      </c>
      <c r="B17" s="6" t="s">
        <v>361</v>
      </c>
      <c r="C17" s="170">
        <f>'5.melléklet'!C18+'5.melléklet'!F18</f>
        <v>0</v>
      </c>
      <c r="D17" s="170">
        <f>'5.melléklet'!D18+'5.melléklet'!G18</f>
        <v>0</v>
      </c>
      <c r="E17" s="170">
        <f>'5.melléklet'!E18+'5.melléklet'!H18</f>
        <v>0</v>
      </c>
    </row>
    <row r="18" spans="1:5" ht="15" customHeight="1">
      <c r="A18" s="5" t="s">
        <v>561</v>
      </c>
      <c r="B18" s="6" t="s">
        <v>362</v>
      </c>
      <c r="C18" s="170">
        <f>'5.melléklet'!C19+'5.melléklet'!F19</f>
        <v>2270100</v>
      </c>
      <c r="D18" s="170">
        <f>'5.melléklet'!D19+'5.melléklet'!G19</f>
        <v>3964933</v>
      </c>
      <c r="E18" s="170">
        <f>'5.melléklet'!E19+'5.melléklet'!H19</f>
        <v>4582266</v>
      </c>
    </row>
    <row r="19" spans="1:5" ht="15" customHeight="1">
      <c r="A19" s="38" t="s">
        <v>598</v>
      </c>
      <c r="B19" s="44" t="s">
        <v>363</v>
      </c>
      <c r="C19" s="170">
        <f>SUM(C13:C18)</f>
        <v>43815063</v>
      </c>
      <c r="D19" s="170">
        <f>SUM(D13:D18)</f>
        <v>45668798</v>
      </c>
      <c r="E19" s="170">
        <f>SUM(E13:E18)</f>
        <v>46286131</v>
      </c>
    </row>
    <row r="20" spans="1:5" ht="15" customHeight="1">
      <c r="A20" s="5" t="s">
        <v>565</v>
      </c>
      <c r="B20" s="6" t="s">
        <v>372</v>
      </c>
      <c r="C20" s="170">
        <f>'5.melléklet'!C21+'5.melléklet'!F21</f>
        <v>0</v>
      </c>
      <c r="D20" s="170">
        <f>'5.melléklet'!D21+'5.melléklet'!G21</f>
        <v>0</v>
      </c>
      <c r="E20" s="170">
        <f>'5.melléklet'!E21+'5.melléklet'!H21</f>
        <v>0</v>
      </c>
    </row>
    <row r="21" spans="1:5" ht="15" customHeight="1">
      <c r="A21" s="5" t="s">
        <v>566</v>
      </c>
      <c r="B21" s="6" t="s">
        <v>373</v>
      </c>
      <c r="C21" s="170">
        <f>'5.melléklet'!C22+'5.melléklet'!F22</f>
        <v>0</v>
      </c>
      <c r="D21" s="170">
        <f>'5.melléklet'!D22+'5.melléklet'!G22</f>
        <v>0</v>
      </c>
      <c r="E21" s="170">
        <f>'5.melléklet'!E22+'5.melléklet'!H22</f>
        <v>0</v>
      </c>
    </row>
    <row r="22" spans="1:5" ht="15" customHeight="1">
      <c r="A22" s="7" t="s">
        <v>600</v>
      </c>
      <c r="B22" s="8" t="s">
        <v>374</v>
      </c>
      <c r="C22" s="170">
        <f>SUM(C20:C21)</f>
        <v>0</v>
      </c>
      <c r="D22" s="170">
        <f>SUM(D20:D21)</f>
        <v>0</v>
      </c>
      <c r="E22" s="170">
        <f>SUM(E20:E21)</f>
        <v>0</v>
      </c>
    </row>
    <row r="23" spans="1:5" ht="15" customHeight="1">
      <c r="A23" s="5" t="s">
        <v>567</v>
      </c>
      <c r="B23" s="6" t="s">
        <v>375</v>
      </c>
      <c r="C23" s="170">
        <f>'5.melléklet'!C24+'5.melléklet'!F24</f>
        <v>0</v>
      </c>
      <c r="D23" s="170">
        <f>'5.melléklet'!D24+'5.melléklet'!G24</f>
        <v>0</v>
      </c>
      <c r="E23" s="170">
        <f>'5.melléklet'!E24+'5.melléklet'!H24</f>
        <v>0</v>
      </c>
    </row>
    <row r="24" spans="1:5" ht="15" customHeight="1">
      <c r="A24" s="5" t="s">
        <v>568</v>
      </c>
      <c r="B24" s="6" t="s">
        <v>376</v>
      </c>
      <c r="C24" s="170">
        <f>'5.melléklet'!C25+'5.melléklet'!F25</f>
        <v>0</v>
      </c>
      <c r="D24" s="170">
        <f>'5.melléklet'!D25+'5.melléklet'!G25</f>
        <v>0</v>
      </c>
      <c r="E24" s="170">
        <f>'5.melléklet'!E25+'5.melléklet'!H25</f>
        <v>0</v>
      </c>
    </row>
    <row r="25" spans="1:5" ht="15" customHeight="1">
      <c r="A25" s="5" t="s">
        <v>569</v>
      </c>
      <c r="B25" s="6" t="s">
        <v>377</v>
      </c>
      <c r="C25" s="170">
        <f>'5.melléklet'!C26+'5.melléklet'!F26</f>
        <v>900000</v>
      </c>
      <c r="D25" s="170">
        <f>'5.melléklet'!D26+'5.melléklet'!G26</f>
        <v>900000</v>
      </c>
      <c r="E25" s="170">
        <f>'5.melléklet'!E26+'5.melléklet'!H26</f>
        <v>1440732</v>
      </c>
    </row>
    <row r="26" spans="1:5" ht="15" customHeight="1">
      <c r="A26" s="5" t="s">
        <v>570</v>
      </c>
      <c r="B26" s="6" t="s">
        <v>378</v>
      </c>
      <c r="C26" s="170">
        <f>'5.melléklet'!C27+'5.melléklet'!F27</f>
        <v>3300000</v>
      </c>
      <c r="D26" s="170">
        <f>'5.melléklet'!D27+'5.melléklet'!G27</f>
        <v>3300000</v>
      </c>
      <c r="E26" s="170">
        <f>'5.melléklet'!E27+'5.melléklet'!H27</f>
        <v>7931427</v>
      </c>
    </row>
    <row r="27" spans="1:5" ht="15" customHeight="1">
      <c r="A27" s="5" t="s">
        <v>571</v>
      </c>
      <c r="B27" s="6" t="s">
        <v>381</v>
      </c>
      <c r="C27" s="170">
        <f>'5.melléklet'!C28+'5.melléklet'!F28</f>
        <v>0</v>
      </c>
      <c r="D27" s="170">
        <f>'5.melléklet'!D28+'5.melléklet'!G28</f>
        <v>0</v>
      </c>
      <c r="E27" s="170">
        <f>'5.melléklet'!E28+'5.melléklet'!H28</f>
        <v>0</v>
      </c>
    </row>
    <row r="28" spans="1:5" ht="15" customHeight="1">
      <c r="A28" s="5" t="s">
        <v>382</v>
      </c>
      <c r="B28" s="6" t="s">
        <v>383</v>
      </c>
      <c r="C28" s="170">
        <f>'5.melléklet'!C29+'5.melléklet'!F29</f>
        <v>0</v>
      </c>
      <c r="D28" s="170">
        <f>'5.melléklet'!D29+'5.melléklet'!G29</f>
        <v>0</v>
      </c>
      <c r="E28" s="170">
        <f>'5.melléklet'!E29+'5.melléklet'!H29</f>
        <v>0</v>
      </c>
    </row>
    <row r="29" spans="1:5" ht="15" customHeight="1">
      <c r="A29" s="5" t="s">
        <v>572</v>
      </c>
      <c r="B29" s="6" t="s">
        <v>384</v>
      </c>
      <c r="C29" s="170">
        <f>'5.melléklet'!C30+'5.melléklet'!F30</f>
        <v>900000</v>
      </c>
      <c r="D29" s="170">
        <f>'5.melléklet'!D30+'5.melléklet'!G30</f>
        <v>900000</v>
      </c>
      <c r="E29" s="170">
        <f>'5.melléklet'!E30+'5.melléklet'!H30</f>
        <v>5587</v>
      </c>
    </row>
    <row r="30" spans="1:5" ht="15" customHeight="1">
      <c r="A30" s="5" t="s">
        <v>573</v>
      </c>
      <c r="B30" s="6" t="s">
        <v>389</v>
      </c>
      <c r="C30" s="170">
        <f>'5.melléklet'!C31+'5.melléklet'!F31</f>
        <v>0</v>
      </c>
      <c r="D30" s="170">
        <f>'5.melléklet'!D31+'5.melléklet'!G31</f>
        <v>0</v>
      </c>
      <c r="E30" s="170">
        <f>'5.melléklet'!E31+'5.melléklet'!H31</f>
        <v>0</v>
      </c>
    </row>
    <row r="31" spans="1:5" ht="15" customHeight="1">
      <c r="A31" s="7" t="s">
        <v>601</v>
      </c>
      <c r="B31" s="8" t="s">
        <v>392</v>
      </c>
      <c r="C31" s="170">
        <f>SUM(C26:C30)</f>
        <v>4200000</v>
      </c>
      <c r="D31" s="170">
        <f>SUM(D26:D30)</f>
        <v>4200000</v>
      </c>
      <c r="E31" s="170">
        <f>SUM(E26:E30)</f>
        <v>7937014</v>
      </c>
    </row>
    <row r="32" spans="1:5" ht="15" customHeight="1">
      <c r="A32" s="5" t="s">
        <v>574</v>
      </c>
      <c r="B32" s="6" t="s">
        <v>393</v>
      </c>
      <c r="C32" s="170">
        <f>'5.melléklet'!C33+'5.melléklet'!F33</f>
        <v>0</v>
      </c>
      <c r="D32" s="170">
        <f>'5.melléklet'!D33+'5.melléklet'!G33</f>
        <v>0</v>
      </c>
      <c r="E32" s="170">
        <f>'5.melléklet'!E33+'5.melléklet'!H33</f>
        <v>312956</v>
      </c>
    </row>
    <row r="33" spans="1:5" ht="15" customHeight="1">
      <c r="A33" s="38" t="s">
        <v>602</v>
      </c>
      <c r="B33" s="44" t="s">
        <v>394</v>
      </c>
      <c r="C33" s="170">
        <f>SUM(C22,C23,C24,C25,C31,C32)</f>
        <v>5100000</v>
      </c>
      <c r="D33" s="170">
        <f>SUM(D22,D23,D24,D25,D31,D32)</f>
        <v>5100000</v>
      </c>
      <c r="E33" s="170">
        <f>SUM(E22,E23,E24,E25,E31,E32)</f>
        <v>9690702</v>
      </c>
    </row>
    <row r="34" spans="1:5" ht="15" customHeight="1">
      <c r="A34" s="13" t="s">
        <v>395</v>
      </c>
      <c r="B34" s="6" t="s">
        <v>396</v>
      </c>
      <c r="C34" s="170">
        <f>'5.melléklet'!C35+'5.melléklet'!F35</f>
        <v>0</v>
      </c>
      <c r="D34" s="170">
        <f>'5.melléklet'!D35+'5.melléklet'!G35</f>
        <v>0</v>
      </c>
      <c r="E34" s="170">
        <f>'5.melléklet'!E35+'5.melléklet'!H35</f>
        <v>0</v>
      </c>
    </row>
    <row r="35" spans="1:5" ht="15" customHeight="1">
      <c r="A35" s="13" t="s">
        <v>575</v>
      </c>
      <c r="B35" s="6" t="s">
        <v>397</v>
      </c>
      <c r="C35" s="170">
        <f>'5.melléklet'!C36+'5.melléklet'!F36</f>
        <v>0</v>
      </c>
      <c r="D35" s="170">
        <f>'5.melléklet'!D36+'5.melléklet'!G36</f>
        <v>0</v>
      </c>
      <c r="E35" s="170">
        <f>'5.melléklet'!E36+'5.melléklet'!H36</f>
        <v>407804</v>
      </c>
    </row>
    <row r="36" spans="1:5" ht="15" customHeight="1">
      <c r="A36" s="13" t="s">
        <v>576</v>
      </c>
      <c r="B36" s="6" t="s">
        <v>398</v>
      </c>
      <c r="C36" s="170">
        <f>'5.melléklet'!C37+'5.melléklet'!F37</f>
        <v>0</v>
      </c>
      <c r="D36" s="170">
        <f>'5.melléklet'!D37+'5.melléklet'!G37</f>
        <v>0</v>
      </c>
      <c r="E36" s="170">
        <f>'5.melléklet'!E37+'5.melléklet'!H37</f>
        <v>0</v>
      </c>
    </row>
    <row r="37" spans="1:5" ht="15" customHeight="1">
      <c r="A37" s="13" t="s">
        <v>577</v>
      </c>
      <c r="B37" s="6" t="s">
        <v>399</v>
      </c>
      <c r="C37" s="170">
        <f>'5.melléklet'!C38+'5.melléklet'!F38</f>
        <v>1000000</v>
      </c>
      <c r="D37" s="170">
        <f>'5.melléklet'!D38+'5.melléklet'!G38</f>
        <v>1000000</v>
      </c>
      <c r="E37" s="170">
        <f>'5.melléklet'!E38+'5.melléklet'!H38</f>
        <v>960220</v>
      </c>
    </row>
    <row r="38" spans="1:5" ht="15" customHeight="1">
      <c r="A38" s="13" t="s">
        <v>400</v>
      </c>
      <c r="B38" s="6" t="s">
        <v>401</v>
      </c>
      <c r="C38" s="170">
        <f>'5.melléklet'!C39+'5.melléklet'!F39</f>
        <v>1860404</v>
      </c>
      <c r="D38" s="170">
        <f>'5.melléklet'!D39+'5.melléklet'!G39</f>
        <v>1860404</v>
      </c>
      <c r="E38" s="170">
        <f>'5.melléklet'!E39+'5.melléklet'!H39</f>
        <v>1229383</v>
      </c>
    </row>
    <row r="39" spans="1:5" ht="15" customHeight="1">
      <c r="A39" s="13" t="s">
        <v>402</v>
      </c>
      <c r="B39" s="6" t="s">
        <v>403</v>
      </c>
      <c r="C39" s="170">
        <f>'5.melléklet'!C40+'5.melléklet'!F40</f>
        <v>0</v>
      </c>
      <c r="D39" s="170">
        <f>'5.melléklet'!D40+'5.melléklet'!G40</f>
        <v>0</v>
      </c>
      <c r="E39" s="170">
        <f>'5.melléklet'!E40+'5.melléklet'!H40</f>
        <v>0</v>
      </c>
    </row>
    <row r="40" spans="1:5" ht="15" customHeight="1">
      <c r="A40" s="13" t="s">
        <v>404</v>
      </c>
      <c r="B40" s="6" t="s">
        <v>405</v>
      </c>
      <c r="C40" s="170">
        <f>'5.melléklet'!C41+'5.melléklet'!F41</f>
        <v>0</v>
      </c>
      <c r="D40" s="170">
        <f>'5.melléklet'!D41+'5.melléklet'!G41</f>
        <v>0</v>
      </c>
      <c r="E40" s="170">
        <f>'5.melléklet'!E41+'5.melléklet'!H41</f>
        <v>0</v>
      </c>
    </row>
    <row r="41" spans="1:5" ht="15" customHeight="1">
      <c r="A41" s="13" t="s">
        <v>578</v>
      </c>
      <c r="B41" s="6" t="s">
        <v>406</v>
      </c>
      <c r="C41" s="170">
        <f>'5.melléklet'!C42+'5.melléklet'!F42</f>
        <v>0</v>
      </c>
      <c r="D41" s="170">
        <f>'5.melléklet'!D42+'5.melléklet'!G42</f>
        <v>0</v>
      </c>
      <c r="E41" s="170">
        <f>'5.melléklet'!E42+'5.melléklet'!H42</f>
        <v>19</v>
      </c>
    </row>
    <row r="42" spans="1:5" ht="15" customHeight="1">
      <c r="A42" s="13" t="s">
        <v>579</v>
      </c>
      <c r="B42" s="6" t="s">
        <v>407</v>
      </c>
      <c r="C42" s="170">
        <f>'5.melléklet'!C43+'5.melléklet'!F43</f>
        <v>0</v>
      </c>
      <c r="D42" s="170">
        <f>'5.melléklet'!D43+'5.melléklet'!G43</f>
        <v>0</v>
      </c>
      <c r="E42" s="170">
        <f>'5.melléklet'!E43+'5.melléklet'!H43</f>
        <v>0</v>
      </c>
    </row>
    <row r="43" spans="1:5" ht="15" customHeight="1">
      <c r="A43" s="13" t="s">
        <v>580</v>
      </c>
      <c r="B43" s="6" t="s">
        <v>778</v>
      </c>
      <c r="C43" s="170">
        <f>'5.melléklet'!C44+'5.melléklet'!F44</f>
        <v>390804</v>
      </c>
      <c r="D43" s="170">
        <f>'5.melléklet'!D44+'5.melléklet'!G44</f>
        <v>390804</v>
      </c>
      <c r="E43" s="170">
        <f>'5.melléklet'!E44+'5.melléklet'!H44</f>
        <v>170750</v>
      </c>
    </row>
    <row r="44" spans="1:5" ht="15" customHeight="1">
      <c r="A44" s="43" t="s">
        <v>603</v>
      </c>
      <c r="B44" s="44" t="s">
        <v>408</v>
      </c>
      <c r="C44" s="170">
        <f>SUM(C34:C43)</f>
        <v>3251208</v>
      </c>
      <c r="D44" s="170">
        <f>SUM(D34:D43)</f>
        <v>3251208</v>
      </c>
      <c r="E44" s="170">
        <f>SUM(E34:E43)</f>
        <v>2768176</v>
      </c>
    </row>
    <row r="45" spans="1:5" ht="15" customHeight="1">
      <c r="A45" s="13" t="s">
        <v>417</v>
      </c>
      <c r="B45" s="6" t="s">
        <v>418</v>
      </c>
      <c r="C45" s="170">
        <f>'5.melléklet'!C46+'5.melléklet'!F46</f>
        <v>0</v>
      </c>
      <c r="D45" s="170">
        <f>'5.melléklet'!D46+'5.melléklet'!G46</f>
        <v>0</v>
      </c>
      <c r="E45" s="170">
        <f>'5.melléklet'!E46+'5.melléklet'!H46</f>
        <v>0</v>
      </c>
    </row>
    <row r="46" spans="1:5" ht="15" customHeight="1">
      <c r="A46" s="5" t="s">
        <v>584</v>
      </c>
      <c r="B46" s="6" t="s">
        <v>419</v>
      </c>
      <c r="C46" s="170">
        <f>'5.melléklet'!C47+'5.melléklet'!F47</f>
        <v>0</v>
      </c>
      <c r="D46" s="170">
        <f>'5.melléklet'!D47+'5.melléklet'!G47</f>
        <v>0</v>
      </c>
      <c r="E46" s="170">
        <f>'5.melléklet'!E47+'5.melléklet'!H47</f>
        <v>0</v>
      </c>
    </row>
    <row r="47" spans="1:5" ht="15" customHeight="1">
      <c r="A47" s="13" t="s">
        <v>585</v>
      </c>
      <c r="B47" s="6" t="s">
        <v>420</v>
      </c>
      <c r="C47" s="170">
        <f>'5.melléklet'!C48+'5.melléklet'!F48</f>
        <v>0</v>
      </c>
      <c r="D47" s="170">
        <f>'5.melléklet'!D48+'5.melléklet'!G48</f>
        <v>0</v>
      </c>
      <c r="E47" s="170">
        <f>'5.melléklet'!E48+'5.melléklet'!H48</f>
        <v>0</v>
      </c>
    </row>
    <row r="48" spans="1:5" ht="15" customHeight="1">
      <c r="A48" s="38" t="s">
        <v>605</v>
      </c>
      <c r="B48" s="44" t="s">
        <v>421</v>
      </c>
      <c r="C48" s="170">
        <f>SUM(C45:C47)</f>
        <v>0</v>
      </c>
      <c r="D48" s="170">
        <f>SUM(D45:D47)</f>
        <v>0</v>
      </c>
      <c r="E48" s="170">
        <f>SUM(E45:E47)</f>
        <v>0</v>
      </c>
    </row>
    <row r="49" spans="1:5" ht="15" customHeight="1">
      <c r="A49" s="94" t="s">
        <v>670</v>
      </c>
      <c r="B49" s="96"/>
      <c r="C49" s="173">
        <f>SUM(C19,C33,C44,C48)</f>
        <v>52166271</v>
      </c>
      <c r="D49" s="173">
        <f>SUM(D19,D33,D44,D48)</f>
        <v>54020006</v>
      </c>
      <c r="E49" s="173">
        <f>SUM(E19,E33,E44,E48)</f>
        <v>58745009</v>
      </c>
    </row>
    <row r="50" spans="1:5" ht="15" customHeight="1">
      <c r="A50" s="5" t="s">
        <v>364</v>
      </c>
      <c r="B50" s="6" t="s">
        <v>365</v>
      </c>
      <c r="C50" s="170">
        <f>'5.melléklet'!C51+'5.melléklet'!F51</f>
        <v>6627463</v>
      </c>
      <c r="D50" s="170">
        <f>'5.melléklet'!D51+'5.melléklet'!G51</f>
        <v>0</v>
      </c>
      <c r="E50" s="170">
        <f>'5.melléklet'!E51+'5.melléklet'!H51</f>
        <v>0</v>
      </c>
    </row>
    <row r="51" spans="1:5" ht="15" customHeight="1">
      <c r="A51" s="5" t="s">
        <v>366</v>
      </c>
      <c r="B51" s="6" t="s">
        <v>367</v>
      </c>
      <c r="C51" s="170">
        <f>'5.melléklet'!C52+'5.melléklet'!F52</f>
        <v>0</v>
      </c>
      <c r="D51" s="170">
        <f>'5.melléklet'!D52+'5.melléklet'!G52</f>
        <v>0</v>
      </c>
      <c r="E51" s="170">
        <f>'5.melléklet'!E52+'5.melléklet'!H52</f>
        <v>0</v>
      </c>
    </row>
    <row r="52" spans="1:5" ht="15" customHeight="1">
      <c r="A52" s="5" t="s">
        <v>562</v>
      </c>
      <c r="B52" s="6" t="s">
        <v>368</v>
      </c>
      <c r="C52" s="170">
        <f>'5.melléklet'!C53+'5.melléklet'!F53</f>
        <v>0</v>
      </c>
      <c r="D52" s="170">
        <f>'5.melléklet'!D53+'5.melléklet'!G53</f>
        <v>0</v>
      </c>
      <c r="E52" s="170">
        <f>'5.melléklet'!E53+'5.melléklet'!H53</f>
        <v>0</v>
      </c>
    </row>
    <row r="53" spans="1:5" ht="15" customHeight="1">
      <c r="A53" s="5" t="s">
        <v>563</v>
      </c>
      <c r="B53" s="6" t="s">
        <v>369</v>
      </c>
      <c r="C53" s="170">
        <f>'5.melléklet'!C54+'5.melléklet'!F54</f>
        <v>0</v>
      </c>
      <c r="D53" s="170">
        <f>'5.melléklet'!D54+'5.melléklet'!G54</f>
        <v>0</v>
      </c>
      <c r="E53" s="170">
        <f>'5.melléklet'!E54+'5.melléklet'!H54</f>
        <v>0</v>
      </c>
    </row>
    <row r="54" spans="1:5" ht="15" customHeight="1">
      <c r="A54" s="5" t="s">
        <v>564</v>
      </c>
      <c r="B54" s="6" t="s">
        <v>370</v>
      </c>
      <c r="C54" s="170">
        <f>'5.melléklet'!C55+'5.melléklet'!F55</f>
        <v>63434843</v>
      </c>
      <c r="D54" s="170">
        <f>'5.melléklet'!D55+'5.melléklet'!G55</f>
        <v>63434843</v>
      </c>
      <c r="E54" s="170">
        <f>'5.melléklet'!E55+'5.melléklet'!H55</f>
        <v>68678564</v>
      </c>
    </row>
    <row r="55" spans="1:5" ht="15" customHeight="1">
      <c r="A55" s="38" t="s">
        <v>599</v>
      </c>
      <c r="B55" s="44" t="s">
        <v>371</v>
      </c>
      <c r="C55" s="170">
        <f>SUM(C50:C54)</f>
        <v>70062306</v>
      </c>
      <c r="D55" s="170">
        <f>SUM(D50:D54)</f>
        <v>63434843</v>
      </c>
      <c r="E55" s="170">
        <f>SUM(E50:E54)</f>
        <v>68678564</v>
      </c>
    </row>
    <row r="56" spans="1:5" ht="15" customHeight="1">
      <c r="A56" s="13" t="s">
        <v>581</v>
      </c>
      <c r="B56" s="6" t="s">
        <v>409</v>
      </c>
      <c r="C56" s="170">
        <f>'5.melléklet'!C57+'5.melléklet'!F57</f>
        <v>0</v>
      </c>
      <c r="D56" s="170">
        <f>'5.melléklet'!D57+'5.melléklet'!G57</f>
        <v>0</v>
      </c>
      <c r="E56" s="170">
        <f>'5.melléklet'!E57+'5.melléklet'!H57</f>
        <v>0</v>
      </c>
    </row>
    <row r="57" spans="1:5" ht="15" customHeight="1">
      <c r="A57" s="13" t="s">
        <v>582</v>
      </c>
      <c r="B57" s="6" t="s">
        <v>410</v>
      </c>
      <c r="C57" s="170">
        <f>'5.melléklet'!C58+'5.melléklet'!F58</f>
        <v>0</v>
      </c>
      <c r="D57" s="170">
        <f>'5.melléklet'!D58+'5.melléklet'!G58</f>
        <v>0</v>
      </c>
      <c r="E57" s="170">
        <f>'5.melléklet'!E58+'5.melléklet'!H58</f>
        <v>0</v>
      </c>
    </row>
    <row r="58" spans="1:5" ht="15" customHeight="1">
      <c r="A58" s="13" t="s">
        <v>411</v>
      </c>
      <c r="B58" s="6" t="s">
        <v>412</v>
      </c>
      <c r="C58" s="170">
        <f>'5.melléklet'!C59+'5.melléklet'!F59</f>
        <v>0</v>
      </c>
      <c r="D58" s="170">
        <f>'5.melléklet'!D59+'5.melléklet'!G59</f>
        <v>0</v>
      </c>
      <c r="E58" s="170">
        <f>'5.melléklet'!E59+'5.melléklet'!H59</f>
        <v>0</v>
      </c>
    </row>
    <row r="59" spans="1:5" ht="15" customHeight="1">
      <c r="A59" s="13" t="s">
        <v>583</v>
      </c>
      <c r="B59" s="6" t="s">
        <v>413</v>
      </c>
      <c r="C59" s="170">
        <f>'5.melléklet'!C60+'5.melléklet'!F60</f>
        <v>1050000</v>
      </c>
      <c r="D59" s="170">
        <f>'5.melléklet'!D60+'5.melléklet'!G60</f>
        <v>1050000</v>
      </c>
      <c r="E59" s="170">
        <f>'5.melléklet'!E60+'5.melléklet'!H60</f>
        <v>1050000</v>
      </c>
    </row>
    <row r="60" spans="1:5" ht="15" customHeight="1">
      <c r="A60" s="13" t="s">
        <v>414</v>
      </c>
      <c r="B60" s="6" t="s">
        <v>415</v>
      </c>
      <c r="C60" s="170">
        <f>'5.melléklet'!C61+'5.melléklet'!F61</f>
        <v>0</v>
      </c>
      <c r="D60" s="170">
        <f>'5.melléklet'!D61+'5.melléklet'!G61</f>
        <v>0</v>
      </c>
      <c r="E60" s="170">
        <f>'5.melléklet'!E61+'5.melléklet'!H61</f>
        <v>0</v>
      </c>
    </row>
    <row r="61" spans="1:5" ht="15" customHeight="1">
      <c r="A61" s="38" t="s">
        <v>604</v>
      </c>
      <c r="B61" s="44" t="s">
        <v>416</v>
      </c>
      <c r="C61" s="170">
        <f>SUM(C56:C60)</f>
        <v>1050000</v>
      </c>
      <c r="D61" s="170">
        <f>SUM(D56:D60)</f>
        <v>1050000</v>
      </c>
      <c r="E61" s="170">
        <f>SUM(E56:E60)</f>
        <v>1050000</v>
      </c>
    </row>
    <row r="62" spans="1:5" ht="15" customHeight="1">
      <c r="A62" s="13" t="s">
        <v>422</v>
      </c>
      <c r="B62" s="6" t="s">
        <v>423</v>
      </c>
      <c r="C62" s="170">
        <f>'5.melléklet'!C63+'5.melléklet'!F63</f>
        <v>0</v>
      </c>
      <c r="D62" s="170">
        <f>'5.melléklet'!D63+'5.melléklet'!G63</f>
        <v>0</v>
      </c>
      <c r="E62" s="170">
        <f>'5.melléklet'!E63+'5.melléklet'!H63</f>
        <v>0</v>
      </c>
    </row>
    <row r="63" spans="1:5" ht="15" customHeight="1">
      <c r="A63" s="5" t="s">
        <v>586</v>
      </c>
      <c r="B63" s="6" t="s">
        <v>779</v>
      </c>
      <c r="C63" s="170">
        <f>'5.melléklet'!C64+'5.melléklet'!F64</f>
        <v>126000</v>
      </c>
      <c r="D63" s="170">
        <f>'5.melléklet'!D64+'5.melléklet'!G64</f>
        <v>126000</v>
      </c>
      <c r="E63" s="170">
        <f>'5.melléklet'!E64+'5.melléklet'!H64</f>
        <v>126000</v>
      </c>
    </row>
    <row r="64" spans="1:5" ht="15" customHeight="1">
      <c r="A64" s="13" t="s">
        <v>587</v>
      </c>
      <c r="B64" s="6" t="s">
        <v>780</v>
      </c>
      <c r="C64" s="170">
        <f>'5.melléklet'!C65+'5.melléklet'!F65</f>
        <v>0</v>
      </c>
      <c r="D64" s="170">
        <f>'5.melléklet'!D65+'5.melléklet'!G65</f>
        <v>0</v>
      </c>
      <c r="E64" s="170">
        <f>'5.melléklet'!E65+'5.melléklet'!H65</f>
        <v>0</v>
      </c>
    </row>
    <row r="65" spans="1:5" ht="15" customHeight="1">
      <c r="A65" s="38" t="s">
        <v>607</v>
      </c>
      <c r="B65" s="44" t="s">
        <v>425</v>
      </c>
      <c r="C65" s="170">
        <f>SUM(C62:C64)</f>
        <v>126000</v>
      </c>
      <c r="D65" s="170">
        <f>SUM(D62:D64)</f>
        <v>126000</v>
      </c>
      <c r="E65" s="170">
        <f>SUM(E62:E64)</f>
        <v>126000</v>
      </c>
    </row>
    <row r="66" spans="1:5" ht="15" customHeight="1">
      <c r="A66" s="94" t="s">
        <v>669</v>
      </c>
      <c r="B66" s="96"/>
      <c r="C66" s="173">
        <f>SUM(C65,C61,C55)</f>
        <v>71238306</v>
      </c>
      <c r="D66" s="173">
        <f>SUM(D65,D61,D55)</f>
        <v>64610843</v>
      </c>
      <c r="E66" s="173">
        <f>SUM(E65,E61,E55)</f>
        <v>69854564</v>
      </c>
    </row>
    <row r="67" spans="1:5" ht="15.75">
      <c r="A67" s="102" t="s">
        <v>606</v>
      </c>
      <c r="B67" s="97" t="s">
        <v>426</v>
      </c>
      <c r="C67" s="176">
        <f>SUM(C66,C49)</f>
        <v>123404577</v>
      </c>
      <c r="D67" s="176">
        <f>SUM(D66,D49)</f>
        <v>118630849</v>
      </c>
      <c r="E67" s="176">
        <f>SUM(E66,E49)</f>
        <v>128599573</v>
      </c>
    </row>
    <row r="68" spans="1:5" ht="15.75">
      <c r="A68" s="104" t="s">
        <v>719</v>
      </c>
      <c r="B68" s="105"/>
      <c r="C68" s="179"/>
      <c r="D68" s="179"/>
      <c r="E68" s="179"/>
    </row>
    <row r="69" spans="1:5" ht="15.75">
      <c r="A69" s="104" t="s">
        <v>720</v>
      </c>
      <c r="B69" s="105"/>
      <c r="C69" s="179"/>
      <c r="D69" s="179"/>
      <c r="E69" s="179"/>
    </row>
    <row r="70" spans="1:5">
      <c r="A70" s="36" t="s">
        <v>588</v>
      </c>
      <c r="B70" s="5" t="s">
        <v>427</v>
      </c>
      <c r="C70" s="170">
        <f>'5.melléklet'!C71+'5.melléklet'!F71</f>
        <v>0</v>
      </c>
      <c r="D70" s="170">
        <f>'5.melléklet'!D71+'5.melléklet'!G71</f>
        <v>0</v>
      </c>
      <c r="E70" s="170">
        <f>'5.melléklet'!E71+'5.melléklet'!H71</f>
        <v>0</v>
      </c>
    </row>
    <row r="71" spans="1:5">
      <c r="A71" s="13" t="s">
        <v>428</v>
      </c>
      <c r="B71" s="5" t="s">
        <v>429</v>
      </c>
      <c r="C71" s="170">
        <f>'5.melléklet'!C72+'5.melléklet'!F72</f>
        <v>0</v>
      </c>
      <c r="D71" s="170">
        <f>'5.melléklet'!D72+'5.melléklet'!G72</f>
        <v>0</v>
      </c>
      <c r="E71" s="170">
        <f>'5.melléklet'!E72+'5.melléklet'!H72</f>
        <v>0</v>
      </c>
    </row>
    <row r="72" spans="1:5">
      <c r="A72" s="36" t="s">
        <v>589</v>
      </c>
      <c r="B72" s="5" t="s">
        <v>430</v>
      </c>
      <c r="C72" s="170">
        <f>'5.melléklet'!C73+'5.melléklet'!F73</f>
        <v>0</v>
      </c>
      <c r="D72" s="170">
        <f>'5.melléklet'!D73+'5.melléklet'!G73</f>
        <v>0</v>
      </c>
      <c r="E72" s="170">
        <f>'5.melléklet'!E73+'5.melléklet'!H73</f>
        <v>0</v>
      </c>
    </row>
    <row r="73" spans="1:5">
      <c r="A73" s="15" t="s">
        <v>608</v>
      </c>
      <c r="B73" s="7" t="s">
        <v>431</v>
      </c>
      <c r="C73" s="170">
        <f>SUM(C70:C72)</f>
        <v>0</v>
      </c>
      <c r="D73" s="170">
        <f>SUM(D70:D72)</f>
        <v>0</v>
      </c>
      <c r="E73" s="170">
        <f>SUM(E70:E72)</f>
        <v>0</v>
      </c>
    </row>
    <row r="74" spans="1:5">
      <c r="A74" s="13" t="s">
        <v>590</v>
      </c>
      <c r="B74" s="5" t="s">
        <v>432</v>
      </c>
      <c r="C74" s="170">
        <f>'5.melléklet'!C75+'5.melléklet'!F75</f>
        <v>0</v>
      </c>
      <c r="D74" s="170">
        <f>'5.melléklet'!D75+'5.melléklet'!G75</f>
        <v>0</v>
      </c>
      <c r="E74" s="170">
        <f>'5.melléklet'!E75+'5.melléklet'!H75</f>
        <v>0</v>
      </c>
    </row>
    <row r="75" spans="1:5">
      <c r="A75" s="36" t="s">
        <v>433</v>
      </c>
      <c r="B75" s="5" t="s">
        <v>434</v>
      </c>
      <c r="C75" s="170">
        <f>'5.melléklet'!C76+'5.melléklet'!F76</f>
        <v>0</v>
      </c>
      <c r="D75" s="170">
        <f>'5.melléklet'!D76+'5.melléklet'!G76</f>
        <v>0</v>
      </c>
      <c r="E75" s="170">
        <f>'5.melléklet'!E76+'5.melléklet'!H76</f>
        <v>0</v>
      </c>
    </row>
    <row r="76" spans="1:5">
      <c r="A76" s="13" t="s">
        <v>591</v>
      </c>
      <c r="B76" s="5" t="s">
        <v>435</v>
      </c>
      <c r="C76" s="170">
        <f>'5.melléklet'!C77+'5.melléklet'!F77</f>
        <v>0</v>
      </c>
      <c r="D76" s="170">
        <f>'5.melléklet'!D77+'5.melléklet'!G77</f>
        <v>0</v>
      </c>
      <c r="E76" s="170">
        <f>'5.melléklet'!E77+'5.melléklet'!H77</f>
        <v>0</v>
      </c>
    </row>
    <row r="77" spans="1:5">
      <c r="A77" s="36" t="s">
        <v>436</v>
      </c>
      <c r="B77" s="5" t="s">
        <v>437</v>
      </c>
      <c r="C77" s="170">
        <f>'5.melléklet'!C78+'5.melléklet'!F78</f>
        <v>0</v>
      </c>
      <c r="D77" s="170">
        <f>'5.melléklet'!D78+'5.melléklet'!G78</f>
        <v>0</v>
      </c>
      <c r="E77" s="170">
        <f>'5.melléklet'!E78+'5.melléklet'!H78</f>
        <v>0</v>
      </c>
    </row>
    <row r="78" spans="1:5">
      <c r="A78" s="14" t="s">
        <v>609</v>
      </c>
      <c r="B78" s="7" t="s">
        <v>438</v>
      </c>
      <c r="C78" s="170">
        <f>SUM(C74:C77)</f>
        <v>0</v>
      </c>
      <c r="D78" s="170">
        <f>SUM(D74:D77)</f>
        <v>0</v>
      </c>
      <c r="E78" s="170">
        <f>SUM(E74:E77)</f>
        <v>0</v>
      </c>
    </row>
    <row r="79" spans="1:5">
      <c r="A79" s="5" t="s">
        <v>717</v>
      </c>
      <c r="B79" s="5" t="s">
        <v>439</v>
      </c>
      <c r="C79" s="170">
        <f>'5.melléklet'!C80+'5.melléklet'!F80</f>
        <v>12607232</v>
      </c>
      <c r="D79" s="170">
        <f>'5.melléklet'!D80+'5.melléklet'!G80</f>
        <v>12297783</v>
      </c>
      <c r="E79" s="170">
        <f>'5.melléklet'!E80+'5.melléklet'!H80</f>
        <v>8006956</v>
      </c>
    </row>
    <row r="80" spans="1:5">
      <c r="A80" s="5" t="s">
        <v>718</v>
      </c>
      <c r="B80" s="5" t="s">
        <v>439</v>
      </c>
      <c r="C80" s="170">
        <f>'5.melléklet'!C81+'5.melléklet'!F81</f>
        <v>0</v>
      </c>
      <c r="D80" s="170">
        <f>'5.melléklet'!D81+'5.melléklet'!G81</f>
        <v>0</v>
      </c>
      <c r="E80" s="170">
        <f>'5.melléklet'!E81+'5.melléklet'!H81</f>
        <v>0</v>
      </c>
    </row>
    <row r="81" spans="1:5">
      <c r="A81" s="5" t="s">
        <v>715</v>
      </c>
      <c r="B81" s="5" t="s">
        <v>440</v>
      </c>
      <c r="C81" s="170">
        <f>'5.melléklet'!C82+'5.melléklet'!F82</f>
        <v>0</v>
      </c>
      <c r="D81" s="170">
        <f>'5.melléklet'!D82+'5.melléklet'!G82</f>
        <v>0</v>
      </c>
      <c r="E81" s="170">
        <f>'5.melléklet'!E82+'5.melléklet'!H82</f>
        <v>0</v>
      </c>
    </row>
    <row r="82" spans="1:5">
      <c r="A82" s="5" t="s">
        <v>716</v>
      </c>
      <c r="B82" s="5" t="s">
        <v>440</v>
      </c>
      <c r="C82" s="170">
        <f>'5.melléklet'!C83+'5.melléklet'!F83</f>
        <v>0</v>
      </c>
      <c r="D82" s="170">
        <f>'5.melléklet'!D83+'5.melléklet'!G83</f>
        <v>0</v>
      </c>
      <c r="E82" s="170">
        <f>'5.melléklet'!E83+'5.melléklet'!H83</f>
        <v>0</v>
      </c>
    </row>
    <row r="83" spans="1:5">
      <c r="A83" s="7" t="s">
        <v>610</v>
      </c>
      <c r="B83" s="7" t="s">
        <v>441</v>
      </c>
      <c r="C83" s="170">
        <f>SUM(C79:C82)</f>
        <v>12607232</v>
      </c>
      <c r="D83" s="170">
        <f>SUM(D79:D82)</f>
        <v>12297783</v>
      </c>
      <c r="E83" s="170">
        <f>SUM(E79:E82)</f>
        <v>8006956</v>
      </c>
    </row>
    <row r="84" spans="1:5">
      <c r="A84" s="36" t="s">
        <v>442</v>
      </c>
      <c r="B84" s="5" t="s">
        <v>443</v>
      </c>
      <c r="C84" s="170">
        <f>'5.melléklet'!C85+'5.melléklet'!F85</f>
        <v>0</v>
      </c>
      <c r="D84" s="170">
        <f>'5.melléklet'!D85+'5.melléklet'!G85</f>
        <v>0</v>
      </c>
      <c r="E84" s="170">
        <f>'5.melléklet'!E85+'5.melléklet'!H85</f>
        <v>1689230</v>
      </c>
    </row>
    <row r="85" spans="1:5">
      <c r="A85" s="36" t="s">
        <v>444</v>
      </c>
      <c r="B85" s="5" t="s">
        <v>445</v>
      </c>
      <c r="C85" s="170">
        <f>'5.melléklet'!C86+'5.melléklet'!F86</f>
        <v>0</v>
      </c>
      <c r="D85" s="170">
        <f>'5.melléklet'!D86+'5.melléklet'!G86</f>
        <v>0</v>
      </c>
      <c r="E85" s="170">
        <f>'5.melléklet'!E86+'5.melléklet'!H86</f>
        <v>0</v>
      </c>
    </row>
    <row r="86" spans="1:5">
      <c r="A86" s="36" t="s">
        <v>446</v>
      </c>
      <c r="B86" s="5" t="s">
        <v>447</v>
      </c>
      <c r="C86" s="170">
        <v>0</v>
      </c>
      <c r="D86" s="170">
        <v>0</v>
      </c>
      <c r="E86" s="170">
        <v>0</v>
      </c>
    </row>
    <row r="87" spans="1:5">
      <c r="A87" s="36" t="s">
        <v>448</v>
      </c>
      <c r="B87" s="5" t="s">
        <v>449</v>
      </c>
      <c r="C87" s="170">
        <f>'5.melléklet'!C88+'5.melléklet'!F88</f>
        <v>0</v>
      </c>
      <c r="D87" s="170">
        <f>'5.melléklet'!D88+'5.melléklet'!G88</f>
        <v>0</v>
      </c>
      <c r="E87" s="170">
        <f>'5.melléklet'!E88+'5.melléklet'!H88</f>
        <v>0</v>
      </c>
    </row>
    <row r="88" spans="1:5">
      <c r="A88" s="13" t="s">
        <v>592</v>
      </c>
      <c r="B88" s="5" t="s">
        <v>450</v>
      </c>
      <c r="C88" s="170">
        <f>'5.melléklet'!C89+'5.melléklet'!F89</f>
        <v>0</v>
      </c>
      <c r="D88" s="170">
        <f>'5.melléklet'!D89+'5.melléklet'!G89</f>
        <v>0</v>
      </c>
      <c r="E88" s="170">
        <f>'5.melléklet'!E89+'5.melléklet'!H89</f>
        <v>0</v>
      </c>
    </row>
    <row r="89" spans="1:5">
      <c r="A89" s="15" t="s">
        <v>611</v>
      </c>
      <c r="B89" s="7" t="s">
        <v>452</v>
      </c>
      <c r="C89" s="170">
        <f>SUM(C83,C78,C73,C84:C88)</f>
        <v>12607232</v>
      </c>
      <c r="D89" s="170">
        <f>SUM(D83,D78,D73,D84:D88)</f>
        <v>12297783</v>
      </c>
      <c r="E89" s="170">
        <f>SUM(E83,E78,E73,E84:E88)</f>
        <v>9696186</v>
      </c>
    </row>
    <row r="90" spans="1:5">
      <c r="A90" s="13" t="s">
        <v>453</v>
      </c>
      <c r="B90" s="5" t="s">
        <v>454</v>
      </c>
      <c r="C90" s="170">
        <f>'5.melléklet'!C91+'5.melléklet'!F91</f>
        <v>0</v>
      </c>
      <c r="D90" s="170">
        <f>'5.melléklet'!D91+'5.melléklet'!G91</f>
        <v>0</v>
      </c>
      <c r="E90" s="170">
        <f>'5.melléklet'!E91+'5.melléklet'!H91</f>
        <v>0</v>
      </c>
    </row>
    <row r="91" spans="1:5">
      <c r="A91" s="13" t="s">
        <v>455</v>
      </c>
      <c r="B91" s="5" t="s">
        <v>456</v>
      </c>
      <c r="C91" s="170">
        <f>'5.melléklet'!C92+'5.melléklet'!F92</f>
        <v>0</v>
      </c>
      <c r="D91" s="170">
        <f>'5.melléklet'!D92+'5.melléklet'!G92</f>
        <v>0</v>
      </c>
      <c r="E91" s="170">
        <f>'5.melléklet'!E92+'5.melléklet'!H92</f>
        <v>0</v>
      </c>
    </row>
    <row r="92" spans="1:5">
      <c r="A92" s="36" t="s">
        <v>457</v>
      </c>
      <c r="B92" s="5" t="s">
        <v>458</v>
      </c>
      <c r="C92" s="170">
        <f>'5.melléklet'!C93+'5.melléklet'!F93</f>
        <v>0</v>
      </c>
      <c r="D92" s="170">
        <f>'5.melléklet'!D93+'5.melléklet'!G93</f>
        <v>0</v>
      </c>
      <c r="E92" s="170">
        <f>'5.melléklet'!E93+'5.melléklet'!H93</f>
        <v>0</v>
      </c>
    </row>
    <row r="93" spans="1:5">
      <c r="A93" s="36" t="s">
        <v>593</v>
      </c>
      <c r="B93" s="5" t="s">
        <v>459</v>
      </c>
      <c r="C93" s="170">
        <f>'5.melléklet'!C94+'5.melléklet'!F94</f>
        <v>0</v>
      </c>
      <c r="D93" s="170">
        <f>'5.melléklet'!D94+'5.melléklet'!G94</f>
        <v>0</v>
      </c>
      <c r="E93" s="170">
        <f>'5.melléklet'!E94+'5.melléklet'!H94</f>
        <v>0</v>
      </c>
    </row>
    <row r="94" spans="1:5">
      <c r="A94" s="14" t="s">
        <v>612</v>
      </c>
      <c r="B94" s="7" t="s">
        <v>460</v>
      </c>
      <c r="C94" s="170">
        <f>SUM(C90:C93)</f>
        <v>0</v>
      </c>
      <c r="D94" s="170">
        <f>SUM(D90:D93)</f>
        <v>0</v>
      </c>
      <c r="E94" s="170">
        <f>SUM(E90:E93)</f>
        <v>0</v>
      </c>
    </row>
    <row r="95" spans="1:5">
      <c r="A95" s="15" t="s">
        <v>461</v>
      </c>
      <c r="B95" s="7" t="s">
        <v>462</v>
      </c>
      <c r="C95" s="170">
        <f>'5.melléklet'!C96+'5.melléklet'!F96</f>
        <v>0</v>
      </c>
      <c r="D95" s="170">
        <f>'5.melléklet'!D96+'5.melléklet'!G96</f>
        <v>0</v>
      </c>
      <c r="E95" s="170">
        <f>'5.melléklet'!E96+'5.melléklet'!H96</f>
        <v>0</v>
      </c>
    </row>
    <row r="96" spans="1:5" ht="15.75">
      <c r="A96" s="100" t="s">
        <v>613</v>
      </c>
      <c r="B96" s="101" t="s">
        <v>463</v>
      </c>
      <c r="C96" s="176">
        <f>SUM(C94,C89,C95)</f>
        <v>12607232</v>
      </c>
      <c r="D96" s="176">
        <f>SUM(D94,D89,D95)</f>
        <v>12297783</v>
      </c>
      <c r="E96" s="176">
        <f>SUM(E94,E89,E95)</f>
        <v>9696186</v>
      </c>
    </row>
    <row r="97" spans="1:5" ht="15.75">
      <c r="A97" s="107" t="s">
        <v>595</v>
      </c>
      <c r="B97" s="112"/>
      <c r="C97" s="182">
        <f>SUM(C96,C67)</f>
        <v>136011809</v>
      </c>
      <c r="D97" s="182">
        <f>SUM(D96,D67)</f>
        <v>130928632</v>
      </c>
      <c r="E97" s="182">
        <f>SUM(E96,E67)</f>
        <v>138295759</v>
      </c>
    </row>
  </sheetData>
  <mergeCells count="3">
    <mergeCell ref="A1:E1"/>
    <mergeCell ref="A2:E2"/>
    <mergeCell ref="B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72" orientation="portrait" horizontalDpi="300" verticalDpi="300" r:id="rId1"/>
  <headerFooter>
    <oddHeader>&amp;C5/2021.(V.26.) önkormányzati rendelete 5. számú 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26</vt:i4>
      </vt:variant>
    </vt:vector>
  </HeadingPairs>
  <TitlesOfParts>
    <vt:vector size="53" baseType="lpstr">
      <vt:lpstr>1. melléklet</vt:lpstr>
      <vt:lpstr>2.melléklet</vt:lpstr>
      <vt:lpstr>2. melléklet</vt:lpstr>
      <vt:lpstr>3.melléklet</vt:lpstr>
      <vt:lpstr>3. melléklet</vt:lpstr>
      <vt:lpstr>4. melléklet</vt:lpstr>
      <vt:lpstr>4.melléklet</vt:lpstr>
      <vt:lpstr>5.melléklet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19.melléklet</vt:lpstr>
      <vt:lpstr>19. melléklet</vt:lpstr>
      <vt:lpstr>20.melléklet</vt:lpstr>
      <vt:lpstr>20. melléklet</vt:lpstr>
      <vt:lpstr>21. melléklet</vt:lpstr>
      <vt:lpstr>'10. melléklet'!foot_4_place</vt:lpstr>
      <vt:lpstr>'10. melléklet'!foot_53_place</vt:lpstr>
      <vt:lpstr>'10. melléklet'!Nyomtatási_terület</vt:lpstr>
      <vt:lpstr>'11. melléklet'!Nyomtatási_terület</vt:lpstr>
      <vt:lpstr>'12. melléklet'!Nyomtatási_terület</vt:lpstr>
      <vt:lpstr>'13. melléklet'!Nyomtatási_terület</vt:lpstr>
      <vt:lpstr>'14. melléklet'!Nyomtatási_terület</vt:lpstr>
      <vt:lpstr>'15. melléklet'!Nyomtatási_terület</vt:lpstr>
      <vt:lpstr>'16. melléklet'!Nyomtatási_terület</vt:lpstr>
      <vt:lpstr>'17. melléklet'!Nyomtatási_terület</vt:lpstr>
      <vt:lpstr>'18. melléklet'!Nyomtatási_terület</vt:lpstr>
      <vt:lpstr>'2. melléklet'!Nyomtatási_terület</vt:lpstr>
      <vt:lpstr>'2.melléklet'!Nyomtatási_terület</vt:lpstr>
      <vt:lpstr>'20. melléklet'!Nyomtatási_terület</vt:lpstr>
      <vt:lpstr>'20.melléklet'!Nyomtatási_terület</vt:lpstr>
      <vt:lpstr>'21. melléklet'!Nyomtatási_terület</vt:lpstr>
      <vt:lpstr>'3. melléklet'!Nyomtatási_terület</vt:lpstr>
      <vt:lpstr>'3.melléklet'!Nyomtatási_terület</vt:lpstr>
      <vt:lpstr>'4. melléklet'!Nyomtatási_terület</vt:lpstr>
      <vt:lpstr>'4.melléklet'!Nyomtatási_terület</vt:lpstr>
      <vt:lpstr>'5. melléklet'!Nyomtatási_terület</vt:lpstr>
      <vt:lpstr>'5.melléklet'!Nyomtatási_terület</vt:lpstr>
      <vt:lpstr>'6. melléklet'!Nyomtatási_terület</vt:lpstr>
      <vt:lpstr>'7. melléklet'!Nyomtatási_terület</vt:lpstr>
      <vt:lpstr>'8. melléklet'!Nyomtatási_terület</vt:lpstr>
      <vt:lpstr>'9.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2021-05-27T11:47:28Z</cp:lastPrinted>
  <dcterms:created xsi:type="dcterms:W3CDTF">2014-01-03T21:48:14Z</dcterms:created>
  <dcterms:modified xsi:type="dcterms:W3CDTF">2021-05-28T08:33:12Z</dcterms:modified>
</cp:coreProperties>
</file>