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di dokumentumai\_Önkormányzatok\Olaszfa\Testületi anyag\2021.05.25\költségvetés módosítás\"/>
    </mc:Choice>
  </mc:AlternateContent>
  <xr:revisionPtr revIDLastSave="0" documentId="8_{E807BD77-2113-4BD0-B098-3C5991A5DA1D}" xr6:coauthVersionLast="47" xr6:coauthVersionMax="47" xr10:uidLastSave="{00000000-0000-0000-0000-000000000000}"/>
  <bookViews>
    <workbookView xWindow="5004" yWindow="36" windowWidth="17340" windowHeight="12324"/>
  </bookViews>
  <sheets>
    <sheet name="1.melléklet" sheetId="10" r:id="rId1"/>
    <sheet name="2.melléklet" sheetId="2" r:id="rId2"/>
    <sheet name="3. melléklet" sheetId="1" r:id="rId3"/>
    <sheet name="4. melléklet" sheetId="11" r:id="rId4"/>
    <sheet name="5. melléklet" sheetId="30" r:id="rId5"/>
    <sheet name="6. melléklet" sheetId="31" r:id="rId6"/>
    <sheet name="7. melléklet" sheetId="12" r:id="rId7"/>
    <sheet name="8. melléklet" sheetId="27" r:id="rId8"/>
    <sheet name="9. melléklet" sheetId="37" r:id="rId9"/>
    <sheet name="10. melléklet" sheetId="36" r:id="rId10"/>
    <sheet name="11. melléklet" sheetId="32" r:id="rId11"/>
    <sheet name="12. melléklet" sheetId="29" r:id="rId12"/>
    <sheet name="13. melléklet" sheetId="13" r:id="rId13"/>
    <sheet name="14. melléklet" sheetId="14" r:id="rId14"/>
    <sheet name="15. melléklet" sheetId="8" r:id="rId15"/>
  </sheets>
  <externalReferences>
    <externalReference r:id="rId16"/>
    <externalReference r:id="rId17"/>
  </externalReferences>
  <definedNames>
    <definedName name="foot_4_place" localSheetId="13">'14. melléklet'!$A$18</definedName>
    <definedName name="foot_5_place" localSheetId="13">'14. melléklet'!#REF!</definedName>
    <definedName name="foot_53_place" localSheetId="13">'14. melléklet'!#REF!</definedName>
    <definedName name="_xlnm.Print_Area" localSheetId="0">'1.melléklet'!$A$1:$F$97</definedName>
    <definedName name="_xlnm.Print_Area" localSheetId="9">'10. melléklet'!$A$2:$F$124</definedName>
    <definedName name="_xlnm.Print_Area" localSheetId="11">'12. melléklet'!$A$1:$C$15</definedName>
    <definedName name="_xlnm.Print_Area" localSheetId="12">'13. melléklet'!$A$1:$J$53</definedName>
    <definedName name="_xlnm.Print_Area" localSheetId="13">'14. melléklet'!$A$1:$F$38</definedName>
    <definedName name="_xlnm.Print_Area" localSheetId="14">'15. melléklet'!$A$1:$D$33</definedName>
    <definedName name="_xlnm.Print_Area" localSheetId="1">'2.melléklet'!$A$1:$F$123</definedName>
    <definedName name="_xlnm.Print_Area" localSheetId="3">'4. melléklet'!$A$1:$F$48</definedName>
    <definedName name="_xlnm.Print_Area" localSheetId="4">'5. melléklet'!$A$1:$C$116</definedName>
    <definedName name="_xlnm.Print_Area" localSheetId="5">'6. melléklet'!$A$1:$C$116</definedName>
    <definedName name="_xlnm.Print_Area" localSheetId="6">'7. melléklet'!$A$1:$F$16</definedName>
    <definedName name="_xlnm.Print_Area" localSheetId="7">'8. melléklet'!$A$1:$E$9</definedName>
    <definedName name="_xlnm.Print_Area" localSheetId="8">'9. melléklet'!$A$2:$F$96</definedName>
    <definedName name="_pr10" localSheetId="13">'14. melléklet'!#REF!</definedName>
    <definedName name="_pr11" localSheetId="13">'14. melléklet'!#REF!</definedName>
    <definedName name="_pr12" localSheetId="13">'14. melléklet'!#REF!</definedName>
    <definedName name="_pr21" localSheetId="12">'13. melléklet'!$A$56</definedName>
    <definedName name="_pr22" localSheetId="12">'13. melléklet'!#REF!</definedName>
    <definedName name="_pr24" localSheetId="12">'13. melléklet'!$A$58</definedName>
    <definedName name="_pr25" localSheetId="12">'13. melléklet'!$A$59</definedName>
    <definedName name="_pr26" localSheetId="12">'13. melléklet'!$A$60</definedName>
    <definedName name="_pr27" localSheetId="12">'13. melléklet'!$A$61</definedName>
    <definedName name="_pr28" localSheetId="12">'13. melléklet'!$A$62</definedName>
    <definedName name="_pr7" localSheetId="13">'14. melléklet'!#REF!</definedName>
    <definedName name="_pr8" localSheetId="13">'14. melléklet'!#REF!</definedName>
    <definedName name="_pr9" localSheetId="13">'14. melléklet'!#REF!</definedName>
  </definedNames>
  <calcPr calcId="191029"/>
</workbook>
</file>

<file path=xl/calcChain.xml><?xml version="1.0" encoding="utf-8"?>
<calcChain xmlns="http://schemas.openxmlformats.org/spreadsheetml/2006/main">
  <c r="J94" i="10" l="1"/>
  <c r="I94" i="10"/>
  <c r="H94" i="10"/>
  <c r="E94" i="10"/>
  <c r="K94" i="10"/>
  <c r="G93" i="10"/>
  <c r="F93" i="10"/>
  <c r="D93" i="10"/>
  <c r="C93" i="10"/>
  <c r="J92" i="10"/>
  <c r="I92" i="10"/>
  <c r="H92" i="10"/>
  <c r="E92" i="10"/>
  <c r="K92" i="10"/>
  <c r="J91" i="10"/>
  <c r="I91" i="10"/>
  <c r="H91" i="10"/>
  <c r="E91" i="10"/>
  <c r="K91" i="10"/>
  <c r="J90" i="10"/>
  <c r="I90" i="10"/>
  <c r="H90" i="10"/>
  <c r="E90" i="10"/>
  <c r="K90" i="10"/>
  <c r="J89" i="10"/>
  <c r="J93" i="10"/>
  <c r="I89" i="10"/>
  <c r="I93" i="10"/>
  <c r="H89" i="10"/>
  <c r="E89" i="10"/>
  <c r="K89" i="10"/>
  <c r="K93" i="10"/>
  <c r="J87" i="10"/>
  <c r="I87" i="10"/>
  <c r="H87" i="10"/>
  <c r="E87" i="10"/>
  <c r="K87" i="10"/>
  <c r="J86" i="10"/>
  <c r="I86" i="10"/>
  <c r="H86" i="10"/>
  <c r="E86" i="10"/>
  <c r="K86" i="10"/>
  <c r="K85" i="10"/>
  <c r="H85" i="10"/>
  <c r="E85" i="10"/>
  <c r="J84" i="10"/>
  <c r="I84" i="10"/>
  <c r="H84" i="10"/>
  <c r="E84" i="10"/>
  <c r="K84" i="10"/>
  <c r="J83" i="10"/>
  <c r="I83" i="10"/>
  <c r="H83" i="10"/>
  <c r="E83" i="10"/>
  <c r="K83" i="10"/>
  <c r="H82" i="10"/>
  <c r="G82" i="10"/>
  <c r="G88" i="10"/>
  <c r="H88" i="10"/>
  <c r="F82" i="10"/>
  <c r="F88" i="10"/>
  <c r="D82" i="10"/>
  <c r="D88" i="10"/>
  <c r="C82" i="10"/>
  <c r="C88" i="10"/>
  <c r="J81" i="10"/>
  <c r="I81" i="10"/>
  <c r="H81" i="10"/>
  <c r="E81" i="10"/>
  <c r="K81" i="10"/>
  <c r="J80" i="10"/>
  <c r="I80" i="10"/>
  <c r="H80" i="10"/>
  <c r="E80" i="10"/>
  <c r="K80" i="10"/>
  <c r="J79" i="10"/>
  <c r="I79" i="10"/>
  <c r="H79" i="10"/>
  <c r="E79" i="10"/>
  <c r="K79" i="10"/>
  <c r="J78" i="10"/>
  <c r="J82" i="10"/>
  <c r="J88" i="10"/>
  <c r="I78" i="10"/>
  <c r="I82" i="10"/>
  <c r="H78" i="10"/>
  <c r="E78" i="10"/>
  <c r="K78" i="10"/>
  <c r="K82" i="10"/>
  <c r="K88" i="10"/>
  <c r="G77" i="10"/>
  <c r="H77" i="10"/>
  <c r="F77" i="10"/>
  <c r="E77" i="10"/>
  <c r="D77" i="10"/>
  <c r="C77" i="10"/>
  <c r="J76" i="10"/>
  <c r="I76" i="10"/>
  <c r="H76" i="10"/>
  <c r="E76" i="10"/>
  <c r="K76" i="10"/>
  <c r="J75" i="10"/>
  <c r="I75" i="10"/>
  <c r="H75" i="10"/>
  <c r="E75" i="10"/>
  <c r="K75" i="10"/>
  <c r="J74" i="10"/>
  <c r="I74" i="10"/>
  <c r="H74" i="10"/>
  <c r="E74" i="10"/>
  <c r="K74" i="10"/>
  <c r="J73" i="10"/>
  <c r="J77" i="10"/>
  <c r="I73" i="10"/>
  <c r="I77" i="10"/>
  <c r="H73" i="10"/>
  <c r="E73" i="10"/>
  <c r="K73" i="10"/>
  <c r="K77" i="10"/>
  <c r="J72" i="10"/>
  <c r="G72" i="10"/>
  <c r="F72" i="10"/>
  <c r="H72" i="10"/>
  <c r="D72" i="10"/>
  <c r="E72" i="10"/>
  <c r="C72" i="10"/>
  <c r="J71" i="10"/>
  <c r="I71" i="10"/>
  <c r="H71" i="10"/>
  <c r="E71" i="10"/>
  <c r="K71" i="10"/>
  <c r="J70" i="10"/>
  <c r="I70" i="10"/>
  <c r="H70" i="10"/>
  <c r="E70" i="10"/>
  <c r="K70" i="10"/>
  <c r="J69" i="10"/>
  <c r="I69" i="10"/>
  <c r="I72" i="10"/>
  <c r="H69" i="10"/>
  <c r="E69" i="10"/>
  <c r="K69" i="10"/>
  <c r="K72" i="10"/>
  <c r="G65" i="10"/>
  <c r="G68" i="10"/>
  <c r="C65" i="10"/>
  <c r="C68" i="10"/>
  <c r="E68" i="10"/>
  <c r="H64" i="10"/>
  <c r="G64" i="10"/>
  <c r="F64" i="10"/>
  <c r="F65" i="10"/>
  <c r="D64" i="10"/>
  <c r="D65" i="10"/>
  <c r="C64" i="10"/>
  <c r="J63" i="10"/>
  <c r="I63" i="10"/>
  <c r="H63" i="10"/>
  <c r="E63" i="10"/>
  <c r="K63" i="10"/>
  <c r="J62" i="10"/>
  <c r="I62" i="10"/>
  <c r="H62" i="10"/>
  <c r="E62" i="10"/>
  <c r="K62" i="10"/>
  <c r="J61" i="10"/>
  <c r="J64" i="10"/>
  <c r="I61" i="10"/>
  <c r="I64" i="10"/>
  <c r="H61" i="10"/>
  <c r="E61" i="10"/>
  <c r="K61" i="10"/>
  <c r="K64" i="10"/>
  <c r="K65" i="10"/>
  <c r="H60" i="10"/>
  <c r="G60" i="10"/>
  <c r="F60" i="10"/>
  <c r="D60" i="10"/>
  <c r="E60" i="10"/>
  <c r="C60" i="10"/>
  <c r="J59" i="10"/>
  <c r="I59" i="10"/>
  <c r="H59" i="10"/>
  <c r="E59" i="10"/>
  <c r="K59" i="10"/>
  <c r="J58" i="10"/>
  <c r="I58" i="10"/>
  <c r="H58" i="10"/>
  <c r="E58" i="10"/>
  <c r="K58" i="10"/>
  <c r="J57" i="10"/>
  <c r="I57" i="10"/>
  <c r="H57" i="10"/>
  <c r="E57" i="10"/>
  <c r="K57" i="10"/>
  <c r="J56" i="10"/>
  <c r="J60" i="10"/>
  <c r="I56" i="10"/>
  <c r="H56" i="10"/>
  <c r="E56" i="10"/>
  <c r="K56" i="10"/>
  <c r="J55" i="10"/>
  <c r="I55" i="10"/>
  <c r="I60" i="10"/>
  <c r="H55" i="10"/>
  <c r="E55" i="10"/>
  <c r="K55" i="10"/>
  <c r="K60" i="10"/>
  <c r="G54" i="10"/>
  <c r="F54" i="10"/>
  <c r="H54" i="10"/>
  <c r="D54" i="10"/>
  <c r="E54" i="10"/>
  <c r="C54" i="10"/>
  <c r="J53" i="10"/>
  <c r="I53" i="10"/>
  <c r="H53" i="10"/>
  <c r="E53" i="10"/>
  <c r="K53" i="10"/>
  <c r="J52" i="10"/>
  <c r="I52" i="10"/>
  <c r="H52" i="10"/>
  <c r="E52" i="10"/>
  <c r="K52" i="10"/>
  <c r="J51" i="10"/>
  <c r="I51" i="10"/>
  <c r="H51" i="10"/>
  <c r="E51" i="10"/>
  <c r="K51" i="10"/>
  <c r="J50" i="10"/>
  <c r="J54" i="10"/>
  <c r="I50" i="10"/>
  <c r="H50" i="10"/>
  <c r="E50" i="10"/>
  <c r="K50" i="10"/>
  <c r="J49" i="10"/>
  <c r="I49" i="10"/>
  <c r="I54" i="10"/>
  <c r="H49" i="10"/>
  <c r="E49" i="10"/>
  <c r="K49" i="10"/>
  <c r="K54" i="10"/>
  <c r="I47" i="10"/>
  <c r="G47" i="10"/>
  <c r="G48" i="10"/>
  <c r="F47" i="10"/>
  <c r="E47" i="10"/>
  <c r="D47" i="10"/>
  <c r="C47" i="10"/>
  <c r="C48" i="10"/>
  <c r="C67" i="10"/>
  <c r="E67" i="10"/>
  <c r="J46" i="10"/>
  <c r="I46" i="10"/>
  <c r="H46" i="10"/>
  <c r="E46" i="10"/>
  <c r="K46" i="10"/>
  <c r="J45" i="10"/>
  <c r="I45" i="10"/>
  <c r="H45" i="10"/>
  <c r="E45" i="10"/>
  <c r="K45" i="10"/>
  <c r="J44" i="10"/>
  <c r="J47" i="10"/>
  <c r="I44" i="10"/>
  <c r="H44" i="10"/>
  <c r="E44" i="10"/>
  <c r="K44" i="10"/>
  <c r="K47" i="10"/>
  <c r="G43" i="10"/>
  <c r="H43" i="10"/>
  <c r="F43" i="10"/>
  <c r="E43" i="10"/>
  <c r="D43" i="10"/>
  <c r="C43" i="10"/>
  <c r="J42" i="10"/>
  <c r="I42" i="10"/>
  <c r="H42" i="10"/>
  <c r="E42" i="10"/>
  <c r="K42" i="10"/>
  <c r="J41" i="10"/>
  <c r="I41" i="10"/>
  <c r="H41" i="10"/>
  <c r="E41" i="10"/>
  <c r="K41" i="10"/>
  <c r="J40" i="10"/>
  <c r="I40" i="10"/>
  <c r="H40" i="10"/>
  <c r="E40" i="10"/>
  <c r="K40" i="10"/>
  <c r="J39" i="10"/>
  <c r="I39" i="10"/>
  <c r="I43" i="10"/>
  <c r="H39" i="10"/>
  <c r="E39" i="10"/>
  <c r="K39" i="10"/>
  <c r="J38" i="10"/>
  <c r="I38" i="10"/>
  <c r="H38" i="10"/>
  <c r="E38" i="10"/>
  <c r="K38" i="10"/>
  <c r="J37" i="10"/>
  <c r="I37" i="10"/>
  <c r="H37" i="10"/>
  <c r="E37" i="10"/>
  <c r="K37" i="10"/>
  <c r="J36" i="10"/>
  <c r="I36" i="10"/>
  <c r="E36" i="10"/>
  <c r="K36" i="10"/>
  <c r="J35" i="10"/>
  <c r="I35" i="10"/>
  <c r="E35" i="10"/>
  <c r="K35" i="10"/>
  <c r="J34" i="10"/>
  <c r="I34" i="10"/>
  <c r="E34" i="10"/>
  <c r="K34" i="10"/>
  <c r="J33" i="10"/>
  <c r="J43" i="10"/>
  <c r="I33" i="10"/>
  <c r="E33" i="10"/>
  <c r="K33" i="10"/>
  <c r="H32" i="10"/>
  <c r="D32" i="10"/>
  <c r="D48" i="10"/>
  <c r="K31" i="10"/>
  <c r="J31" i="10"/>
  <c r="I31" i="10"/>
  <c r="E31" i="10"/>
  <c r="I30" i="10"/>
  <c r="I32" i="10"/>
  <c r="H30" i="10"/>
  <c r="G30" i="10"/>
  <c r="G32" i="10"/>
  <c r="F30" i="10"/>
  <c r="E30" i="10"/>
  <c r="D30" i="10"/>
  <c r="C30" i="10"/>
  <c r="C32" i="10"/>
  <c r="J29" i="10"/>
  <c r="I29" i="10"/>
  <c r="E29" i="10"/>
  <c r="K29" i="10"/>
  <c r="J28" i="10"/>
  <c r="I28" i="10"/>
  <c r="E28" i="10"/>
  <c r="K28" i="10"/>
  <c r="J27" i="10"/>
  <c r="I27" i="10"/>
  <c r="E27" i="10"/>
  <c r="K27" i="10"/>
  <c r="J26" i="10"/>
  <c r="I26" i="10"/>
  <c r="E26" i="10"/>
  <c r="K26" i="10"/>
  <c r="J25" i="10"/>
  <c r="J30" i="10"/>
  <c r="J32" i="10"/>
  <c r="I25" i="10"/>
  <c r="E25" i="10"/>
  <c r="K25" i="10"/>
  <c r="J24" i="10"/>
  <c r="I24" i="10"/>
  <c r="E24" i="10"/>
  <c r="K24" i="10"/>
  <c r="J23" i="10"/>
  <c r="I23" i="10"/>
  <c r="E23" i="10"/>
  <c r="K23" i="10"/>
  <c r="J22" i="10"/>
  <c r="I22" i="10"/>
  <c r="E22" i="10"/>
  <c r="K22" i="10"/>
  <c r="J21" i="10"/>
  <c r="H21" i="10"/>
  <c r="G21" i="10"/>
  <c r="F21" i="10"/>
  <c r="F32" i="10"/>
  <c r="D21" i="10"/>
  <c r="E21" i="10"/>
  <c r="C21" i="10"/>
  <c r="K20" i="10"/>
  <c r="J20" i="10"/>
  <c r="I20" i="10"/>
  <c r="E20" i="10"/>
  <c r="K19" i="10"/>
  <c r="K21" i="10"/>
  <c r="J19" i="10"/>
  <c r="I19" i="10"/>
  <c r="I21" i="10"/>
  <c r="E19" i="10"/>
  <c r="G18" i="10"/>
  <c r="C18" i="10"/>
  <c r="J17" i="10"/>
  <c r="I17" i="10"/>
  <c r="E17" i="10"/>
  <c r="K17" i="10"/>
  <c r="J16" i="10"/>
  <c r="I16" i="10"/>
  <c r="E16" i="10"/>
  <c r="K16" i="10"/>
  <c r="J15" i="10"/>
  <c r="I15" i="10"/>
  <c r="E15" i="10"/>
  <c r="K15" i="10"/>
  <c r="J14" i="10"/>
  <c r="I14" i="10"/>
  <c r="E14" i="10"/>
  <c r="K14" i="10"/>
  <c r="J13" i="10"/>
  <c r="I13" i="10"/>
  <c r="E13" i="10"/>
  <c r="K13" i="10"/>
  <c r="J12" i="10"/>
  <c r="J18" i="10"/>
  <c r="H12" i="10"/>
  <c r="H18" i="10"/>
  <c r="G12" i="10"/>
  <c r="F12" i="10"/>
  <c r="F18" i="10"/>
  <c r="D12" i="10"/>
  <c r="D18" i="10"/>
  <c r="E18" i="10"/>
  <c r="C12" i="10"/>
  <c r="K11" i="10"/>
  <c r="J11" i="10"/>
  <c r="I11" i="10"/>
  <c r="E11" i="10"/>
  <c r="K10" i="10"/>
  <c r="J10" i="10"/>
  <c r="I10" i="10"/>
  <c r="E10" i="10"/>
  <c r="K9" i="10"/>
  <c r="J9" i="10"/>
  <c r="I9" i="10"/>
  <c r="E9" i="10"/>
  <c r="K8" i="10"/>
  <c r="J8" i="10"/>
  <c r="I8" i="10"/>
  <c r="E8" i="10"/>
  <c r="K7" i="10"/>
  <c r="J7" i="10"/>
  <c r="I7" i="10"/>
  <c r="E7" i="10"/>
  <c r="K6" i="10"/>
  <c r="K12" i="10"/>
  <c r="K18" i="10"/>
  <c r="J6" i="10"/>
  <c r="I6" i="10"/>
  <c r="I12" i="10"/>
  <c r="I18" i="10"/>
  <c r="E6" i="10"/>
  <c r="J120" i="2"/>
  <c r="I120" i="2"/>
  <c r="H120" i="2"/>
  <c r="E120" i="2"/>
  <c r="K120" i="2"/>
  <c r="G119" i="2"/>
  <c r="F119" i="2"/>
  <c r="D119" i="2"/>
  <c r="D121" i="2"/>
  <c r="C119" i="2"/>
  <c r="C121" i="2"/>
  <c r="J118" i="2"/>
  <c r="I118" i="2"/>
  <c r="H118" i="2"/>
  <c r="E118" i="2"/>
  <c r="K118" i="2"/>
  <c r="J117" i="2"/>
  <c r="I117" i="2"/>
  <c r="H117" i="2"/>
  <c r="E117" i="2"/>
  <c r="K117" i="2"/>
  <c r="J116" i="2"/>
  <c r="I116" i="2"/>
  <c r="H116" i="2"/>
  <c r="E116" i="2"/>
  <c r="K116" i="2"/>
  <c r="J115" i="2"/>
  <c r="J119" i="2"/>
  <c r="I115" i="2"/>
  <c r="I119" i="2"/>
  <c r="H115" i="2"/>
  <c r="E115" i="2"/>
  <c r="K115" i="2"/>
  <c r="K119" i="2"/>
  <c r="J113" i="2"/>
  <c r="I113" i="2"/>
  <c r="H113" i="2"/>
  <c r="E113" i="2"/>
  <c r="K113" i="2"/>
  <c r="J112" i="2"/>
  <c r="I112" i="2"/>
  <c r="H112" i="2"/>
  <c r="E112" i="2"/>
  <c r="K112" i="2"/>
  <c r="J111" i="2"/>
  <c r="I111" i="2"/>
  <c r="H111" i="2"/>
  <c r="E111" i="2"/>
  <c r="K111" i="2"/>
  <c r="H110" i="2"/>
  <c r="E110" i="2"/>
  <c r="J109" i="2"/>
  <c r="I109" i="2"/>
  <c r="H109" i="2"/>
  <c r="E109" i="2"/>
  <c r="K109" i="2"/>
  <c r="J108" i="2"/>
  <c r="I108" i="2"/>
  <c r="H108" i="2"/>
  <c r="E108" i="2"/>
  <c r="K108" i="2"/>
  <c r="H107" i="2"/>
  <c r="G107" i="2"/>
  <c r="G114" i="2"/>
  <c r="H114" i="2"/>
  <c r="F107" i="2"/>
  <c r="F114" i="2"/>
  <c r="D107" i="2"/>
  <c r="D114" i="2"/>
  <c r="C107" i="2"/>
  <c r="C114" i="2"/>
  <c r="J106" i="2"/>
  <c r="I106" i="2"/>
  <c r="H106" i="2"/>
  <c r="E106" i="2"/>
  <c r="K106" i="2"/>
  <c r="J105" i="2"/>
  <c r="I105" i="2"/>
  <c r="H105" i="2"/>
  <c r="E105" i="2"/>
  <c r="K105" i="2"/>
  <c r="J104" i="2"/>
  <c r="I104" i="2"/>
  <c r="H104" i="2"/>
  <c r="E104" i="2"/>
  <c r="K104" i="2"/>
  <c r="J103" i="2"/>
  <c r="J107" i="2"/>
  <c r="J114" i="2"/>
  <c r="I103" i="2"/>
  <c r="I107" i="2"/>
  <c r="I114" i="2"/>
  <c r="H103" i="2"/>
  <c r="E103" i="2"/>
  <c r="K103" i="2"/>
  <c r="K107" i="2"/>
  <c r="I102" i="2"/>
  <c r="G102" i="2"/>
  <c r="H102" i="2"/>
  <c r="F102" i="2"/>
  <c r="E102" i="2"/>
  <c r="D102" i="2"/>
  <c r="C102" i="2"/>
  <c r="J101" i="2"/>
  <c r="I101" i="2"/>
  <c r="H101" i="2"/>
  <c r="E101" i="2"/>
  <c r="K101" i="2"/>
  <c r="J100" i="2"/>
  <c r="I100" i="2"/>
  <c r="H100" i="2"/>
  <c r="E100" i="2"/>
  <c r="K100" i="2"/>
  <c r="J99" i="2"/>
  <c r="J102" i="2"/>
  <c r="I99" i="2"/>
  <c r="H99" i="2"/>
  <c r="E99" i="2"/>
  <c r="K99" i="2"/>
  <c r="K102" i="2"/>
  <c r="F97" i="2"/>
  <c r="G96" i="2"/>
  <c r="F96" i="2"/>
  <c r="D96" i="2"/>
  <c r="C96" i="2"/>
  <c r="J95" i="2"/>
  <c r="I95" i="2"/>
  <c r="H95" i="2"/>
  <c r="E95" i="2"/>
  <c r="K95" i="2"/>
  <c r="J94" i="2"/>
  <c r="I94" i="2"/>
  <c r="H94" i="2"/>
  <c r="E94" i="2"/>
  <c r="K94" i="2"/>
  <c r="J93" i="2"/>
  <c r="I93" i="2"/>
  <c r="H93" i="2"/>
  <c r="E93" i="2"/>
  <c r="K93" i="2"/>
  <c r="J92" i="2"/>
  <c r="I92" i="2"/>
  <c r="H92" i="2"/>
  <c r="E92" i="2"/>
  <c r="K92" i="2"/>
  <c r="J91" i="2"/>
  <c r="I91" i="2"/>
  <c r="H91" i="2"/>
  <c r="E91" i="2"/>
  <c r="K91" i="2"/>
  <c r="J90" i="2"/>
  <c r="I90" i="2"/>
  <c r="H90" i="2"/>
  <c r="E90" i="2"/>
  <c r="K90" i="2"/>
  <c r="J89" i="2"/>
  <c r="I89" i="2"/>
  <c r="H89" i="2"/>
  <c r="E89" i="2"/>
  <c r="K89" i="2"/>
  <c r="J88" i="2"/>
  <c r="J96" i="2"/>
  <c r="I88" i="2"/>
  <c r="I96" i="2"/>
  <c r="H88" i="2"/>
  <c r="E88" i="2"/>
  <c r="K88" i="2"/>
  <c r="K96" i="2"/>
  <c r="H87" i="2"/>
  <c r="G87" i="2"/>
  <c r="F87" i="2"/>
  <c r="D87" i="2"/>
  <c r="E87" i="2"/>
  <c r="C87" i="2"/>
  <c r="J86" i="2"/>
  <c r="I86" i="2"/>
  <c r="H86" i="2"/>
  <c r="E86" i="2"/>
  <c r="K86" i="2"/>
  <c r="J85" i="2"/>
  <c r="I85" i="2"/>
  <c r="H85" i="2"/>
  <c r="E85" i="2"/>
  <c r="K85" i="2"/>
  <c r="J84" i="2"/>
  <c r="I84" i="2"/>
  <c r="H84" i="2"/>
  <c r="E84" i="2"/>
  <c r="K84" i="2"/>
  <c r="J83" i="2"/>
  <c r="J87" i="2"/>
  <c r="I83" i="2"/>
  <c r="I87" i="2"/>
  <c r="H83" i="2"/>
  <c r="E83" i="2"/>
  <c r="K83" i="2"/>
  <c r="K87" i="2"/>
  <c r="G82" i="2"/>
  <c r="H82" i="2"/>
  <c r="F82" i="2"/>
  <c r="E82" i="2"/>
  <c r="D82" i="2"/>
  <c r="C82" i="2"/>
  <c r="J81" i="2"/>
  <c r="I81" i="2"/>
  <c r="H81" i="2"/>
  <c r="E81" i="2"/>
  <c r="K81" i="2"/>
  <c r="J80" i="2"/>
  <c r="I80" i="2"/>
  <c r="H80" i="2"/>
  <c r="E80" i="2"/>
  <c r="K80" i="2"/>
  <c r="J79" i="2"/>
  <c r="I79" i="2"/>
  <c r="H79" i="2"/>
  <c r="E79" i="2"/>
  <c r="K79" i="2"/>
  <c r="J78" i="2"/>
  <c r="I78" i="2"/>
  <c r="I82" i="2"/>
  <c r="H78" i="2"/>
  <c r="E78" i="2"/>
  <c r="K78" i="2"/>
  <c r="J77" i="2"/>
  <c r="I77" i="2"/>
  <c r="H77" i="2"/>
  <c r="E77" i="2"/>
  <c r="K77" i="2"/>
  <c r="J76" i="2"/>
  <c r="I76" i="2"/>
  <c r="H76" i="2"/>
  <c r="E76" i="2"/>
  <c r="K76" i="2"/>
  <c r="J75" i="2"/>
  <c r="J82" i="2"/>
  <c r="I75" i="2"/>
  <c r="H75" i="2"/>
  <c r="E75" i="2"/>
  <c r="K75" i="2"/>
  <c r="K82" i="2"/>
  <c r="G73" i="2"/>
  <c r="F73" i="2"/>
  <c r="H73" i="2"/>
  <c r="D73" i="2"/>
  <c r="C73" i="2"/>
  <c r="J72" i="2"/>
  <c r="I72" i="2"/>
  <c r="H72" i="2"/>
  <c r="E72" i="2"/>
  <c r="K72" i="2"/>
  <c r="J71" i="2"/>
  <c r="I71" i="2"/>
  <c r="H71" i="2"/>
  <c r="E71" i="2"/>
  <c r="K71" i="2"/>
  <c r="J70" i="2"/>
  <c r="I70" i="2"/>
  <c r="H70" i="2"/>
  <c r="E70" i="2"/>
  <c r="K70" i="2"/>
  <c r="J69" i="2"/>
  <c r="I69" i="2"/>
  <c r="H69" i="2"/>
  <c r="E69" i="2"/>
  <c r="K69" i="2"/>
  <c r="J68" i="2"/>
  <c r="I68" i="2"/>
  <c r="H68" i="2"/>
  <c r="E68" i="2"/>
  <c r="K68" i="2"/>
  <c r="J67" i="2"/>
  <c r="I67" i="2"/>
  <c r="H67" i="2"/>
  <c r="E67" i="2"/>
  <c r="K67" i="2"/>
  <c r="J66" i="2"/>
  <c r="I66" i="2"/>
  <c r="H66" i="2"/>
  <c r="E66" i="2"/>
  <c r="K66" i="2"/>
  <c r="J65" i="2"/>
  <c r="I65" i="2"/>
  <c r="H65" i="2"/>
  <c r="E65" i="2"/>
  <c r="K65" i="2"/>
  <c r="J64" i="2"/>
  <c r="I64" i="2"/>
  <c r="H64" i="2"/>
  <c r="E64" i="2"/>
  <c r="K64" i="2"/>
  <c r="J63" i="2"/>
  <c r="I63" i="2"/>
  <c r="H63" i="2"/>
  <c r="E63" i="2"/>
  <c r="K63" i="2"/>
  <c r="J62" i="2"/>
  <c r="I62" i="2"/>
  <c r="H62" i="2"/>
  <c r="E62" i="2"/>
  <c r="K62" i="2"/>
  <c r="J61" i="2"/>
  <c r="J73" i="2"/>
  <c r="I61" i="2"/>
  <c r="H61" i="2"/>
  <c r="E61" i="2"/>
  <c r="K61" i="2"/>
  <c r="J60" i="2"/>
  <c r="I60" i="2"/>
  <c r="I73" i="2"/>
  <c r="H60" i="2"/>
  <c r="E60" i="2"/>
  <c r="K60" i="2"/>
  <c r="K73" i="2"/>
  <c r="H59" i="2"/>
  <c r="G59" i="2"/>
  <c r="F59" i="2"/>
  <c r="D59" i="2"/>
  <c r="E59" i="2"/>
  <c r="C59" i="2"/>
  <c r="J58" i="2"/>
  <c r="I58" i="2"/>
  <c r="H58" i="2"/>
  <c r="E58" i="2"/>
  <c r="K58" i="2"/>
  <c r="J57" i="2"/>
  <c r="I57" i="2"/>
  <c r="H57" i="2"/>
  <c r="E57" i="2"/>
  <c r="K57" i="2"/>
  <c r="J56" i="2"/>
  <c r="I56" i="2"/>
  <c r="H56" i="2"/>
  <c r="E56" i="2"/>
  <c r="K56" i="2"/>
  <c r="J55" i="2"/>
  <c r="I55" i="2"/>
  <c r="H55" i="2"/>
  <c r="E55" i="2"/>
  <c r="K55" i="2"/>
  <c r="J54" i="2"/>
  <c r="I54" i="2"/>
  <c r="H54" i="2"/>
  <c r="E54" i="2"/>
  <c r="K54" i="2"/>
  <c r="J53" i="2"/>
  <c r="I53" i="2"/>
  <c r="H53" i="2"/>
  <c r="E53" i="2"/>
  <c r="K53" i="2"/>
  <c r="J52" i="2"/>
  <c r="I52" i="2"/>
  <c r="H52" i="2"/>
  <c r="E52" i="2"/>
  <c r="K52" i="2"/>
  <c r="J51" i="2"/>
  <c r="J59" i="2"/>
  <c r="I51" i="2"/>
  <c r="I59" i="2"/>
  <c r="H51" i="2"/>
  <c r="E51" i="2"/>
  <c r="K51" i="2"/>
  <c r="K59" i="2"/>
  <c r="G49" i="2"/>
  <c r="F49" i="2"/>
  <c r="H49" i="2"/>
  <c r="D49" i="2"/>
  <c r="D50" i="2"/>
  <c r="E50" i="2"/>
  <c r="C49" i="2"/>
  <c r="J48" i="2"/>
  <c r="I48" i="2"/>
  <c r="H48" i="2"/>
  <c r="E48" i="2"/>
  <c r="K48" i="2"/>
  <c r="J47" i="2"/>
  <c r="I47" i="2"/>
  <c r="H47" i="2"/>
  <c r="E47" i="2"/>
  <c r="K47" i="2"/>
  <c r="J46" i="2"/>
  <c r="I46" i="2"/>
  <c r="H46" i="2"/>
  <c r="E46" i="2"/>
  <c r="K46" i="2"/>
  <c r="J45" i="2"/>
  <c r="J49" i="2"/>
  <c r="I45" i="2"/>
  <c r="H45" i="2"/>
  <c r="E45" i="2"/>
  <c r="K45" i="2"/>
  <c r="J44" i="2"/>
  <c r="I44" i="2"/>
  <c r="I49" i="2"/>
  <c r="H44" i="2"/>
  <c r="E44" i="2"/>
  <c r="K44" i="2"/>
  <c r="K49" i="2"/>
  <c r="H43" i="2"/>
  <c r="G43" i="2"/>
  <c r="G50" i="2"/>
  <c r="F43" i="2"/>
  <c r="D43" i="2"/>
  <c r="E43" i="2"/>
  <c r="C43" i="2"/>
  <c r="C50" i="2"/>
  <c r="J42" i="2"/>
  <c r="I42" i="2"/>
  <c r="H42" i="2"/>
  <c r="E42" i="2"/>
  <c r="K42" i="2"/>
  <c r="J41" i="2"/>
  <c r="J43" i="2"/>
  <c r="I41" i="2"/>
  <c r="I43" i="2"/>
  <c r="H41" i="2"/>
  <c r="E41" i="2"/>
  <c r="K41" i="2"/>
  <c r="K43" i="2"/>
  <c r="G40" i="2"/>
  <c r="H40" i="2"/>
  <c r="F40" i="2"/>
  <c r="D40" i="2"/>
  <c r="C40" i="2"/>
  <c r="E40" i="2"/>
  <c r="J39" i="2"/>
  <c r="I39" i="2"/>
  <c r="H39" i="2"/>
  <c r="E39" i="2"/>
  <c r="K39" i="2"/>
  <c r="J38" i="2"/>
  <c r="I38" i="2"/>
  <c r="H38" i="2"/>
  <c r="E38" i="2"/>
  <c r="K38" i="2"/>
  <c r="J37" i="2"/>
  <c r="I37" i="2"/>
  <c r="H37" i="2"/>
  <c r="E37" i="2"/>
  <c r="K37" i="2"/>
  <c r="J36" i="2"/>
  <c r="I36" i="2"/>
  <c r="H36" i="2"/>
  <c r="E36" i="2"/>
  <c r="K36" i="2"/>
  <c r="J35" i="2"/>
  <c r="I35" i="2"/>
  <c r="H35" i="2"/>
  <c r="E35" i="2"/>
  <c r="K35" i="2"/>
  <c r="J34" i="2"/>
  <c r="I34" i="2"/>
  <c r="H34" i="2"/>
  <c r="E34" i="2"/>
  <c r="K34" i="2"/>
  <c r="J33" i="2"/>
  <c r="J40" i="2"/>
  <c r="I33" i="2"/>
  <c r="I40" i="2"/>
  <c r="H33" i="2"/>
  <c r="E33" i="2"/>
  <c r="K33" i="2"/>
  <c r="K40" i="2"/>
  <c r="G32" i="2"/>
  <c r="H32" i="2"/>
  <c r="F32" i="2"/>
  <c r="D32" i="2"/>
  <c r="C32" i="2"/>
  <c r="E32" i="2"/>
  <c r="J31" i="2"/>
  <c r="J32" i="2"/>
  <c r="I31" i="2"/>
  <c r="H31" i="2"/>
  <c r="E31" i="2"/>
  <c r="K31" i="2"/>
  <c r="J30" i="2"/>
  <c r="I30" i="2"/>
  <c r="I32" i="2"/>
  <c r="H30" i="2"/>
  <c r="E30" i="2"/>
  <c r="K30" i="2"/>
  <c r="K32" i="2"/>
  <c r="H29" i="2"/>
  <c r="F29" i="2"/>
  <c r="E29" i="2"/>
  <c r="D29" i="2"/>
  <c r="C29" i="2"/>
  <c r="J28" i="2"/>
  <c r="J29" i="2"/>
  <c r="I28" i="2"/>
  <c r="H28" i="2"/>
  <c r="E28" i="2"/>
  <c r="K28" i="2"/>
  <c r="J27" i="2"/>
  <c r="I27" i="2"/>
  <c r="I29" i="2"/>
  <c r="H27" i="2"/>
  <c r="E27" i="2"/>
  <c r="K27" i="2"/>
  <c r="J26" i="2"/>
  <c r="I26" i="2"/>
  <c r="H26" i="2"/>
  <c r="E26" i="2"/>
  <c r="K26" i="2"/>
  <c r="K29" i="2"/>
  <c r="J25" i="2"/>
  <c r="I25" i="2"/>
  <c r="H25" i="2"/>
  <c r="E25" i="2"/>
  <c r="K25" i="2"/>
  <c r="F24" i="2"/>
  <c r="D24" i="2"/>
  <c r="G23" i="2"/>
  <c r="G24" i="2"/>
  <c r="H24" i="2"/>
  <c r="F23" i="2"/>
  <c r="D23" i="2"/>
  <c r="C23" i="2"/>
  <c r="E23" i="2"/>
  <c r="J22" i="2"/>
  <c r="I22" i="2"/>
  <c r="H22" i="2"/>
  <c r="E22" i="2"/>
  <c r="K22" i="2"/>
  <c r="J21" i="2"/>
  <c r="I21" i="2"/>
  <c r="I23" i="2"/>
  <c r="H21" i="2"/>
  <c r="E21" i="2"/>
  <c r="K21" i="2"/>
  <c r="J20" i="2"/>
  <c r="J23" i="2"/>
  <c r="I20" i="2"/>
  <c r="H20" i="2"/>
  <c r="E20" i="2"/>
  <c r="K20" i="2"/>
  <c r="K23" i="2"/>
  <c r="G19" i="2"/>
  <c r="H19" i="2"/>
  <c r="F19" i="2"/>
  <c r="D19" i="2"/>
  <c r="C19" i="2"/>
  <c r="E19" i="2"/>
  <c r="J18" i="2"/>
  <c r="I18" i="2"/>
  <c r="H18" i="2"/>
  <c r="E18" i="2"/>
  <c r="K18" i="2"/>
  <c r="J17" i="2"/>
  <c r="I17" i="2"/>
  <c r="H17" i="2"/>
  <c r="E17" i="2"/>
  <c r="K17" i="2"/>
  <c r="J16" i="2"/>
  <c r="I16" i="2"/>
  <c r="H16" i="2"/>
  <c r="E16" i="2"/>
  <c r="K16" i="2"/>
  <c r="J15" i="2"/>
  <c r="I15" i="2"/>
  <c r="H15" i="2"/>
  <c r="E15" i="2"/>
  <c r="K15" i="2"/>
  <c r="J14" i="2"/>
  <c r="I14" i="2"/>
  <c r="H14" i="2"/>
  <c r="E14" i="2"/>
  <c r="K14" i="2"/>
  <c r="J13" i="2"/>
  <c r="I13" i="2"/>
  <c r="H13" i="2"/>
  <c r="E13" i="2"/>
  <c r="K13" i="2"/>
  <c r="J12" i="2"/>
  <c r="I12" i="2"/>
  <c r="H12" i="2"/>
  <c r="E12" i="2"/>
  <c r="K12" i="2"/>
  <c r="J11" i="2"/>
  <c r="I11" i="2"/>
  <c r="H11" i="2"/>
  <c r="E11" i="2"/>
  <c r="K11" i="2"/>
  <c r="J10" i="2"/>
  <c r="I10" i="2"/>
  <c r="H10" i="2"/>
  <c r="E10" i="2"/>
  <c r="K10" i="2"/>
  <c r="J9" i="2"/>
  <c r="I9" i="2"/>
  <c r="H9" i="2"/>
  <c r="E9" i="2"/>
  <c r="K9" i="2"/>
  <c r="J8" i="2"/>
  <c r="I8" i="2"/>
  <c r="H8" i="2"/>
  <c r="E8" i="2"/>
  <c r="K8" i="2"/>
  <c r="J7" i="2"/>
  <c r="I7" i="2"/>
  <c r="I19" i="2"/>
  <c r="H7" i="2"/>
  <c r="E7" i="2"/>
  <c r="K7" i="2"/>
  <c r="J6" i="2"/>
  <c r="J19" i="2"/>
  <c r="I6" i="2"/>
  <c r="H6" i="2"/>
  <c r="E6" i="2"/>
  <c r="K6" i="2"/>
  <c r="K19" i="2"/>
  <c r="K95" i="10"/>
  <c r="E48" i="10"/>
  <c r="I48" i="10"/>
  <c r="I67" i="10"/>
  <c r="I65" i="10"/>
  <c r="F68" i="10"/>
  <c r="H68" i="10"/>
  <c r="E88" i="10"/>
  <c r="D95" i="10"/>
  <c r="F48" i="10"/>
  <c r="F67" i="10"/>
  <c r="J65" i="10"/>
  <c r="I88" i="10"/>
  <c r="I95" i="10"/>
  <c r="F95" i="10"/>
  <c r="K48" i="10"/>
  <c r="K67" i="10"/>
  <c r="G67" i="10"/>
  <c r="H67" i="10"/>
  <c r="H48" i="10"/>
  <c r="D66" i="10"/>
  <c r="E65" i="10"/>
  <c r="C95" i="10"/>
  <c r="K30" i="10"/>
  <c r="K32" i="10"/>
  <c r="K43" i="10"/>
  <c r="J48" i="10"/>
  <c r="J67" i="10"/>
  <c r="K68" i="10"/>
  <c r="J95" i="10"/>
  <c r="G95" i="10"/>
  <c r="E12" i="10"/>
  <c r="E32" i="10"/>
  <c r="E64" i="10"/>
  <c r="H65" i="10"/>
  <c r="C66" i="10"/>
  <c r="G66" i="10"/>
  <c r="E82" i="10"/>
  <c r="H93" i="10"/>
  <c r="E93" i="10"/>
  <c r="H47" i="10"/>
  <c r="I97" i="2"/>
  <c r="I24" i="2"/>
  <c r="I50" i="2"/>
  <c r="I74" i="2"/>
  <c r="D74" i="2"/>
  <c r="J97" i="2"/>
  <c r="G98" i="2"/>
  <c r="K114" i="2"/>
  <c r="K121" i="2"/>
  <c r="E121" i="2"/>
  <c r="J24" i="2"/>
  <c r="J50" i="2"/>
  <c r="J98" i="2"/>
  <c r="G74" i="2"/>
  <c r="K97" i="2"/>
  <c r="E114" i="2"/>
  <c r="I121" i="2"/>
  <c r="F121" i="2"/>
  <c r="K24" i="2"/>
  <c r="K98" i="2"/>
  <c r="K50" i="2"/>
  <c r="K74" i="2"/>
  <c r="D98" i="2"/>
  <c r="J121" i="2"/>
  <c r="G121" i="2"/>
  <c r="H23" i="2"/>
  <c r="C24" i="2"/>
  <c r="C98" i="2"/>
  <c r="C122" i="2"/>
  <c r="F50" i="2"/>
  <c r="F98" i="2"/>
  <c r="H96" i="2"/>
  <c r="C97" i="2"/>
  <c r="G97" i="2"/>
  <c r="H97" i="2"/>
  <c r="E107" i="2"/>
  <c r="H119" i="2"/>
  <c r="E96" i="2"/>
  <c r="D97" i="2"/>
  <c r="E119" i="2"/>
  <c r="E49" i="2"/>
  <c r="E73" i="2"/>
  <c r="C96" i="10"/>
  <c r="I68" i="10"/>
  <c r="I66" i="10"/>
  <c r="I96" i="10"/>
  <c r="G96" i="10"/>
  <c r="H95" i="10"/>
  <c r="J66" i="10"/>
  <c r="J96" i="10"/>
  <c r="J68" i="10"/>
  <c r="E66" i="10"/>
  <c r="F66" i="10"/>
  <c r="H66" i="10"/>
  <c r="K66" i="10"/>
  <c r="K96" i="10"/>
  <c r="D96" i="10"/>
  <c r="E96" i="10"/>
  <c r="E95" i="10"/>
  <c r="K122" i="2"/>
  <c r="F122" i="2"/>
  <c r="J74" i="2"/>
  <c r="I122" i="2"/>
  <c r="H98" i="2"/>
  <c r="I98" i="2"/>
  <c r="F74" i="2"/>
  <c r="H74" i="2"/>
  <c r="G122" i="2"/>
  <c r="H122" i="2"/>
  <c r="H121" i="2"/>
  <c r="C74" i="2"/>
  <c r="H50" i="2"/>
  <c r="E98" i="2"/>
  <c r="E24" i="2"/>
  <c r="E74" i="2"/>
  <c r="E97" i="2"/>
  <c r="J122" i="2"/>
  <c r="D122" i="2"/>
  <c r="E122" i="2"/>
  <c r="F96" i="10"/>
  <c r="H96" i="10"/>
  <c r="C21" i="32"/>
  <c r="C26" i="8"/>
  <c r="D26" i="8"/>
  <c r="B26" i="8"/>
  <c r="C18" i="8"/>
  <c r="C22" i="8"/>
  <c r="C27" i="8"/>
  <c r="B22" i="8"/>
  <c r="B18" i="8"/>
  <c r="D11" i="8"/>
  <c r="D14" i="8"/>
  <c r="D16" i="8"/>
  <c r="D19" i="8"/>
  <c r="D22" i="8"/>
  <c r="D21" i="8"/>
  <c r="D23" i="8"/>
  <c r="D24" i="8"/>
  <c r="D25" i="8"/>
  <c r="F120" i="36"/>
  <c r="F122" i="36"/>
  <c r="F108" i="36"/>
  <c r="F115" i="36"/>
  <c r="F103" i="36"/>
  <c r="F97" i="36"/>
  <c r="F88" i="36"/>
  <c r="F83" i="36"/>
  <c r="F74" i="36"/>
  <c r="F60" i="36"/>
  <c r="F50" i="36"/>
  <c r="F44" i="36"/>
  <c r="F41" i="36"/>
  <c r="F33" i="36"/>
  <c r="F51" i="36"/>
  <c r="F30" i="36"/>
  <c r="F24" i="36"/>
  <c r="F20" i="36"/>
  <c r="E120" i="36"/>
  <c r="E108" i="36"/>
  <c r="E103" i="36"/>
  <c r="E115" i="36"/>
  <c r="E122" i="36"/>
  <c r="E97" i="36"/>
  <c r="E98" i="36"/>
  <c r="E88" i="36"/>
  <c r="E83" i="36"/>
  <c r="E74" i="36"/>
  <c r="E60" i="36"/>
  <c r="E50" i="36"/>
  <c r="E44" i="36"/>
  <c r="E41" i="36"/>
  <c r="E33" i="36"/>
  <c r="E30" i="36"/>
  <c r="E24" i="36"/>
  <c r="E20" i="36"/>
  <c r="F94" i="37"/>
  <c r="F83" i="37"/>
  <c r="F78" i="37"/>
  <c r="F89" i="37"/>
  <c r="F96" i="37"/>
  <c r="F73" i="37"/>
  <c r="F65" i="37"/>
  <c r="F66" i="37"/>
  <c r="F61" i="37"/>
  <c r="F55" i="37"/>
  <c r="F48" i="37"/>
  <c r="F44" i="37"/>
  <c r="F49" i="37"/>
  <c r="F67" i="37"/>
  <c r="F97" i="37"/>
  <c r="F31" i="37"/>
  <c r="F33" i="37"/>
  <c r="F22" i="37"/>
  <c r="F13" i="37"/>
  <c r="F19" i="37"/>
  <c r="E94" i="37"/>
  <c r="E83" i="37"/>
  <c r="E89" i="37"/>
  <c r="E96" i="37"/>
  <c r="E78" i="37"/>
  <c r="E73" i="37"/>
  <c r="E65" i="37"/>
  <c r="E66" i="37"/>
  <c r="E61" i="37"/>
  <c r="E55" i="37"/>
  <c r="E48" i="37"/>
  <c r="E44" i="37"/>
  <c r="E31" i="37"/>
  <c r="E33" i="37"/>
  <c r="E22" i="37"/>
  <c r="E13" i="37"/>
  <c r="E19" i="37"/>
  <c r="D94" i="37"/>
  <c r="D83" i="37"/>
  <c r="D78" i="37"/>
  <c r="D89" i="37"/>
  <c r="D96" i="37"/>
  <c r="D73" i="37"/>
  <c r="D65" i="37"/>
  <c r="D61" i="37"/>
  <c r="D55" i="37"/>
  <c r="D48" i="37"/>
  <c r="D44" i="37"/>
  <c r="D31" i="37"/>
  <c r="D22" i="37"/>
  <c r="D13" i="37"/>
  <c r="D19" i="37"/>
  <c r="D120" i="36"/>
  <c r="D108" i="36"/>
  <c r="D115" i="36"/>
  <c r="D122" i="36"/>
  <c r="D103" i="36"/>
  <c r="D97" i="36"/>
  <c r="D88" i="36"/>
  <c r="D83" i="36"/>
  <c r="D74" i="36"/>
  <c r="D60" i="36"/>
  <c r="D50" i="36"/>
  <c r="D44" i="36"/>
  <c r="D41" i="36"/>
  <c r="D33" i="36"/>
  <c r="D30" i="36"/>
  <c r="D24" i="36"/>
  <c r="D20" i="36"/>
  <c r="D25" i="36"/>
  <c r="C20" i="36"/>
  <c r="C25" i="36"/>
  <c r="C24" i="36"/>
  <c r="C30" i="36"/>
  <c r="C33" i="36"/>
  <c r="C41" i="36"/>
  <c r="C44" i="36"/>
  <c r="C50" i="36"/>
  <c r="C60" i="36"/>
  <c r="C74" i="36"/>
  <c r="C83" i="36"/>
  <c r="C88" i="36"/>
  <c r="C97" i="36"/>
  <c r="C103" i="36"/>
  <c r="C108" i="36"/>
  <c r="C115" i="36"/>
  <c r="C122" i="36"/>
  <c r="C120" i="36"/>
  <c r="C38" i="31"/>
  <c r="C59" i="30"/>
  <c r="C38" i="30"/>
  <c r="F10" i="12"/>
  <c r="F40" i="11"/>
  <c r="F46" i="11"/>
  <c r="F35" i="11"/>
  <c r="C47" i="11"/>
  <c r="C13" i="37"/>
  <c r="C19" i="37"/>
  <c r="C22" i="37"/>
  <c r="C31" i="37"/>
  <c r="C33" i="37"/>
  <c r="C44" i="37"/>
  <c r="C48" i="37"/>
  <c r="C55" i="37"/>
  <c r="C61" i="37"/>
  <c r="C65" i="37"/>
  <c r="C66" i="37"/>
  <c r="C73" i="37"/>
  <c r="C78" i="37"/>
  <c r="C83" i="37"/>
  <c r="C89" i="37"/>
  <c r="C96" i="37"/>
  <c r="C94" i="37"/>
  <c r="C9" i="32"/>
  <c r="C32" i="32"/>
  <c r="C14" i="29"/>
  <c r="E6" i="27"/>
  <c r="C8" i="27"/>
  <c r="E8" i="27"/>
  <c r="F14" i="11"/>
  <c r="F22" i="11"/>
  <c r="F25" i="11"/>
  <c r="F29" i="11"/>
  <c r="F30" i="11"/>
  <c r="C30" i="11"/>
  <c r="D30" i="11"/>
  <c r="E30" i="11"/>
  <c r="B10" i="8"/>
  <c r="D10" i="8"/>
  <c r="C10" i="8"/>
  <c r="B13" i="1"/>
  <c r="B15" i="1"/>
  <c r="C13" i="1"/>
  <c r="C15" i="1"/>
  <c r="B23" i="1"/>
  <c r="B25" i="1"/>
  <c r="C23" i="1"/>
  <c r="C25" i="1"/>
  <c r="D66" i="37"/>
  <c r="E51" i="36"/>
  <c r="E25" i="36"/>
  <c r="F25" i="36"/>
  <c r="E99" i="36"/>
  <c r="E123" i="36"/>
  <c r="E49" i="37"/>
  <c r="E67" i="37"/>
  <c r="E97" i="37"/>
  <c r="C49" i="37"/>
  <c r="E75" i="36"/>
  <c r="F47" i="11"/>
  <c r="D18" i="8"/>
  <c r="D27" i="8"/>
  <c r="F99" i="36"/>
  <c r="F123" i="36"/>
  <c r="F75" i="36"/>
  <c r="C67" i="37"/>
  <c r="C97" i="37"/>
  <c r="C98" i="36"/>
  <c r="D97" i="37"/>
  <c r="C51" i="36"/>
  <c r="C75" i="36"/>
  <c r="D33" i="37"/>
  <c r="D49" i="37"/>
  <c r="D67" i="37"/>
  <c r="D51" i="36"/>
  <c r="D75" i="36"/>
  <c r="D98" i="36"/>
  <c r="F98" i="36"/>
  <c r="B27" i="8"/>
  <c r="D99" i="36"/>
  <c r="D123" i="36"/>
  <c r="C99" i="36"/>
  <c r="C123" i="36"/>
</calcChain>
</file>

<file path=xl/sharedStrings.xml><?xml version="1.0" encoding="utf-8"?>
<sst xmlns="http://schemas.openxmlformats.org/spreadsheetml/2006/main" count="1637" uniqueCount="627">
  <si>
    <t>ÖNKORMÁNYZATI ELŐIRÁNYZATOK</t>
  </si>
  <si>
    <t>KÖLTSÉGVETÉSI SZERV</t>
  </si>
  <si>
    <t>MINDÖSSZESEN</t>
  </si>
  <si>
    <t xml:space="preserve"> A költségvetés előterjesztésekor a képviselő-testület részére tájékoztatásul  kell - szöveges indokolással együtt - bemutatni: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</si>
  <si>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</si>
  <si>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</si>
  <si>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</si>
  <si>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</si>
  <si>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</si>
  <si>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</si>
  <si>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</si>
  <si>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</si>
  <si>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</si>
  <si>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</si>
  <si>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</si>
  <si>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ÖSSZEVONT ELŐIRÁNYZATOK (ÖNKORMÁNYZAT ÉS KÖLTSÉGVETÉSI SZERVEI ÖSSZESEN)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</si>
  <si>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</si>
  <si>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</si>
  <si>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</si>
  <si>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</si>
  <si>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</si>
  <si>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</si>
  <si>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</si>
  <si>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</si>
  <si>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</si>
  <si>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</si>
  <si>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</si>
  <si>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</si>
  <si>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</si>
  <si>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</si>
  <si>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</si>
  <si>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</si>
  <si>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</si>
  <si>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</si>
  <si>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</si>
  <si>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</si>
  <si>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</si>
  <si>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</si>
  <si>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</si>
  <si>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</si>
  <si>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</si>
  <si>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</si>
  <si>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</si>
  <si>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</si>
  <si>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</si>
  <si>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</si>
  <si>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</si>
  <si>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</si>
  <si>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</si>
  <si>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</si>
  <si>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</si>
  <si>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</si>
  <si>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</si>
  <si>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</si>
  <si>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</si>
  <si>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</si>
  <si>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</si>
  <si>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</si>
  <si>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</si>
  <si>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</si>
  <si>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</si>
  <si>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</si>
  <si>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</si>
  <si>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</si>
  <si>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</si>
  <si>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</si>
  <si>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</si>
  <si>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</si>
  <si>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</si>
  <si>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</si>
  <si>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</si>
  <si>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</si>
  <si>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</si>
  <si>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</si>
  <si>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</si>
  <si>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</si>
  <si>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</si>
  <si>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</si>
  <si>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</si>
  <si>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</si>
  <si>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</si>
  <si>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</si>
  <si>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</si>
  <si>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</si>
  <si>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</si>
  <si>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</si>
  <si>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</si>
  <si>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</si>
  <si>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</si>
  <si>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</si>
  <si>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</si>
  <si>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</si>
  <si>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</si>
  <si>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</si>
  <si>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</si>
  <si>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</si>
  <si>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</si>
  <si>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</si>
  <si>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</si>
  <si>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</si>
  <si>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</si>
  <si>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</si>
  <si>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</si>
  <si>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</si>
  <si>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</si>
  <si>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</si>
  <si>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</si>
  <si>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</si>
  <si>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</si>
  <si>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</si>
  <si>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</si>
  <si>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</si>
  <si>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</si>
  <si>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</si>
  <si>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</si>
  <si>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</si>
  <si>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</si>
  <si>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</si>
  <si>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</si>
  <si>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</si>
  <si>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</si>
  <si>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</si>
  <si>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</si>
  <si>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</si>
  <si>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</si>
  <si>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</si>
  <si>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</si>
  <si>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</si>
  <si>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</si>
  <si>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</si>
  <si>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</si>
  <si>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</si>
  <si>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</si>
  <si>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</si>
  <si>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</si>
  <si>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</si>
  <si>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</si>
  <si>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</si>
  <si>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</si>
  <si>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</si>
  <si>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</si>
  <si>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</si>
  <si>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</si>
  <si>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</si>
  <si>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</si>
  <si>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</si>
  <si>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</si>
  <si>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</si>
  <si>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</si>
  <si>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</si>
  <si>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</si>
  <si>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</si>
  <si>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</si>
  <si>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</si>
  <si>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</si>
  <si>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</si>
  <si>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</si>
  <si>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</si>
  <si>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</si>
  <si>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</si>
  <si>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</si>
  <si>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</si>
  <si>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</si>
  <si>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</si>
  <si>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</si>
  <si>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</si>
  <si>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</si>
  <si>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</si>
  <si>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</si>
  <si>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</si>
  <si>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</si>
  <si>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</si>
  <si>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</si>
  <si>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</si>
  <si>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</si>
  <si>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</si>
  <si>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</si>
  <si>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</si>
  <si>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</si>
  <si>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</si>
  <si>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</si>
  <si>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</si>
  <si>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</si>
  <si>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</si>
  <si>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</si>
  <si>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</si>
  <si>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</si>
  <si>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</si>
  <si>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</si>
  <si>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</si>
  <si>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</si>
  <si>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</si>
  <si>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</si>
  <si>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</si>
  <si>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</si>
  <si>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</si>
  <si>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</si>
  <si>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</si>
  <si>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</si>
  <si>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</si>
  <si>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</si>
  <si>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</si>
  <si>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</si>
  <si>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</si>
  <si>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</si>
  <si>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</si>
  <si>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</si>
  <si>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</si>
  <si>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</si>
  <si>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</si>
  <si>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</si>
  <si>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</si>
  <si>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</si>
  <si>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</si>
  <si>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</si>
  <si>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</si>
  <si>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</si>
  <si>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</si>
  <si>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</si>
  <si>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</si>
  <si>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</si>
  <si>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</si>
  <si>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</si>
  <si>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</si>
  <si>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</si>
  <si>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</si>
  <si>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</si>
  <si>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</si>
  <si>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</si>
  <si>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</si>
  <si>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</si>
  <si>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</si>
  <si>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</si>
  <si>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</si>
  <si>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</si>
  <si>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</si>
  <si>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</si>
  <si>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</si>
  <si>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</si>
  <si>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</si>
  <si>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</si>
  <si>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</si>
  <si>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</si>
  <si>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</si>
  <si>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</si>
  <si>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</si>
  <si>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</si>
  <si>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</si>
  <si>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</si>
  <si>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</si>
  <si>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</si>
  <si>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</si>
  <si>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</si>
  <si>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</si>
  <si>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</si>
  <si>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</si>
  <si>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</si>
  <si>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</si>
  <si>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</si>
  <si>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</si>
  <si>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</si>
  <si>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</si>
  <si>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</si>
  <si>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</si>
  <si>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</si>
  <si>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</si>
  <si>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</si>
  <si>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</si>
  <si>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</si>
  <si>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</si>
  <si>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</si>
  <si>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</si>
  <si>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</si>
  <si>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</si>
  <si>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</si>
  <si>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</si>
  <si>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</si>
  <si>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</si>
  <si>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</si>
  <si>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</si>
  <si>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</si>
  <si>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</si>
  <si>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</si>
  <si>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</si>
  <si>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</si>
  <si>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</si>
  <si>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</si>
  <si>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</si>
  <si>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</si>
  <si>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</si>
  <si>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</si>
  <si>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</si>
  <si>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</si>
  <si>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</si>
  <si>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</si>
  <si>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</si>
  <si>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</si>
  <si>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</si>
  <si>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</si>
  <si>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</si>
  <si>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</si>
  <si>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</si>
  <si>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</si>
  <si>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</si>
  <si>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</si>
  <si>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</si>
  <si>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</si>
  <si>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</si>
  <si>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</si>
  <si>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</si>
  <si>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</si>
  <si>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</si>
  <si>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</si>
  <si>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</si>
  <si>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</si>
  <si>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</si>
  <si>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</si>
  <si>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</si>
  <si>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</si>
  <si>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</si>
  <si>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</si>
  <si>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</si>
  <si>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</si>
  <si>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</si>
  <si>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</si>
  <si>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</si>
  <si>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</si>
  <si>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</si>
  <si>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</si>
  <si>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</si>
  <si>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</si>
  <si>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</si>
  <si>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</si>
  <si>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</si>
  <si>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</si>
  <si>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</si>
  <si>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</si>
  <si>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</si>
  <si>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</si>
  <si>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</si>
  <si>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</si>
  <si>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</si>
  <si>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</si>
  <si>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</si>
  <si>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</si>
  <si>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</si>
  <si>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</si>
  <si>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</si>
  <si>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</si>
  <si>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</si>
  <si>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</si>
  <si>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</si>
  <si>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</si>
  <si>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</si>
  <si>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</si>
  <si>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</si>
  <si>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</si>
  <si>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</si>
  <si>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</si>
  <si>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</si>
  <si>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</si>
  <si>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</si>
  <si>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</si>
  <si>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</si>
  <si>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</si>
  <si>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</si>
  <si>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</si>
  <si>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</si>
  <si>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</si>
  <si>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</si>
  <si>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</si>
  <si>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</si>
  <si>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</si>
  <si>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</si>
  <si>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</si>
  <si>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</si>
  <si>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</si>
  <si>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</si>
  <si>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</si>
  <si>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</si>
  <si>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</si>
  <si>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</si>
  <si>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</si>
  <si>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</si>
  <si>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</si>
  <si>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</si>
  <si>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</si>
  <si>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</si>
  <si>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</si>
  <si>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</si>
  <si>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</si>
  <si>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</si>
  <si>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</si>
  <si>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</si>
  <si>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</si>
  <si>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</si>
  <si>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</si>
  <si>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</si>
  <si>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</si>
  <si>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</si>
  <si>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</si>
  <si>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</si>
  <si>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</si>
  <si>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</si>
  <si>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</si>
  <si>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</si>
  <si>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</si>
  <si>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</si>
  <si>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</si>
  <si>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</si>
  <si>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</si>
  <si>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</si>
  <si>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</si>
  <si>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</si>
  <si>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</si>
  <si>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</si>
  <si>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</si>
  <si>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</si>
  <si>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</si>
  <si>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</si>
  <si>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</si>
  <si>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</si>
  <si>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</si>
  <si>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</si>
  <si>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</si>
  <si>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</si>
  <si>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</si>
  <si>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</si>
  <si>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</si>
  <si>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</si>
  <si>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</si>
  <si>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</si>
  <si>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</si>
  <si>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</si>
  <si>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</si>
  <si>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</si>
  <si>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</si>
  <si>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</si>
  <si>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</si>
  <si>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</si>
  <si>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</si>
  <si>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</si>
  <si>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</si>
  <si>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</si>
  <si>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</si>
  <si>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</si>
  <si>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</si>
  <si>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</si>
  <si>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</si>
  <si>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</si>
  <si>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</si>
  <si>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</si>
  <si>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</si>
  <si>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</si>
  <si>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</si>
  <si>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</si>
  <si>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</si>
  <si>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</si>
  <si>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</si>
  <si>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</si>
  <si>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</si>
  <si>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</si>
  <si>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</si>
  <si>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</si>
  <si>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</si>
  <si>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</si>
  <si>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</si>
  <si>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</si>
  <si>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</si>
  <si>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</si>
  <si>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</si>
  <si>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</si>
  <si>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</si>
  <si>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</si>
  <si>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</si>
  <si>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</si>
  <si>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</si>
  <si>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</si>
  <si>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</si>
  <si>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</si>
  <si>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</si>
  <si>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</si>
  <si>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</si>
  <si>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</si>
  <si>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</si>
  <si>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</si>
  <si>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</si>
  <si>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</si>
  <si>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</si>
  <si>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</si>
  <si>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</si>
  <si>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</si>
  <si>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</si>
  <si>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</si>
  <si>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</si>
  <si>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</si>
  <si>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</si>
  <si>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</si>
  <si>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</si>
  <si>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</si>
  <si>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</si>
  <si>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</si>
  <si>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</si>
  <si>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</si>
  <si>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</si>
  <si>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</si>
  <si>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</si>
  <si>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</si>
  <si>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</si>
  <si>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</si>
  <si>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</si>
  <si>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</si>
  <si>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</si>
  <si>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</si>
  <si>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</si>
  <si>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</si>
  <si>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</si>
  <si>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</si>
  <si>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</si>
  <si>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</si>
  <si>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</si>
  <si>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</si>
  <si>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</si>
  <si>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</si>
  <si>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</si>
  <si>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</si>
  <si>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</si>
  <si>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</si>
  <si>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</si>
  <si>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</si>
  <si>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</si>
  <si>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</si>
  <si>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</si>
  <si>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</si>
  <si>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</si>
  <si>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</si>
  <si>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</si>
  <si>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</si>
  <si>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</si>
  <si>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</si>
  <si>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</si>
  <si>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</si>
  <si>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</si>
  <si>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</si>
  <si>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</si>
  <si>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</si>
  <si>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</si>
  <si>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</si>
  <si>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</si>
  <si>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</si>
  <si>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</si>
  <si>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</si>
  <si>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</si>
  <si>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</si>
  <si>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</si>
  <si>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</si>
  <si>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</si>
  <si>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</si>
  <si>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</si>
  <si>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</si>
  <si>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</si>
  <si>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</si>
  <si>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</si>
  <si>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</si>
  <si>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</si>
  <si>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</si>
  <si>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</si>
  <si>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</si>
  <si>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</si>
  <si>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</si>
  <si>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</si>
  <si>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</si>
  <si>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</si>
  <si>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</si>
  <si>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</si>
  <si>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</si>
  <si>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</si>
  <si>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</si>
  <si>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</si>
  <si>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</si>
  <si>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</si>
  <si>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</si>
  <si>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</si>
  <si>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</si>
  <si>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</si>
  <si>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</si>
  <si>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</si>
  <si>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</si>
  <si>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</si>
  <si>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</si>
  <si>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</si>
  <si>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</si>
  <si>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</si>
  <si>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ÖNKORMÁNYZAT</t>
  </si>
  <si>
    <t>K513</t>
  </si>
  <si>
    <t>B74</t>
  </si>
  <si>
    <t>ÓVODA</t>
  </si>
  <si>
    <t>Kiadások (Ft)</t>
  </si>
  <si>
    <t>Bevételek (Ft)</t>
  </si>
  <si>
    <t>Beruházások és felújítások (Ft)</t>
  </si>
  <si>
    <t>Általános- és céltartalékok (Ft)</t>
  </si>
  <si>
    <t>Irányító szervi támogatások folyósítása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</si>
  <si>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</si>
  <si>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</si>
  <si>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</si>
  <si>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</si>
  <si>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>2020.</t>
  </si>
  <si>
    <t>saját bevételek 2020.</t>
  </si>
  <si>
    <t>saját bevételek 2021.</t>
  </si>
  <si>
    <t>egyéb bírság, pótlék</t>
  </si>
  <si>
    <t>2021.</t>
  </si>
  <si>
    <t>háztartások részére (Bursa ösztöndíj)</t>
  </si>
  <si>
    <t>2022.</t>
  </si>
  <si>
    <t>saját bevételek 2022.</t>
  </si>
  <si>
    <t>saját bevételek 2023.</t>
  </si>
  <si>
    <t>Olaszfa Önkormányzat 2020. évi költségvetése</t>
  </si>
  <si>
    <t xml:space="preserve"> Olaszfa Önkormányzat 2020. évi költségvetése</t>
  </si>
  <si>
    <t>Olaszfa Önkormányzat</t>
  </si>
  <si>
    <t>2023.</t>
  </si>
  <si>
    <t>OLASZFA Önkormányzat 2020. évi költségvetésének módosítása</t>
  </si>
  <si>
    <t>ÖNKORMÁNYZATI ÉS INTÉZMÉNYI ELŐIRÁNYZATOK</t>
  </si>
  <si>
    <t xml:space="preserve">OLASZFAI ÓVODA </t>
  </si>
  <si>
    <t>NETTÓSÍTOTT ÖSSZESEN</t>
  </si>
  <si>
    <t>Eredeti előirányzat</t>
  </si>
  <si>
    <t>Módosított előirányzat</t>
  </si>
  <si>
    <t>2020.06.30-i módosítás</t>
  </si>
  <si>
    <t>Működési célú költségvetési és kegészítő támogatások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</si>
</sst>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__"/>
    <numFmt numFmtId="167" formatCode="\ ##########"/>
  </numFmts>
  <fonts count="4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229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7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17" fillId="0" borderId="1" xfId="0" applyFont="1" applyBorder="1"/>
    <xf numFmtId="0" fontId="18" fillId="0" borderId="1" xfId="0" applyFont="1" applyBorder="1"/>
    <xf numFmtId="0" fontId="20" fillId="5" borderId="1" xfId="0" applyFont="1" applyFill="1" applyBorder="1"/>
    <xf numFmtId="0" fontId="21" fillId="5" borderId="1" xfId="0" applyFont="1" applyFill="1" applyBorder="1"/>
    <xf numFmtId="0" fontId="8" fillId="4" borderId="1" xfId="0" applyFont="1" applyFill="1" applyBorder="1" applyAlignment="1">
      <alignment horizontal="left" vertical="center" wrapText="1"/>
    </xf>
    <xf numFmtId="0" fontId="22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7" fontId="10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25" fillId="6" borderId="1" xfId="0" applyFont="1" applyFill="1" applyBorder="1"/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wrapText="1"/>
    </xf>
    <xf numFmtId="0" fontId="10" fillId="6" borderId="1" xfId="0" applyFont="1" applyFill="1" applyBorder="1" applyAlignment="1">
      <alignment horizontal="left" vertical="center"/>
    </xf>
    <xf numFmtId="0" fontId="27" fillId="0" borderId="1" xfId="0" applyFont="1" applyBorder="1"/>
    <xf numFmtId="0" fontId="27" fillId="0" borderId="1" xfId="0" applyFont="1" applyBorder="1" applyAlignment="1">
      <alignment wrapText="1"/>
    </xf>
    <xf numFmtId="0" fontId="2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1" xfId="0" applyFont="1" applyBorder="1" applyAlignment="1">
      <alignment wrapText="1"/>
    </xf>
    <xf numFmtId="0" fontId="18" fillId="5" borderId="1" xfId="0" applyFont="1" applyFill="1" applyBorder="1"/>
    <xf numFmtId="0" fontId="18" fillId="2" borderId="0" xfId="0" applyFont="1" applyFill="1"/>
    <xf numFmtId="0" fontId="29" fillId="0" borderId="1" xfId="0" applyFont="1" applyBorder="1"/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/>
    </xf>
    <xf numFmtId="0" fontId="20" fillId="7" borderId="1" xfId="0" applyFont="1" applyFill="1" applyBorder="1"/>
    <xf numFmtId="0" fontId="30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1" applyFont="1" applyAlignment="1" applyProtection="1">
      <alignment horizontal="justify" vertical="center"/>
    </xf>
    <xf numFmtId="0" fontId="20" fillId="2" borderId="1" xfId="0" applyFont="1" applyFill="1" applyBorder="1" applyAlignment="1">
      <alignment wrapText="1"/>
    </xf>
    <xf numFmtId="0" fontId="26" fillId="0" borderId="0" xfId="0" applyFont="1" applyBorder="1" applyAlignment="1">
      <alignment wrapText="1"/>
    </xf>
    <xf numFmtId="0" fontId="17" fillId="0" borderId="0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4" fillId="0" borderId="0" xfId="0" applyFont="1"/>
    <xf numFmtId="0" fontId="25" fillId="8" borderId="1" xfId="0" applyFont="1" applyFill="1" applyBorder="1"/>
    <xf numFmtId="167" fontId="10" fillId="8" borderId="1" xfId="0" applyNumberFormat="1" applyFont="1" applyFill="1" applyBorder="1" applyAlignment="1">
      <alignment vertical="center"/>
    </xf>
    <xf numFmtId="0" fontId="5" fillId="9" borderId="1" xfId="0" applyFont="1" applyFill="1" applyBorder="1" applyAlignment="1">
      <alignment horizontal="left" vertical="center"/>
    </xf>
    <xf numFmtId="167" fontId="5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 wrapText="1"/>
    </xf>
    <xf numFmtId="3" fontId="0" fillId="0" borderId="1" xfId="0" applyNumberFormat="1" applyBorder="1"/>
    <xf numFmtId="3" fontId="42" fillId="10" borderId="1" xfId="0" applyNumberFormat="1" applyFont="1" applyFill="1" applyBorder="1"/>
    <xf numFmtId="3" fontId="0" fillId="10" borderId="1" xfId="0" applyNumberFormat="1" applyFill="1" applyBorder="1"/>
    <xf numFmtId="3" fontId="0" fillId="9" borderId="1" xfId="0" applyNumberFormat="1" applyFill="1" applyBorder="1"/>
    <xf numFmtId="3" fontId="0" fillId="11" borderId="1" xfId="0" applyNumberFormat="1" applyFill="1" applyBorder="1"/>
    <xf numFmtId="3" fontId="0" fillId="12" borderId="1" xfId="0" applyNumberFormat="1" applyFill="1" applyBorder="1"/>
    <xf numFmtId="3" fontId="0" fillId="0" borderId="1" xfId="0" applyNumberFormat="1" applyFont="1" applyBorder="1"/>
    <xf numFmtId="3" fontId="43" fillId="0" borderId="1" xfId="0" applyNumberFormat="1" applyFont="1" applyBorder="1"/>
    <xf numFmtId="3" fontId="43" fillId="9" borderId="1" xfId="0" applyNumberFormat="1" applyFont="1" applyFill="1" applyBorder="1"/>
    <xf numFmtId="3" fontId="43" fillId="12" borderId="1" xfId="0" applyNumberFormat="1" applyFont="1" applyFill="1" applyBorder="1"/>
    <xf numFmtId="3" fontId="42" fillId="0" borderId="1" xfId="0" applyNumberFormat="1" applyFont="1" applyFill="1" applyBorder="1" applyAlignment="1">
      <alignment horizontal="right" vertical="center" wrapText="1"/>
    </xf>
    <xf numFmtId="3" fontId="42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43" fillId="8" borderId="1" xfId="0" applyNumberFormat="1" applyFont="1" applyFill="1" applyBorder="1"/>
    <xf numFmtId="3" fontId="42" fillId="9" borderId="1" xfId="0" applyNumberFormat="1" applyFont="1" applyFill="1" applyBorder="1" applyAlignment="1">
      <alignment horizontal="right" vertical="center"/>
    </xf>
    <xf numFmtId="0" fontId="14" fillId="13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9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42" fillId="0" borderId="1" xfId="0" applyFont="1" applyBorder="1" applyAlignment="1">
      <alignment horizontal="left" vertical="top" wrapText="1"/>
    </xf>
    <xf numFmtId="3" fontId="42" fillId="0" borderId="1" xfId="0" applyNumberFormat="1" applyFont="1" applyBorder="1" applyAlignment="1">
      <alignment horizontal="left" vertical="top" wrapText="1"/>
    </xf>
    <xf numFmtId="0" fontId="44" fillId="2" borderId="1" xfId="0" applyFont="1" applyFill="1" applyBorder="1" applyAlignment="1">
      <alignment vertical="center" wrapText="1"/>
    </xf>
    <xf numFmtId="0" fontId="45" fillId="2" borderId="1" xfId="0" applyFont="1" applyFill="1" applyBorder="1" applyAlignment="1">
      <alignment horizontal="left" vertical="center"/>
    </xf>
    <xf numFmtId="0" fontId="41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3" fontId="41" fillId="14" borderId="1" xfId="0" applyNumberFormat="1" applyFont="1" applyFill="1" applyBorder="1"/>
    <xf numFmtId="3" fontId="41" fillId="0" borderId="1" xfId="0" applyNumberFormat="1" applyFont="1" applyBorder="1"/>
    <xf numFmtId="0" fontId="25" fillId="15" borderId="1" xfId="0" applyFont="1" applyFill="1" applyBorder="1"/>
    <xf numFmtId="167" fontId="10" fillId="15" borderId="1" xfId="0" applyNumberFormat="1" applyFont="1" applyFill="1" applyBorder="1" applyAlignment="1">
      <alignment vertical="center"/>
    </xf>
    <xf numFmtId="3" fontId="43" fillId="15" borderId="1" xfId="0" applyNumberFormat="1" applyFont="1" applyFill="1" applyBorder="1"/>
    <xf numFmtId="0" fontId="25" fillId="16" borderId="1" xfId="0" applyFont="1" applyFill="1" applyBorder="1"/>
    <xf numFmtId="167" fontId="10" fillId="16" borderId="1" xfId="0" applyNumberFormat="1" applyFont="1" applyFill="1" applyBorder="1" applyAlignment="1">
      <alignment vertical="center"/>
    </xf>
    <xf numFmtId="3" fontId="43" fillId="16" borderId="1" xfId="0" applyNumberFormat="1" applyFont="1" applyFill="1" applyBorder="1"/>
    <xf numFmtId="3" fontId="0" fillId="0" borderId="1" xfId="0" applyNumberForma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36" fillId="0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/>
    </xf>
    <xf numFmtId="0" fontId="37" fillId="0" borderId="1" xfId="0" applyFont="1" applyFill="1" applyBorder="1" applyAlignment="1">
      <alignment horizontal="center" vertical="center" wrapText="1"/>
    </xf>
    <xf numFmtId="0" fontId="36" fillId="17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3" fontId="0" fillId="14" borderId="1" xfId="0" applyNumberFormat="1" applyFill="1" applyBorder="1" applyAlignment="1">
      <alignment horizontal="right"/>
    </xf>
    <xf numFmtId="0" fontId="0" fillId="0" borderId="0" xfId="0"/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8" borderId="1" xfId="0" applyFont="1" applyFill="1" applyBorder="1" applyAlignment="1">
      <alignment horizontal="left" vertical="center"/>
    </xf>
    <xf numFmtId="0" fontId="5" fillId="18" borderId="1" xfId="0" applyFont="1" applyFill="1" applyBorder="1"/>
    <xf numFmtId="0" fontId="5" fillId="18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12" borderId="1" xfId="0" applyFont="1" applyFill="1" applyBorder="1"/>
    <xf numFmtId="0" fontId="4" fillId="0" borderId="1" xfId="0" applyFont="1" applyBorder="1" applyAlignment="1">
      <alignment vertical="center"/>
    </xf>
    <xf numFmtId="167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7" fontId="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167" fontId="10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66" fontId="4" fillId="0" borderId="1" xfId="0" applyNumberFormat="1" applyFont="1" applyBorder="1" applyAlignment="1">
      <alignment horizontal="left" vertical="center"/>
    </xf>
    <xf numFmtId="3" fontId="42" fillId="0" borderId="1" xfId="0" applyNumberFormat="1" applyFont="1" applyBorder="1" applyAlignment="1">
      <alignment horizontal="right" vertical="center" wrapText="1"/>
    </xf>
    <xf numFmtId="3" fontId="36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42" fillId="0" borderId="1" xfId="0" applyNumberFormat="1" applyFont="1" applyBorder="1" applyAlignment="1">
      <alignment horizontal="right" vertical="center"/>
    </xf>
    <xf numFmtId="3" fontId="36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3" fontId="43" fillId="0" borderId="3" xfId="0" applyNumberFormat="1" applyFont="1" applyBorder="1"/>
    <xf numFmtId="3" fontId="0" fillId="0" borderId="4" xfId="0" applyNumberFormat="1" applyBorder="1"/>
    <xf numFmtId="3" fontId="0" fillId="0" borderId="8" xfId="0" applyNumberFormat="1" applyBorder="1"/>
    <xf numFmtId="3" fontId="43" fillId="0" borderId="8" xfId="0" applyNumberFormat="1" applyFont="1" applyBorder="1"/>
    <xf numFmtId="3" fontId="43" fillId="8" borderId="8" xfId="0" applyNumberFormat="1" applyFont="1" applyFill="1" applyBorder="1"/>
    <xf numFmtId="3" fontId="43" fillId="9" borderId="8" xfId="0" applyNumberFormat="1" applyFont="1" applyFill="1" applyBorder="1"/>
    <xf numFmtId="3" fontId="42" fillId="0" borderId="8" xfId="0" applyNumberFormat="1" applyFont="1" applyBorder="1" applyAlignment="1">
      <alignment horizontal="right" vertical="center" wrapText="1"/>
    </xf>
    <xf numFmtId="3" fontId="42" fillId="0" borderId="8" xfId="0" applyNumberFormat="1" applyFont="1" applyBorder="1" applyAlignment="1">
      <alignment horizontal="right" vertical="center"/>
    </xf>
    <xf numFmtId="3" fontId="42" fillId="9" borderId="8" xfId="0" applyNumberFormat="1" applyFont="1" applyFill="1" applyBorder="1" applyAlignment="1">
      <alignment horizontal="right" vertical="center"/>
    </xf>
    <xf numFmtId="3" fontId="43" fillId="12" borderId="8" xfId="0" applyNumberFormat="1" applyFont="1" applyFill="1" applyBorder="1"/>
    <xf numFmtId="3" fontId="0" fillId="0" borderId="3" xfId="0" applyNumberFormat="1" applyBorder="1"/>
    <xf numFmtId="3" fontId="42" fillId="10" borderId="8" xfId="0" applyNumberFormat="1" applyFont="1" applyFill="1" applyBorder="1"/>
    <xf numFmtId="3" fontId="0" fillId="10" borderId="8" xfId="0" applyNumberFormat="1" applyFill="1" applyBorder="1"/>
    <xf numFmtId="3" fontId="0" fillId="9" borderId="8" xfId="0" applyNumberFormat="1" applyFill="1" applyBorder="1"/>
    <xf numFmtId="3" fontId="0" fillId="11" borderId="8" xfId="0" applyNumberFormat="1" applyFill="1" applyBorder="1"/>
    <xf numFmtId="3" fontId="0" fillId="12" borderId="8" xfId="0" applyNumberFormat="1" applyFill="1" applyBorder="1"/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11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9" fillId="0" borderId="0" xfId="0" applyFont="1" applyAlignment="1">
      <alignment horizontal="center"/>
    </xf>
    <xf numFmtId="0" fontId="0" fillId="0" borderId="0" xfId="0" applyAlignment="1"/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6" xfId="0" applyBorder="1" applyAlignment="1">
      <alignment horizontal="right"/>
    </xf>
    <xf numFmtId="0" fontId="27" fillId="0" borderId="0" xfId="0" applyFont="1" applyAlignment="1">
      <alignment horizontal="right" wrapText="1"/>
    </xf>
    <xf numFmtId="0" fontId="15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wrapText="1"/>
    </xf>
  </cellXfs>
  <cellStyles count="3">
    <cellStyle name="Hivatkozás" xfId="1" builtinId="8"/>
    <cellStyle name="Normál" xfId="0" builtinId="0"/>
    <cellStyle name="Normal_KTRSZ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iki\T&#225;bl&#225;zatok\k&#246;lts&#233;gvet&#233;s\k&#246;lts&#233;gvet&#233;s%202020\k&#233;sz\Olaszfa%202020.%20&#233;vi%20k&#246;lts&#233;gvet&#233;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iki\T&#225;bl&#225;zatok\k&#246;lts&#233;gvet&#233;s\k&#246;lts&#233;gvet&#233;s%202020\k&#233;sz\Gy&#337;rv&#225;r%202020.%20&#233;vi%20k&#246;lts&#233;gvet&#233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emelt ei"/>
      <sheetName val="kiadások önkorm"/>
      <sheetName val="kiadások összetolt"/>
      <sheetName val="bevételek önkormányzat"/>
      <sheetName val="bevételek összetolt"/>
      <sheetName val="létszám"/>
      <sheetName val="beruházások felújítások"/>
      <sheetName val="tartalékok"/>
      <sheetName val="stabilitási 1"/>
      <sheetName val="stabilitási 2"/>
      <sheetName val="EU projektek"/>
      <sheetName val="hitelek"/>
      <sheetName val="finanszírozás"/>
      <sheetName val="szociális kiadások"/>
      <sheetName val="átadott"/>
      <sheetName val="átvett"/>
      <sheetName val="helyi adók"/>
      <sheetName val="MÉRLEG"/>
      <sheetName val="EI FELHASZN TERV"/>
      <sheetName val="EI FELHASZN TERV (3)"/>
      <sheetName val="TÖBB ÉVES"/>
      <sheetName val="KÖZVETETT"/>
      <sheetName val="GÖRDÜLŐ kiadások teljes"/>
      <sheetName val="GÖRDÜLŐ bevételek teljes"/>
      <sheetName val="GÖRDÜLŐ"/>
      <sheetName val="Munka2"/>
      <sheetName val="módosítás kiadás"/>
      <sheetName val="módosítás bevétel"/>
      <sheetName val="Munka1"/>
    </sheetNames>
    <sheetDataSet>
      <sheetData sheetId="0"/>
      <sheetData sheetId="1">
        <row r="74">
          <cell r="C74">
            <v>58231403</v>
          </cell>
          <cell r="F74">
            <v>16534080</v>
          </cell>
        </row>
        <row r="97">
          <cell r="C97">
            <v>14505777</v>
          </cell>
          <cell r="F9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emelt ei"/>
      <sheetName val="kiadások önkorm"/>
      <sheetName val="kiadások összetolt"/>
      <sheetName val="bevételek önkormányzat"/>
      <sheetName val="bevételek összetolt"/>
      <sheetName val="létszám"/>
      <sheetName val="beruházások felújítások"/>
      <sheetName val="tartalékok"/>
      <sheetName val="stabilitási 1"/>
      <sheetName val="stabilitási 2"/>
      <sheetName val="EU projektek"/>
      <sheetName val="hitelek"/>
      <sheetName val="finanszírozás"/>
      <sheetName val="szociális kiadások"/>
      <sheetName val="átadott"/>
      <sheetName val="átvett"/>
      <sheetName val="helyi adók"/>
      <sheetName val="MÉRLEG"/>
      <sheetName val="EI FELHASZN TERV"/>
      <sheetName val="EI FELHASZN TERV (3)"/>
      <sheetName val="TÖBB ÉVES"/>
      <sheetName val="KÖZVETETT"/>
      <sheetName val="GÖRDÜLŐ kiadások teljes"/>
      <sheetName val="GÖRDÜLŐ bevételek teljes"/>
      <sheetName val="GÖRDÜLŐ"/>
      <sheetName val="Munka2"/>
      <sheetName val="módosítás kiadás"/>
      <sheetName val="módosítás bevétel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njt.hu/cgi_bin/njt_doc.cgi?docid=142896.245143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abSelected="1" view="pageLayout" zoomScale="90" zoomScaleNormal="100" zoomScalePageLayoutView="90" workbookViewId="0">
      <selection activeCell="F11" sqref="F11"/>
    </sheetView>
  </sheetViews>
  <sheetFormatPr defaultRowHeight="14.4" x14ac:dyDescent="0.3"/>
  <cols>
    <col min="1" max="1" width="86.5546875" style="149" customWidth="1"/>
    <col min="2" max="2" width="8.88671875" style="149"/>
    <col min="3" max="11" width="12.44140625" style="149" customWidth="1"/>
    <col min="12" max="16384" width="8.88671875" style="149"/>
  </cols>
  <sheetData>
    <row r="1" spans="1:11" ht="24" customHeight="1" x14ac:dyDescent="0.35">
      <c r="A1" s="206" t="s">
        <v>619</v>
      </c>
      <c r="B1" s="207"/>
      <c r="C1" s="207"/>
      <c r="D1" s="207"/>
      <c r="E1" s="207"/>
      <c r="F1" s="207"/>
      <c r="G1" s="208"/>
      <c r="H1" s="209"/>
      <c r="I1" s="209"/>
      <c r="J1" s="209"/>
      <c r="K1" s="209"/>
    </row>
    <row r="2" spans="1:11" ht="24" customHeight="1" x14ac:dyDescent="0.35">
      <c r="A2" s="210" t="s">
        <v>598</v>
      </c>
      <c r="B2" s="207"/>
      <c r="C2" s="207"/>
      <c r="D2" s="207"/>
      <c r="E2" s="207"/>
      <c r="F2" s="207"/>
      <c r="G2" s="208"/>
      <c r="H2" s="209"/>
      <c r="I2" s="209"/>
      <c r="J2" s="209"/>
      <c r="K2" s="209"/>
    </row>
    <row r="3" spans="1:11" ht="18" x14ac:dyDescent="0.35">
      <c r="A3" s="150"/>
    </row>
    <row r="4" spans="1:11" x14ac:dyDescent="0.3">
      <c r="A4" s="88" t="s">
        <v>620</v>
      </c>
      <c r="C4" s="211" t="s">
        <v>593</v>
      </c>
      <c r="D4" s="212"/>
      <c r="E4" s="213"/>
      <c r="F4" s="211" t="s">
        <v>621</v>
      </c>
      <c r="G4" s="214"/>
      <c r="H4" s="215"/>
      <c r="I4" s="211" t="s">
        <v>622</v>
      </c>
      <c r="J4" s="214"/>
      <c r="K4" s="215"/>
    </row>
    <row r="5" spans="1:11" ht="28.8" x14ac:dyDescent="0.3">
      <c r="A5" s="151" t="s">
        <v>59</v>
      </c>
      <c r="B5" s="152" t="s">
        <v>10</v>
      </c>
      <c r="C5" s="87" t="s">
        <v>623</v>
      </c>
      <c r="D5" s="87" t="s">
        <v>624</v>
      </c>
      <c r="E5" s="187" t="s">
        <v>625</v>
      </c>
      <c r="F5" s="188" t="s">
        <v>623</v>
      </c>
      <c r="G5" s="87" t="s">
        <v>624</v>
      </c>
      <c r="H5" s="187" t="s">
        <v>625</v>
      </c>
      <c r="I5" s="188" t="s">
        <v>623</v>
      </c>
      <c r="J5" s="87" t="s">
        <v>624</v>
      </c>
      <c r="K5" s="109" t="s">
        <v>625</v>
      </c>
    </row>
    <row r="6" spans="1:11" ht="15" customHeight="1" x14ac:dyDescent="0.3">
      <c r="A6" s="153" t="s">
        <v>236</v>
      </c>
      <c r="B6" s="154" t="s">
        <v>237</v>
      </c>
      <c r="C6" s="96">
        <v>15164758</v>
      </c>
      <c r="D6" s="96">
        <v>15369795</v>
      </c>
      <c r="E6" s="200">
        <f>D6-C6</f>
        <v>205037</v>
      </c>
      <c r="F6" s="96"/>
      <c r="G6" s="26"/>
      <c r="H6" s="200"/>
      <c r="I6" s="192">
        <f t="shared" ref="I6:J11" si="0">F6+C6</f>
        <v>15164758</v>
      </c>
      <c r="J6" s="96">
        <f t="shared" si="0"/>
        <v>15369795</v>
      </c>
      <c r="K6" s="96">
        <f t="shared" ref="K6:K11" si="1">E6+H6</f>
        <v>205037</v>
      </c>
    </row>
    <row r="7" spans="1:11" ht="15" customHeight="1" x14ac:dyDescent="0.3">
      <c r="A7" s="155" t="s">
        <v>238</v>
      </c>
      <c r="B7" s="154" t="s">
        <v>239</v>
      </c>
      <c r="C7" s="96">
        <v>11195150</v>
      </c>
      <c r="D7" s="96">
        <v>11195150</v>
      </c>
      <c r="E7" s="200">
        <f t="shared" ref="E7:E70" si="2">D7-C7</f>
        <v>0</v>
      </c>
      <c r="F7" s="96"/>
      <c r="G7" s="26"/>
      <c r="H7" s="200"/>
      <c r="I7" s="192">
        <f t="shared" si="0"/>
        <v>11195150</v>
      </c>
      <c r="J7" s="96">
        <f t="shared" si="0"/>
        <v>11195150</v>
      </c>
      <c r="K7" s="96">
        <f t="shared" si="1"/>
        <v>0</v>
      </c>
    </row>
    <row r="8" spans="1:11" ht="15" customHeight="1" x14ac:dyDescent="0.3">
      <c r="A8" s="155" t="s">
        <v>240</v>
      </c>
      <c r="B8" s="154" t="s">
        <v>241</v>
      </c>
      <c r="C8" s="96">
        <v>13385055</v>
      </c>
      <c r="D8" s="96">
        <v>13620106</v>
      </c>
      <c r="E8" s="200">
        <f t="shared" si="2"/>
        <v>235051</v>
      </c>
      <c r="F8" s="96"/>
      <c r="G8" s="26"/>
      <c r="H8" s="200"/>
      <c r="I8" s="192">
        <f t="shared" si="0"/>
        <v>13385055</v>
      </c>
      <c r="J8" s="96">
        <f t="shared" si="0"/>
        <v>13620106</v>
      </c>
      <c r="K8" s="96">
        <f t="shared" si="1"/>
        <v>235051</v>
      </c>
    </row>
    <row r="9" spans="1:11" ht="15" customHeight="1" x14ac:dyDescent="0.3">
      <c r="A9" s="155" t="s">
        <v>242</v>
      </c>
      <c r="B9" s="154" t="s">
        <v>243</v>
      </c>
      <c r="C9" s="96">
        <v>1800000</v>
      </c>
      <c r="D9" s="96">
        <v>1800000</v>
      </c>
      <c r="E9" s="200">
        <f t="shared" si="2"/>
        <v>0</v>
      </c>
      <c r="F9" s="96"/>
      <c r="G9" s="26"/>
      <c r="H9" s="200"/>
      <c r="I9" s="192">
        <f t="shared" si="0"/>
        <v>1800000</v>
      </c>
      <c r="J9" s="96">
        <f t="shared" si="0"/>
        <v>1800000</v>
      </c>
      <c r="K9" s="96">
        <f t="shared" si="1"/>
        <v>0</v>
      </c>
    </row>
    <row r="10" spans="1:11" ht="15" customHeight="1" x14ac:dyDescent="0.3">
      <c r="A10" s="155" t="s">
        <v>626</v>
      </c>
      <c r="B10" s="154" t="s">
        <v>245</v>
      </c>
      <c r="C10" s="96"/>
      <c r="D10" s="96"/>
      <c r="E10" s="200">
        <f t="shared" si="2"/>
        <v>0</v>
      </c>
      <c r="F10" s="96"/>
      <c r="G10" s="26"/>
      <c r="H10" s="200"/>
      <c r="I10" s="192">
        <f t="shared" si="0"/>
        <v>0</v>
      </c>
      <c r="J10" s="96">
        <f t="shared" si="0"/>
        <v>0</v>
      </c>
      <c r="K10" s="96">
        <f t="shared" si="1"/>
        <v>0</v>
      </c>
    </row>
    <row r="11" spans="1:11" ht="15" customHeight="1" x14ac:dyDescent="0.3">
      <c r="A11" s="155" t="s">
        <v>246</v>
      </c>
      <c r="B11" s="154" t="s">
        <v>247</v>
      </c>
      <c r="C11" s="96"/>
      <c r="D11" s="96"/>
      <c r="E11" s="200">
        <f t="shared" si="2"/>
        <v>0</v>
      </c>
      <c r="F11" s="96"/>
      <c r="G11" s="26"/>
      <c r="H11" s="200"/>
      <c r="I11" s="192">
        <f t="shared" si="0"/>
        <v>0</v>
      </c>
      <c r="J11" s="96">
        <f t="shared" si="0"/>
        <v>0</v>
      </c>
      <c r="K11" s="96">
        <f t="shared" si="1"/>
        <v>0</v>
      </c>
    </row>
    <row r="12" spans="1:11" ht="15" customHeight="1" x14ac:dyDescent="0.3">
      <c r="A12" s="156" t="s">
        <v>459</v>
      </c>
      <c r="B12" s="157" t="s">
        <v>248</v>
      </c>
      <c r="C12" s="96">
        <f>SUM(C6:C11)</f>
        <v>41544963</v>
      </c>
      <c r="D12" s="96">
        <f t="shared" ref="D12:K12" si="3">SUM(D6:D11)</f>
        <v>41985051</v>
      </c>
      <c r="E12" s="200">
        <f t="shared" si="2"/>
        <v>440088</v>
      </c>
      <c r="F12" s="96">
        <f>SUM(F6:F11)</f>
        <v>0</v>
      </c>
      <c r="G12" s="96">
        <f t="shared" si="3"/>
        <v>0</v>
      </c>
      <c r="H12" s="200">
        <f t="shared" si="3"/>
        <v>0</v>
      </c>
      <c r="I12" s="192">
        <f t="shared" si="3"/>
        <v>41544963</v>
      </c>
      <c r="J12" s="96">
        <f t="shared" si="3"/>
        <v>41985051</v>
      </c>
      <c r="K12" s="96">
        <f t="shared" si="3"/>
        <v>440088</v>
      </c>
    </row>
    <row r="13" spans="1:11" ht="15" customHeight="1" x14ac:dyDescent="0.3">
      <c r="A13" s="155" t="s">
        <v>249</v>
      </c>
      <c r="B13" s="154" t="s">
        <v>250</v>
      </c>
      <c r="C13" s="96"/>
      <c r="D13" s="96"/>
      <c r="E13" s="200">
        <f t="shared" si="2"/>
        <v>0</v>
      </c>
      <c r="F13" s="96"/>
      <c r="G13" s="26"/>
      <c r="H13" s="200"/>
      <c r="I13" s="192">
        <f t="shared" ref="I13:J17" si="4">F13+C13</f>
        <v>0</v>
      </c>
      <c r="J13" s="96">
        <f t="shared" si="4"/>
        <v>0</v>
      </c>
      <c r="K13" s="96">
        <f>E13+H13</f>
        <v>0</v>
      </c>
    </row>
    <row r="14" spans="1:11" ht="15" customHeight="1" x14ac:dyDescent="0.3">
      <c r="A14" s="155" t="s">
        <v>251</v>
      </c>
      <c r="B14" s="154" t="s">
        <v>252</v>
      </c>
      <c r="C14" s="96"/>
      <c r="D14" s="96"/>
      <c r="E14" s="200">
        <f t="shared" si="2"/>
        <v>0</v>
      </c>
      <c r="F14" s="96"/>
      <c r="G14" s="26"/>
      <c r="H14" s="200"/>
      <c r="I14" s="192">
        <f t="shared" si="4"/>
        <v>0</v>
      </c>
      <c r="J14" s="96">
        <f t="shared" si="4"/>
        <v>0</v>
      </c>
      <c r="K14" s="96">
        <f>E14+H14</f>
        <v>0</v>
      </c>
    </row>
    <row r="15" spans="1:11" ht="15" customHeight="1" x14ac:dyDescent="0.3">
      <c r="A15" s="155" t="s">
        <v>421</v>
      </c>
      <c r="B15" s="154" t="s">
        <v>253</v>
      </c>
      <c r="C15" s="96"/>
      <c r="D15" s="96"/>
      <c r="E15" s="200">
        <f t="shared" si="2"/>
        <v>0</v>
      </c>
      <c r="F15" s="96"/>
      <c r="G15" s="26"/>
      <c r="H15" s="200"/>
      <c r="I15" s="192">
        <f t="shared" si="4"/>
        <v>0</v>
      </c>
      <c r="J15" s="96">
        <f t="shared" si="4"/>
        <v>0</v>
      </c>
      <c r="K15" s="96">
        <f>E15+H15</f>
        <v>0</v>
      </c>
    </row>
    <row r="16" spans="1:11" ht="15" customHeight="1" x14ac:dyDescent="0.3">
      <c r="A16" s="155" t="s">
        <v>422</v>
      </c>
      <c r="B16" s="154" t="s">
        <v>254</v>
      </c>
      <c r="C16" s="96"/>
      <c r="D16" s="96"/>
      <c r="E16" s="200">
        <f t="shared" si="2"/>
        <v>0</v>
      </c>
      <c r="F16" s="96"/>
      <c r="G16" s="26"/>
      <c r="H16" s="200"/>
      <c r="I16" s="192">
        <f t="shared" si="4"/>
        <v>0</v>
      </c>
      <c r="J16" s="96">
        <f t="shared" si="4"/>
        <v>0</v>
      </c>
      <c r="K16" s="96">
        <f>E16+H16</f>
        <v>0</v>
      </c>
    </row>
    <row r="17" spans="1:11" ht="15" customHeight="1" x14ac:dyDescent="0.3">
      <c r="A17" s="155" t="s">
        <v>423</v>
      </c>
      <c r="B17" s="154" t="s">
        <v>255</v>
      </c>
      <c r="C17" s="96">
        <v>2270100</v>
      </c>
      <c r="D17" s="96">
        <v>4309372</v>
      </c>
      <c r="E17" s="200">
        <f t="shared" si="2"/>
        <v>2039272</v>
      </c>
      <c r="F17" s="96"/>
      <c r="G17" s="26"/>
      <c r="H17" s="200"/>
      <c r="I17" s="192">
        <f t="shared" si="4"/>
        <v>2270100</v>
      </c>
      <c r="J17" s="96">
        <f t="shared" si="4"/>
        <v>4309372</v>
      </c>
      <c r="K17" s="96">
        <f>E17+H17</f>
        <v>2039272</v>
      </c>
    </row>
    <row r="18" spans="1:11" ht="15" customHeight="1" x14ac:dyDescent="0.3">
      <c r="A18" s="158" t="s">
        <v>460</v>
      </c>
      <c r="B18" s="159" t="s">
        <v>256</v>
      </c>
      <c r="C18" s="96">
        <f>SUM(C12:C17)</f>
        <v>43815063</v>
      </c>
      <c r="D18" s="96">
        <f t="shared" ref="D18:K18" si="5">SUM(D12:D17)</f>
        <v>46294423</v>
      </c>
      <c r="E18" s="200">
        <f t="shared" si="2"/>
        <v>2479360</v>
      </c>
      <c r="F18" s="96">
        <f>SUM(F12:F17)</f>
        <v>0</v>
      </c>
      <c r="G18" s="96">
        <f t="shared" si="5"/>
        <v>0</v>
      </c>
      <c r="H18" s="200">
        <f t="shared" si="5"/>
        <v>0</v>
      </c>
      <c r="I18" s="192">
        <f t="shared" si="5"/>
        <v>43815063</v>
      </c>
      <c r="J18" s="96">
        <f t="shared" si="5"/>
        <v>46294423</v>
      </c>
      <c r="K18" s="96">
        <f t="shared" si="5"/>
        <v>2479360</v>
      </c>
    </row>
    <row r="19" spans="1:11" ht="15" customHeight="1" x14ac:dyDescent="0.3">
      <c r="A19" s="155" t="s">
        <v>427</v>
      </c>
      <c r="B19" s="154" t="s">
        <v>265</v>
      </c>
      <c r="C19" s="96"/>
      <c r="D19" s="96"/>
      <c r="E19" s="200">
        <f t="shared" si="2"/>
        <v>0</v>
      </c>
      <c r="F19" s="96"/>
      <c r="G19" s="26"/>
      <c r="H19" s="200"/>
      <c r="I19" s="192">
        <f>F19+C19</f>
        <v>0</v>
      </c>
      <c r="J19" s="96">
        <f>G19+D19</f>
        <v>0</v>
      </c>
      <c r="K19" s="96">
        <f>E19+H19</f>
        <v>0</v>
      </c>
    </row>
    <row r="20" spans="1:11" ht="15" customHeight="1" x14ac:dyDescent="0.3">
      <c r="A20" s="155" t="s">
        <v>428</v>
      </c>
      <c r="B20" s="154" t="s">
        <v>266</v>
      </c>
      <c r="C20" s="96"/>
      <c r="D20" s="96"/>
      <c r="E20" s="200">
        <f t="shared" si="2"/>
        <v>0</v>
      </c>
      <c r="F20" s="96"/>
      <c r="G20" s="26"/>
      <c r="H20" s="200"/>
      <c r="I20" s="192">
        <f>F20+C20</f>
        <v>0</v>
      </c>
      <c r="J20" s="96">
        <f>G20+D20</f>
        <v>0</v>
      </c>
      <c r="K20" s="96">
        <f>E20+H20</f>
        <v>0</v>
      </c>
    </row>
    <row r="21" spans="1:11" ht="15" customHeight="1" x14ac:dyDescent="0.3">
      <c r="A21" s="156" t="s">
        <v>462</v>
      </c>
      <c r="B21" s="157" t="s">
        <v>267</v>
      </c>
      <c r="C21" s="96">
        <f>SUM(C19:C20)</f>
        <v>0</v>
      </c>
      <c r="D21" s="96">
        <f t="shared" ref="D21:K21" si="6">SUM(D19:D20)</f>
        <v>0</v>
      </c>
      <c r="E21" s="200">
        <f t="shared" si="2"/>
        <v>0</v>
      </c>
      <c r="F21" s="96">
        <f>SUM(F19:F20)</f>
        <v>0</v>
      </c>
      <c r="G21" s="96">
        <f t="shared" si="6"/>
        <v>0</v>
      </c>
      <c r="H21" s="200">
        <f t="shared" si="6"/>
        <v>0</v>
      </c>
      <c r="I21" s="192">
        <f t="shared" si="6"/>
        <v>0</v>
      </c>
      <c r="J21" s="96">
        <f t="shared" si="6"/>
        <v>0</v>
      </c>
      <c r="K21" s="96">
        <f t="shared" si="6"/>
        <v>0</v>
      </c>
    </row>
    <row r="22" spans="1:11" ht="15" customHeight="1" x14ac:dyDescent="0.3">
      <c r="A22" s="155" t="s">
        <v>429</v>
      </c>
      <c r="B22" s="154" t="s">
        <v>268</v>
      </c>
      <c r="C22" s="96"/>
      <c r="D22" s="96"/>
      <c r="E22" s="200">
        <f t="shared" si="2"/>
        <v>0</v>
      </c>
      <c r="F22" s="96"/>
      <c r="G22" s="26"/>
      <c r="H22" s="200"/>
      <c r="I22" s="192">
        <f t="shared" ref="I22:J29" si="7">F22+C22</f>
        <v>0</v>
      </c>
      <c r="J22" s="96">
        <f t="shared" si="7"/>
        <v>0</v>
      </c>
      <c r="K22" s="96">
        <f t="shared" ref="K22:K29" si="8">E22+H22</f>
        <v>0</v>
      </c>
    </row>
    <row r="23" spans="1:11" ht="15" customHeight="1" x14ac:dyDescent="0.3">
      <c r="A23" s="155" t="s">
        <v>430</v>
      </c>
      <c r="B23" s="154" t="s">
        <v>269</v>
      </c>
      <c r="C23" s="96"/>
      <c r="D23" s="96"/>
      <c r="E23" s="200">
        <f t="shared" si="2"/>
        <v>0</v>
      </c>
      <c r="F23" s="96"/>
      <c r="G23" s="26"/>
      <c r="H23" s="200"/>
      <c r="I23" s="192">
        <f t="shared" si="7"/>
        <v>0</v>
      </c>
      <c r="J23" s="96">
        <f t="shared" si="7"/>
        <v>0</v>
      </c>
      <c r="K23" s="96">
        <f t="shared" si="8"/>
        <v>0</v>
      </c>
    </row>
    <row r="24" spans="1:11" ht="15" customHeight="1" x14ac:dyDescent="0.3">
      <c r="A24" s="155" t="s">
        <v>431</v>
      </c>
      <c r="B24" s="154" t="s">
        <v>270</v>
      </c>
      <c r="C24" s="96">
        <v>900000</v>
      </c>
      <c r="D24" s="96">
        <v>900000</v>
      </c>
      <c r="E24" s="200">
        <f t="shared" si="2"/>
        <v>0</v>
      </c>
      <c r="F24" s="96"/>
      <c r="G24" s="26"/>
      <c r="H24" s="200"/>
      <c r="I24" s="192">
        <f t="shared" si="7"/>
        <v>900000</v>
      </c>
      <c r="J24" s="96">
        <f t="shared" si="7"/>
        <v>900000</v>
      </c>
      <c r="K24" s="96">
        <f t="shared" si="8"/>
        <v>0</v>
      </c>
    </row>
    <row r="25" spans="1:11" ht="15" customHeight="1" x14ac:dyDescent="0.3">
      <c r="A25" s="155" t="s">
        <v>432</v>
      </c>
      <c r="B25" s="154" t="s">
        <v>271</v>
      </c>
      <c r="C25" s="96">
        <v>3300000</v>
      </c>
      <c r="D25" s="96">
        <v>3300000</v>
      </c>
      <c r="E25" s="200">
        <f t="shared" si="2"/>
        <v>0</v>
      </c>
      <c r="F25" s="96"/>
      <c r="G25" s="26"/>
      <c r="H25" s="200"/>
      <c r="I25" s="192">
        <f t="shared" si="7"/>
        <v>3300000</v>
      </c>
      <c r="J25" s="96">
        <f t="shared" si="7"/>
        <v>3300000</v>
      </c>
      <c r="K25" s="96">
        <f t="shared" si="8"/>
        <v>0</v>
      </c>
    </row>
    <row r="26" spans="1:11" ht="15" customHeight="1" x14ac:dyDescent="0.3">
      <c r="A26" s="155" t="s">
        <v>433</v>
      </c>
      <c r="B26" s="154" t="s">
        <v>274</v>
      </c>
      <c r="C26" s="96"/>
      <c r="D26" s="96"/>
      <c r="E26" s="200">
        <f t="shared" si="2"/>
        <v>0</v>
      </c>
      <c r="F26" s="96"/>
      <c r="G26" s="26"/>
      <c r="H26" s="200"/>
      <c r="I26" s="192">
        <f t="shared" si="7"/>
        <v>0</v>
      </c>
      <c r="J26" s="96">
        <f t="shared" si="7"/>
        <v>0</v>
      </c>
      <c r="K26" s="96">
        <f t="shared" si="8"/>
        <v>0</v>
      </c>
    </row>
    <row r="27" spans="1:11" ht="15" customHeight="1" x14ac:dyDescent="0.3">
      <c r="A27" s="155" t="s">
        <v>275</v>
      </c>
      <c r="B27" s="154" t="s">
        <v>276</v>
      </c>
      <c r="C27" s="96"/>
      <c r="D27" s="96"/>
      <c r="E27" s="200">
        <f t="shared" si="2"/>
        <v>0</v>
      </c>
      <c r="F27" s="96"/>
      <c r="G27" s="26"/>
      <c r="H27" s="200"/>
      <c r="I27" s="192">
        <f t="shared" si="7"/>
        <v>0</v>
      </c>
      <c r="J27" s="96">
        <f t="shared" si="7"/>
        <v>0</v>
      </c>
      <c r="K27" s="96">
        <f t="shared" si="8"/>
        <v>0</v>
      </c>
    </row>
    <row r="28" spans="1:11" ht="15" customHeight="1" x14ac:dyDescent="0.3">
      <c r="A28" s="155" t="s">
        <v>434</v>
      </c>
      <c r="B28" s="154" t="s">
        <v>277</v>
      </c>
      <c r="C28" s="96">
        <v>900000</v>
      </c>
      <c r="D28" s="96">
        <v>900000</v>
      </c>
      <c r="E28" s="200">
        <f t="shared" si="2"/>
        <v>0</v>
      </c>
      <c r="F28" s="96"/>
      <c r="G28" s="26"/>
      <c r="H28" s="200"/>
      <c r="I28" s="192">
        <f t="shared" si="7"/>
        <v>900000</v>
      </c>
      <c r="J28" s="96">
        <f t="shared" si="7"/>
        <v>900000</v>
      </c>
      <c r="K28" s="96">
        <f t="shared" si="8"/>
        <v>0</v>
      </c>
    </row>
    <row r="29" spans="1:11" ht="15" customHeight="1" x14ac:dyDescent="0.3">
      <c r="A29" s="155" t="s">
        <v>435</v>
      </c>
      <c r="B29" s="154" t="s">
        <v>282</v>
      </c>
      <c r="C29" s="96"/>
      <c r="D29" s="96"/>
      <c r="E29" s="200">
        <f t="shared" si="2"/>
        <v>0</v>
      </c>
      <c r="F29" s="96"/>
      <c r="G29" s="26"/>
      <c r="H29" s="200"/>
      <c r="I29" s="192">
        <f t="shared" si="7"/>
        <v>0</v>
      </c>
      <c r="J29" s="96">
        <f t="shared" si="7"/>
        <v>0</v>
      </c>
      <c r="K29" s="96">
        <f t="shared" si="8"/>
        <v>0</v>
      </c>
    </row>
    <row r="30" spans="1:11" ht="15" customHeight="1" x14ac:dyDescent="0.3">
      <c r="A30" s="156" t="s">
        <v>463</v>
      </c>
      <c r="B30" s="157" t="s">
        <v>285</v>
      </c>
      <c r="C30" s="96">
        <f>SUM(C25:C29)</f>
        <v>4200000</v>
      </c>
      <c r="D30" s="96">
        <f t="shared" ref="D30:K30" si="9">SUM(D25:D29)</f>
        <v>4200000</v>
      </c>
      <c r="E30" s="200">
        <f t="shared" si="2"/>
        <v>0</v>
      </c>
      <c r="F30" s="96">
        <f>SUM(F25:F29)</f>
        <v>0</v>
      </c>
      <c r="G30" s="96">
        <f t="shared" si="9"/>
        <v>0</v>
      </c>
      <c r="H30" s="200">
        <f t="shared" si="9"/>
        <v>0</v>
      </c>
      <c r="I30" s="192">
        <f t="shared" si="9"/>
        <v>4200000</v>
      </c>
      <c r="J30" s="96">
        <f t="shared" si="9"/>
        <v>4200000</v>
      </c>
      <c r="K30" s="96">
        <f t="shared" si="9"/>
        <v>0</v>
      </c>
    </row>
    <row r="31" spans="1:11" ht="15" customHeight="1" x14ac:dyDescent="0.3">
      <c r="A31" s="155" t="s">
        <v>436</v>
      </c>
      <c r="B31" s="154" t="s">
        <v>286</v>
      </c>
      <c r="C31" s="96"/>
      <c r="D31" s="96"/>
      <c r="E31" s="200">
        <f t="shared" si="2"/>
        <v>0</v>
      </c>
      <c r="F31" s="96"/>
      <c r="G31" s="26"/>
      <c r="H31" s="200"/>
      <c r="I31" s="192">
        <f>F31+C31</f>
        <v>0</v>
      </c>
      <c r="J31" s="96">
        <f>G31+D31</f>
        <v>0</v>
      </c>
      <c r="K31" s="96">
        <f>E31+H31</f>
        <v>0</v>
      </c>
    </row>
    <row r="32" spans="1:11" ht="15" customHeight="1" x14ac:dyDescent="0.3">
      <c r="A32" s="158" t="s">
        <v>464</v>
      </c>
      <c r="B32" s="159" t="s">
        <v>287</v>
      </c>
      <c r="C32" s="96">
        <f>SUM(C30,C31,C24,C23,C22,C21)</f>
        <v>5100000</v>
      </c>
      <c r="D32" s="96">
        <f t="shared" ref="D32:K32" si="10">SUM(D30,D31,D24,D23,D22,D21)</f>
        <v>5100000</v>
      </c>
      <c r="E32" s="200">
        <f t="shared" si="2"/>
        <v>0</v>
      </c>
      <c r="F32" s="96">
        <f>SUM(F30,F31,F24,F23,F22,F21)</f>
        <v>0</v>
      </c>
      <c r="G32" s="96">
        <f t="shared" si="10"/>
        <v>0</v>
      </c>
      <c r="H32" s="200">
        <f t="shared" si="10"/>
        <v>0</v>
      </c>
      <c r="I32" s="192">
        <f t="shared" si="10"/>
        <v>5100000</v>
      </c>
      <c r="J32" s="96">
        <f t="shared" si="10"/>
        <v>5100000</v>
      </c>
      <c r="K32" s="96">
        <f t="shared" si="10"/>
        <v>0</v>
      </c>
    </row>
    <row r="33" spans="1:11" ht="15" customHeight="1" x14ac:dyDescent="0.3">
      <c r="A33" s="160" t="s">
        <v>288</v>
      </c>
      <c r="B33" s="154" t="s">
        <v>289</v>
      </c>
      <c r="C33" s="96"/>
      <c r="D33" s="96"/>
      <c r="E33" s="200">
        <f t="shared" si="2"/>
        <v>0</v>
      </c>
      <c r="F33" s="96"/>
      <c r="G33" s="26"/>
      <c r="H33" s="200"/>
      <c r="I33" s="192">
        <f t="shared" ref="I33:J42" si="11">F33+C33</f>
        <v>0</v>
      </c>
      <c r="J33" s="96">
        <f t="shared" si="11"/>
        <v>0</v>
      </c>
      <c r="K33" s="96">
        <f t="shared" ref="K33:K42" si="12">E33+H33</f>
        <v>0</v>
      </c>
    </row>
    <row r="34" spans="1:11" ht="15" customHeight="1" x14ac:dyDescent="0.3">
      <c r="A34" s="160" t="s">
        <v>437</v>
      </c>
      <c r="B34" s="154" t="s">
        <v>290</v>
      </c>
      <c r="C34" s="96"/>
      <c r="D34" s="96"/>
      <c r="E34" s="200">
        <f t="shared" si="2"/>
        <v>0</v>
      </c>
      <c r="F34" s="96"/>
      <c r="G34" s="26"/>
      <c r="H34" s="200"/>
      <c r="I34" s="192">
        <f t="shared" si="11"/>
        <v>0</v>
      </c>
      <c r="J34" s="96">
        <f t="shared" si="11"/>
        <v>0</v>
      </c>
      <c r="K34" s="96">
        <f t="shared" si="12"/>
        <v>0</v>
      </c>
    </row>
    <row r="35" spans="1:11" ht="15" customHeight="1" x14ac:dyDescent="0.3">
      <c r="A35" s="160" t="s">
        <v>438</v>
      </c>
      <c r="B35" s="154" t="s">
        <v>291</v>
      </c>
      <c r="C35" s="96"/>
      <c r="D35" s="96"/>
      <c r="E35" s="200">
        <f t="shared" si="2"/>
        <v>0</v>
      </c>
      <c r="F35" s="96"/>
      <c r="G35" s="26"/>
      <c r="H35" s="200"/>
      <c r="I35" s="192">
        <f t="shared" si="11"/>
        <v>0</v>
      </c>
      <c r="J35" s="96">
        <f t="shared" si="11"/>
        <v>0</v>
      </c>
      <c r="K35" s="96">
        <f t="shared" si="12"/>
        <v>0</v>
      </c>
    </row>
    <row r="36" spans="1:11" ht="15" customHeight="1" x14ac:dyDescent="0.3">
      <c r="A36" s="160" t="s">
        <v>439</v>
      </c>
      <c r="B36" s="154" t="s">
        <v>292</v>
      </c>
      <c r="C36" s="96">
        <v>1000000</v>
      </c>
      <c r="D36" s="96">
        <v>1000000</v>
      </c>
      <c r="E36" s="200">
        <f t="shared" si="2"/>
        <v>0</v>
      </c>
      <c r="F36" s="96"/>
      <c r="G36" s="26"/>
      <c r="H36" s="200"/>
      <c r="I36" s="192">
        <f t="shared" si="11"/>
        <v>1000000</v>
      </c>
      <c r="J36" s="96">
        <f t="shared" si="11"/>
        <v>1000000</v>
      </c>
      <c r="K36" s="96">
        <f t="shared" si="12"/>
        <v>0</v>
      </c>
    </row>
    <row r="37" spans="1:11" ht="15" customHeight="1" x14ac:dyDescent="0.3">
      <c r="A37" s="160" t="s">
        <v>293</v>
      </c>
      <c r="B37" s="154" t="s">
        <v>294</v>
      </c>
      <c r="C37" s="96">
        <v>1860404</v>
      </c>
      <c r="D37" s="96">
        <v>1860404</v>
      </c>
      <c r="E37" s="200">
        <f t="shared" si="2"/>
        <v>0</v>
      </c>
      <c r="F37" s="96"/>
      <c r="G37" s="26"/>
      <c r="H37" s="200">
        <f>G37-F37</f>
        <v>0</v>
      </c>
      <c r="I37" s="192">
        <f t="shared" si="11"/>
        <v>1860404</v>
      </c>
      <c r="J37" s="96">
        <f t="shared" si="11"/>
        <v>1860404</v>
      </c>
      <c r="K37" s="96">
        <f t="shared" si="12"/>
        <v>0</v>
      </c>
    </row>
    <row r="38" spans="1:11" ht="15" customHeight="1" x14ac:dyDescent="0.3">
      <c r="A38" s="160" t="s">
        <v>295</v>
      </c>
      <c r="B38" s="154" t="s">
        <v>296</v>
      </c>
      <c r="C38" s="96"/>
      <c r="D38" s="96"/>
      <c r="E38" s="200">
        <f t="shared" si="2"/>
        <v>0</v>
      </c>
      <c r="F38" s="96"/>
      <c r="G38" s="26"/>
      <c r="H38" s="200">
        <f t="shared" ref="H38:H96" si="13">G38-F38</f>
        <v>0</v>
      </c>
      <c r="I38" s="192">
        <f t="shared" si="11"/>
        <v>0</v>
      </c>
      <c r="J38" s="96">
        <f t="shared" si="11"/>
        <v>0</v>
      </c>
      <c r="K38" s="96">
        <f t="shared" si="12"/>
        <v>0</v>
      </c>
    </row>
    <row r="39" spans="1:11" ht="15" customHeight="1" x14ac:dyDescent="0.3">
      <c r="A39" s="160" t="s">
        <v>297</v>
      </c>
      <c r="B39" s="154" t="s">
        <v>298</v>
      </c>
      <c r="C39" s="96"/>
      <c r="D39" s="96"/>
      <c r="E39" s="200">
        <f t="shared" si="2"/>
        <v>0</v>
      </c>
      <c r="F39" s="96"/>
      <c r="G39" s="26"/>
      <c r="H39" s="200">
        <f t="shared" si="13"/>
        <v>0</v>
      </c>
      <c r="I39" s="192">
        <f t="shared" si="11"/>
        <v>0</v>
      </c>
      <c r="J39" s="96">
        <f t="shared" si="11"/>
        <v>0</v>
      </c>
      <c r="K39" s="96">
        <f t="shared" si="12"/>
        <v>0</v>
      </c>
    </row>
    <row r="40" spans="1:11" ht="15" customHeight="1" x14ac:dyDescent="0.3">
      <c r="A40" s="160" t="s">
        <v>440</v>
      </c>
      <c r="B40" s="154" t="s">
        <v>299</v>
      </c>
      <c r="C40" s="96"/>
      <c r="D40" s="96"/>
      <c r="E40" s="200">
        <f t="shared" si="2"/>
        <v>0</v>
      </c>
      <c r="F40" s="96"/>
      <c r="G40" s="26"/>
      <c r="H40" s="200">
        <f t="shared" si="13"/>
        <v>0</v>
      </c>
      <c r="I40" s="192">
        <f t="shared" si="11"/>
        <v>0</v>
      </c>
      <c r="J40" s="96">
        <f t="shared" si="11"/>
        <v>0</v>
      </c>
      <c r="K40" s="96">
        <f t="shared" si="12"/>
        <v>0</v>
      </c>
    </row>
    <row r="41" spans="1:11" ht="15" customHeight="1" x14ac:dyDescent="0.3">
      <c r="A41" s="160" t="s">
        <v>441</v>
      </c>
      <c r="B41" s="154" t="s">
        <v>300</v>
      </c>
      <c r="C41" s="96"/>
      <c r="D41" s="96"/>
      <c r="E41" s="200">
        <f t="shared" si="2"/>
        <v>0</v>
      </c>
      <c r="F41" s="96"/>
      <c r="G41" s="26"/>
      <c r="H41" s="200">
        <f t="shared" si="13"/>
        <v>0</v>
      </c>
      <c r="I41" s="192">
        <f t="shared" si="11"/>
        <v>0</v>
      </c>
      <c r="J41" s="96">
        <f t="shared" si="11"/>
        <v>0</v>
      </c>
      <c r="K41" s="96">
        <f t="shared" si="12"/>
        <v>0</v>
      </c>
    </row>
    <row r="42" spans="1:11" ht="15" customHeight="1" x14ac:dyDescent="0.3">
      <c r="A42" s="160" t="s">
        <v>442</v>
      </c>
      <c r="B42" s="154" t="s">
        <v>301</v>
      </c>
      <c r="C42" s="96">
        <v>390804</v>
      </c>
      <c r="D42" s="96">
        <v>390804</v>
      </c>
      <c r="E42" s="200">
        <f t="shared" si="2"/>
        <v>0</v>
      </c>
      <c r="F42" s="96"/>
      <c r="G42" s="26"/>
      <c r="H42" s="200">
        <f t="shared" si="13"/>
        <v>0</v>
      </c>
      <c r="I42" s="192">
        <f t="shared" si="11"/>
        <v>390804</v>
      </c>
      <c r="J42" s="96">
        <f t="shared" si="11"/>
        <v>390804</v>
      </c>
      <c r="K42" s="96">
        <f t="shared" si="12"/>
        <v>0</v>
      </c>
    </row>
    <row r="43" spans="1:11" ht="15" customHeight="1" x14ac:dyDescent="0.3">
      <c r="A43" s="161" t="s">
        <v>465</v>
      </c>
      <c r="B43" s="159" t="s">
        <v>302</v>
      </c>
      <c r="C43" s="96">
        <f>SUM(C33:C42)</f>
        <v>3251208</v>
      </c>
      <c r="D43" s="96">
        <f t="shared" ref="D43:K43" si="14">SUM(D33:D42)</f>
        <v>3251208</v>
      </c>
      <c r="E43" s="200">
        <f t="shared" si="2"/>
        <v>0</v>
      </c>
      <c r="F43" s="96">
        <f>SUM(F33:F42)</f>
        <v>0</v>
      </c>
      <c r="G43" s="96">
        <f t="shared" si="14"/>
        <v>0</v>
      </c>
      <c r="H43" s="200">
        <f t="shared" si="13"/>
        <v>0</v>
      </c>
      <c r="I43" s="192">
        <f t="shared" si="14"/>
        <v>3251208</v>
      </c>
      <c r="J43" s="96">
        <f t="shared" si="14"/>
        <v>3251208</v>
      </c>
      <c r="K43" s="96">
        <f t="shared" si="14"/>
        <v>0</v>
      </c>
    </row>
    <row r="44" spans="1:11" ht="15" customHeight="1" x14ac:dyDescent="0.3">
      <c r="A44" s="160" t="s">
        <v>311</v>
      </c>
      <c r="B44" s="154" t="s">
        <v>312</v>
      </c>
      <c r="C44" s="96"/>
      <c r="D44" s="96"/>
      <c r="E44" s="200">
        <f t="shared" si="2"/>
        <v>0</v>
      </c>
      <c r="F44" s="96"/>
      <c r="G44" s="26"/>
      <c r="H44" s="200">
        <f t="shared" si="13"/>
        <v>0</v>
      </c>
      <c r="I44" s="192">
        <f t="shared" ref="I44:J46" si="15">F44+C44</f>
        <v>0</v>
      </c>
      <c r="J44" s="96">
        <f t="shared" si="15"/>
        <v>0</v>
      </c>
      <c r="K44" s="96">
        <f>E44+H44</f>
        <v>0</v>
      </c>
    </row>
    <row r="45" spans="1:11" ht="15" customHeight="1" x14ac:dyDescent="0.3">
      <c r="A45" s="155" t="s">
        <v>446</v>
      </c>
      <c r="B45" s="154" t="s">
        <v>313</v>
      </c>
      <c r="C45" s="96"/>
      <c r="D45" s="96"/>
      <c r="E45" s="200">
        <f t="shared" si="2"/>
        <v>0</v>
      </c>
      <c r="F45" s="96"/>
      <c r="G45" s="26"/>
      <c r="H45" s="200">
        <f t="shared" si="13"/>
        <v>0</v>
      </c>
      <c r="I45" s="192">
        <f t="shared" si="15"/>
        <v>0</v>
      </c>
      <c r="J45" s="96">
        <f t="shared" si="15"/>
        <v>0</v>
      </c>
      <c r="K45" s="96">
        <f>E45+H45</f>
        <v>0</v>
      </c>
    </row>
    <row r="46" spans="1:11" ht="15" customHeight="1" x14ac:dyDescent="0.3">
      <c r="A46" s="160" t="s">
        <v>447</v>
      </c>
      <c r="B46" s="154" t="s">
        <v>314</v>
      </c>
      <c r="C46" s="96"/>
      <c r="D46" s="96"/>
      <c r="E46" s="200">
        <f t="shared" si="2"/>
        <v>0</v>
      </c>
      <c r="F46" s="96"/>
      <c r="G46" s="26"/>
      <c r="H46" s="200">
        <f t="shared" si="13"/>
        <v>0</v>
      </c>
      <c r="I46" s="192">
        <f t="shared" si="15"/>
        <v>0</v>
      </c>
      <c r="J46" s="96">
        <f t="shared" si="15"/>
        <v>0</v>
      </c>
      <c r="K46" s="96">
        <f>E46+H46</f>
        <v>0</v>
      </c>
    </row>
    <row r="47" spans="1:11" ht="15" customHeight="1" x14ac:dyDescent="0.3">
      <c r="A47" s="158" t="s">
        <v>467</v>
      </c>
      <c r="B47" s="159" t="s">
        <v>315</v>
      </c>
      <c r="C47" s="96">
        <f>SUM(C44:C46)</f>
        <v>0</v>
      </c>
      <c r="D47" s="96">
        <f t="shared" ref="D47:K47" si="16">SUM(D44:D46)</f>
        <v>0</v>
      </c>
      <c r="E47" s="200">
        <f t="shared" si="2"/>
        <v>0</v>
      </c>
      <c r="F47" s="96">
        <f>SUM(F44:F46)</f>
        <v>0</v>
      </c>
      <c r="G47" s="96">
        <f t="shared" si="16"/>
        <v>0</v>
      </c>
      <c r="H47" s="200">
        <f t="shared" si="13"/>
        <v>0</v>
      </c>
      <c r="I47" s="192">
        <f t="shared" si="16"/>
        <v>0</v>
      </c>
      <c r="J47" s="96">
        <f t="shared" si="16"/>
        <v>0</v>
      </c>
      <c r="K47" s="96">
        <f t="shared" si="16"/>
        <v>0</v>
      </c>
    </row>
    <row r="48" spans="1:11" ht="15" customHeight="1" x14ac:dyDescent="0.3">
      <c r="A48" s="89" t="s">
        <v>18</v>
      </c>
      <c r="B48" s="162"/>
      <c r="C48" s="97">
        <f>SUM(C47,C43,C32,C18)</f>
        <v>52166271</v>
      </c>
      <c r="D48" s="97">
        <f t="shared" ref="D48:K48" si="17">SUM(D47,D43,D32,D18)</f>
        <v>54645631</v>
      </c>
      <c r="E48" s="200">
        <f t="shared" si="2"/>
        <v>2479360</v>
      </c>
      <c r="F48" s="97">
        <f>SUM(F47,F43,F32,F18)</f>
        <v>0</v>
      </c>
      <c r="G48" s="97">
        <f t="shared" si="17"/>
        <v>0</v>
      </c>
      <c r="H48" s="200">
        <f t="shared" si="13"/>
        <v>0</v>
      </c>
      <c r="I48" s="201">
        <f t="shared" si="17"/>
        <v>52166271</v>
      </c>
      <c r="J48" s="97">
        <f t="shared" si="17"/>
        <v>54645631</v>
      </c>
      <c r="K48" s="97">
        <f t="shared" si="17"/>
        <v>2479360</v>
      </c>
    </row>
    <row r="49" spans="1:11" ht="15" customHeight="1" x14ac:dyDescent="0.3">
      <c r="A49" s="155" t="s">
        <v>257</v>
      </c>
      <c r="B49" s="154" t="s">
        <v>258</v>
      </c>
      <c r="C49" s="96">
        <v>6627463</v>
      </c>
      <c r="D49" s="96">
        <v>6627463</v>
      </c>
      <c r="E49" s="200">
        <f t="shared" si="2"/>
        <v>0</v>
      </c>
      <c r="F49" s="96"/>
      <c r="G49" s="26"/>
      <c r="H49" s="200">
        <f t="shared" si="13"/>
        <v>0</v>
      </c>
      <c r="I49" s="192">
        <f t="shared" ref="I49:J53" si="18">F49+C49</f>
        <v>6627463</v>
      </c>
      <c r="J49" s="96">
        <f t="shared" si="18"/>
        <v>6627463</v>
      </c>
      <c r="K49" s="96">
        <f>E49+H49</f>
        <v>0</v>
      </c>
    </row>
    <row r="50" spans="1:11" ht="15" customHeight="1" x14ac:dyDescent="0.3">
      <c r="A50" s="155" t="s">
        <v>259</v>
      </c>
      <c r="B50" s="154" t="s">
        <v>260</v>
      </c>
      <c r="C50" s="96"/>
      <c r="D50" s="96"/>
      <c r="E50" s="200">
        <f t="shared" si="2"/>
        <v>0</v>
      </c>
      <c r="F50" s="96"/>
      <c r="G50" s="26"/>
      <c r="H50" s="200">
        <f t="shared" si="13"/>
        <v>0</v>
      </c>
      <c r="I50" s="192">
        <f t="shared" si="18"/>
        <v>0</v>
      </c>
      <c r="J50" s="96">
        <f t="shared" si="18"/>
        <v>0</v>
      </c>
      <c r="K50" s="96">
        <f>E50+H50</f>
        <v>0</v>
      </c>
    </row>
    <row r="51" spans="1:11" ht="15" customHeight="1" x14ac:dyDescent="0.3">
      <c r="A51" s="155" t="s">
        <v>424</v>
      </c>
      <c r="B51" s="154" t="s">
        <v>261</v>
      </c>
      <c r="C51" s="96"/>
      <c r="D51" s="96"/>
      <c r="E51" s="200">
        <f t="shared" si="2"/>
        <v>0</v>
      </c>
      <c r="F51" s="96"/>
      <c r="G51" s="26"/>
      <c r="H51" s="200">
        <f t="shared" si="13"/>
        <v>0</v>
      </c>
      <c r="I51" s="192">
        <f t="shared" si="18"/>
        <v>0</v>
      </c>
      <c r="J51" s="96">
        <f t="shared" si="18"/>
        <v>0</v>
      </c>
      <c r="K51" s="96">
        <f>E51+H51</f>
        <v>0</v>
      </c>
    </row>
    <row r="52" spans="1:11" ht="15" customHeight="1" x14ac:dyDescent="0.3">
      <c r="A52" s="155" t="s">
        <v>425</v>
      </c>
      <c r="B52" s="154" t="s">
        <v>262</v>
      </c>
      <c r="C52" s="96"/>
      <c r="D52" s="96"/>
      <c r="E52" s="200">
        <f t="shared" si="2"/>
        <v>0</v>
      </c>
      <c r="F52" s="96"/>
      <c r="G52" s="26"/>
      <c r="H52" s="200">
        <f t="shared" si="13"/>
        <v>0</v>
      </c>
      <c r="I52" s="192">
        <f t="shared" si="18"/>
        <v>0</v>
      </c>
      <c r="J52" s="96">
        <f t="shared" si="18"/>
        <v>0</v>
      </c>
      <c r="K52" s="96">
        <f>E52+H52</f>
        <v>0</v>
      </c>
    </row>
    <row r="53" spans="1:11" ht="15" customHeight="1" x14ac:dyDescent="0.3">
      <c r="A53" s="155" t="s">
        <v>426</v>
      </c>
      <c r="B53" s="154" t="s">
        <v>263</v>
      </c>
      <c r="C53" s="96">
        <v>63434843</v>
      </c>
      <c r="D53" s="96">
        <v>63434843</v>
      </c>
      <c r="E53" s="200">
        <f t="shared" si="2"/>
        <v>0</v>
      </c>
      <c r="F53" s="96"/>
      <c r="G53" s="26"/>
      <c r="H53" s="200">
        <f t="shared" si="13"/>
        <v>0</v>
      </c>
      <c r="I53" s="192">
        <f t="shared" si="18"/>
        <v>63434843</v>
      </c>
      <c r="J53" s="96">
        <f t="shared" si="18"/>
        <v>63434843</v>
      </c>
      <c r="K53" s="96">
        <f>E53+H53</f>
        <v>0</v>
      </c>
    </row>
    <row r="54" spans="1:11" ht="15" customHeight="1" x14ac:dyDescent="0.3">
      <c r="A54" s="158" t="s">
        <v>461</v>
      </c>
      <c r="B54" s="159" t="s">
        <v>264</v>
      </c>
      <c r="C54" s="96">
        <f>SUM(C49:C53)</f>
        <v>70062306</v>
      </c>
      <c r="D54" s="96">
        <f t="shared" ref="D54:K54" si="19">SUM(D49:D53)</f>
        <v>70062306</v>
      </c>
      <c r="E54" s="200">
        <f t="shared" si="2"/>
        <v>0</v>
      </c>
      <c r="F54" s="96">
        <f>SUM(F49:F53)</f>
        <v>0</v>
      </c>
      <c r="G54" s="96">
        <f t="shared" si="19"/>
        <v>0</v>
      </c>
      <c r="H54" s="200">
        <f t="shared" si="13"/>
        <v>0</v>
      </c>
      <c r="I54" s="192">
        <f t="shared" si="19"/>
        <v>70062306</v>
      </c>
      <c r="J54" s="96">
        <f t="shared" si="19"/>
        <v>70062306</v>
      </c>
      <c r="K54" s="96">
        <f t="shared" si="19"/>
        <v>0</v>
      </c>
    </row>
    <row r="55" spans="1:11" ht="15" customHeight="1" x14ac:dyDescent="0.3">
      <c r="A55" s="160" t="s">
        <v>443</v>
      </c>
      <c r="B55" s="154" t="s">
        <v>303</v>
      </c>
      <c r="C55" s="96"/>
      <c r="D55" s="96"/>
      <c r="E55" s="200">
        <f t="shared" si="2"/>
        <v>0</v>
      </c>
      <c r="F55" s="96"/>
      <c r="G55" s="26"/>
      <c r="H55" s="200">
        <f t="shared" si="13"/>
        <v>0</v>
      </c>
      <c r="I55" s="192">
        <f t="shared" ref="I55:J59" si="20">F55+C55</f>
        <v>0</v>
      </c>
      <c r="J55" s="96">
        <f t="shared" si="20"/>
        <v>0</v>
      </c>
      <c r="K55" s="96">
        <f>E55+H55</f>
        <v>0</v>
      </c>
    </row>
    <row r="56" spans="1:11" ht="15" customHeight="1" x14ac:dyDescent="0.3">
      <c r="A56" s="160" t="s">
        <v>444</v>
      </c>
      <c r="B56" s="154" t="s">
        <v>304</v>
      </c>
      <c r="C56" s="96"/>
      <c r="D56" s="96"/>
      <c r="E56" s="200">
        <f t="shared" si="2"/>
        <v>0</v>
      </c>
      <c r="F56" s="96"/>
      <c r="G56" s="26"/>
      <c r="H56" s="200">
        <f t="shared" si="13"/>
        <v>0</v>
      </c>
      <c r="I56" s="192">
        <f t="shared" si="20"/>
        <v>0</v>
      </c>
      <c r="J56" s="96">
        <f t="shared" si="20"/>
        <v>0</v>
      </c>
      <c r="K56" s="96">
        <f>E56+H56</f>
        <v>0</v>
      </c>
    </row>
    <row r="57" spans="1:11" ht="15" customHeight="1" x14ac:dyDescent="0.3">
      <c r="A57" s="160" t="s">
        <v>305</v>
      </c>
      <c r="B57" s="154" t="s">
        <v>306</v>
      </c>
      <c r="C57" s="96"/>
      <c r="D57" s="96"/>
      <c r="E57" s="200">
        <f t="shared" si="2"/>
        <v>0</v>
      </c>
      <c r="F57" s="96"/>
      <c r="G57" s="26"/>
      <c r="H57" s="200">
        <f t="shared" si="13"/>
        <v>0</v>
      </c>
      <c r="I57" s="192">
        <f t="shared" si="20"/>
        <v>0</v>
      </c>
      <c r="J57" s="96">
        <f t="shared" si="20"/>
        <v>0</v>
      </c>
      <c r="K57" s="96">
        <f>E57+H57</f>
        <v>0</v>
      </c>
    </row>
    <row r="58" spans="1:11" ht="15" customHeight="1" x14ac:dyDescent="0.3">
      <c r="A58" s="160" t="s">
        <v>445</v>
      </c>
      <c r="B58" s="154" t="s">
        <v>307</v>
      </c>
      <c r="C58" s="96">
        <v>1050000</v>
      </c>
      <c r="D58" s="96">
        <v>1050000</v>
      </c>
      <c r="E58" s="200">
        <f t="shared" si="2"/>
        <v>0</v>
      </c>
      <c r="F58" s="96"/>
      <c r="G58" s="26"/>
      <c r="H58" s="200">
        <f t="shared" si="13"/>
        <v>0</v>
      </c>
      <c r="I58" s="192">
        <f t="shared" si="20"/>
        <v>1050000</v>
      </c>
      <c r="J58" s="96">
        <f t="shared" si="20"/>
        <v>1050000</v>
      </c>
      <c r="K58" s="96">
        <f>E58+H58</f>
        <v>0</v>
      </c>
    </row>
    <row r="59" spans="1:11" ht="15" customHeight="1" x14ac:dyDescent="0.3">
      <c r="A59" s="160" t="s">
        <v>308</v>
      </c>
      <c r="B59" s="154" t="s">
        <v>309</v>
      </c>
      <c r="C59" s="96"/>
      <c r="D59" s="96"/>
      <c r="E59" s="200">
        <f t="shared" si="2"/>
        <v>0</v>
      </c>
      <c r="F59" s="96"/>
      <c r="G59" s="26"/>
      <c r="H59" s="200">
        <f t="shared" si="13"/>
        <v>0</v>
      </c>
      <c r="I59" s="192">
        <f t="shared" si="20"/>
        <v>0</v>
      </c>
      <c r="J59" s="96">
        <f t="shared" si="20"/>
        <v>0</v>
      </c>
      <c r="K59" s="96">
        <f>E59+H59</f>
        <v>0</v>
      </c>
    </row>
    <row r="60" spans="1:11" ht="15" customHeight="1" x14ac:dyDescent="0.3">
      <c r="A60" s="158" t="s">
        <v>466</v>
      </c>
      <c r="B60" s="159" t="s">
        <v>310</v>
      </c>
      <c r="C60" s="96">
        <f>SUM(C55:C59)</f>
        <v>1050000</v>
      </c>
      <c r="D60" s="96">
        <f t="shared" ref="D60:K60" si="21">SUM(D55:D59)</f>
        <v>1050000</v>
      </c>
      <c r="E60" s="200">
        <f t="shared" si="2"/>
        <v>0</v>
      </c>
      <c r="F60" s="96">
        <f>SUM(F55:F59)</f>
        <v>0</v>
      </c>
      <c r="G60" s="96">
        <f t="shared" si="21"/>
        <v>0</v>
      </c>
      <c r="H60" s="200">
        <f t="shared" si="13"/>
        <v>0</v>
      </c>
      <c r="I60" s="192">
        <f t="shared" si="21"/>
        <v>1050000</v>
      </c>
      <c r="J60" s="96">
        <f t="shared" si="21"/>
        <v>1050000</v>
      </c>
      <c r="K60" s="96">
        <f t="shared" si="21"/>
        <v>0</v>
      </c>
    </row>
    <row r="61" spans="1:11" ht="15" customHeight="1" x14ac:dyDescent="0.3">
      <c r="A61" s="160" t="s">
        <v>316</v>
      </c>
      <c r="B61" s="154" t="s">
        <v>317</v>
      </c>
      <c r="C61" s="96"/>
      <c r="D61" s="96"/>
      <c r="E61" s="200">
        <f t="shared" si="2"/>
        <v>0</v>
      </c>
      <c r="F61" s="96"/>
      <c r="G61" s="26"/>
      <c r="H61" s="200">
        <f t="shared" si="13"/>
        <v>0</v>
      </c>
      <c r="I61" s="192">
        <f t="shared" ref="I61:J63" si="22">F61+C61</f>
        <v>0</v>
      </c>
      <c r="J61" s="96">
        <f t="shared" si="22"/>
        <v>0</v>
      </c>
      <c r="K61" s="96">
        <f>E61+H61</f>
        <v>0</v>
      </c>
    </row>
    <row r="62" spans="1:11" ht="15" customHeight="1" x14ac:dyDescent="0.3">
      <c r="A62" s="155" t="s">
        <v>448</v>
      </c>
      <c r="B62" s="154" t="s">
        <v>595</v>
      </c>
      <c r="C62" s="96">
        <v>126000</v>
      </c>
      <c r="D62" s="96">
        <v>126000</v>
      </c>
      <c r="E62" s="200">
        <f t="shared" si="2"/>
        <v>0</v>
      </c>
      <c r="F62" s="96"/>
      <c r="G62" s="26"/>
      <c r="H62" s="200">
        <f t="shared" si="13"/>
        <v>0</v>
      </c>
      <c r="I62" s="192">
        <f t="shared" si="22"/>
        <v>126000</v>
      </c>
      <c r="J62" s="96">
        <f t="shared" si="22"/>
        <v>126000</v>
      </c>
      <c r="K62" s="96">
        <f>E62+H62</f>
        <v>0</v>
      </c>
    </row>
    <row r="63" spans="1:11" ht="15" customHeight="1" x14ac:dyDescent="0.3">
      <c r="A63" s="160" t="s">
        <v>449</v>
      </c>
      <c r="B63" s="154" t="s">
        <v>319</v>
      </c>
      <c r="C63" s="96"/>
      <c r="D63" s="96"/>
      <c r="E63" s="200">
        <f t="shared" si="2"/>
        <v>0</v>
      </c>
      <c r="F63" s="96"/>
      <c r="G63" s="26"/>
      <c r="H63" s="200">
        <f t="shared" si="13"/>
        <v>0</v>
      </c>
      <c r="I63" s="192">
        <f t="shared" si="22"/>
        <v>0</v>
      </c>
      <c r="J63" s="96">
        <f t="shared" si="22"/>
        <v>0</v>
      </c>
      <c r="K63" s="96">
        <f>E63+H63</f>
        <v>0</v>
      </c>
    </row>
    <row r="64" spans="1:11" ht="15" customHeight="1" x14ac:dyDescent="0.3">
      <c r="A64" s="158" t="s">
        <v>469</v>
      </c>
      <c r="B64" s="159" t="s">
        <v>320</v>
      </c>
      <c r="C64" s="96">
        <f>SUM(C61:C63)</f>
        <v>126000</v>
      </c>
      <c r="D64" s="96">
        <f t="shared" ref="D64:K64" si="23">SUM(D61:D63)</f>
        <v>126000</v>
      </c>
      <c r="E64" s="200">
        <f t="shared" si="2"/>
        <v>0</v>
      </c>
      <c r="F64" s="96">
        <f>SUM(F61:F63)</f>
        <v>0</v>
      </c>
      <c r="G64" s="96">
        <f t="shared" si="23"/>
        <v>0</v>
      </c>
      <c r="H64" s="200">
        <f t="shared" si="13"/>
        <v>0</v>
      </c>
      <c r="I64" s="192">
        <f t="shared" si="23"/>
        <v>126000</v>
      </c>
      <c r="J64" s="96">
        <f t="shared" si="23"/>
        <v>126000</v>
      </c>
      <c r="K64" s="96">
        <f t="shared" si="23"/>
        <v>0</v>
      </c>
    </row>
    <row r="65" spans="1:11" ht="15" customHeight="1" x14ac:dyDescent="0.3">
      <c r="A65" s="89" t="s">
        <v>19</v>
      </c>
      <c r="B65" s="162"/>
      <c r="C65" s="98">
        <f>SUM(C64,C60,C54)</f>
        <v>71238306</v>
      </c>
      <c r="D65" s="98">
        <f t="shared" ref="D65:K65" si="24">SUM(D64,D60,D54)</f>
        <v>71238306</v>
      </c>
      <c r="E65" s="200">
        <f t="shared" si="2"/>
        <v>0</v>
      </c>
      <c r="F65" s="98">
        <f>SUM(F64,F60,F54)</f>
        <v>0</v>
      </c>
      <c r="G65" s="98">
        <f t="shared" si="24"/>
        <v>0</v>
      </c>
      <c r="H65" s="200">
        <f t="shared" si="13"/>
        <v>0</v>
      </c>
      <c r="I65" s="202">
        <f t="shared" si="24"/>
        <v>71238306</v>
      </c>
      <c r="J65" s="98">
        <f t="shared" si="24"/>
        <v>71238306</v>
      </c>
      <c r="K65" s="98">
        <f t="shared" si="24"/>
        <v>0</v>
      </c>
    </row>
    <row r="66" spans="1:11" ht="15.6" x14ac:dyDescent="0.3">
      <c r="A66" s="95" t="s">
        <v>468</v>
      </c>
      <c r="B66" s="91" t="s">
        <v>321</v>
      </c>
      <c r="C66" s="99">
        <f>SUM(C65,C48)</f>
        <v>123404577</v>
      </c>
      <c r="D66" s="99">
        <f t="shared" ref="D66:K66" si="25">SUM(D65,D48)</f>
        <v>125883937</v>
      </c>
      <c r="E66" s="200">
        <f t="shared" si="2"/>
        <v>2479360</v>
      </c>
      <c r="F66" s="99">
        <f>SUM(F65,F48)</f>
        <v>0</v>
      </c>
      <c r="G66" s="99">
        <f t="shared" si="25"/>
        <v>0</v>
      </c>
      <c r="H66" s="200">
        <f t="shared" si="13"/>
        <v>0</v>
      </c>
      <c r="I66" s="203">
        <f t="shared" si="25"/>
        <v>123404577</v>
      </c>
      <c r="J66" s="99">
        <f t="shared" si="25"/>
        <v>125883937</v>
      </c>
      <c r="K66" s="99">
        <f t="shared" si="25"/>
        <v>2479360</v>
      </c>
    </row>
    <row r="67" spans="1:11" ht="15.6" x14ac:dyDescent="0.3">
      <c r="A67" s="163" t="s">
        <v>20</v>
      </c>
      <c r="B67" s="164"/>
      <c r="C67" s="100">
        <f>C48-'[1]kiadások önkorm'!C74</f>
        <v>-6065132</v>
      </c>
      <c r="D67" s="100"/>
      <c r="E67" s="200">
        <f t="shared" si="2"/>
        <v>6065132</v>
      </c>
      <c r="F67" s="100">
        <f>F48-'[1]kiadások önkorm'!F74</f>
        <v>-16534080</v>
      </c>
      <c r="G67" s="100">
        <f>G48-'[2]kiadások önkorm'!H74</f>
        <v>0</v>
      </c>
      <c r="H67" s="200">
        <f t="shared" si="13"/>
        <v>16534080</v>
      </c>
      <c r="I67" s="204">
        <f>I48-'[2]kiadások önkorm'!K74</f>
        <v>52166271</v>
      </c>
      <c r="J67" s="100">
        <f>J48-'[2]kiadások önkorm'!L74</f>
        <v>54645631</v>
      </c>
      <c r="K67" s="100">
        <f>K48-'[2]kiadások önkorm'!N74</f>
        <v>2479360</v>
      </c>
    </row>
    <row r="68" spans="1:11" ht="15.6" x14ac:dyDescent="0.3">
      <c r="A68" s="163" t="s">
        <v>21</v>
      </c>
      <c r="B68" s="164"/>
      <c r="C68" s="100">
        <f>C65-'[1]kiadások önkorm'!C97</f>
        <v>56732529</v>
      </c>
      <c r="D68" s="100"/>
      <c r="E68" s="200">
        <f t="shared" si="2"/>
        <v>-56732529</v>
      </c>
      <c r="F68" s="100">
        <f>F65-'[1]kiadások önkorm'!F97</f>
        <v>0</v>
      </c>
      <c r="G68" s="100">
        <f>G65-'[2]kiadások önkorm'!H97</f>
        <v>0</v>
      </c>
      <c r="H68" s="200">
        <f t="shared" si="13"/>
        <v>0</v>
      </c>
      <c r="I68" s="204">
        <f>I65-'[2]kiadások önkorm'!K97</f>
        <v>71238306</v>
      </c>
      <c r="J68" s="100">
        <f>J65-'[2]kiadások önkorm'!L97</f>
        <v>71238306</v>
      </c>
      <c r="K68" s="100">
        <f>K65-'[2]kiadások önkorm'!N97</f>
        <v>0</v>
      </c>
    </row>
    <row r="69" spans="1:11" x14ac:dyDescent="0.3">
      <c r="A69" s="165" t="s">
        <v>450</v>
      </c>
      <c r="B69" s="155" t="s">
        <v>322</v>
      </c>
      <c r="C69" s="96"/>
      <c r="D69" s="96"/>
      <c r="E69" s="200">
        <f t="shared" si="2"/>
        <v>0</v>
      </c>
      <c r="F69" s="96"/>
      <c r="G69" s="26"/>
      <c r="H69" s="200">
        <f t="shared" si="13"/>
        <v>0</v>
      </c>
      <c r="I69" s="192">
        <f t="shared" ref="I69:J71" si="26">F69+C69</f>
        <v>0</v>
      </c>
      <c r="J69" s="96">
        <f t="shared" si="26"/>
        <v>0</v>
      </c>
      <c r="K69" s="96">
        <f>E69+H69</f>
        <v>0</v>
      </c>
    </row>
    <row r="70" spans="1:11" x14ac:dyDescent="0.3">
      <c r="A70" s="160" t="s">
        <v>323</v>
      </c>
      <c r="B70" s="155" t="s">
        <v>324</v>
      </c>
      <c r="C70" s="96"/>
      <c r="D70" s="96"/>
      <c r="E70" s="200">
        <f t="shared" si="2"/>
        <v>0</v>
      </c>
      <c r="F70" s="96"/>
      <c r="G70" s="26"/>
      <c r="H70" s="200">
        <f t="shared" si="13"/>
        <v>0</v>
      </c>
      <c r="I70" s="192">
        <f t="shared" si="26"/>
        <v>0</v>
      </c>
      <c r="J70" s="96">
        <f t="shared" si="26"/>
        <v>0</v>
      </c>
      <c r="K70" s="96">
        <f>E70+H70</f>
        <v>0</v>
      </c>
    </row>
    <row r="71" spans="1:11" x14ac:dyDescent="0.3">
      <c r="A71" s="165" t="s">
        <v>451</v>
      </c>
      <c r="B71" s="155" t="s">
        <v>325</v>
      </c>
      <c r="C71" s="96"/>
      <c r="D71" s="96"/>
      <c r="E71" s="200">
        <f t="shared" ref="E71:E96" si="27">D71-C71</f>
        <v>0</v>
      </c>
      <c r="F71" s="96"/>
      <c r="G71" s="26"/>
      <c r="H71" s="200">
        <f t="shared" si="13"/>
        <v>0</v>
      </c>
      <c r="I71" s="192">
        <f t="shared" si="26"/>
        <v>0</v>
      </c>
      <c r="J71" s="96">
        <f t="shared" si="26"/>
        <v>0</v>
      </c>
      <c r="K71" s="96">
        <f>E71+H71</f>
        <v>0</v>
      </c>
    </row>
    <row r="72" spans="1:11" x14ac:dyDescent="0.3">
      <c r="A72" s="166" t="s">
        <v>470</v>
      </c>
      <c r="B72" s="156" t="s">
        <v>326</v>
      </c>
      <c r="C72" s="96">
        <f>SUM(C69:C71)</f>
        <v>0</v>
      </c>
      <c r="D72" s="96">
        <f t="shared" ref="D72:K72" si="28">SUM(D69:D71)</f>
        <v>0</v>
      </c>
      <c r="E72" s="200">
        <f t="shared" si="27"/>
        <v>0</v>
      </c>
      <c r="F72" s="96">
        <f>SUM(F69:F71)</f>
        <v>0</v>
      </c>
      <c r="G72" s="96">
        <f t="shared" si="28"/>
        <v>0</v>
      </c>
      <c r="H72" s="200">
        <f t="shared" si="13"/>
        <v>0</v>
      </c>
      <c r="I72" s="192">
        <f t="shared" si="28"/>
        <v>0</v>
      </c>
      <c r="J72" s="96">
        <f t="shared" si="28"/>
        <v>0</v>
      </c>
      <c r="K72" s="96">
        <f t="shared" si="28"/>
        <v>0</v>
      </c>
    </row>
    <row r="73" spans="1:11" x14ac:dyDescent="0.3">
      <c r="A73" s="160" t="s">
        <v>452</v>
      </c>
      <c r="B73" s="155" t="s">
        <v>327</v>
      </c>
      <c r="C73" s="96"/>
      <c r="D73" s="96"/>
      <c r="E73" s="200">
        <f t="shared" si="27"/>
        <v>0</v>
      </c>
      <c r="F73" s="96"/>
      <c r="G73" s="26"/>
      <c r="H73" s="200">
        <f t="shared" si="13"/>
        <v>0</v>
      </c>
      <c r="I73" s="192">
        <f t="shared" ref="I73:J76" si="29">F73+C73</f>
        <v>0</v>
      </c>
      <c r="J73" s="96">
        <f t="shared" si="29"/>
        <v>0</v>
      </c>
      <c r="K73" s="96">
        <f>E73+H73</f>
        <v>0</v>
      </c>
    </row>
    <row r="74" spans="1:11" x14ac:dyDescent="0.3">
      <c r="A74" s="165" t="s">
        <v>328</v>
      </c>
      <c r="B74" s="155" t="s">
        <v>329</v>
      </c>
      <c r="C74" s="96"/>
      <c r="D74" s="96"/>
      <c r="E74" s="200">
        <f t="shared" si="27"/>
        <v>0</v>
      </c>
      <c r="F74" s="96"/>
      <c r="G74" s="26"/>
      <c r="H74" s="200">
        <f t="shared" si="13"/>
        <v>0</v>
      </c>
      <c r="I74" s="192">
        <f t="shared" si="29"/>
        <v>0</v>
      </c>
      <c r="J74" s="96">
        <f t="shared" si="29"/>
        <v>0</v>
      </c>
      <c r="K74" s="96">
        <f>E74+H74</f>
        <v>0</v>
      </c>
    </row>
    <row r="75" spans="1:11" x14ac:dyDescent="0.3">
      <c r="A75" s="160" t="s">
        <v>453</v>
      </c>
      <c r="B75" s="155" t="s">
        <v>330</v>
      </c>
      <c r="C75" s="96"/>
      <c r="D75" s="96"/>
      <c r="E75" s="200">
        <f t="shared" si="27"/>
        <v>0</v>
      </c>
      <c r="F75" s="96"/>
      <c r="G75" s="26"/>
      <c r="H75" s="200">
        <f t="shared" si="13"/>
        <v>0</v>
      </c>
      <c r="I75" s="192">
        <f t="shared" si="29"/>
        <v>0</v>
      </c>
      <c r="J75" s="96">
        <f t="shared" si="29"/>
        <v>0</v>
      </c>
      <c r="K75" s="96">
        <f>E75+H75</f>
        <v>0</v>
      </c>
    </row>
    <row r="76" spans="1:11" x14ac:dyDescent="0.3">
      <c r="A76" s="165" t="s">
        <v>331</v>
      </c>
      <c r="B76" s="155" t="s">
        <v>332</v>
      </c>
      <c r="C76" s="96"/>
      <c r="D76" s="96"/>
      <c r="E76" s="200">
        <f t="shared" si="27"/>
        <v>0</v>
      </c>
      <c r="F76" s="96"/>
      <c r="G76" s="26"/>
      <c r="H76" s="200">
        <f t="shared" si="13"/>
        <v>0</v>
      </c>
      <c r="I76" s="192">
        <f t="shared" si="29"/>
        <v>0</v>
      </c>
      <c r="J76" s="96">
        <f t="shared" si="29"/>
        <v>0</v>
      </c>
      <c r="K76" s="96">
        <f>E76+H76</f>
        <v>0</v>
      </c>
    </row>
    <row r="77" spans="1:11" x14ac:dyDescent="0.3">
      <c r="A77" s="167" t="s">
        <v>471</v>
      </c>
      <c r="B77" s="156" t="s">
        <v>333</v>
      </c>
      <c r="C77" s="96">
        <f>SUM(C73:C76)</f>
        <v>0</v>
      </c>
      <c r="D77" s="96">
        <f t="shared" ref="D77:K77" si="30">SUM(D73:D76)</f>
        <v>0</v>
      </c>
      <c r="E77" s="200">
        <f t="shared" si="27"/>
        <v>0</v>
      </c>
      <c r="F77" s="96">
        <f>SUM(F73:F76)</f>
        <v>0</v>
      </c>
      <c r="G77" s="96">
        <f t="shared" si="30"/>
        <v>0</v>
      </c>
      <c r="H77" s="200">
        <f t="shared" si="13"/>
        <v>0</v>
      </c>
      <c r="I77" s="192">
        <f t="shared" si="30"/>
        <v>0</v>
      </c>
      <c r="J77" s="96">
        <f t="shared" si="30"/>
        <v>0</v>
      </c>
      <c r="K77" s="96">
        <f t="shared" si="30"/>
        <v>0</v>
      </c>
    </row>
    <row r="78" spans="1:11" x14ac:dyDescent="0.3">
      <c r="A78" s="155" t="s">
        <v>576</v>
      </c>
      <c r="B78" s="155" t="s">
        <v>334</v>
      </c>
      <c r="C78" s="96">
        <v>12009678</v>
      </c>
      <c r="D78" s="96">
        <v>11707053</v>
      </c>
      <c r="E78" s="200">
        <f t="shared" si="27"/>
        <v>-302625</v>
      </c>
      <c r="F78" s="96">
        <v>597554</v>
      </c>
      <c r="G78" s="96">
        <v>590730</v>
      </c>
      <c r="H78" s="200">
        <f t="shared" si="13"/>
        <v>-6824</v>
      </c>
      <c r="I78" s="192">
        <f t="shared" ref="I78:J81" si="31">F78+C78</f>
        <v>12607232</v>
      </c>
      <c r="J78" s="96">
        <f t="shared" si="31"/>
        <v>12297783</v>
      </c>
      <c r="K78" s="96">
        <f>E78+H78</f>
        <v>-309449</v>
      </c>
    </row>
    <row r="79" spans="1:11" x14ac:dyDescent="0.3">
      <c r="A79" s="155" t="s">
        <v>577</v>
      </c>
      <c r="B79" s="155" t="s">
        <v>334</v>
      </c>
      <c r="C79" s="96"/>
      <c r="D79" s="96"/>
      <c r="E79" s="200">
        <f t="shared" si="27"/>
        <v>0</v>
      </c>
      <c r="F79" s="96"/>
      <c r="G79" s="26"/>
      <c r="H79" s="200">
        <f t="shared" si="13"/>
        <v>0</v>
      </c>
      <c r="I79" s="192">
        <f t="shared" si="31"/>
        <v>0</v>
      </c>
      <c r="J79" s="96">
        <f t="shared" si="31"/>
        <v>0</v>
      </c>
      <c r="K79" s="96">
        <f>E79+H79</f>
        <v>0</v>
      </c>
    </row>
    <row r="80" spans="1:11" x14ac:dyDescent="0.3">
      <c r="A80" s="155" t="s">
        <v>574</v>
      </c>
      <c r="B80" s="155" t="s">
        <v>335</v>
      </c>
      <c r="C80" s="96"/>
      <c r="D80" s="96"/>
      <c r="E80" s="200">
        <f t="shared" si="27"/>
        <v>0</v>
      </c>
      <c r="F80" s="96"/>
      <c r="G80" s="26"/>
      <c r="H80" s="200">
        <f t="shared" si="13"/>
        <v>0</v>
      </c>
      <c r="I80" s="192">
        <f t="shared" si="31"/>
        <v>0</v>
      </c>
      <c r="J80" s="96">
        <f t="shared" si="31"/>
        <v>0</v>
      </c>
      <c r="K80" s="96">
        <f>E80+H80</f>
        <v>0</v>
      </c>
    </row>
    <row r="81" spans="1:11" x14ac:dyDescent="0.3">
      <c r="A81" s="155" t="s">
        <v>575</v>
      </c>
      <c r="B81" s="155" t="s">
        <v>335</v>
      </c>
      <c r="C81" s="96"/>
      <c r="D81" s="96"/>
      <c r="E81" s="200">
        <f t="shared" si="27"/>
        <v>0</v>
      </c>
      <c r="F81" s="96"/>
      <c r="G81" s="26"/>
      <c r="H81" s="200">
        <f t="shared" si="13"/>
        <v>0</v>
      </c>
      <c r="I81" s="192">
        <f t="shared" si="31"/>
        <v>0</v>
      </c>
      <c r="J81" s="96">
        <f t="shared" si="31"/>
        <v>0</v>
      </c>
      <c r="K81" s="96">
        <f>E81+H81</f>
        <v>0</v>
      </c>
    </row>
    <row r="82" spans="1:11" x14ac:dyDescent="0.3">
      <c r="A82" s="156" t="s">
        <v>472</v>
      </c>
      <c r="B82" s="156" t="s">
        <v>336</v>
      </c>
      <c r="C82" s="96">
        <f>SUM(C78:C81)</f>
        <v>12009678</v>
      </c>
      <c r="D82" s="96">
        <f t="shared" ref="D82:K82" si="32">SUM(D78:D81)</f>
        <v>11707053</v>
      </c>
      <c r="E82" s="200">
        <f t="shared" si="27"/>
        <v>-302625</v>
      </c>
      <c r="F82" s="96">
        <f>SUM(F78:F81)</f>
        <v>597554</v>
      </c>
      <c r="G82" s="96">
        <f t="shared" si="32"/>
        <v>590730</v>
      </c>
      <c r="H82" s="200">
        <f t="shared" si="13"/>
        <v>-6824</v>
      </c>
      <c r="I82" s="192">
        <f t="shared" si="32"/>
        <v>12607232</v>
      </c>
      <c r="J82" s="96">
        <f t="shared" si="32"/>
        <v>12297783</v>
      </c>
      <c r="K82" s="96">
        <f t="shared" si="32"/>
        <v>-309449</v>
      </c>
    </row>
    <row r="83" spans="1:11" x14ac:dyDescent="0.3">
      <c r="A83" s="165" t="s">
        <v>337</v>
      </c>
      <c r="B83" s="155" t="s">
        <v>338</v>
      </c>
      <c r="C83" s="96"/>
      <c r="D83" s="96"/>
      <c r="E83" s="200">
        <f t="shared" si="27"/>
        <v>0</v>
      </c>
      <c r="F83" s="96"/>
      <c r="G83" s="26"/>
      <c r="H83" s="200">
        <f t="shared" si="13"/>
        <v>0</v>
      </c>
      <c r="I83" s="192">
        <f>F83+C83</f>
        <v>0</v>
      </c>
      <c r="J83" s="96">
        <f>G83+D83</f>
        <v>0</v>
      </c>
      <c r="K83" s="96">
        <f>E83+H83</f>
        <v>0</v>
      </c>
    </row>
    <row r="84" spans="1:11" x14ac:dyDescent="0.3">
      <c r="A84" s="165" t="s">
        <v>339</v>
      </c>
      <c r="B84" s="155" t="s">
        <v>340</v>
      </c>
      <c r="C84" s="96"/>
      <c r="D84" s="96"/>
      <c r="E84" s="200">
        <f t="shared" si="27"/>
        <v>0</v>
      </c>
      <c r="F84" s="96"/>
      <c r="G84" s="26"/>
      <c r="H84" s="200">
        <f t="shared" si="13"/>
        <v>0</v>
      </c>
      <c r="I84" s="192">
        <f>F84+C84</f>
        <v>0</v>
      </c>
      <c r="J84" s="96">
        <f>G84+D84</f>
        <v>0</v>
      </c>
      <c r="K84" s="96">
        <f>E84+H84</f>
        <v>0</v>
      </c>
    </row>
    <row r="85" spans="1:11" x14ac:dyDescent="0.3">
      <c r="A85" s="165" t="s">
        <v>341</v>
      </c>
      <c r="B85" s="155" t="s">
        <v>342</v>
      </c>
      <c r="C85" s="96"/>
      <c r="D85" s="96"/>
      <c r="E85" s="200">
        <f t="shared" si="27"/>
        <v>0</v>
      </c>
      <c r="F85" s="96">
        <v>15936526</v>
      </c>
      <c r="G85" s="26">
        <v>15936526</v>
      </c>
      <c r="H85" s="200">
        <f t="shared" si="13"/>
        <v>0</v>
      </c>
      <c r="I85" s="192">
        <v>0</v>
      </c>
      <c r="J85" s="96">
        <v>0</v>
      </c>
      <c r="K85" s="96">
        <f>E85+H85</f>
        <v>0</v>
      </c>
    </row>
    <row r="86" spans="1:11" x14ac:dyDescent="0.3">
      <c r="A86" s="165" t="s">
        <v>343</v>
      </c>
      <c r="B86" s="155" t="s">
        <v>344</v>
      </c>
      <c r="C86" s="96"/>
      <c r="D86" s="96"/>
      <c r="E86" s="200">
        <f t="shared" si="27"/>
        <v>0</v>
      </c>
      <c r="F86" s="96"/>
      <c r="G86" s="26"/>
      <c r="H86" s="200">
        <f t="shared" si="13"/>
        <v>0</v>
      </c>
      <c r="I86" s="192">
        <f>F86+C86</f>
        <v>0</v>
      </c>
      <c r="J86" s="96">
        <f>G86+D86</f>
        <v>0</v>
      </c>
      <c r="K86" s="96">
        <f>E86+H86</f>
        <v>0</v>
      </c>
    </row>
    <row r="87" spans="1:11" x14ac:dyDescent="0.3">
      <c r="A87" s="160" t="s">
        <v>454</v>
      </c>
      <c r="B87" s="155" t="s">
        <v>345</v>
      </c>
      <c r="C87" s="96"/>
      <c r="D87" s="96"/>
      <c r="E87" s="200">
        <f t="shared" si="27"/>
        <v>0</v>
      </c>
      <c r="F87" s="96"/>
      <c r="G87" s="26"/>
      <c r="H87" s="200">
        <f t="shared" si="13"/>
        <v>0</v>
      </c>
      <c r="I87" s="192">
        <f>F87+C87</f>
        <v>0</v>
      </c>
      <c r="J87" s="96">
        <f>G87+D87</f>
        <v>0</v>
      </c>
      <c r="K87" s="96">
        <f>E87+H87</f>
        <v>0</v>
      </c>
    </row>
    <row r="88" spans="1:11" x14ac:dyDescent="0.3">
      <c r="A88" s="166" t="s">
        <v>473</v>
      </c>
      <c r="B88" s="156" t="s">
        <v>346</v>
      </c>
      <c r="C88" s="96">
        <f>SUM(C82,C77,C72,C83:C87)</f>
        <v>12009678</v>
      </c>
      <c r="D88" s="96">
        <f t="shared" ref="D88:K88" si="33">SUM(D82,D77,D72,D83:D87)</f>
        <v>11707053</v>
      </c>
      <c r="E88" s="200">
        <f t="shared" si="27"/>
        <v>-302625</v>
      </c>
      <c r="F88" s="96">
        <f>SUM(F82,F77,F72,F83:F87)</f>
        <v>16534080</v>
      </c>
      <c r="G88" s="96">
        <f t="shared" si="33"/>
        <v>16527256</v>
      </c>
      <c r="H88" s="200">
        <f t="shared" si="13"/>
        <v>-6824</v>
      </c>
      <c r="I88" s="192">
        <f t="shared" si="33"/>
        <v>12607232</v>
      </c>
      <c r="J88" s="96">
        <f t="shared" si="33"/>
        <v>12297783</v>
      </c>
      <c r="K88" s="96">
        <f t="shared" si="33"/>
        <v>-309449</v>
      </c>
    </row>
    <row r="89" spans="1:11" x14ac:dyDescent="0.3">
      <c r="A89" s="160" t="s">
        <v>347</v>
      </c>
      <c r="B89" s="155" t="s">
        <v>348</v>
      </c>
      <c r="C89" s="96"/>
      <c r="D89" s="96"/>
      <c r="E89" s="200">
        <f t="shared" si="27"/>
        <v>0</v>
      </c>
      <c r="F89" s="96"/>
      <c r="G89" s="26"/>
      <c r="H89" s="200">
        <f t="shared" si="13"/>
        <v>0</v>
      </c>
      <c r="I89" s="192">
        <f t="shared" ref="I89:J92" si="34">F89+C89</f>
        <v>0</v>
      </c>
      <c r="J89" s="96">
        <f t="shared" si="34"/>
        <v>0</v>
      </c>
      <c r="K89" s="96">
        <f>E89+H89</f>
        <v>0</v>
      </c>
    </row>
    <row r="90" spans="1:11" x14ac:dyDescent="0.3">
      <c r="A90" s="160" t="s">
        <v>349</v>
      </c>
      <c r="B90" s="155" t="s">
        <v>350</v>
      </c>
      <c r="C90" s="96"/>
      <c r="D90" s="96"/>
      <c r="E90" s="200">
        <f t="shared" si="27"/>
        <v>0</v>
      </c>
      <c r="F90" s="96"/>
      <c r="G90" s="26"/>
      <c r="H90" s="200">
        <f t="shared" si="13"/>
        <v>0</v>
      </c>
      <c r="I90" s="192">
        <f t="shared" si="34"/>
        <v>0</v>
      </c>
      <c r="J90" s="96">
        <f t="shared" si="34"/>
        <v>0</v>
      </c>
      <c r="K90" s="96">
        <f>E90+H90</f>
        <v>0</v>
      </c>
    </row>
    <row r="91" spans="1:11" x14ac:dyDescent="0.3">
      <c r="A91" s="165" t="s">
        <v>351</v>
      </c>
      <c r="B91" s="155" t="s">
        <v>352</v>
      </c>
      <c r="C91" s="96"/>
      <c r="D91" s="96"/>
      <c r="E91" s="200">
        <f t="shared" si="27"/>
        <v>0</v>
      </c>
      <c r="F91" s="96"/>
      <c r="G91" s="26"/>
      <c r="H91" s="200">
        <f t="shared" si="13"/>
        <v>0</v>
      </c>
      <c r="I91" s="192">
        <f t="shared" si="34"/>
        <v>0</v>
      </c>
      <c r="J91" s="96">
        <f t="shared" si="34"/>
        <v>0</v>
      </c>
      <c r="K91" s="96">
        <f>E91+H91</f>
        <v>0</v>
      </c>
    </row>
    <row r="92" spans="1:11" x14ac:dyDescent="0.3">
      <c r="A92" s="165" t="s">
        <v>455</v>
      </c>
      <c r="B92" s="155" t="s">
        <v>353</v>
      </c>
      <c r="C92" s="96"/>
      <c r="D92" s="96"/>
      <c r="E92" s="200">
        <f t="shared" si="27"/>
        <v>0</v>
      </c>
      <c r="F92" s="96"/>
      <c r="G92" s="26"/>
      <c r="H92" s="200">
        <f t="shared" si="13"/>
        <v>0</v>
      </c>
      <c r="I92" s="192">
        <f t="shared" si="34"/>
        <v>0</v>
      </c>
      <c r="J92" s="96">
        <f t="shared" si="34"/>
        <v>0</v>
      </c>
      <c r="K92" s="96">
        <f>E92+H92</f>
        <v>0</v>
      </c>
    </row>
    <row r="93" spans="1:11" x14ac:dyDescent="0.3">
      <c r="A93" s="167" t="s">
        <v>474</v>
      </c>
      <c r="B93" s="156" t="s">
        <v>354</v>
      </c>
      <c r="C93" s="96">
        <f>SUM(C89:C92)</f>
        <v>0</v>
      </c>
      <c r="D93" s="96">
        <f t="shared" ref="D93:K93" si="35">SUM(D89:D92)</f>
        <v>0</v>
      </c>
      <c r="E93" s="200">
        <f t="shared" si="27"/>
        <v>0</v>
      </c>
      <c r="F93" s="96">
        <f>SUM(F89:F92)</f>
        <v>0</v>
      </c>
      <c r="G93" s="96">
        <f t="shared" si="35"/>
        <v>0</v>
      </c>
      <c r="H93" s="200">
        <f t="shared" si="13"/>
        <v>0</v>
      </c>
      <c r="I93" s="192">
        <f t="shared" si="35"/>
        <v>0</v>
      </c>
      <c r="J93" s="96">
        <f t="shared" si="35"/>
        <v>0</v>
      </c>
      <c r="K93" s="96">
        <f t="shared" si="35"/>
        <v>0</v>
      </c>
    </row>
    <row r="94" spans="1:11" x14ac:dyDescent="0.3">
      <c r="A94" s="166" t="s">
        <v>355</v>
      </c>
      <c r="B94" s="156" t="s">
        <v>356</v>
      </c>
      <c r="C94" s="96"/>
      <c r="D94" s="96"/>
      <c r="E94" s="200">
        <f t="shared" si="27"/>
        <v>0</v>
      </c>
      <c r="F94" s="96"/>
      <c r="G94" s="26"/>
      <c r="H94" s="200">
        <f t="shared" si="13"/>
        <v>0</v>
      </c>
      <c r="I94" s="192">
        <f>F94+C94</f>
        <v>0</v>
      </c>
      <c r="J94" s="96">
        <f>G94+D94</f>
        <v>0</v>
      </c>
      <c r="K94" s="96">
        <f>E94+H94</f>
        <v>0</v>
      </c>
    </row>
    <row r="95" spans="1:11" ht="15.6" x14ac:dyDescent="0.3">
      <c r="A95" s="93" t="s">
        <v>475</v>
      </c>
      <c r="B95" s="94" t="s">
        <v>357</v>
      </c>
      <c r="C95" s="99">
        <f>SUM(C93,C94,C88)</f>
        <v>12009678</v>
      </c>
      <c r="D95" s="99">
        <f t="shared" ref="D95:K95" si="36">SUM(D93,D94,D88)</f>
        <v>11707053</v>
      </c>
      <c r="E95" s="200">
        <f t="shared" si="27"/>
        <v>-302625</v>
      </c>
      <c r="F95" s="99">
        <f>SUM(F93,F94,F88)</f>
        <v>16534080</v>
      </c>
      <c r="G95" s="99">
        <f t="shared" si="36"/>
        <v>16527256</v>
      </c>
      <c r="H95" s="200">
        <f t="shared" si="13"/>
        <v>-6824</v>
      </c>
      <c r="I95" s="203">
        <f t="shared" si="36"/>
        <v>12607232</v>
      </c>
      <c r="J95" s="99">
        <f t="shared" si="36"/>
        <v>12297783</v>
      </c>
      <c r="K95" s="99">
        <f t="shared" si="36"/>
        <v>-309449</v>
      </c>
    </row>
    <row r="96" spans="1:11" ht="15.6" x14ac:dyDescent="0.3">
      <c r="A96" s="168" t="s">
        <v>457</v>
      </c>
      <c r="B96" s="168"/>
      <c r="C96" s="101">
        <f>SUM(C95,C66)</f>
        <v>135414255</v>
      </c>
      <c r="D96" s="101">
        <f t="shared" ref="D96:K96" si="37">SUM(D95,D66)</f>
        <v>137590990</v>
      </c>
      <c r="E96" s="200">
        <f t="shared" si="27"/>
        <v>2176735</v>
      </c>
      <c r="F96" s="101">
        <f>SUM(F95,F66)</f>
        <v>16534080</v>
      </c>
      <c r="G96" s="101">
        <f t="shared" si="37"/>
        <v>16527256</v>
      </c>
      <c r="H96" s="200">
        <f t="shared" si="13"/>
        <v>-6824</v>
      </c>
      <c r="I96" s="205">
        <f t="shared" si="37"/>
        <v>136011809</v>
      </c>
      <c r="J96" s="101">
        <f t="shared" si="37"/>
        <v>138181720</v>
      </c>
      <c r="K96" s="101">
        <f t="shared" si="37"/>
        <v>2169911</v>
      </c>
    </row>
  </sheetData>
  <mergeCells count="5">
    <mergeCell ref="A1:K1"/>
    <mergeCell ref="A2:K2"/>
    <mergeCell ref="C4:E4"/>
    <mergeCell ref="F4:H4"/>
    <mergeCell ref="I4:K4"/>
  </mergeCells>
  <phoneticPr fontId="35" type="noConversion"/>
  <pageMargins left="0.70866141732283472" right="0.70866141732283472" top="0.74803149606299213" bottom="0.74803149606299213" header="0.31496062992125984" footer="0.31496062992125984"/>
  <pageSetup paperSize="8" scale="63" orientation="portrait" r:id="rId1"/>
  <headerFooter>
    <oddHeader xml:space="preserve">&amp;C1/2020. (II.28.) önk. rend. 1. melléklete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2"/>
  <sheetViews>
    <sheetView view="pageLayout" zoomScaleNormal="100" workbookViewId="0">
      <selection activeCell="D9" sqref="D9"/>
    </sheetView>
  </sheetViews>
  <sheetFormatPr defaultRowHeight="14.4" x14ac:dyDescent="0.3"/>
  <cols>
    <col min="1" max="1" width="105.109375" customWidth="1"/>
    <col min="3" max="3" width="17.109375" customWidth="1"/>
    <col min="4" max="4" width="15.5546875" customWidth="1"/>
    <col min="5" max="5" width="14.109375" customWidth="1"/>
    <col min="6" max="6" width="14" customWidth="1"/>
  </cols>
  <sheetData>
    <row r="1" spans="1:6" x14ac:dyDescent="0.3">
      <c r="A1" s="68" t="s">
        <v>3</v>
      </c>
      <c r="B1" s="68"/>
      <c r="C1" s="68"/>
      <c r="D1" s="68"/>
      <c r="E1" s="68"/>
      <c r="F1" s="68"/>
    </row>
    <row r="2" spans="1:6" ht="21" customHeight="1" x14ac:dyDescent="0.35">
      <c r="A2" s="206" t="s">
        <v>615</v>
      </c>
      <c r="B2" s="219"/>
      <c r="C2" s="219"/>
      <c r="D2" s="219"/>
      <c r="E2" s="219"/>
      <c r="F2" s="208"/>
    </row>
    <row r="3" spans="1:6" ht="18.75" customHeight="1" x14ac:dyDescent="0.35">
      <c r="A3" s="210" t="s">
        <v>597</v>
      </c>
      <c r="B3" s="207"/>
      <c r="C3" s="207"/>
      <c r="D3" s="207"/>
      <c r="E3" s="207"/>
      <c r="F3" s="208"/>
    </row>
    <row r="4" spans="1:6" ht="18" x14ac:dyDescent="0.35">
      <c r="A4" s="46"/>
    </row>
    <row r="5" spans="1:6" x14ac:dyDescent="0.3">
      <c r="A5" s="4" t="s">
        <v>15</v>
      </c>
      <c r="C5" s="220"/>
      <c r="D5" s="220"/>
      <c r="E5" s="220"/>
      <c r="F5" s="220"/>
    </row>
    <row r="6" spans="1:6" ht="26.4" x14ac:dyDescent="0.3">
      <c r="A6" s="2" t="s">
        <v>59</v>
      </c>
      <c r="B6" s="3" t="s">
        <v>60</v>
      </c>
      <c r="C6" s="86">
        <v>2020</v>
      </c>
      <c r="D6" s="87">
        <v>2021</v>
      </c>
      <c r="E6" s="87">
        <v>2022</v>
      </c>
      <c r="F6" s="86">
        <v>2023</v>
      </c>
    </row>
    <row r="7" spans="1:6" x14ac:dyDescent="0.3">
      <c r="A7" s="27" t="s">
        <v>61</v>
      </c>
      <c r="B7" s="28" t="s">
        <v>62</v>
      </c>
      <c r="C7" s="103">
        <v>17475887</v>
      </c>
      <c r="D7" s="103">
        <v>17475887</v>
      </c>
      <c r="E7" s="103">
        <v>17475887</v>
      </c>
      <c r="F7" s="103">
        <v>17475887</v>
      </c>
    </row>
    <row r="8" spans="1:6" x14ac:dyDescent="0.3">
      <c r="A8" s="27" t="s">
        <v>63</v>
      </c>
      <c r="B8" s="29" t="s">
        <v>64</v>
      </c>
      <c r="C8" s="103"/>
      <c r="D8" s="103"/>
      <c r="E8" s="103"/>
      <c r="F8" s="103"/>
    </row>
    <row r="9" spans="1:6" x14ac:dyDescent="0.3">
      <c r="A9" s="27" t="s">
        <v>65</v>
      </c>
      <c r="B9" s="29" t="s">
        <v>66</v>
      </c>
      <c r="C9" s="103"/>
      <c r="D9" s="103"/>
      <c r="E9" s="103"/>
      <c r="F9" s="103"/>
    </row>
    <row r="10" spans="1:6" x14ac:dyDescent="0.3">
      <c r="A10" s="30" t="s">
        <v>67</v>
      </c>
      <c r="B10" s="29" t="s">
        <v>68</v>
      </c>
      <c r="C10" s="103"/>
      <c r="D10" s="103"/>
      <c r="E10" s="103"/>
      <c r="F10" s="103"/>
    </row>
    <row r="11" spans="1:6" x14ac:dyDescent="0.3">
      <c r="A11" s="30" t="s">
        <v>69</v>
      </c>
      <c r="B11" s="29" t="s">
        <v>70</v>
      </c>
      <c r="C11" s="103"/>
      <c r="D11" s="103"/>
      <c r="E11" s="103"/>
      <c r="F11" s="103"/>
    </row>
    <row r="12" spans="1:6" x14ac:dyDescent="0.3">
      <c r="A12" s="30" t="s">
        <v>71</v>
      </c>
      <c r="B12" s="29" t="s">
        <v>72</v>
      </c>
      <c r="C12" s="103"/>
      <c r="D12" s="103"/>
      <c r="E12" s="103"/>
      <c r="F12" s="103"/>
    </row>
    <row r="13" spans="1:6" x14ac:dyDescent="0.3">
      <c r="A13" s="30" t="s">
        <v>73</v>
      </c>
      <c r="B13" s="29" t="s">
        <v>74</v>
      </c>
      <c r="C13" s="103">
        <v>582225</v>
      </c>
      <c r="D13" s="103">
        <v>582225</v>
      </c>
      <c r="E13" s="103">
        <v>582225</v>
      </c>
      <c r="F13" s="103">
        <v>582225</v>
      </c>
    </row>
    <row r="14" spans="1:6" x14ac:dyDescent="0.3">
      <c r="A14" s="30" t="s">
        <v>75</v>
      </c>
      <c r="B14" s="29" t="s">
        <v>76</v>
      </c>
      <c r="C14" s="103"/>
      <c r="D14" s="103"/>
      <c r="E14" s="103"/>
      <c r="F14" s="103"/>
    </row>
    <row r="15" spans="1:6" x14ac:dyDescent="0.3">
      <c r="A15" s="5" t="s">
        <v>77</v>
      </c>
      <c r="B15" s="29" t="s">
        <v>78</v>
      </c>
      <c r="C15" s="103">
        <v>605000</v>
      </c>
      <c r="D15" s="103">
        <v>605000</v>
      </c>
      <c r="E15" s="103">
        <v>605000</v>
      </c>
      <c r="F15" s="103">
        <v>605000</v>
      </c>
    </row>
    <row r="16" spans="1:6" x14ac:dyDescent="0.3">
      <c r="A16" s="5" t="s">
        <v>79</v>
      </c>
      <c r="B16" s="29" t="s">
        <v>80</v>
      </c>
      <c r="C16" s="103"/>
      <c r="D16" s="103"/>
      <c r="E16" s="103"/>
      <c r="F16" s="103"/>
    </row>
    <row r="17" spans="1:6" x14ac:dyDescent="0.3">
      <c r="A17" s="5" t="s">
        <v>81</v>
      </c>
      <c r="B17" s="29" t="s">
        <v>82</v>
      </c>
      <c r="C17" s="103"/>
      <c r="D17" s="103"/>
      <c r="E17" s="103"/>
      <c r="F17" s="103"/>
    </row>
    <row r="18" spans="1:6" x14ac:dyDescent="0.3">
      <c r="A18" s="5" t="s">
        <v>83</v>
      </c>
      <c r="B18" s="29" t="s">
        <v>84</v>
      </c>
      <c r="C18" s="103"/>
      <c r="D18" s="103"/>
      <c r="E18" s="103"/>
      <c r="F18" s="103"/>
    </row>
    <row r="19" spans="1:6" x14ac:dyDescent="0.3">
      <c r="A19" s="5" t="s">
        <v>387</v>
      </c>
      <c r="B19" s="29" t="s">
        <v>85</v>
      </c>
      <c r="C19" s="103"/>
      <c r="D19" s="103"/>
      <c r="E19" s="103"/>
      <c r="F19" s="103"/>
    </row>
    <row r="20" spans="1:6" x14ac:dyDescent="0.3">
      <c r="A20" s="31" t="s">
        <v>358</v>
      </c>
      <c r="B20" s="32" t="s">
        <v>86</v>
      </c>
      <c r="C20" s="103">
        <f>SUM(C7:C19)</f>
        <v>18663112</v>
      </c>
      <c r="D20" s="103">
        <f>SUM(D7:D19)</f>
        <v>18663112</v>
      </c>
      <c r="E20" s="103">
        <f>SUM(E7:E19)</f>
        <v>18663112</v>
      </c>
      <c r="F20" s="103">
        <f>SUM(F7:F19)</f>
        <v>18663112</v>
      </c>
    </row>
    <row r="21" spans="1:6" x14ac:dyDescent="0.3">
      <c r="A21" s="5" t="s">
        <v>87</v>
      </c>
      <c r="B21" s="29" t="s">
        <v>88</v>
      </c>
      <c r="C21" s="103">
        <v>2478144</v>
      </c>
      <c r="D21" s="103">
        <v>2478144</v>
      </c>
      <c r="E21" s="103">
        <v>2478144</v>
      </c>
      <c r="F21" s="103">
        <v>2478144</v>
      </c>
    </row>
    <row r="22" spans="1:6" x14ac:dyDescent="0.3">
      <c r="A22" s="5" t="s">
        <v>89</v>
      </c>
      <c r="B22" s="29" t="s">
        <v>90</v>
      </c>
      <c r="C22" s="103"/>
      <c r="D22" s="103"/>
      <c r="E22" s="103"/>
      <c r="F22" s="103"/>
    </row>
    <row r="23" spans="1:6" x14ac:dyDescent="0.3">
      <c r="A23" s="6" t="s">
        <v>91</v>
      </c>
      <c r="B23" s="29" t="s">
        <v>92</v>
      </c>
      <c r="C23" s="103"/>
      <c r="D23" s="103"/>
      <c r="E23" s="103"/>
      <c r="F23" s="103"/>
    </row>
    <row r="24" spans="1:6" x14ac:dyDescent="0.3">
      <c r="A24" s="7" t="s">
        <v>359</v>
      </c>
      <c r="B24" s="32" t="s">
        <v>93</v>
      </c>
      <c r="C24" s="103">
        <f>SUM(C21:C23)</f>
        <v>2478144</v>
      </c>
      <c r="D24" s="103">
        <f>SUM(D21:D23)</f>
        <v>2478144</v>
      </c>
      <c r="E24" s="103">
        <f>SUM(E21:E23)</f>
        <v>2478144</v>
      </c>
      <c r="F24" s="103">
        <f>SUM(F21:F23)</f>
        <v>2478144</v>
      </c>
    </row>
    <row r="25" spans="1:6" x14ac:dyDescent="0.3">
      <c r="A25" s="49" t="s">
        <v>417</v>
      </c>
      <c r="B25" s="50" t="s">
        <v>94</v>
      </c>
      <c r="C25" s="103">
        <f>SUM(C24,C20)</f>
        <v>21141256</v>
      </c>
      <c r="D25" s="103">
        <f>SUM(D24,D20)</f>
        <v>21141256</v>
      </c>
      <c r="E25" s="103">
        <f>SUM(E24,E20)</f>
        <v>21141256</v>
      </c>
      <c r="F25" s="103">
        <f>SUM(F24,F20)</f>
        <v>21141256</v>
      </c>
    </row>
    <row r="26" spans="1:6" x14ac:dyDescent="0.3">
      <c r="A26" s="38" t="s">
        <v>388</v>
      </c>
      <c r="B26" s="50" t="s">
        <v>95</v>
      </c>
      <c r="C26" s="103">
        <v>3657446</v>
      </c>
      <c r="D26" s="103">
        <v>3657446</v>
      </c>
      <c r="E26" s="103">
        <v>3657446</v>
      </c>
      <c r="F26" s="103">
        <v>3657446</v>
      </c>
    </row>
    <row r="27" spans="1:6" x14ac:dyDescent="0.3">
      <c r="A27" s="5" t="s">
        <v>96</v>
      </c>
      <c r="B27" s="29" t="s">
        <v>97</v>
      </c>
      <c r="C27" s="103">
        <v>75000</v>
      </c>
      <c r="D27" s="103">
        <v>75000</v>
      </c>
      <c r="E27" s="103">
        <v>75000</v>
      </c>
      <c r="F27" s="103">
        <v>75000</v>
      </c>
    </row>
    <row r="28" spans="1:6" x14ac:dyDescent="0.3">
      <c r="A28" s="5" t="s">
        <v>98</v>
      </c>
      <c r="B28" s="29" t="s">
        <v>99</v>
      </c>
      <c r="C28" s="103">
        <v>2900000</v>
      </c>
      <c r="D28" s="103">
        <v>2900000</v>
      </c>
      <c r="E28" s="103">
        <v>2900000</v>
      </c>
      <c r="F28" s="103">
        <v>2900000</v>
      </c>
    </row>
    <row r="29" spans="1:6" x14ac:dyDescent="0.3">
      <c r="A29" s="5" t="s">
        <v>100</v>
      </c>
      <c r="B29" s="29" t="s">
        <v>101</v>
      </c>
      <c r="C29" s="103"/>
      <c r="D29" s="103"/>
      <c r="E29" s="103"/>
      <c r="F29" s="103"/>
    </row>
    <row r="30" spans="1:6" x14ac:dyDescent="0.3">
      <c r="A30" s="7" t="s">
        <v>360</v>
      </c>
      <c r="B30" s="32" t="s">
        <v>102</v>
      </c>
      <c r="C30" s="103">
        <f>SUM(C27:C29)</f>
        <v>2975000</v>
      </c>
      <c r="D30" s="103">
        <f>SUM(D27:D29)</f>
        <v>2975000</v>
      </c>
      <c r="E30" s="103">
        <f>SUM(E27:E29)</f>
        <v>2975000</v>
      </c>
      <c r="F30" s="103">
        <f>SUM(F27:F29)</f>
        <v>2975000</v>
      </c>
    </row>
    <row r="31" spans="1:6" x14ac:dyDescent="0.3">
      <c r="A31" s="5" t="s">
        <v>103</v>
      </c>
      <c r="B31" s="29" t="s">
        <v>104</v>
      </c>
      <c r="C31" s="103">
        <v>330000</v>
      </c>
      <c r="D31" s="103">
        <v>330000</v>
      </c>
      <c r="E31" s="103">
        <v>330000</v>
      </c>
      <c r="F31" s="103">
        <v>330000</v>
      </c>
    </row>
    <row r="32" spans="1:6" x14ac:dyDescent="0.3">
      <c r="A32" s="5" t="s">
        <v>105</v>
      </c>
      <c r="B32" s="29" t="s">
        <v>106</v>
      </c>
      <c r="C32" s="103">
        <v>100000</v>
      </c>
      <c r="D32" s="103">
        <v>100000</v>
      </c>
      <c r="E32" s="103">
        <v>100000</v>
      </c>
      <c r="F32" s="103">
        <v>100000</v>
      </c>
    </row>
    <row r="33" spans="1:6" ht="15" customHeight="1" x14ac:dyDescent="0.3">
      <c r="A33" s="7" t="s">
        <v>418</v>
      </c>
      <c r="B33" s="32" t="s">
        <v>107</v>
      </c>
      <c r="C33" s="103">
        <f>SUM(C31:C32)</f>
        <v>430000</v>
      </c>
      <c r="D33" s="103">
        <f>SUM(D31:D32)</f>
        <v>430000</v>
      </c>
      <c r="E33" s="103">
        <f>SUM(E31:E32)</f>
        <v>430000</v>
      </c>
      <c r="F33" s="103">
        <f>SUM(F31:F32)</f>
        <v>430000</v>
      </c>
    </row>
    <row r="34" spans="1:6" x14ac:dyDescent="0.3">
      <c r="A34" s="5" t="s">
        <v>108</v>
      </c>
      <c r="B34" s="29" t="s">
        <v>109</v>
      </c>
      <c r="C34" s="103">
        <v>2820000</v>
      </c>
      <c r="D34" s="103">
        <v>2820000</v>
      </c>
      <c r="E34" s="103">
        <v>2820000</v>
      </c>
      <c r="F34" s="103">
        <v>2820000</v>
      </c>
    </row>
    <row r="35" spans="1:6" x14ac:dyDescent="0.3">
      <c r="A35" s="5" t="s">
        <v>110</v>
      </c>
      <c r="B35" s="29" t="s">
        <v>111</v>
      </c>
      <c r="C35" s="103">
        <v>5486225</v>
      </c>
      <c r="D35" s="103">
        <v>5486225</v>
      </c>
      <c r="E35" s="103">
        <v>5486225</v>
      </c>
      <c r="F35" s="103">
        <v>5486225</v>
      </c>
    </row>
    <row r="36" spans="1:6" x14ac:dyDescent="0.3">
      <c r="A36" s="5" t="s">
        <v>389</v>
      </c>
      <c r="B36" s="29" t="s">
        <v>112</v>
      </c>
      <c r="C36" s="103"/>
      <c r="D36" s="103"/>
      <c r="E36" s="103"/>
      <c r="F36" s="103"/>
    </row>
    <row r="37" spans="1:6" x14ac:dyDescent="0.3">
      <c r="A37" s="5" t="s">
        <v>113</v>
      </c>
      <c r="B37" s="29" t="s">
        <v>114</v>
      </c>
      <c r="C37" s="103">
        <v>60000</v>
      </c>
      <c r="D37" s="103">
        <v>60000</v>
      </c>
      <c r="E37" s="103">
        <v>60000</v>
      </c>
      <c r="F37" s="103">
        <v>60000</v>
      </c>
    </row>
    <row r="38" spans="1:6" x14ac:dyDescent="0.3">
      <c r="A38" s="10" t="s">
        <v>390</v>
      </c>
      <c r="B38" s="29" t="s">
        <v>115</v>
      </c>
      <c r="C38" s="103"/>
      <c r="D38" s="103"/>
      <c r="E38" s="103"/>
      <c r="F38" s="103"/>
    </row>
    <row r="39" spans="1:6" x14ac:dyDescent="0.3">
      <c r="A39" s="6" t="s">
        <v>116</v>
      </c>
      <c r="B39" s="29" t="s">
        <v>117</v>
      </c>
      <c r="C39" s="103">
        <v>300000</v>
      </c>
      <c r="D39" s="103">
        <v>300000</v>
      </c>
      <c r="E39" s="103">
        <v>300000</v>
      </c>
      <c r="F39" s="103">
        <v>300000</v>
      </c>
    </row>
    <row r="40" spans="1:6" x14ac:dyDescent="0.3">
      <c r="A40" s="5" t="s">
        <v>391</v>
      </c>
      <c r="B40" s="29" t="s">
        <v>118</v>
      </c>
      <c r="C40" s="103">
        <v>5150000</v>
      </c>
      <c r="D40" s="103">
        <v>5150000</v>
      </c>
      <c r="E40" s="103">
        <v>5150000</v>
      </c>
      <c r="F40" s="103">
        <v>5150000</v>
      </c>
    </row>
    <row r="41" spans="1:6" x14ac:dyDescent="0.3">
      <c r="A41" s="7" t="s">
        <v>361</v>
      </c>
      <c r="B41" s="32" t="s">
        <v>119</v>
      </c>
      <c r="C41" s="103">
        <f>SUM(C34:C40)</f>
        <v>13816225</v>
      </c>
      <c r="D41" s="103">
        <f>SUM(D34:D40)</f>
        <v>13816225</v>
      </c>
      <c r="E41" s="103">
        <f>SUM(E34:E40)</f>
        <v>13816225</v>
      </c>
      <c r="F41" s="103">
        <f>SUM(F34:F40)</f>
        <v>13816225</v>
      </c>
    </row>
    <row r="42" spans="1:6" x14ac:dyDescent="0.3">
      <c r="A42" s="5" t="s">
        <v>120</v>
      </c>
      <c r="B42" s="29" t="s">
        <v>121</v>
      </c>
      <c r="C42" s="103"/>
      <c r="D42" s="103"/>
      <c r="E42" s="103"/>
      <c r="F42" s="103"/>
    </row>
    <row r="43" spans="1:6" x14ac:dyDescent="0.3">
      <c r="A43" s="5" t="s">
        <v>122</v>
      </c>
      <c r="B43" s="29" t="s">
        <v>123</v>
      </c>
      <c r="C43" s="103"/>
      <c r="D43" s="103"/>
      <c r="E43" s="103"/>
      <c r="F43" s="103"/>
    </row>
    <row r="44" spans="1:6" x14ac:dyDescent="0.3">
      <c r="A44" s="7" t="s">
        <v>362</v>
      </c>
      <c r="B44" s="32" t="s">
        <v>124</v>
      </c>
      <c r="C44" s="103">
        <f>SUM(C42:C43)</f>
        <v>0</v>
      </c>
      <c r="D44" s="103">
        <f>SUM(D42:D43)</f>
        <v>0</v>
      </c>
      <c r="E44" s="103">
        <f>SUM(E42:E43)</f>
        <v>0</v>
      </c>
      <c r="F44" s="103">
        <f>SUM(F42:F43)</f>
        <v>0</v>
      </c>
    </row>
    <row r="45" spans="1:6" x14ac:dyDescent="0.3">
      <c r="A45" s="5" t="s">
        <v>125</v>
      </c>
      <c r="B45" s="29" t="s">
        <v>126</v>
      </c>
      <c r="C45" s="103">
        <v>4500000</v>
      </c>
      <c r="D45" s="103">
        <v>4500000</v>
      </c>
      <c r="E45" s="103">
        <v>4500000</v>
      </c>
      <c r="F45" s="103">
        <v>4500000</v>
      </c>
    </row>
    <row r="46" spans="1:6" x14ac:dyDescent="0.3">
      <c r="A46" s="5" t="s">
        <v>127</v>
      </c>
      <c r="B46" s="29" t="s">
        <v>128</v>
      </c>
      <c r="C46" s="103"/>
      <c r="D46" s="103"/>
      <c r="E46" s="103"/>
      <c r="F46" s="103"/>
    </row>
    <row r="47" spans="1:6" x14ac:dyDescent="0.3">
      <c r="A47" s="5" t="s">
        <v>392</v>
      </c>
      <c r="B47" s="29" t="s">
        <v>129</v>
      </c>
      <c r="C47" s="103">
        <v>635000</v>
      </c>
      <c r="D47" s="103"/>
      <c r="E47" s="103"/>
      <c r="F47" s="103"/>
    </row>
    <row r="48" spans="1:6" x14ac:dyDescent="0.3">
      <c r="A48" s="5" t="s">
        <v>393</v>
      </c>
      <c r="B48" s="29" t="s">
        <v>130</v>
      </c>
      <c r="C48" s="103"/>
      <c r="D48" s="103"/>
      <c r="E48" s="103"/>
      <c r="F48" s="103"/>
    </row>
    <row r="49" spans="1:6" x14ac:dyDescent="0.3">
      <c r="A49" s="5" t="s">
        <v>131</v>
      </c>
      <c r="B49" s="29" t="s">
        <v>132</v>
      </c>
      <c r="C49" s="103">
        <v>250100</v>
      </c>
      <c r="D49" s="103"/>
      <c r="E49" s="103"/>
      <c r="F49" s="103"/>
    </row>
    <row r="50" spans="1:6" x14ac:dyDescent="0.3">
      <c r="A50" s="7" t="s">
        <v>363</v>
      </c>
      <c r="B50" s="32" t="s">
        <v>133</v>
      </c>
      <c r="C50" s="103">
        <f>SUM(C45:C49)</f>
        <v>5385100</v>
      </c>
      <c r="D50" s="103">
        <f>SUM(D45:D49)</f>
        <v>4500000</v>
      </c>
      <c r="E50" s="103">
        <f>SUM(E45:E49)</f>
        <v>4500000</v>
      </c>
      <c r="F50" s="103">
        <f>SUM(F45:F49)</f>
        <v>4500000</v>
      </c>
    </row>
    <row r="51" spans="1:6" x14ac:dyDescent="0.3">
      <c r="A51" s="38" t="s">
        <v>364</v>
      </c>
      <c r="B51" s="50" t="s">
        <v>134</v>
      </c>
      <c r="C51" s="103">
        <f>SUM(C50,C44,C41,C33,C30)</f>
        <v>22606325</v>
      </c>
      <c r="D51" s="103">
        <f>SUM(D50,D44,D41,D33,D30)</f>
        <v>21721225</v>
      </c>
      <c r="E51" s="103">
        <f>SUM(E50,E44,E41,E33,E30)</f>
        <v>21721225</v>
      </c>
      <c r="F51" s="103">
        <f>SUM(F50,F44,F41,F33,F30)</f>
        <v>21721225</v>
      </c>
    </row>
    <row r="52" spans="1:6" x14ac:dyDescent="0.3">
      <c r="A52" s="13" t="s">
        <v>135</v>
      </c>
      <c r="B52" s="29" t="s">
        <v>136</v>
      </c>
      <c r="C52" s="103"/>
      <c r="D52" s="103"/>
      <c r="E52" s="103"/>
      <c r="F52" s="103"/>
    </row>
    <row r="53" spans="1:6" x14ac:dyDescent="0.3">
      <c r="A53" s="13" t="s">
        <v>365</v>
      </c>
      <c r="B53" s="29" t="s">
        <v>137</v>
      </c>
      <c r="C53" s="103"/>
      <c r="D53" s="103"/>
      <c r="E53" s="103"/>
      <c r="F53" s="103"/>
    </row>
    <row r="54" spans="1:6" x14ac:dyDescent="0.3">
      <c r="A54" s="16" t="s">
        <v>394</v>
      </c>
      <c r="B54" s="29" t="s">
        <v>138</v>
      </c>
      <c r="C54" s="103"/>
      <c r="D54" s="103"/>
      <c r="E54" s="103"/>
      <c r="F54" s="103"/>
    </row>
    <row r="55" spans="1:6" x14ac:dyDescent="0.3">
      <c r="A55" s="16" t="s">
        <v>395</v>
      </c>
      <c r="B55" s="29" t="s">
        <v>139</v>
      </c>
      <c r="C55" s="103"/>
      <c r="D55" s="103"/>
      <c r="E55" s="103"/>
      <c r="F55" s="103"/>
    </row>
    <row r="56" spans="1:6" x14ac:dyDescent="0.3">
      <c r="A56" s="16" t="s">
        <v>396</v>
      </c>
      <c r="B56" s="29" t="s">
        <v>140</v>
      </c>
      <c r="C56" s="103"/>
      <c r="D56" s="103"/>
      <c r="E56" s="103"/>
      <c r="F56" s="103"/>
    </row>
    <row r="57" spans="1:6" x14ac:dyDescent="0.3">
      <c r="A57" s="13" t="s">
        <v>397</v>
      </c>
      <c r="B57" s="29" t="s">
        <v>141</v>
      </c>
      <c r="C57" s="103"/>
      <c r="D57" s="103"/>
      <c r="E57" s="103"/>
      <c r="F57" s="103"/>
    </row>
    <row r="58" spans="1:6" x14ac:dyDescent="0.3">
      <c r="A58" s="13" t="s">
        <v>398</v>
      </c>
      <c r="B58" s="29" t="s">
        <v>142</v>
      </c>
      <c r="C58" s="103"/>
      <c r="D58" s="103"/>
      <c r="E58" s="103"/>
      <c r="F58" s="103"/>
    </row>
    <row r="59" spans="1:6" x14ac:dyDescent="0.3">
      <c r="A59" s="13" t="s">
        <v>399</v>
      </c>
      <c r="B59" s="29" t="s">
        <v>143</v>
      </c>
      <c r="C59" s="103">
        <v>3274000</v>
      </c>
      <c r="D59" s="103">
        <v>3274000</v>
      </c>
      <c r="E59" s="103">
        <v>3274000</v>
      </c>
      <c r="F59" s="103">
        <v>3274000</v>
      </c>
    </row>
    <row r="60" spans="1:6" x14ac:dyDescent="0.3">
      <c r="A60" s="47" t="s">
        <v>366</v>
      </c>
      <c r="B60" s="50" t="s">
        <v>144</v>
      </c>
      <c r="C60" s="103">
        <f>SUM(C52:C59)</f>
        <v>3274000</v>
      </c>
      <c r="D60" s="103">
        <f>SUM(D52:D59)</f>
        <v>3274000</v>
      </c>
      <c r="E60" s="103">
        <f>SUM(E52:E59)</f>
        <v>3274000</v>
      </c>
      <c r="F60" s="103">
        <f>SUM(F52:F59)</f>
        <v>3274000</v>
      </c>
    </row>
    <row r="61" spans="1:6" x14ac:dyDescent="0.3">
      <c r="A61" s="12" t="s">
        <v>400</v>
      </c>
      <c r="B61" s="29" t="s">
        <v>145</v>
      </c>
      <c r="C61" s="103"/>
      <c r="D61" s="103"/>
      <c r="E61" s="103"/>
      <c r="F61" s="103"/>
    </row>
    <row r="62" spans="1:6" x14ac:dyDescent="0.3">
      <c r="A62" s="12" t="s">
        <v>146</v>
      </c>
      <c r="B62" s="29" t="s">
        <v>147</v>
      </c>
      <c r="C62" s="103"/>
      <c r="D62" s="103"/>
      <c r="E62" s="103"/>
      <c r="F62" s="103"/>
    </row>
    <row r="63" spans="1:6" x14ac:dyDescent="0.3">
      <c r="A63" s="12" t="s">
        <v>148</v>
      </c>
      <c r="B63" s="29" t="s">
        <v>149</v>
      </c>
      <c r="C63" s="103"/>
      <c r="D63" s="103"/>
      <c r="E63" s="103"/>
      <c r="F63" s="103"/>
    </row>
    <row r="64" spans="1:6" x14ac:dyDescent="0.3">
      <c r="A64" s="12" t="s">
        <v>367</v>
      </c>
      <c r="B64" s="29" t="s">
        <v>150</v>
      </c>
      <c r="C64" s="103"/>
      <c r="D64" s="103"/>
      <c r="E64" s="103"/>
      <c r="F64" s="103"/>
    </row>
    <row r="65" spans="1:6" x14ac:dyDescent="0.3">
      <c r="A65" s="12" t="s">
        <v>401</v>
      </c>
      <c r="B65" s="29" t="s">
        <v>151</v>
      </c>
      <c r="C65" s="103"/>
      <c r="D65" s="103"/>
      <c r="E65" s="103"/>
      <c r="F65" s="103"/>
    </row>
    <row r="66" spans="1:6" x14ac:dyDescent="0.3">
      <c r="A66" s="12" t="s">
        <v>369</v>
      </c>
      <c r="B66" s="29" t="s">
        <v>152</v>
      </c>
      <c r="C66" s="103">
        <v>1614600</v>
      </c>
      <c r="D66" s="103">
        <v>1614600</v>
      </c>
      <c r="E66" s="103">
        <v>1614600</v>
      </c>
      <c r="F66" s="103">
        <v>1614600</v>
      </c>
    </row>
    <row r="67" spans="1:6" x14ac:dyDescent="0.3">
      <c r="A67" s="12" t="s">
        <v>402</v>
      </c>
      <c r="B67" s="29" t="s">
        <v>153</v>
      </c>
      <c r="C67" s="103"/>
      <c r="D67" s="103"/>
      <c r="E67" s="103"/>
      <c r="F67" s="103"/>
    </row>
    <row r="68" spans="1:6" x14ac:dyDescent="0.3">
      <c r="A68" s="12" t="s">
        <v>403</v>
      </c>
      <c r="B68" s="29" t="s">
        <v>154</v>
      </c>
      <c r="C68" s="103"/>
      <c r="D68" s="103"/>
      <c r="E68" s="103"/>
      <c r="F68" s="103"/>
    </row>
    <row r="69" spans="1:6" x14ac:dyDescent="0.3">
      <c r="A69" s="12" t="s">
        <v>155</v>
      </c>
      <c r="B69" s="29" t="s">
        <v>156</v>
      </c>
      <c r="C69" s="103"/>
      <c r="D69" s="103"/>
      <c r="E69" s="103"/>
      <c r="F69" s="103"/>
    </row>
    <row r="70" spans="1:6" x14ac:dyDescent="0.3">
      <c r="A70" s="18" t="s">
        <v>157</v>
      </c>
      <c r="B70" s="29" t="s">
        <v>158</v>
      </c>
      <c r="C70" s="103"/>
      <c r="D70" s="103"/>
      <c r="E70" s="103"/>
      <c r="F70" s="103"/>
    </row>
    <row r="71" spans="1:6" x14ac:dyDescent="0.3">
      <c r="A71" s="12" t="s">
        <v>404</v>
      </c>
      <c r="B71" s="29" t="s">
        <v>159</v>
      </c>
      <c r="C71" s="103"/>
      <c r="D71" s="103"/>
      <c r="E71" s="103"/>
      <c r="F71" s="103"/>
    </row>
    <row r="72" spans="1:6" x14ac:dyDescent="0.3">
      <c r="A72" s="18" t="s">
        <v>578</v>
      </c>
      <c r="B72" s="29" t="s">
        <v>594</v>
      </c>
      <c r="C72" s="103">
        <v>22183554</v>
      </c>
      <c r="D72" s="103">
        <v>11829178</v>
      </c>
      <c r="E72" s="103">
        <v>11829178</v>
      </c>
      <c r="F72" s="103">
        <v>11829178</v>
      </c>
    </row>
    <row r="73" spans="1:6" x14ac:dyDescent="0.3">
      <c r="A73" s="18" t="s">
        <v>579</v>
      </c>
      <c r="B73" s="29" t="s">
        <v>594</v>
      </c>
      <c r="C73" s="103"/>
      <c r="D73" s="103"/>
      <c r="E73" s="103"/>
      <c r="F73" s="103"/>
    </row>
    <row r="74" spans="1:6" x14ac:dyDescent="0.3">
      <c r="A74" s="47" t="s">
        <v>372</v>
      </c>
      <c r="B74" s="50" t="s">
        <v>160</v>
      </c>
      <c r="C74" s="103">
        <f>SUM(C61:C73)</f>
        <v>23798154</v>
      </c>
      <c r="D74" s="103">
        <f>SUM(D61:D73)</f>
        <v>13443778</v>
      </c>
      <c r="E74" s="103">
        <f>SUM(E61:E73)</f>
        <v>13443778</v>
      </c>
      <c r="F74" s="103">
        <f>SUM(F61:F73)</f>
        <v>13443778</v>
      </c>
    </row>
    <row r="75" spans="1:6" ht="15.6" x14ac:dyDescent="0.3">
      <c r="A75" s="127" t="s">
        <v>16</v>
      </c>
      <c r="B75" s="128"/>
      <c r="C75" s="129">
        <f>SUM(C74,C60,C51,C25:C26)</f>
        <v>74477181</v>
      </c>
      <c r="D75" s="129">
        <f>SUM(D74,D60,D51,D25:D26)</f>
        <v>63237705</v>
      </c>
      <c r="E75" s="129">
        <f>SUM(E74,E60,E51,E25:E26)</f>
        <v>63237705</v>
      </c>
      <c r="F75" s="129">
        <f>SUM(F74,F60,F51,F25:F26)</f>
        <v>63237705</v>
      </c>
    </row>
    <row r="76" spans="1:6" x14ac:dyDescent="0.3">
      <c r="A76" s="33" t="s">
        <v>161</v>
      </c>
      <c r="B76" s="29" t="s">
        <v>162</v>
      </c>
      <c r="C76" s="103"/>
      <c r="D76" s="103"/>
      <c r="E76" s="103"/>
      <c r="F76" s="103"/>
    </row>
    <row r="77" spans="1:6" x14ac:dyDescent="0.3">
      <c r="A77" s="33" t="s">
        <v>405</v>
      </c>
      <c r="B77" s="29" t="s">
        <v>163</v>
      </c>
      <c r="C77" s="103"/>
      <c r="D77" s="103"/>
      <c r="E77" s="103"/>
      <c r="F77" s="103"/>
    </row>
    <row r="78" spans="1:6" x14ac:dyDescent="0.3">
      <c r="A78" s="33" t="s">
        <v>164</v>
      </c>
      <c r="B78" s="29" t="s">
        <v>165</v>
      </c>
      <c r="C78" s="103"/>
      <c r="D78" s="103"/>
      <c r="E78" s="103"/>
      <c r="F78" s="103"/>
    </row>
    <row r="79" spans="1:6" x14ac:dyDescent="0.3">
      <c r="A79" s="33" t="s">
        <v>166</v>
      </c>
      <c r="B79" s="29" t="s">
        <v>167</v>
      </c>
      <c r="C79" s="103">
        <v>1230000</v>
      </c>
      <c r="D79" s="103"/>
      <c r="E79" s="103"/>
      <c r="F79" s="103"/>
    </row>
    <row r="80" spans="1:6" x14ac:dyDescent="0.3">
      <c r="A80" s="6" t="s">
        <v>168</v>
      </c>
      <c r="B80" s="29" t="s">
        <v>169</v>
      </c>
      <c r="C80" s="103"/>
      <c r="D80" s="103"/>
      <c r="E80" s="103"/>
      <c r="F80" s="103"/>
    </row>
    <row r="81" spans="1:6" x14ac:dyDescent="0.3">
      <c r="A81" s="6" t="s">
        <v>170</v>
      </c>
      <c r="B81" s="29" t="s">
        <v>171</v>
      </c>
      <c r="C81" s="103"/>
      <c r="D81" s="103"/>
      <c r="E81" s="103"/>
      <c r="F81" s="103"/>
    </row>
    <row r="82" spans="1:6" x14ac:dyDescent="0.3">
      <c r="A82" s="6" t="s">
        <v>172</v>
      </c>
      <c r="B82" s="29" t="s">
        <v>173</v>
      </c>
      <c r="C82" s="103">
        <v>332100</v>
      </c>
      <c r="D82" s="103"/>
      <c r="E82" s="103"/>
      <c r="F82" s="103"/>
    </row>
    <row r="83" spans="1:6" x14ac:dyDescent="0.3">
      <c r="A83" s="48" t="s">
        <v>374</v>
      </c>
      <c r="B83" s="50" t="s">
        <v>174</v>
      </c>
      <c r="C83" s="103">
        <f>SUM(C76:C82)</f>
        <v>1562100</v>
      </c>
      <c r="D83" s="103">
        <f>SUM(D76:D82)</f>
        <v>0</v>
      </c>
      <c r="E83" s="103">
        <f>SUM(E76:E82)</f>
        <v>0</v>
      </c>
      <c r="F83" s="103">
        <f>SUM(F76:F82)</f>
        <v>0</v>
      </c>
    </row>
    <row r="84" spans="1:6" x14ac:dyDescent="0.3">
      <c r="A84" s="13" t="s">
        <v>175</v>
      </c>
      <c r="B84" s="29" t="s">
        <v>176</v>
      </c>
      <c r="C84" s="103">
        <v>10191872</v>
      </c>
      <c r="D84" s="103"/>
      <c r="E84" s="103"/>
      <c r="F84" s="103"/>
    </row>
    <row r="85" spans="1:6" x14ac:dyDescent="0.3">
      <c r="A85" s="13" t="s">
        <v>177</v>
      </c>
      <c r="B85" s="29" t="s">
        <v>178</v>
      </c>
      <c r="C85" s="103"/>
      <c r="D85" s="103"/>
      <c r="E85" s="103"/>
      <c r="F85" s="103"/>
    </row>
    <row r="86" spans="1:6" x14ac:dyDescent="0.3">
      <c r="A86" s="13" t="s">
        <v>179</v>
      </c>
      <c r="B86" s="29" t="s">
        <v>180</v>
      </c>
      <c r="C86" s="103"/>
      <c r="D86" s="103"/>
      <c r="E86" s="103"/>
      <c r="F86" s="103"/>
    </row>
    <row r="87" spans="1:6" x14ac:dyDescent="0.3">
      <c r="A87" s="13" t="s">
        <v>181</v>
      </c>
      <c r="B87" s="29" t="s">
        <v>182</v>
      </c>
      <c r="C87" s="103">
        <v>2751805</v>
      </c>
      <c r="D87" s="103"/>
      <c r="E87" s="103"/>
      <c r="F87" s="103"/>
    </row>
    <row r="88" spans="1:6" x14ac:dyDescent="0.3">
      <c r="A88" s="47" t="s">
        <v>375</v>
      </c>
      <c r="B88" s="50" t="s">
        <v>183</v>
      </c>
      <c r="C88" s="103">
        <f>SUM(C84:C87)</f>
        <v>12943677</v>
      </c>
      <c r="D88" s="103">
        <f>SUM(D84:D87)</f>
        <v>0</v>
      </c>
      <c r="E88" s="103">
        <f>SUM(E84:E87)</f>
        <v>0</v>
      </c>
      <c r="F88" s="103">
        <f>SUM(F84:F87)</f>
        <v>0</v>
      </c>
    </row>
    <row r="89" spans="1:6" x14ac:dyDescent="0.3">
      <c r="A89" s="13" t="s">
        <v>184</v>
      </c>
      <c r="B89" s="29" t="s">
        <v>185</v>
      </c>
      <c r="C89" s="103"/>
      <c r="D89" s="103"/>
      <c r="E89" s="103"/>
      <c r="F89" s="103"/>
    </row>
    <row r="90" spans="1:6" x14ac:dyDescent="0.3">
      <c r="A90" s="13" t="s">
        <v>406</v>
      </c>
      <c r="B90" s="29" t="s">
        <v>186</v>
      </c>
      <c r="C90" s="103"/>
      <c r="D90" s="103"/>
      <c r="E90" s="103"/>
      <c r="F90" s="103"/>
    </row>
    <row r="91" spans="1:6" x14ac:dyDescent="0.3">
      <c r="A91" s="13" t="s">
        <v>407</v>
      </c>
      <c r="B91" s="29" t="s">
        <v>187</v>
      </c>
      <c r="C91" s="103"/>
      <c r="D91" s="103"/>
      <c r="E91" s="103"/>
      <c r="F91" s="103"/>
    </row>
    <row r="92" spans="1:6" x14ac:dyDescent="0.3">
      <c r="A92" s="13" t="s">
        <v>408</v>
      </c>
      <c r="B92" s="29" t="s">
        <v>188</v>
      </c>
      <c r="C92" s="103"/>
      <c r="D92" s="103"/>
      <c r="E92" s="103"/>
      <c r="F92" s="103"/>
    </row>
    <row r="93" spans="1:6" x14ac:dyDescent="0.3">
      <c r="A93" s="13" t="s">
        <v>409</v>
      </c>
      <c r="B93" s="29" t="s">
        <v>189</v>
      </c>
      <c r="C93" s="103"/>
      <c r="D93" s="103"/>
      <c r="E93" s="103"/>
      <c r="F93" s="103"/>
    </row>
    <row r="94" spans="1:6" x14ac:dyDescent="0.3">
      <c r="A94" s="13" t="s">
        <v>410</v>
      </c>
      <c r="B94" s="29" t="s">
        <v>190</v>
      </c>
      <c r="C94" s="103"/>
      <c r="D94" s="103"/>
      <c r="E94" s="103"/>
      <c r="F94" s="103"/>
    </row>
    <row r="95" spans="1:6" x14ac:dyDescent="0.3">
      <c r="A95" s="13" t="s">
        <v>191</v>
      </c>
      <c r="B95" s="29" t="s">
        <v>192</v>
      </c>
      <c r="C95" s="103"/>
      <c r="D95" s="103"/>
      <c r="E95" s="103"/>
      <c r="F95" s="103"/>
    </row>
    <row r="96" spans="1:6" x14ac:dyDescent="0.3">
      <c r="A96" s="13" t="s">
        <v>411</v>
      </c>
      <c r="B96" s="29" t="s">
        <v>193</v>
      </c>
      <c r="C96" s="103"/>
      <c r="D96" s="103"/>
      <c r="E96" s="103"/>
      <c r="F96" s="103"/>
    </row>
    <row r="97" spans="1:25" x14ac:dyDescent="0.3">
      <c r="A97" s="47" t="s">
        <v>376</v>
      </c>
      <c r="B97" s="50" t="s">
        <v>194</v>
      </c>
      <c r="C97" s="103">
        <f>SUM(C89:C96)</f>
        <v>0</v>
      </c>
      <c r="D97" s="103">
        <f>SUM(D89:D96)</f>
        <v>0</v>
      </c>
      <c r="E97" s="103">
        <f>SUM(E89:E96)</f>
        <v>0</v>
      </c>
      <c r="F97" s="103">
        <f>SUM(F89:F96)</f>
        <v>0</v>
      </c>
    </row>
    <row r="98" spans="1:25" ht="15.6" x14ac:dyDescent="0.3">
      <c r="A98" s="130" t="s">
        <v>17</v>
      </c>
      <c r="B98" s="131"/>
      <c r="C98" s="132">
        <f>SUM(C97,C88,C83)</f>
        <v>14505777</v>
      </c>
      <c r="D98" s="132">
        <f>SUM(D97,D88,D83)</f>
        <v>0</v>
      </c>
      <c r="E98" s="132">
        <f>SUM(E97,E88,E83)</f>
        <v>0</v>
      </c>
      <c r="F98" s="132">
        <f>SUM(F97,F88,F83)</f>
        <v>0</v>
      </c>
    </row>
    <row r="99" spans="1:25" ht="15.6" x14ac:dyDescent="0.3">
      <c r="A99" s="34" t="s">
        <v>419</v>
      </c>
      <c r="B99" s="35" t="s">
        <v>195</v>
      </c>
      <c r="C99" s="104">
        <f>SUM(C97,C88,C83,C74,C60,C51,C26,C25)</f>
        <v>88982958</v>
      </c>
      <c r="D99" s="104">
        <f>SUM(D97,D88,D83,D74,D60,D51,D26,D25)</f>
        <v>63237705</v>
      </c>
      <c r="E99" s="104">
        <f>SUM(E97,E88,E83,E74,E60,E51,E26,E25)</f>
        <v>63237705</v>
      </c>
      <c r="F99" s="104">
        <f>SUM(F97,F88,F83,F74,F60,F51,F26,F25)</f>
        <v>63237705</v>
      </c>
    </row>
    <row r="100" spans="1:25" x14ac:dyDescent="0.3">
      <c r="A100" s="13" t="s">
        <v>412</v>
      </c>
      <c r="B100" s="5" t="s">
        <v>196</v>
      </c>
      <c r="C100" s="106">
        <v>45078751</v>
      </c>
      <c r="D100" s="106"/>
      <c r="E100" s="106"/>
      <c r="F100" s="106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x14ac:dyDescent="0.3">
      <c r="A101" s="13" t="s">
        <v>198</v>
      </c>
      <c r="B101" s="5" t="s">
        <v>199</v>
      </c>
      <c r="C101" s="106"/>
      <c r="D101" s="106"/>
      <c r="E101" s="106"/>
      <c r="F101" s="106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x14ac:dyDescent="0.3">
      <c r="A102" s="13" t="s">
        <v>413</v>
      </c>
      <c r="B102" s="5" t="s">
        <v>200</v>
      </c>
      <c r="C102" s="106"/>
      <c r="D102" s="106"/>
      <c r="E102" s="106"/>
      <c r="F102" s="106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 x14ac:dyDescent="0.3">
      <c r="A103" s="15" t="s">
        <v>381</v>
      </c>
      <c r="B103" s="7" t="s">
        <v>201</v>
      </c>
      <c r="C103" s="106">
        <f>SUM(C100:C102)</f>
        <v>45078751</v>
      </c>
      <c r="D103" s="106">
        <f>SUM(D100:D102)</f>
        <v>0</v>
      </c>
      <c r="E103" s="106">
        <f>SUM(E100:E102)</f>
        <v>0</v>
      </c>
      <c r="F103" s="106">
        <f>SUM(F100:F102)</f>
        <v>0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2"/>
      <c r="Y103" s="22"/>
    </row>
    <row r="104" spans="1:25" x14ac:dyDescent="0.3">
      <c r="A104" s="36" t="s">
        <v>414</v>
      </c>
      <c r="B104" s="5" t="s">
        <v>202</v>
      </c>
      <c r="C104" s="107"/>
      <c r="D104" s="107"/>
      <c r="E104" s="107"/>
      <c r="F104" s="107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x14ac:dyDescent="0.3">
      <c r="A105" s="36" t="s">
        <v>384</v>
      </c>
      <c r="B105" s="5" t="s">
        <v>205</v>
      </c>
      <c r="C105" s="107"/>
      <c r="D105" s="107"/>
      <c r="E105" s="107"/>
      <c r="F105" s="107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 x14ac:dyDescent="0.3">
      <c r="A106" s="13" t="s">
        <v>206</v>
      </c>
      <c r="B106" s="5" t="s">
        <v>207</v>
      </c>
      <c r="C106" s="106"/>
      <c r="D106" s="106"/>
      <c r="E106" s="106"/>
      <c r="F106" s="106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x14ac:dyDescent="0.3">
      <c r="A107" s="13" t="s">
        <v>415</v>
      </c>
      <c r="B107" s="5" t="s">
        <v>208</v>
      </c>
      <c r="C107" s="106"/>
      <c r="D107" s="106"/>
      <c r="E107" s="106"/>
      <c r="F107" s="106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 x14ac:dyDescent="0.3">
      <c r="A108" s="14" t="s">
        <v>382</v>
      </c>
      <c r="B108" s="7" t="s">
        <v>209</v>
      </c>
      <c r="C108" s="107">
        <f>SUM(C104:C107)</f>
        <v>0</v>
      </c>
      <c r="D108" s="107">
        <f>SUM(D104:D107)</f>
        <v>0</v>
      </c>
      <c r="E108" s="107">
        <f>SUM(E104:E107)</f>
        <v>0</v>
      </c>
      <c r="F108" s="107">
        <f>SUM(F104:F107)</f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2"/>
      <c r="Y108" s="22"/>
    </row>
    <row r="109" spans="1:25" x14ac:dyDescent="0.3">
      <c r="A109" s="36" t="s">
        <v>210</v>
      </c>
      <c r="B109" s="5" t="s">
        <v>211</v>
      </c>
      <c r="C109" s="107"/>
      <c r="D109" s="107"/>
      <c r="E109" s="107"/>
      <c r="F109" s="107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x14ac:dyDescent="0.3">
      <c r="A110" s="36" t="s">
        <v>212</v>
      </c>
      <c r="B110" s="5" t="s">
        <v>213</v>
      </c>
      <c r="C110" s="107">
        <v>1661798</v>
      </c>
      <c r="D110" s="107">
        <v>1661798</v>
      </c>
      <c r="E110" s="107">
        <v>1661798</v>
      </c>
      <c r="F110" s="107">
        <v>1661798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x14ac:dyDescent="0.3">
      <c r="A111" s="14" t="s">
        <v>214</v>
      </c>
      <c r="B111" s="7" t="s">
        <v>215</v>
      </c>
      <c r="C111" s="107"/>
      <c r="D111" s="107"/>
      <c r="E111" s="107"/>
      <c r="F111" s="107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x14ac:dyDescent="0.3">
      <c r="A112" s="36" t="s">
        <v>216</v>
      </c>
      <c r="B112" s="5" t="s">
        <v>217</v>
      </c>
      <c r="C112" s="107"/>
      <c r="D112" s="107"/>
      <c r="E112" s="107"/>
      <c r="F112" s="107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x14ac:dyDescent="0.3">
      <c r="A113" s="36" t="s">
        <v>218</v>
      </c>
      <c r="B113" s="5" t="s">
        <v>219</v>
      </c>
      <c r="C113" s="107"/>
      <c r="D113" s="107"/>
      <c r="E113" s="107"/>
      <c r="F113" s="107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x14ac:dyDescent="0.3">
      <c r="A114" s="36" t="s">
        <v>220</v>
      </c>
      <c r="B114" s="5" t="s">
        <v>221</v>
      </c>
      <c r="C114" s="107"/>
      <c r="D114" s="107"/>
      <c r="E114" s="107"/>
      <c r="F114" s="107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 x14ac:dyDescent="0.3">
      <c r="A115" s="37" t="s">
        <v>383</v>
      </c>
      <c r="B115" s="38" t="s">
        <v>222</v>
      </c>
      <c r="C115" s="107">
        <f>SUM(C108,C103,C109:C114)</f>
        <v>46740549</v>
      </c>
      <c r="D115" s="107">
        <f>SUM(D108,D103,D109:D114)</f>
        <v>1661798</v>
      </c>
      <c r="E115" s="107">
        <f>SUM(E108,E103,E109:E114)</f>
        <v>1661798</v>
      </c>
      <c r="F115" s="107">
        <f>SUM(F108,F103,F109:F114)</f>
        <v>1661798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2"/>
      <c r="Y115" s="22"/>
    </row>
    <row r="116" spans="1:25" x14ac:dyDescent="0.3">
      <c r="A116" s="36" t="s">
        <v>223</v>
      </c>
      <c r="B116" s="5" t="s">
        <v>224</v>
      </c>
      <c r="C116" s="107"/>
      <c r="D116" s="107"/>
      <c r="E116" s="107"/>
      <c r="F116" s="107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2"/>
      <c r="Y116" s="22"/>
    </row>
    <row r="117" spans="1:25" x14ac:dyDescent="0.3">
      <c r="A117" s="13" t="s">
        <v>225</v>
      </c>
      <c r="B117" s="5" t="s">
        <v>226</v>
      </c>
      <c r="C117" s="106"/>
      <c r="D117" s="106"/>
      <c r="E117" s="106"/>
      <c r="F117" s="106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2"/>
      <c r="Y117" s="22"/>
    </row>
    <row r="118" spans="1:25" x14ac:dyDescent="0.3">
      <c r="A118" s="36" t="s">
        <v>416</v>
      </c>
      <c r="B118" s="5" t="s">
        <v>227</v>
      </c>
      <c r="C118" s="107"/>
      <c r="D118" s="107"/>
      <c r="E118" s="107"/>
      <c r="F118" s="107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x14ac:dyDescent="0.3">
      <c r="A119" s="36" t="s">
        <v>385</v>
      </c>
      <c r="B119" s="5" t="s">
        <v>228</v>
      </c>
      <c r="C119" s="107"/>
      <c r="D119" s="107"/>
      <c r="E119" s="107"/>
      <c r="F119" s="107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 x14ac:dyDescent="0.3">
      <c r="A120" s="37" t="s">
        <v>386</v>
      </c>
      <c r="B120" s="38" t="s">
        <v>232</v>
      </c>
      <c r="C120" s="107">
        <f>SUM(C116:C119)</f>
        <v>0</v>
      </c>
      <c r="D120" s="107">
        <f>SUM(D116:D119)</f>
        <v>0</v>
      </c>
      <c r="E120" s="107">
        <f>SUM(E116:E119)</f>
        <v>0</v>
      </c>
      <c r="F120" s="107">
        <f>SUM(F116:F119)</f>
        <v>0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2"/>
      <c r="Y120" s="22"/>
    </row>
    <row r="121" spans="1:25" x14ac:dyDescent="0.3">
      <c r="A121" s="13" t="s">
        <v>233</v>
      </c>
      <c r="B121" s="5" t="s">
        <v>234</v>
      </c>
      <c r="C121" s="106"/>
      <c r="D121" s="106"/>
      <c r="E121" s="106"/>
      <c r="F121" s="106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2"/>
      <c r="Y121" s="22"/>
    </row>
    <row r="122" spans="1:25" ht="15.6" x14ac:dyDescent="0.3">
      <c r="A122" s="39" t="s">
        <v>420</v>
      </c>
      <c r="B122" s="40" t="s">
        <v>235</v>
      </c>
      <c r="C122" s="111">
        <f>SUM(C120,C115,C121)</f>
        <v>46740549</v>
      </c>
      <c r="D122" s="111">
        <f>SUM(D120,D115,D121)</f>
        <v>1661798</v>
      </c>
      <c r="E122" s="111">
        <f>SUM(E120,E115,E121)</f>
        <v>1661798</v>
      </c>
      <c r="F122" s="111">
        <f>SUM(F120,F115,F121)</f>
        <v>1661798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2"/>
      <c r="Y122" s="22"/>
    </row>
    <row r="123" spans="1:25" ht="15.6" x14ac:dyDescent="0.3">
      <c r="A123" s="43" t="s">
        <v>456</v>
      </c>
      <c r="B123" s="44"/>
      <c r="C123" s="105">
        <f>SUM(C122,C99)</f>
        <v>135723507</v>
      </c>
      <c r="D123" s="105">
        <f>SUM(D122,D99)</f>
        <v>64899503</v>
      </c>
      <c r="E123" s="105">
        <f>SUM(E122,E99)</f>
        <v>64899503</v>
      </c>
      <c r="F123" s="105">
        <f>SUM(F122,F99)</f>
        <v>64899503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1:25" x14ac:dyDescent="0.3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1:25" x14ac:dyDescent="0.3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1:25" x14ac:dyDescent="0.3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1:25" x14ac:dyDescent="0.3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1:25" x14ac:dyDescent="0.3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x14ac:dyDescent="0.3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x14ac:dyDescent="0.3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x14ac:dyDescent="0.3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x14ac:dyDescent="0.3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x14ac:dyDescent="0.3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x14ac:dyDescent="0.3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x14ac:dyDescent="0.3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x14ac:dyDescent="0.3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x14ac:dyDescent="0.3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x14ac:dyDescent="0.3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x14ac:dyDescent="0.3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x14ac:dyDescent="0.3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x14ac:dyDescent="0.3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x14ac:dyDescent="0.3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x14ac:dyDescent="0.3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x14ac:dyDescent="0.3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x14ac:dyDescent="0.3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x14ac:dyDescent="0.3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x14ac:dyDescent="0.3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x14ac:dyDescent="0.3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x14ac:dyDescent="0.3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x14ac:dyDescent="0.3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x14ac:dyDescent="0.3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x14ac:dyDescent="0.3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x14ac:dyDescent="0.3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x14ac:dyDescent="0.3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x14ac:dyDescent="0.3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x14ac:dyDescent="0.3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x14ac:dyDescent="0.3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x14ac:dyDescent="0.3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x14ac:dyDescent="0.3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x14ac:dyDescent="0.3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x14ac:dyDescent="0.3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x14ac:dyDescent="0.3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x14ac:dyDescent="0.3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x14ac:dyDescent="0.3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x14ac:dyDescent="0.3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x14ac:dyDescent="0.3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x14ac:dyDescent="0.3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x14ac:dyDescent="0.3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x14ac:dyDescent="0.3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x14ac:dyDescent="0.3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x14ac:dyDescent="0.3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x14ac:dyDescent="0.3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</sheetData>
  <mergeCells count="3">
    <mergeCell ref="A2:F2"/>
    <mergeCell ref="A3:F3"/>
    <mergeCell ref="C5:F5"/>
  </mergeCells>
  <phoneticPr fontId="35" type="noConversion"/>
  <pageMargins left="0.70866141732283472" right="0.70866141732283472" top="0.74803149606299213" bottom="0.74803149606299213" header="0.31496062992125984" footer="0.31496062992125984"/>
  <pageSetup paperSize="8" scale="59" orientation="portrait" horizontalDpi="300" verticalDpi="300" r:id="rId1"/>
  <headerFooter>
    <oddHeader xml:space="preserve">&amp;C1/2020. (II.28.) önk. rend. 10. melléklete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view="pageLayout" zoomScaleNormal="100" workbookViewId="0">
      <selection activeCell="A2" sqref="A2:C2"/>
    </sheetView>
  </sheetViews>
  <sheetFormatPr defaultRowHeight="14.4" x14ac:dyDescent="0.3"/>
  <cols>
    <col min="1" max="1" width="65" customWidth="1"/>
    <col min="3" max="3" width="16.88671875" customWidth="1"/>
  </cols>
  <sheetData>
    <row r="1" spans="1:3" ht="24" customHeight="1" x14ac:dyDescent="0.35">
      <c r="A1" s="206" t="s">
        <v>615</v>
      </c>
      <c r="B1" s="207"/>
      <c r="C1" s="207"/>
    </row>
    <row r="2" spans="1:3" ht="26.25" customHeight="1" x14ac:dyDescent="0.35">
      <c r="A2" s="210" t="s">
        <v>605</v>
      </c>
      <c r="B2" s="207"/>
      <c r="C2" s="207"/>
    </row>
    <row r="3" spans="1:3" x14ac:dyDescent="0.3">
      <c r="A3" s="220"/>
      <c r="B3" s="220"/>
      <c r="C3" s="220"/>
    </row>
    <row r="4" spans="1:3" ht="26.4" x14ac:dyDescent="0.3">
      <c r="A4" s="42" t="s">
        <v>582</v>
      </c>
      <c r="B4" s="3" t="s">
        <v>60</v>
      </c>
      <c r="C4" s="71" t="s">
        <v>9</v>
      </c>
    </row>
    <row r="5" spans="1:3" x14ac:dyDescent="0.3">
      <c r="A5" s="5" t="s">
        <v>480</v>
      </c>
      <c r="B5" s="5" t="s">
        <v>270</v>
      </c>
      <c r="C5" s="96"/>
    </row>
    <row r="6" spans="1:3" x14ac:dyDescent="0.3">
      <c r="A6" s="5" t="s">
        <v>481</v>
      </c>
      <c r="B6" s="5" t="s">
        <v>270</v>
      </c>
      <c r="C6" s="96"/>
    </row>
    <row r="7" spans="1:3" x14ac:dyDescent="0.3">
      <c r="A7" s="5" t="s">
        <v>482</v>
      </c>
      <c r="B7" s="5" t="s">
        <v>270</v>
      </c>
      <c r="C7" s="96">
        <v>900000</v>
      </c>
    </row>
    <row r="8" spans="1:3" x14ac:dyDescent="0.3">
      <c r="A8" s="5" t="s">
        <v>483</v>
      </c>
      <c r="B8" s="5" t="s">
        <v>270</v>
      </c>
      <c r="C8" s="96"/>
    </row>
    <row r="9" spans="1:3" x14ac:dyDescent="0.3">
      <c r="A9" s="7" t="s">
        <v>431</v>
      </c>
      <c r="B9" s="8" t="s">
        <v>270</v>
      </c>
      <c r="C9" s="126">
        <f>SUM(C5:C8)</f>
        <v>900000</v>
      </c>
    </row>
    <row r="10" spans="1:3" x14ac:dyDescent="0.3">
      <c r="A10" s="5" t="s">
        <v>432</v>
      </c>
      <c r="B10" s="6" t="s">
        <v>271</v>
      </c>
      <c r="C10" s="96">
        <v>3300000</v>
      </c>
    </row>
    <row r="11" spans="1:3" ht="27.6" x14ac:dyDescent="0.3">
      <c r="A11" s="51" t="s">
        <v>272</v>
      </c>
      <c r="B11" s="51" t="s">
        <v>271</v>
      </c>
      <c r="C11" s="96">
        <v>3300000</v>
      </c>
    </row>
    <row r="12" spans="1:3" ht="27.6" x14ac:dyDescent="0.3">
      <c r="A12" s="51" t="s">
        <v>273</v>
      </c>
      <c r="B12" s="51" t="s">
        <v>271</v>
      </c>
      <c r="C12" s="96"/>
    </row>
    <row r="13" spans="1:3" x14ac:dyDescent="0.3">
      <c r="A13" s="5" t="s">
        <v>434</v>
      </c>
      <c r="B13" s="6" t="s">
        <v>277</v>
      </c>
      <c r="C13" s="96">
        <v>900000</v>
      </c>
    </row>
    <row r="14" spans="1:3" ht="27.6" x14ac:dyDescent="0.3">
      <c r="A14" s="51" t="s">
        <v>278</v>
      </c>
      <c r="B14" s="51" t="s">
        <v>277</v>
      </c>
      <c r="C14" s="96"/>
    </row>
    <row r="15" spans="1:3" ht="27.6" x14ac:dyDescent="0.3">
      <c r="A15" s="51" t="s">
        <v>279</v>
      </c>
      <c r="B15" s="51" t="s">
        <v>277</v>
      </c>
      <c r="C15" s="96">
        <v>900000</v>
      </c>
    </row>
    <row r="16" spans="1:3" x14ac:dyDescent="0.3">
      <c r="A16" s="51" t="s">
        <v>280</v>
      </c>
      <c r="B16" s="51" t="s">
        <v>277</v>
      </c>
      <c r="C16" s="96"/>
    </row>
    <row r="17" spans="1:3" x14ac:dyDescent="0.3">
      <c r="A17" s="51" t="s">
        <v>281</v>
      </c>
      <c r="B17" s="51" t="s">
        <v>277</v>
      </c>
      <c r="C17" s="96"/>
    </row>
    <row r="18" spans="1:3" x14ac:dyDescent="0.3">
      <c r="A18" s="5" t="s">
        <v>484</v>
      </c>
      <c r="B18" s="6" t="s">
        <v>282</v>
      </c>
      <c r="C18" s="96"/>
    </row>
    <row r="19" spans="1:3" x14ac:dyDescent="0.3">
      <c r="A19" s="51" t="s">
        <v>283</v>
      </c>
      <c r="B19" s="51" t="s">
        <v>282</v>
      </c>
      <c r="C19" s="96"/>
    </row>
    <row r="20" spans="1:3" x14ac:dyDescent="0.3">
      <c r="A20" s="51" t="s">
        <v>284</v>
      </c>
      <c r="B20" s="51" t="s">
        <v>282</v>
      </c>
      <c r="C20" s="96"/>
    </row>
    <row r="21" spans="1:3" x14ac:dyDescent="0.3">
      <c r="A21" s="7" t="s">
        <v>463</v>
      </c>
      <c r="B21" s="8" t="s">
        <v>285</v>
      </c>
      <c r="C21" s="126">
        <f>SUM(C18,C13,C10)</f>
        <v>4200000</v>
      </c>
    </row>
    <row r="22" spans="1:3" x14ac:dyDescent="0.3">
      <c r="A22" s="5" t="s">
        <v>485</v>
      </c>
      <c r="B22" s="5" t="s">
        <v>286</v>
      </c>
      <c r="C22" s="96"/>
    </row>
    <row r="23" spans="1:3" x14ac:dyDescent="0.3">
      <c r="A23" s="5" t="s">
        <v>486</v>
      </c>
      <c r="B23" s="5" t="s">
        <v>286</v>
      </c>
      <c r="C23" s="96"/>
    </row>
    <row r="24" spans="1:3" x14ac:dyDescent="0.3">
      <c r="A24" s="5" t="s">
        <v>487</v>
      </c>
      <c r="B24" s="5" t="s">
        <v>286</v>
      </c>
      <c r="C24" s="96"/>
    </row>
    <row r="25" spans="1:3" x14ac:dyDescent="0.3">
      <c r="A25" s="5" t="s">
        <v>488</v>
      </c>
      <c r="B25" s="5" t="s">
        <v>286</v>
      </c>
      <c r="C25" s="96"/>
    </row>
    <row r="26" spans="1:3" x14ac:dyDescent="0.3">
      <c r="A26" s="5" t="s">
        <v>489</v>
      </c>
      <c r="B26" s="5" t="s">
        <v>286</v>
      </c>
      <c r="C26" s="96"/>
    </row>
    <row r="27" spans="1:3" x14ac:dyDescent="0.3">
      <c r="A27" s="5" t="s">
        <v>490</v>
      </c>
      <c r="B27" s="5" t="s">
        <v>286</v>
      </c>
      <c r="C27" s="96"/>
    </row>
    <row r="28" spans="1:3" x14ac:dyDescent="0.3">
      <c r="A28" s="5" t="s">
        <v>491</v>
      </c>
      <c r="B28" s="5" t="s">
        <v>286</v>
      </c>
      <c r="C28" s="96"/>
    </row>
    <row r="29" spans="1:3" x14ac:dyDescent="0.3">
      <c r="A29" s="5" t="s">
        <v>492</v>
      </c>
      <c r="B29" s="5" t="s">
        <v>286</v>
      </c>
      <c r="C29" s="96"/>
    </row>
    <row r="30" spans="1:3" ht="39.6" x14ac:dyDescent="0.3">
      <c r="A30" s="5" t="s">
        <v>493</v>
      </c>
      <c r="B30" s="5" t="s">
        <v>286</v>
      </c>
      <c r="C30" s="96"/>
    </row>
    <row r="31" spans="1:3" x14ac:dyDescent="0.3">
      <c r="A31" s="5" t="s">
        <v>609</v>
      </c>
      <c r="B31" s="5" t="s">
        <v>286</v>
      </c>
      <c r="C31" s="96"/>
    </row>
    <row r="32" spans="1:3" x14ac:dyDescent="0.3">
      <c r="A32" s="7" t="s">
        <v>436</v>
      </c>
      <c r="B32" s="8" t="s">
        <v>286</v>
      </c>
      <c r="C32" s="96">
        <f>SUM(C22:C31)</f>
        <v>0</v>
      </c>
    </row>
  </sheetData>
  <mergeCells count="3">
    <mergeCell ref="A1:C1"/>
    <mergeCell ref="A2:C2"/>
    <mergeCell ref="A3:C3"/>
  </mergeCells>
  <phoneticPr fontId="35" type="noConversion"/>
  <pageMargins left="0.7" right="0.7" top="0.75" bottom="0.75" header="0.3" footer="0.3"/>
  <pageSetup paperSize="9" scale="96" orientation="portrait" r:id="rId1"/>
  <headerFooter>
    <oddHeader xml:space="preserve">&amp;C1/2020. (II.28.) önk. rend. 11. melléklete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view="pageLayout" zoomScaleNormal="100" workbookViewId="0">
      <selection activeCell="A7" sqref="A7"/>
    </sheetView>
  </sheetViews>
  <sheetFormatPr defaultRowHeight="14.4" x14ac:dyDescent="0.3"/>
  <cols>
    <col min="1" max="1" width="100" customWidth="1"/>
    <col min="3" max="3" width="17" customWidth="1"/>
  </cols>
  <sheetData>
    <row r="1" spans="1:3" ht="28.5" customHeight="1" x14ac:dyDescent="0.35">
      <c r="A1" s="206" t="s">
        <v>615</v>
      </c>
      <c r="B1" s="219"/>
      <c r="C1" s="219"/>
    </row>
    <row r="2" spans="1:3" ht="26.25" customHeight="1" x14ac:dyDescent="0.35">
      <c r="A2" s="210" t="s">
        <v>602</v>
      </c>
      <c r="B2" s="210"/>
      <c r="C2" s="210"/>
    </row>
    <row r="3" spans="1:3" ht="18.75" customHeight="1" x14ac:dyDescent="0.3">
      <c r="A3" s="223"/>
      <c r="B3" s="223"/>
      <c r="C3" s="223"/>
    </row>
    <row r="4" spans="1:3" ht="23.25" customHeight="1" x14ac:dyDescent="0.3">
      <c r="A4" s="88" t="s">
        <v>0</v>
      </c>
    </row>
    <row r="5" spans="1:3" ht="26.4" x14ac:dyDescent="0.3">
      <c r="A5" s="123" t="s">
        <v>582</v>
      </c>
      <c r="B5" s="3" t="s">
        <v>60</v>
      </c>
      <c r="C5" s="124" t="s">
        <v>9</v>
      </c>
    </row>
    <row r="6" spans="1:3" ht="18" customHeight="1" x14ac:dyDescent="0.3">
      <c r="A6" s="118" t="s">
        <v>135</v>
      </c>
      <c r="B6" s="119" t="s">
        <v>136</v>
      </c>
      <c r="C6" s="102"/>
    </row>
    <row r="7" spans="1:3" ht="18" customHeight="1" x14ac:dyDescent="0.3">
      <c r="A7" s="118" t="s">
        <v>365</v>
      </c>
      <c r="B7" s="119" t="s">
        <v>137</v>
      </c>
      <c r="C7" s="102"/>
    </row>
    <row r="8" spans="1:3" ht="18" customHeight="1" x14ac:dyDescent="0.3">
      <c r="A8" s="118" t="s">
        <v>394</v>
      </c>
      <c r="B8" s="119" t="s">
        <v>138</v>
      </c>
      <c r="C8" s="102"/>
    </row>
    <row r="9" spans="1:3" ht="18" customHeight="1" x14ac:dyDescent="0.3">
      <c r="A9" s="118" t="s">
        <v>395</v>
      </c>
      <c r="B9" s="119" t="s">
        <v>139</v>
      </c>
      <c r="C9" s="102"/>
    </row>
    <row r="10" spans="1:3" ht="18" customHeight="1" x14ac:dyDescent="0.3">
      <c r="A10" s="118" t="s">
        <v>396</v>
      </c>
      <c r="B10" s="119" t="s">
        <v>140</v>
      </c>
      <c r="C10" s="102"/>
    </row>
    <row r="11" spans="1:3" ht="18" customHeight="1" x14ac:dyDescent="0.3">
      <c r="A11" s="118" t="s">
        <v>397</v>
      </c>
      <c r="B11" s="119" t="s">
        <v>141</v>
      </c>
      <c r="C11" s="102"/>
    </row>
    <row r="12" spans="1:3" ht="18" customHeight="1" x14ac:dyDescent="0.3">
      <c r="A12" s="118" t="s">
        <v>398</v>
      </c>
      <c r="B12" s="119" t="s">
        <v>142</v>
      </c>
      <c r="C12" s="102"/>
    </row>
    <row r="13" spans="1:3" ht="18" customHeight="1" x14ac:dyDescent="0.3">
      <c r="A13" s="118" t="s">
        <v>399</v>
      </c>
      <c r="B13" s="119" t="s">
        <v>143</v>
      </c>
      <c r="C13" s="102">
        <v>3274000</v>
      </c>
    </row>
    <row r="14" spans="1:3" s="122" customFormat="1" ht="18" customHeight="1" x14ac:dyDescent="0.3">
      <c r="A14" s="120" t="s">
        <v>366</v>
      </c>
      <c r="B14" s="121" t="s">
        <v>144</v>
      </c>
      <c r="C14" s="125">
        <f>SUM(C6:C13)</f>
        <v>3274000</v>
      </c>
    </row>
  </sheetData>
  <mergeCells count="3">
    <mergeCell ref="A1:C1"/>
    <mergeCell ref="A2:C2"/>
    <mergeCell ref="A3:C3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&amp;C1/2020. (II.28.) önk. rend. 12. melléklete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view="pageLayout" topLeftCell="B1" zoomScaleNormal="70" workbookViewId="0">
      <selection activeCell="I4" sqref="I4:J4"/>
    </sheetView>
  </sheetViews>
  <sheetFormatPr defaultRowHeight="14.4" x14ac:dyDescent="0.3"/>
  <cols>
    <col min="1" max="1" width="64.33203125" customWidth="1"/>
    <col min="3" max="3" width="18.109375" customWidth="1"/>
    <col min="4" max="4" width="21.5546875" customWidth="1"/>
    <col min="5" max="5" width="21.88671875" customWidth="1"/>
    <col min="6" max="7" width="19.5546875" customWidth="1"/>
    <col min="8" max="8" width="16.44140625" customWidth="1"/>
    <col min="9" max="9" width="16.33203125" customWidth="1"/>
    <col min="10" max="10" width="30.109375" customWidth="1"/>
  </cols>
  <sheetData>
    <row r="1" spans="1:10" ht="30" customHeight="1" x14ac:dyDescent="0.35">
      <c r="A1" s="206" t="s">
        <v>615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46.5" customHeight="1" x14ac:dyDescent="0.35">
      <c r="A2" s="218" t="s">
        <v>23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6.5" customHeight="1" x14ac:dyDescent="0.35">
      <c r="A3" s="64"/>
      <c r="B3" s="65"/>
      <c r="C3" s="65"/>
      <c r="D3" s="65"/>
      <c r="E3" s="65"/>
      <c r="F3" s="65"/>
      <c r="G3" s="65"/>
      <c r="H3" s="65"/>
      <c r="I3" s="65"/>
      <c r="J3" s="65"/>
    </row>
    <row r="4" spans="1:10" x14ac:dyDescent="0.3">
      <c r="A4" s="4" t="s">
        <v>0</v>
      </c>
      <c r="I4" s="220"/>
      <c r="J4" s="220"/>
    </row>
    <row r="5" spans="1:10" ht="61.5" customHeight="1" x14ac:dyDescent="0.3">
      <c r="A5" s="2" t="s">
        <v>59</v>
      </c>
      <c r="B5" s="3" t="s">
        <v>60</v>
      </c>
      <c r="C5" s="57" t="s">
        <v>583</v>
      </c>
      <c r="D5" s="57" t="s">
        <v>586</v>
      </c>
      <c r="E5" s="57" t="s">
        <v>587</v>
      </c>
      <c r="F5" s="57" t="s">
        <v>588</v>
      </c>
      <c r="G5" s="57" t="s">
        <v>591</v>
      </c>
      <c r="H5" s="57" t="s">
        <v>584</v>
      </c>
      <c r="I5" s="57" t="s">
        <v>585</v>
      </c>
      <c r="J5" s="57" t="s">
        <v>589</v>
      </c>
    </row>
    <row r="6" spans="1:10" ht="24.6" x14ac:dyDescent="0.3">
      <c r="A6" s="41"/>
      <c r="B6" s="41"/>
      <c r="C6" s="41"/>
      <c r="D6" s="41"/>
      <c r="E6" s="41"/>
      <c r="F6" s="61" t="s">
        <v>592</v>
      </c>
      <c r="G6" s="60"/>
      <c r="H6" s="41"/>
      <c r="I6" s="41"/>
      <c r="J6" s="41"/>
    </row>
    <row r="7" spans="1:10" x14ac:dyDescent="0.3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x14ac:dyDescent="0.3">
      <c r="A8" s="41"/>
      <c r="B8" s="41"/>
      <c r="C8" s="41"/>
      <c r="D8" s="41"/>
      <c r="E8" s="41"/>
      <c r="F8" s="41"/>
      <c r="G8" s="41"/>
      <c r="H8" s="41"/>
      <c r="I8" s="41"/>
      <c r="J8" s="41"/>
    </row>
    <row r="9" spans="1:10" x14ac:dyDescent="0.3">
      <c r="A9" s="41"/>
      <c r="B9" s="41"/>
      <c r="C9" s="41"/>
      <c r="D9" s="41"/>
      <c r="E9" s="41"/>
      <c r="F9" s="41"/>
      <c r="G9" s="41"/>
      <c r="H9" s="41"/>
      <c r="I9" s="41"/>
      <c r="J9" s="41"/>
    </row>
    <row r="10" spans="1:10" x14ac:dyDescent="0.3">
      <c r="A10" s="13" t="s">
        <v>161</v>
      </c>
      <c r="B10" s="6" t="s">
        <v>162</v>
      </c>
      <c r="C10" s="41"/>
      <c r="D10" s="41"/>
      <c r="E10" s="41"/>
      <c r="F10" s="41"/>
      <c r="G10" s="41"/>
      <c r="H10" s="41"/>
      <c r="I10" s="41"/>
      <c r="J10" s="41"/>
    </row>
    <row r="11" spans="1:10" x14ac:dyDescent="0.3">
      <c r="A11" s="13"/>
      <c r="B11" s="6"/>
      <c r="C11" s="41"/>
      <c r="D11" s="41"/>
      <c r="E11" s="41"/>
      <c r="F11" s="41"/>
      <c r="G11" s="41"/>
      <c r="H11" s="41"/>
      <c r="I11" s="41"/>
      <c r="J11" s="41"/>
    </row>
    <row r="12" spans="1:10" x14ac:dyDescent="0.3">
      <c r="A12" s="13"/>
      <c r="B12" s="6"/>
      <c r="C12" s="41"/>
      <c r="D12" s="41"/>
      <c r="E12" s="41"/>
      <c r="F12" s="41"/>
      <c r="G12" s="41"/>
      <c r="H12" s="41"/>
      <c r="I12" s="41"/>
      <c r="J12" s="41"/>
    </row>
    <row r="13" spans="1:10" x14ac:dyDescent="0.3">
      <c r="A13" s="13"/>
      <c r="B13" s="6"/>
      <c r="C13" s="41"/>
      <c r="D13" s="41"/>
      <c r="E13" s="41"/>
      <c r="F13" s="41"/>
      <c r="G13" s="41"/>
      <c r="H13" s="41"/>
      <c r="I13" s="41"/>
      <c r="J13" s="41"/>
    </row>
    <row r="14" spans="1:10" x14ac:dyDescent="0.3">
      <c r="A14" s="13"/>
      <c r="B14" s="6"/>
      <c r="C14" s="41"/>
      <c r="D14" s="41"/>
      <c r="E14" s="41"/>
      <c r="F14" s="41"/>
      <c r="G14" s="41"/>
      <c r="H14" s="41"/>
      <c r="I14" s="41"/>
      <c r="J14" s="41"/>
    </row>
    <row r="15" spans="1:10" x14ac:dyDescent="0.3">
      <c r="A15" s="13" t="s">
        <v>373</v>
      </c>
      <c r="B15" s="6" t="s">
        <v>163</v>
      </c>
      <c r="C15" s="41"/>
      <c r="D15" s="41"/>
      <c r="E15" s="41"/>
      <c r="F15" s="41"/>
      <c r="G15" s="41"/>
      <c r="H15" s="41"/>
      <c r="I15" s="41"/>
      <c r="J15" s="41"/>
    </row>
    <row r="16" spans="1:10" x14ac:dyDescent="0.3">
      <c r="A16" s="13"/>
      <c r="B16" s="6"/>
      <c r="C16" s="41"/>
      <c r="D16" s="41"/>
      <c r="E16" s="41"/>
      <c r="F16" s="41"/>
      <c r="G16" s="41"/>
      <c r="H16" s="41"/>
      <c r="I16" s="41"/>
      <c r="J16" s="41"/>
    </row>
    <row r="17" spans="1:10" x14ac:dyDescent="0.3">
      <c r="A17" s="13"/>
      <c r="B17" s="6"/>
      <c r="C17" s="41"/>
      <c r="D17" s="41"/>
      <c r="E17" s="41"/>
      <c r="F17" s="41"/>
      <c r="G17" s="41"/>
      <c r="H17" s="41"/>
      <c r="I17" s="41"/>
      <c r="J17" s="41"/>
    </row>
    <row r="18" spans="1:10" x14ac:dyDescent="0.3">
      <c r="A18" s="13"/>
      <c r="B18" s="6"/>
      <c r="C18" s="41"/>
      <c r="D18" s="41"/>
      <c r="E18" s="41"/>
      <c r="F18" s="41"/>
      <c r="G18" s="41"/>
      <c r="H18" s="41"/>
      <c r="I18" s="41"/>
      <c r="J18" s="41"/>
    </row>
    <row r="19" spans="1:10" x14ac:dyDescent="0.3">
      <c r="A19" s="13"/>
      <c r="B19" s="6"/>
      <c r="C19" s="41"/>
      <c r="D19" s="41"/>
      <c r="E19" s="41"/>
      <c r="F19" s="41"/>
      <c r="G19" s="41"/>
      <c r="H19" s="41"/>
      <c r="I19" s="41"/>
      <c r="J19" s="41"/>
    </row>
    <row r="20" spans="1:10" x14ac:dyDescent="0.3">
      <c r="A20" s="5" t="s">
        <v>164</v>
      </c>
      <c r="B20" s="6" t="s">
        <v>165</v>
      </c>
      <c r="C20" s="41"/>
      <c r="D20" s="41"/>
      <c r="E20" s="41"/>
      <c r="F20" s="41"/>
      <c r="G20" s="41"/>
      <c r="H20" s="41"/>
      <c r="I20" s="41"/>
      <c r="J20" s="41"/>
    </row>
    <row r="21" spans="1:10" x14ac:dyDescent="0.3">
      <c r="A21" s="5"/>
      <c r="B21" s="6"/>
      <c r="C21" s="41"/>
      <c r="D21" s="41"/>
      <c r="E21" s="41"/>
      <c r="F21" s="41"/>
      <c r="G21" s="41"/>
      <c r="H21" s="41"/>
      <c r="I21" s="41"/>
      <c r="J21" s="41"/>
    </row>
    <row r="22" spans="1:10" x14ac:dyDescent="0.3">
      <c r="A22" s="5"/>
      <c r="B22" s="6"/>
      <c r="C22" s="41"/>
      <c r="D22" s="41"/>
      <c r="E22" s="41"/>
      <c r="F22" s="41"/>
      <c r="G22" s="41"/>
      <c r="H22" s="41"/>
      <c r="I22" s="41"/>
      <c r="J22" s="41"/>
    </row>
    <row r="23" spans="1:10" x14ac:dyDescent="0.3">
      <c r="A23" s="13" t="s">
        <v>166</v>
      </c>
      <c r="B23" s="6" t="s">
        <v>167</v>
      </c>
      <c r="C23" s="41"/>
      <c r="D23" s="41"/>
      <c r="E23" s="41"/>
      <c r="F23" s="41"/>
      <c r="G23" s="41"/>
      <c r="H23" s="41"/>
      <c r="I23" s="41"/>
      <c r="J23" s="41"/>
    </row>
    <row r="24" spans="1:10" x14ac:dyDescent="0.3">
      <c r="A24" s="13"/>
      <c r="B24" s="6"/>
      <c r="C24" s="41"/>
      <c r="D24" s="41"/>
      <c r="E24" s="41"/>
      <c r="F24" s="41"/>
      <c r="G24" s="41"/>
      <c r="H24" s="41"/>
      <c r="I24" s="41"/>
      <c r="J24" s="41"/>
    </row>
    <row r="25" spans="1:10" x14ac:dyDescent="0.3">
      <c r="A25" s="13"/>
      <c r="B25" s="6"/>
      <c r="C25" s="41"/>
      <c r="D25" s="41"/>
      <c r="E25" s="41"/>
      <c r="F25" s="41"/>
      <c r="G25" s="41"/>
      <c r="H25" s="41"/>
      <c r="I25" s="41"/>
      <c r="J25" s="41"/>
    </row>
    <row r="26" spans="1:10" x14ac:dyDescent="0.3">
      <c r="A26" s="13" t="s">
        <v>168</v>
      </c>
      <c r="B26" s="6" t="s">
        <v>169</v>
      </c>
      <c r="C26" s="41"/>
      <c r="D26" s="41"/>
      <c r="E26" s="41"/>
      <c r="F26" s="41"/>
      <c r="G26" s="41"/>
      <c r="H26" s="41"/>
      <c r="I26" s="41"/>
      <c r="J26" s="41"/>
    </row>
    <row r="27" spans="1:10" x14ac:dyDescent="0.3">
      <c r="A27" s="13"/>
      <c r="B27" s="6"/>
      <c r="C27" s="41"/>
      <c r="D27" s="41"/>
      <c r="E27" s="41"/>
      <c r="F27" s="41"/>
      <c r="G27" s="41"/>
      <c r="H27" s="41"/>
      <c r="I27" s="41"/>
      <c r="J27" s="41"/>
    </row>
    <row r="28" spans="1:10" x14ac:dyDescent="0.3">
      <c r="A28" s="13"/>
      <c r="B28" s="6"/>
      <c r="C28" s="41"/>
      <c r="D28" s="41"/>
      <c r="E28" s="41"/>
      <c r="F28" s="41"/>
      <c r="G28" s="41"/>
      <c r="H28" s="41"/>
      <c r="I28" s="41"/>
      <c r="J28" s="41"/>
    </row>
    <row r="29" spans="1:10" x14ac:dyDescent="0.3">
      <c r="A29" s="5" t="s">
        <v>170</v>
      </c>
      <c r="B29" s="6" t="s">
        <v>171</v>
      </c>
      <c r="C29" s="41"/>
      <c r="D29" s="41"/>
      <c r="E29" s="41"/>
      <c r="F29" s="41"/>
      <c r="G29" s="41"/>
      <c r="H29" s="41"/>
      <c r="I29" s="41"/>
      <c r="J29" s="41"/>
    </row>
    <row r="30" spans="1:10" x14ac:dyDescent="0.3">
      <c r="A30" s="5" t="s">
        <v>172</v>
      </c>
      <c r="B30" s="6" t="s">
        <v>173</v>
      </c>
      <c r="C30" s="41"/>
      <c r="D30" s="41"/>
      <c r="E30" s="41"/>
      <c r="F30" s="41"/>
      <c r="G30" s="41"/>
      <c r="H30" s="41"/>
      <c r="I30" s="41"/>
      <c r="J30" s="41"/>
    </row>
    <row r="31" spans="1:10" ht="15.6" x14ac:dyDescent="0.3">
      <c r="A31" s="17" t="s">
        <v>374</v>
      </c>
      <c r="B31" s="9" t="s">
        <v>174</v>
      </c>
      <c r="C31" s="41"/>
      <c r="D31" s="41"/>
      <c r="E31" s="41"/>
      <c r="F31" s="41"/>
      <c r="G31" s="41"/>
      <c r="H31" s="41"/>
      <c r="I31" s="41"/>
      <c r="J31" s="41"/>
    </row>
    <row r="32" spans="1:10" ht="15.6" x14ac:dyDescent="0.3">
      <c r="A32" s="20"/>
      <c r="B32" s="8"/>
      <c r="C32" s="41"/>
      <c r="D32" s="41"/>
      <c r="E32" s="41"/>
      <c r="F32" s="41"/>
      <c r="G32" s="41"/>
      <c r="H32" s="41"/>
      <c r="I32" s="41"/>
      <c r="J32" s="41"/>
    </row>
    <row r="33" spans="1:10" ht="15.6" x14ac:dyDescent="0.3">
      <c r="A33" s="20"/>
      <c r="B33" s="8"/>
      <c r="C33" s="41"/>
      <c r="D33" s="41"/>
      <c r="E33" s="41"/>
      <c r="F33" s="41"/>
      <c r="G33" s="41"/>
      <c r="H33" s="41"/>
      <c r="I33" s="41"/>
      <c r="J33" s="41"/>
    </row>
    <row r="34" spans="1:10" ht="15.6" x14ac:dyDescent="0.3">
      <c r="A34" s="20"/>
      <c r="B34" s="8"/>
      <c r="C34" s="41"/>
      <c r="D34" s="41"/>
      <c r="E34" s="41"/>
      <c r="F34" s="41"/>
      <c r="G34" s="41"/>
      <c r="H34" s="41"/>
      <c r="I34" s="41"/>
      <c r="J34" s="41"/>
    </row>
    <row r="35" spans="1:10" ht="15.6" x14ac:dyDescent="0.3">
      <c r="A35" s="20"/>
      <c r="B35" s="8"/>
      <c r="C35" s="41"/>
      <c r="D35" s="41"/>
      <c r="E35" s="41"/>
      <c r="F35" s="41"/>
      <c r="G35" s="41"/>
      <c r="H35" s="41"/>
      <c r="I35" s="41"/>
      <c r="J35" s="41"/>
    </row>
    <row r="36" spans="1:10" x14ac:dyDescent="0.3">
      <c r="A36" s="13" t="s">
        <v>175</v>
      </c>
      <c r="B36" s="6" t="s">
        <v>176</v>
      </c>
      <c r="C36" s="41"/>
      <c r="D36" s="41"/>
      <c r="E36" s="41"/>
      <c r="F36" s="41"/>
      <c r="G36" s="41"/>
      <c r="H36" s="41"/>
      <c r="I36" s="41"/>
      <c r="J36" s="41"/>
    </row>
    <row r="37" spans="1:10" x14ac:dyDescent="0.3">
      <c r="A37" s="13"/>
      <c r="B37" s="6"/>
      <c r="C37" s="41"/>
      <c r="D37" s="41"/>
      <c r="E37" s="41"/>
      <c r="F37" s="41"/>
      <c r="G37" s="41"/>
      <c r="H37" s="41"/>
      <c r="I37" s="41"/>
      <c r="J37" s="41"/>
    </row>
    <row r="38" spans="1:10" x14ac:dyDescent="0.3">
      <c r="A38" s="13"/>
      <c r="B38" s="6"/>
      <c r="C38" s="41"/>
      <c r="D38" s="41"/>
      <c r="E38" s="41"/>
      <c r="F38" s="41"/>
      <c r="G38" s="41"/>
      <c r="H38" s="41"/>
      <c r="I38" s="41"/>
      <c r="J38" s="41"/>
    </row>
    <row r="39" spans="1:10" x14ac:dyDescent="0.3">
      <c r="A39" s="13"/>
      <c r="B39" s="6"/>
      <c r="C39" s="41"/>
      <c r="D39" s="41"/>
      <c r="E39" s="41"/>
      <c r="F39" s="41"/>
      <c r="G39" s="41"/>
      <c r="H39" s="41"/>
      <c r="I39" s="41"/>
      <c r="J39" s="41"/>
    </row>
    <row r="40" spans="1:10" x14ac:dyDescent="0.3">
      <c r="A40" s="13"/>
      <c r="B40" s="6"/>
      <c r="C40" s="41"/>
      <c r="D40" s="41"/>
      <c r="E40" s="41"/>
      <c r="F40" s="41"/>
      <c r="G40" s="41"/>
      <c r="H40" s="41"/>
      <c r="I40" s="41"/>
      <c r="J40" s="41"/>
    </row>
    <row r="41" spans="1:10" x14ac:dyDescent="0.3">
      <c r="A41" s="13" t="s">
        <v>177</v>
      </c>
      <c r="B41" s="6" t="s">
        <v>178</v>
      </c>
      <c r="C41" s="41"/>
      <c r="D41" s="41"/>
      <c r="E41" s="41"/>
      <c r="F41" s="41"/>
      <c r="G41" s="41"/>
      <c r="H41" s="41"/>
      <c r="I41" s="41"/>
      <c r="J41" s="41"/>
    </row>
    <row r="42" spans="1:10" x14ac:dyDescent="0.3">
      <c r="A42" s="13"/>
      <c r="B42" s="6"/>
      <c r="C42" s="41"/>
      <c r="D42" s="41"/>
      <c r="E42" s="41"/>
      <c r="F42" s="41"/>
      <c r="G42" s="41"/>
      <c r="H42" s="41"/>
      <c r="I42" s="41"/>
      <c r="J42" s="41"/>
    </row>
    <row r="43" spans="1:10" x14ac:dyDescent="0.3">
      <c r="A43" s="13"/>
      <c r="B43" s="6"/>
      <c r="C43" s="41"/>
      <c r="D43" s="41"/>
      <c r="E43" s="41"/>
      <c r="F43" s="41"/>
      <c r="G43" s="41"/>
      <c r="H43" s="41"/>
      <c r="I43" s="41"/>
      <c r="J43" s="41"/>
    </row>
    <row r="44" spans="1:10" x14ac:dyDescent="0.3">
      <c r="A44" s="13"/>
      <c r="B44" s="6"/>
      <c r="C44" s="41"/>
      <c r="D44" s="41"/>
      <c r="E44" s="41"/>
      <c r="F44" s="41"/>
      <c r="G44" s="41"/>
      <c r="H44" s="41"/>
      <c r="I44" s="41"/>
      <c r="J44" s="41"/>
    </row>
    <row r="45" spans="1:10" x14ac:dyDescent="0.3">
      <c r="A45" s="13"/>
      <c r="B45" s="6"/>
      <c r="C45" s="41"/>
      <c r="D45" s="41"/>
      <c r="E45" s="41"/>
      <c r="F45" s="41"/>
      <c r="G45" s="41"/>
      <c r="H45" s="41"/>
      <c r="I45" s="41"/>
      <c r="J45" s="41"/>
    </row>
    <row r="46" spans="1:10" x14ac:dyDescent="0.3">
      <c r="A46" s="13" t="s">
        <v>179</v>
      </c>
      <c r="B46" s="6" t="s">
        <v>180</v>
      </c>
      <c r="C46" s="41"/>
      <c r="D46" s="41"/>
      <c r="E46" s="41"/>
      <c r="F46" s="41"/>
      <c r="G46" s="41"/>
      <c r="H46" s="41"/>
      <c r="I46" s="41"/>
      <c r="J46" s="41"/>
    </row>
    <row r="47" spans="1:10" x14ac:dyDescent="0.3">
      <c r="A47" s="13" t="s">
        <v>181</v>
      </c>
      <c r="B47" s="6" t="s">
        <v>182</v>
      </c>
      <c r="C47" s="41"/>
      <c r="D47" s="41"/>
      <c r="E47" s="41"/>
      <c r="F47" s="41"/>
      <c r="G47" s="41"/>
      <c r="H47" s="41"/>
      <c r="I47" s="41"/>
      <c r="J47" s="41"/>
    </row>
    <row r="48" spans="1:10" ht="15.6" x14ac:dyDescent="0.3">
      <c r="A48" s="17" t="s">
        <v>375</v>
      </c>
      <c r="B48" s="9" t="s">
        <v>183</v>
      </c>
      <c r="C48" s="41"/>
      <c r="D48" s="41"/>
      <c r="E48" s="41"/>
      <c r="F48" s="41"/>
      <c r="G48" s="41"/>
      <c r="H48" s="41"/>
      <c r="I48" s="41"/>
      <c r="J48" s="41"/>
    </row>
    <row r="49" spans="1:10" ht="62.4" x14ac:dyDescent="0.3">
      <c r="A49" s="81" t="s">
        <v>30</v>
      </c>
      <c r="B49" s="26"/>
      <c r="C49" s="26"/>
      <c r="D49" s="26"/>
      <c r="E49" s="26"/>
      <c r="F49" s="26"/>
      <c r="G49" s="26"/>
      <c r="H49" s="26"/>
      <c r="I49" s="26"/>
      <c r="J49" s="26"/>
    </row>
    <row r="50" spans="1:10" x14ac:dyDescent="0.3">
      <c r="A50" s="57" t="s">
        <v>31</v>
      </c>
      <c r="B50" s="26"/>
      <c r="C50" s="26"/>
      <c r="D50" s="26"/>
      <c r="E50" s="26"/>
      <c r="F50" s="26"/>
      <c r="G50" s="26"/>
      <c r="H50" s="26"/>
      <c r="I50" s="26"/>
      <c r="J50" s="26"/>
    </row>
    <row r="51" spans="1:10" x14ac:dyDescent="0.3">
      <c r="A51" s="57" t="s">
        <v>31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x14ac:dyDescent="0.3">
      <c r="A52" s="57" t="s">
        <v>31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x14ac:dyDescent="0.3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x14ac:dyDescent="0.3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x14ac:dyDescent="0.3">
      <c r="A55" s="77" t="s">
        <v>29</v>
      </c>
    </row>
    <row r="56" spans="1:10" x14ac:dyDescent="0.3">
      <c r="A56" s="80"/>
    </row>
    <row r="57" spans="1:10" ht="26.4" x14ac:dyDescent="0.3">
      <c r="A57" s="78" t="s">
        <v>37</v>
      </c>
    </row>
    <row r="58" spans="1:10" ht="52.8" x14ac:dyDescent="0.3">
      <c r="A58" s="78" t="s">
        <v>24</v>
      </c>
    </row>
    <row r="59" spans="1:10" ht="26.4" x14ac:dyDescent="0.3">
      <c r="A59" s="78" t="s">
        <v>25</v>
      </c>
    </row>
    <row r="60" spans="1:10" ht="26.4" x14ac:dyDescent="0.3">
      <c r="A60" s="78" t="s">
        <v>26</v>
      </c>
    </row>
    <row r="61" spans="1:10" ht="39.6" x14ac:dyDescent="0.3">
      <c r="A61" s="78" t="s">
        <v>27</v>
      </c>
    </row>
    <row r="62" spans="1:10" ht="26.4" x14ac:dyDescent="0.3">
      <c r="A62" s="78" t="s">
        <v>28</v>
      </c>
    </row>
    <row r="63" spans="1:10" ht="39.6" x14ac:dyDescent="0.3">
      <c r="A63" s="78" t="s">
        <v>38</v>
      </c>
    </row>
    <row r="64" spans="1:10" ht="52.8" x14ac:dyDescent="0.3">
      <c r="A64" s="79" t="s">
        <v>39</v>
      </c>
    </row>
  </sheetData>
  <mergeCells count="3">
    <mergeCell ref="A2:J2"/>
    <mergeCell ref="A1:J1"/>
    <mergeCell ref="I4:J4"/>
  </mergeCells>
  <phoneticPr fontId="35" type="noConversion"/>
  <pageMargins left="0.70866141732283472" right="0.70866141732283472" top="0.74803149606299213" bottom="0.74803149606299213" header="0.31496062992125984" footer="0.31496062992125984"/>
  <pageSetup paperSize="8" scale="57" orientation="landscape" horizontalDpi="300" verticalDpi="300" r:id="rId1"/>
  <headerFooter>
    <oddHeader xml:space="preserve">&amp;C1/2020. (II.28.) önk. rend. 13. melléklete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view="pageLayout" zoomScaleNormal="80" workbookViewId="0">
      <selection activeCell="B4" sqref="B4:E4"/>
    </sheetView>
  </sheetViews>
  <sheetFormatPr defaultRowHeight="14.4" x14ac:dyDescent="0.3"/>
  <cols>
    <col min="1" max="1" width="64.109375" customWidth="1"/>
    <col min="2" max="2" width="15.44140625" customWidth="1"/>
    <col min="3" max="6" width="21.88671875" style="135" customWidth="1"/>
    <col min="7" max="7" width="16.33203125" customWidth="1"/>
  </cols>
  <sheetData>
    <row r="1" spans="1:7" ht="25.5" customHeight="1" x14ac:dyDescent="0.35">
      <c r="A1" s="206" t="s">
        <v>615</v>
      </c>
      <c r="B1" s="219"/>
      <c r="C1" s="219"/>
      <c r="D1" s="219"/>
      <c r="E1" s="219"/>
      <c r="F1" s="219"/>
    </row>
    <row r="2" spans="1:7" ht="82.5" customHeight="1" x14ac:dyDescent="0.35">
      <c r="A2" s="210" t="s">
        <v>32</v>
      </c>
      <c r="B2" s="218"/>
      <c r="C2" s="218"/>
      <c r="D2" s="218"/>
      <c r="E2" s="218"/>
      <c r="F2" s="218"/>
    </row>
    <row r="3" spans="1:7" ht="20.25" customHeight="1" x14ac:dyDescent="0.3">
      <c r="A3" s="62"/>
      <c r="B3" s="63"/>
      <c r="C3" s="134"/>
      <c r="D3" s="134"/>
      <c r="E3" s="134"/>
      <c r="F3" s="134"/>
    </row>
    <row r="4" spans="1:7" x14ac:dyDescent="0.3">
      <c r="A4" s="4" t="s">
        <v>0</v>
      </c>
      <c r="B4" s="220"/>
      <c r="C4" s="220"/>
      <c r="D4" s="220"/>
      <c r="E4" s="220"/>
    </row>
    <row r="5" spans="1:7" ht="87.75" customHeight="1" x14ac:dyDescent="0.3">
      <c r="A5" s="2" t="s">
        <v>59</v>
      </c>
      <c r="B5" s="3" t="s">
        <v>60</v>
      </c>
      <c r="C5" s="113" t="s">
        <v>584</v>
      </c>
      <c r="D5" s="113" t="s">
        <v>585</v>
      </c>
      <c r="E5" s="113" t="s">
        <v>590</v>
      </c>
      <c r="F5" s="136"/>
      <c r="G5" s="82"/>
    </row>
    <row r="6" spans="1:7" x14ac:dyDescent="0.3">
      <c r="A6" s="18" t="s">
        <v>450</v>
      </c>
      <c r="B6" s="5" t="s">
        <v>322</v>
      </c>
      <c r="C6" s="137"/>
      <c r="D6" s="137"/>
      <c r="E6" s="138"/>
      <c r="F6" s="139"/>
      <c r="G6" s="83"/>
    </row>
    <row r="7" spans="1:7" x14ac:dyDescent="0.3">
      <c r="A7" s="51" t="s">
        <v>197</v>
      </c>
      <c r="B7" s="51" t="s">
        <v>322</v>
      </c>
      <c r="C7" s="137"/>
      <c r="D7" s="137"/>
      <c r="E7" s="137"/>
      <c r="F7" s="139"/>
      <c r="G7" s="83"/>
    </row>
    <row r="8" spans="1:7" ht="26.4" x14ac:dyDescent="0.3">
      <c r="A8" s="12" t="s">
        <v>323</v>
      </c>
      <c r="B8" s="5" t="s">
        <v>324</v>
      </c>
      <c r="C8" s="137"/>
      <c r="D8" s="137"/>
      <c r="E8" s="137"/>
      <c r="F8" s="139"/>
      <c r="G8" s="83"/>
    </row>
    <row r="9" spans="1:7" x14ac:dyDescent="0.3">
      <c r="A9" s="18" t="s">
        <v>498</v>
      </c>
      <c r="B9" s="5" t="s">
        <v>325</v>
      </c>
      <c r="C9" s="137"/>
      <c r="D9" s="137"/>
      <c r="E9" s="137"/>
      <c r="F9" s="139"/>
      <c r="G9" s="83"/>
    </row>
    <row r="10" spans="1:7" x14ac:dyDescent="0.3">
      <c r="A10" s="51" t="s">
        <v>197</v>
      </c>
      <c r="B10" s="51" t="s">
        <v>325</v>
      </c>
      <c r="C10" s="137"/>
      <c r="D10" s="137"/>
      <c r="E10" s="137"/>
      <c r="F10" s="139"/>
      <c r="G10" s="83"/>
    </row>
    <row r="11" spans="1:7" x14ac:dyDescent="0.3">
      <c r="A11" s="11" t="s">
        <v>470</v>
      </c>
      <c r="B11" s="7" t="s">
        <v>326</v>
      </c>
      <c r="C11" s="137"/>
      <c r="D11" s="137"/>
      <c r="E11" s="137"/>
      <c r="F11" s="139"/>
      <c r="G11" s="83"/>
    </row>
    <row r="12" spans="1:7" x14ac:dyDescent="0.3">
      <c r="A12" s="12" t="s">
        <v>499</v>
      </c>
      <c r="B12" s="5" t="s">
        <v>327</v>
      </c>
      <c r="C12" s="137"/>
      <c r="D12" s="137"/>
      <c r="E12" s="137"/>
      <c r="F12" s="139"/>
      <c r="G12" s="83"/>
    </row>
    <row r="13" spans="1:7" x14ac:dyDescent="0.3">
      <c r="A13" s="51" t="s">
        <v>203</v>
      </c>
      <c r="B13" s="51" t="s">
        <v>327</v>
      </c>
      <c r="C13" s="137"/>
      <c r="D13" s="137"/>
      <c r="E13" s="137"/>
      <c r="F13" s="139"/>
      <c r="G13" s="83"/>
    </row>
    <row r="14" spans="1:7" x14ac:dyDescent="0.3">
      <c r="A14" s="18" t="s">
        <v>328</v>
      </c>
      <c r="B14" s="5" t="s">
        <v>329</v>
      </c>
      <c r="C14" s="137"/>
      <c r="D14" s="137"/>
      <c r="E14" s="137"/>
      <c r="F14" s="139"/>
      <c r="G14" s="83"/>
    </row>
    <row r="15" spans="1:7" x14ac:dyDescent="0.3">
      <c r="A15" s="13" t="s">
        <v>500</v>
      </c>
      <c r="B15" s="5" t="s">
        <v>330</v>
      </c>
      <c r="C15" s="140"/>
      <c r="D15" s="140"/>
      <c r="E15" s="140"/>
      <c r="F15" s="141"/>
      <c r="G15" s="22"/>
    </row>
    <row r="16" spans="1:7" x14ac:dyDescent="0.3">
      <c r="A16" s="51" t="s">
        <v>204</v>
      </c>
      <c r="B16" s="51" t="s">
        <v>330</v>
      </c>
      <c r="C16" s="140"/>
      <c r="D16" s="140"/>
      <c r="E16" s="140"/>
      <c r="F16" s="141"/>
      <c r="G16" s="22"/>
    </row>
    <row r="17" spans="1:7" x14ac:dyDescent="0.3">
      <c r="A17" s="18" t="s">
        <v>331</v>
      </c>
      <c r="B17" s="5" t="s">
        <v>332</v>
      </c>
      <c r="C17" s="140"/>
      <c r="D17" s="140"/>
      <c r="E17" s="140"/>
      <c r="F17" s="141"/>
      <c r="G17" s="22"/>
    </row>
    <row r="18" spans="1:7" x14ac:dyDescent="0.3">
      <c r="A18" s="19" t="s">
        <v>471</v>
      </c>
      <c r="B18" s="7" t="s">
        <v>333</v>
      </c>
      <c r="C18" s="140"/>
      <c r="D18" s="140"/>
      <c r="E18" s="140"/>
      <c r="F18" s="141"/>
      <c r="G18" s="22"/>
    </row>
    <row r="19" spans="1:7" x14ac:dyDescent="0.3">
      <c r="A19" s="12" t="s">
        <v>347</v>
      </c>
      <c r="B19" s="5" t="s">
        <v>348</v>
      </c>
      <c r="C19" s="140"/>
      <c r="D19" s="140"/>
      <c r="E19" s="140"/>
      <c r="F19" s="141"/>
      <c r="G19" s="22"/>
    </row>
    <row r="20" spans="1:7" x14ac:dyDescent="0.3">
      <c r="A20" s="13" t="s">
        <v>349</v>
      </c>
      <c r="B20" s="5" t="s">
        <v>350</v>
      </c>
      <c r="C20" s="140"/>
      <c r="D20" s="140"/>
      <c r="E20" s="140"/>
      <c r="F20" s="141"/>
      <c r="G20" s="22"/>
    </row>
    <row r="21" spans="1:7" x14ac:dyDescent="0.3">
      <c r="A21" s="18" t="s">
        <v>351</v>
      </c>
      <c r="B21" s="5" t="s">
        <v>352</v>
      </c>
      <c r="C21" s="140"/>
      <c r="D21" s="140"/>
      <c r="E21" s="140"/>
      <c r="F21" s="141"/>
      <c r="G21" s="22"/>
    </row>
    <row r="22" spans="1:7" x14ac:dyDescent="0.3">
      <c r="A22" s="18" t="s">
        <v>455</v>
      </c>
      <c r="B22" s="5" t="s">
        <v>353</v>
      </c>
      <c r="C22" s="140"/>
      <c r="D22" s="140"/>
      <c r="E22" s="140"/>
      <c r="F22" s="141"/>
      <c r="G22" s="22"/>
    </row>
    <row r="23" spans="1:7" x14ac:dyDescent="0.3">
      <c r="A23" s="51" t="s">
        <v>229</v>
      </c>
      <c r="B23" s="51" t="s">
        <v>353</v>
      </c>
      <c r="C23" s="140"/>
      <c r="D23" s="140"/>
      <c r="E23" s="140"/>
      <c r="F23" s="141"/>
      <c r="G23" s="22"/>
    </row>
    <row r="24" spans="1:7" x14ac:dyDescent="0.3">
      <c r="A24" s="51" t="s">
        <v>230</v>
      </c>
      <c r="B24" s="51" t="s">
        <v>353</v>
      </c>
      <c r="C24" s="140"/>
      <c r="D24" s="140"/>
      <c r="E24" s="140"/>
      <c r="F24" s="141"/>
      <c r="G24" s="22"/>
    </row>
    <row r="25" spans="1:7" x14ac:dyDescent="0.3">
      <c r="A25" s="52" t="s">
        <v>231</v>
      </c>
      <c r="B25" s="52" t="s">
        <v>353</v>
      </c>
      <c r="C25" s="140"/>
      <c r="D25" s="140"/>
      <c r="E25" s="140"/>
      <c r="F25" s="141"/>
      <c r="G25" s="22"/>
    </row>
    <row r="26" spans="1:7" x14ac:dyDescent="0.3">
      <c r="A26" s="53" t="s">
        <v>474</v>
      </c>
      <c r="B26" s="38" t="s">
        <v>354</v>
      </c>
      <c r="C26" s="140"/>
      <c r="D26" s="140"/>
      <c r="E26" s="140"/>
      <c r="F26" s="141"/>
      <c r="G26" s="22"/>
    </row>
    <row r="27" spans="1:7" x14ac:dyDescent="0.3">
      <c r="A27" s="73"/>
      <c r="B27" s="74"/>
    </row>
    <row r="28" spans="1:7" ht="47.25" customHeight="1" x14ac:dyDescent="0.3">
      <c r="A28" s="2" t="s">
        <v>59</v>
      </c>
      <c r="B28" s="3" t="s">
        <v>60</v>
      </c>
      <c r="C28" s="108" t="s">
        <v>607</v>
      </c>
      <c r="D28" s="108" t="s">
        <v>608</v>
      </c>
      <c r="E28" s="108" t="s">
        <v>613</v>
      </c>
      <c r="F28" s="108" t="s">
        <v>614</v>
      </c>
    </row>
    <row r="29" spans="1:7" ht="27" x14ac:dyDescent="0.3">
      <c r="A29" s="84" t="s">
        <v>14</v>
      </c>
      <c r="B29" s="38"/>
      <c r="C29" s="140"/>
      <c r="D29" s="140"/>
      <c r="E29" s="140"/>
      <c r="F29" s="140"/>
    </row>
    <row r="30" spans="1:7" x14ac:dyDescent="0.3">
      <c r="A30" s="85" t="s">
        <v>35</v>
      </c>
      <c r="B30" s="38" t="s">
        <v>287</v>
      </c>
      <c r="C30" s="142">
        <v>5100000</v>
      </c>
      <c r="D30" s="142">
        <v>5100000</v>
      </c>
      <c r="E30" s="142">
        <v>5100000</v>
      </c>
      <c r="F30" s="142">
        <v>5100000</v>
      </c>
    </row>
    <row r="31" spans="1:7" ht="40.200000000000003" x14ac:dyDescent="0.3">
      <c r="A31" s="85" t="s">
        <v>11</v>
      </c>
      <c r="B31" s="38"/>
      <c r="C31" s="140"/>
      <c r="D31" s="140"/>
      <c r="E31" s="140"/>
      <c r="F31" s="140"/>
    </row>
    <row r="32" spans="1:7" x14ac:dyDescent="0.3">
      <c r="A32" s="85" t="s">
        <v>12</v>
      </c>
      <c r="B32" s="38"/>
      <c r="C32" s="140"/>
      <c r="D32" s="140"/>
      <c r="E32" s="140"/>
      <c r="F32" s="140"/>
    </row>
    <row r="33" spans="1:6" ht="30.75" customHeight="1" x14ac:dyDescent="0.3">
      <c r="A33" s="85" t="s">
        <v>13</v>
      </c>
      <c r="B33" s="38"/>
      <c r="C33" s="140"/>
      <c r="D33" s="140"/>
      <c r="E33" s="140"/>
      <c r="F33" s="140"/>
    </row>
    <row r="34" spans="1:6" x14ac:dyDescent="0.3">
      <c r="A34" s="85" t="s">
        <v>36</v>
      </c>
      <c r="B34" s="38"/>
      <c r="C34" s="140"/>
      <c r="D34" s="140"/>
      <c r="E34" s="140"/>
      <c r="F34" s="140"/>
    </row>
    <row r="35" spans="1:6" ht="21" customHeight="1" x14ac:dyDescent="0.3">
      <c r="A35" s="85" t="s">
        <v>34</v>
      </c>
      <c r="B35" s="38"/>
      <c r="C35" s="140"/>
      <c r="D35" s="140"/>
      <c r="E35" s="140"/>
      <c r="F35" s="140"/>
    </row>
    <row r="36" spans="1:6" x14ac:dyDescent="0.3">
      <c r="A36" s="19" t="s">
        <v>8</v>
      </c>
      <c r="B36" s="38"/>
      <c r="C36" s="140"/>
      <c r="D36" s="140"/>
      <c r="E36" s="140"/>
      <c r="F36" s="140"/>
    </row>
    <row r="37" spans="1:6" x14ac:dyDescent="0.3">
      <c r="A37" s="73"/>
      <c r="B37" s="74"/>
    </row>
    <row r="38" spans="1:6" x14ac:dyDescent="0.3">
      <c r="A38" s="73"/>
      <c r="B38" s="74"/>
    </row>
    <row r="39" spans="1:6" x14ac:dyDescent="0.3">
      <c r="A39" s="224" t="s">
        <v>33</v>
      </c>
      <c r="B39" s="224"/>
      <c r="C39" s="224"/>
      <c r="D39" s="224"/>
      <c r="E39" s="224"/>
    </row>
    <row r="40" spans="1:6" x14ac:dyDescent="0.3">
      <c r="A40" s="224"/>
      <c r="B40" s="224"/>
      <c r="C40" s="224"/>
      <c r="D40" s="224"/>
      <c r="E40" s="224"/>
    </row>
    <row r="41" spans="1:6" ht="27.75" customHeight="1" x14ac:dyDescent="0.3">
      <c r="A41" s="224"/>
      <c r="B41" s="224"/>
      <c r="C41" s="224"/>
      <c r="D41" s="224"/>
      <c r="E41" s="224"/>
    </row>
    <row r="42" spans="1:6" x14ac:dyDescent="0.3">
      <c r="A42" s="73"/>
      <c r="B42" s="74"/>
    </row>
  </sheetData>
  <mergeCells count="4">
    <mergeCell ref="A2:F2"/>
    <mergeCell ref="A1:F1"/>
    <mergeCell ref="A39:E41"/>
    <mergeCell ref="B4:E4"/>
  </mergeCells>
  <phoneticPr fontId="35" type="noConversion"/>
  <hyperlinks>
    <hyperlink ref="A18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8" scale="83" orientation="landscape" horizontalDpi="300" verticalDpi="300" r:id="rId2"/>
  <headerFooter>
    <oddHeader xml:space="preserve">&amp;C1/2020. (II.28.) önk. rend. 14. melléklete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Layout" zoomScaleNormal="90" workbookViewId="0">
      <selection sqref="A1:D1"/>
    </sheetView>
  </sheetViews>
  <sheetFormatPr defaultRowHeight="14.4" x14ac:dyDescent="0.3"/>
  <cols>
    <col min="1" max="1" width="86.33203125" customWidth="1"/>
    <col min="2" max="3" width="28.88671875" customWidth="1"/>
    <col min="4" max="4" width="18.44140625" style="114" customWidth="1"/>
  </cols>
  <sheetData>
    <row r="1" spans="1:4" ht="25.5" customHeight="1" x14ac:dyDescent="0.35">
      <c r="A1" s="206" t="s">
        <v>617</v>
      </c>
      <c r="B1" s="219"/>
      <c r="C1" s="219"/>
      <c r="D1" s="219"/>
    </row>
    <row r="2" spans="1:4" ht="23.25" customHeight="1" x14ac:dyDescent="0.35">
      <c r="A2" s="218" t="s">
        <v>528</v>
      </c>
      <c r="B2" s="228"/>
      <c r="C2" s="228"/>
      <c r="D2" s="228"/>
    </row>
    <row r="3" spans="1:4" x14ac:dyDescent="0.3">
      <c r="A3" s="1"/>
    </row>
    <row r="4" spans="1:4" x14ac:dyDescent="0.3">
      <c r="A4" s="1"/>
      <c r="B4" s="220"/>
      <c r="C4" s="220"/>
      <c r="D4" s="220"/>
    </row>
    <row r="5" spans="1:4" ht="51" customHeight="1" x14ac:dyDescent="0.3">
      <c r="A5" s="54" t="s">
        <v>527</v>
      </c>
      <c r="B5" s="55" t="s">
        <v>572</v>
      </c>
      <c r="C5" s="55" t="s">
        <v>573</v>
      </c>
      <c r="D5" s="115" t="s">
        <v>2</v>
      </c>
    </row>
    <row r="6" spans="1:4" ht="15" customHeight="1" x14ac:dyDescent="0.3">
      <c r="A6" s="55" t="s">
        <v>501</v>
      </c>
      <c r="B6" s="143"/>
      <c r="C6" s="143"/>
      <c r="D6" s="144"/>
    </row>
    <row r="7" spans="1:4" ht="15" customHeight="1" x14ac:dyDescent="0.3">
      <c r="A7" s="55" t="s">
        <v>502</v>
      </c>
      <c r="B7" s="143"/>
      <c r="C7" s="143"/>
      <c r="D7" s="144"/>
    </row>
    <row r="8" spans="1:4" ht="15" customHeight="1" x14ac:dyDescent="0.3">
      <c r="A8" s="55" t="s">
        <v>503</v>
      </c>
      <c r="B8" s="143"/>
      <c r="C8" s="143"/>
      <c r="D8" s="144"/>
    </row>
    <row r="9" spans="1:4" ht="15" customHeight="1" x14ac:dyDescent="0.3">
      <c r="A9" s="55" t="s">
        <v>504</v>
      </c>
      <c r="B9" s="143"/>
      <c r="C9" s="143"/>
      <c r="D9" s="144"/>
    </row>
    <row r="10" spans="1:4" ht="15" customHeight="1" x14ac:dyDescent="0.3">
      <c r="A10" s="54" t="s">
        <v>522</v>
      </c>
      <c r="B10" s="145">
        <f>SUM(B6:B9)</f>
        <v>0</v>
      </c>
      <c r="C10" s="145">
        <f>SUM(C6:C9)</f>
        <v>0</v>
      </c>
      <c r="D10" s="145">
        <f>SUM(B10:C10)</f>
        <v>0</v>
      </c>
    </row>
    <row r="11" spans="1:4" ht="15" customHeight="1" x14ac:dyDescent="0.3">
      <c r="A11" s="55" t="s">
        <v>505</v>
      </c>
      <c r="B11" s="143"/>
      <c r="C11" s="143">
        <v>1</v>
      </c>
      <c r="D11" s="145">
        <f t="shared" ref="D11:D25" si="0">SUM(B11:C11)</f>
        <v>1</v>
      </c>
    </row>
    <row r="12" spans="1:4" ht="33" customHeight="1" x14ac:dyDescent="0.3">
      <c r="A12" s="55" t="s">
        <v>506</v>
      </c>
      <c r="B12" s="143"/>
      <c r="C12" s="143"/>
      <c r="D12" s="145"/>
    </row>
    <row r="13" spans="1:4" ht="15" customHeight="1" x14ac:dyDescent="0.3">
      <c r="A13" s="55" t="s">
        <v>507</v>
      </c>
      <c r="B13" s="143"/>
      <c r="C13" s="143"/>
      <c r="D13" s="145"/>
    </row>
    <row r="14" spans="1:4" ht="15" customHeight="1" x14ac:dyDescent="0.3">
      <c r="A14" s="55" t="s">
        <v>508</v>
      </c>
      <c r="B14" s="143">
        <v>1</v>
      </c>
      <c r="C14" s="143">
        <v>2</v>
      </c>
      <c r="D14" s="145">
        <f t="shared" si="0"/>
        <v>3</v>
      </c>
    </row>
    <row r="15" spans="1:4" ht="15" customHeight="1" x14ac:dyDescent="0.3">
      <c r="A15" s="55" t="s">
        <v>509</v>
      </c>
      <c r="B15" s="143"/>
      <c r="C15" s="143"/>
      <c r="D15" s="145"/>
    </row>
    <row r="16" spans="1:4" ht="15" customHeight="1" x14ac:dyDescent="0.3">
      <c r="A16" s="55" t="s">
        <v>510</v>
      </c>
      <c r="B16" s="143"/>
      <c r="C16" s="143"/>
      <c r="D16" s="145">
        <f t="shared" si="0"/>
        <v>0</v>
      </c>
    </row>
    <row r="17" spans="1:4" ht="15" customHeight="1" x14ac:dyDescent="0.3">
      <c r="A17" s="55" t="s">
        <v>511</v>
      </c>
      <c r="B17" s="143"/>
      <c r="C17" s="143"/>
      <c r="D17" s="145"/>
    </row>
    <row r="18" spans="1:4" ht="15" customHeight="1" x14ac:dyDescent="0.3">
      <c r="A18" s="54" t="s">
        <v>523</v>
      </c>
      <c r="B18" s="145">
        <f>SUM(B11:B17)</f>
        <v>1</v>
      </c>
      <c r="C18" s="145">
        <f>SUM(C11:C17)</f>
        <v>3</v>
      </c>
      <c r="D18" s="145">
        <f>SUM(D11:D17)</f>
        <v>4</v>
      </c>
    </row>
    <row r="19" spans="1:4" ht="15" customHeight="1" x14ac:dyDescent="0.3">
      <c r="A19" s="55" t="s">
        <v>512</v>
      </c>
      <c r="B19" s="143">
        <v>2</v>
      </c>
      <c r="C19" s="143"/>
      <c r="D19" s="145">
        <f t="shared" si="0"/>
        <v>2</v>
      </c>
    </row>
    <row r="20" spans="1:4" ht="15" customHeight="1" x14ac:dyDescent="0.3">
      <c r="A20" s="55" t="s">
        <v>513</v>
      </c>
      <c r="B20" s="143"/>
      <c r="C20" s="143"/>
      <c r="D20" s="145"/>
    </row>
    <row r="21" spans="1:4" ht="15" customHeight="1" x14ac:dyDescent="0.3">
      <c r="A21" s="55" t="s">
        <v>514</v>
      </c>
      <c r="B21" s="146">
        <v>2</v>
      </c>
      <c r="C21" s="143"/>
      <c r="D21" s="145">
        <f t="shared" si="0"/>
        <v>2</v>
      </c>
    </row>
    <row r="22" spans="1:4" ht="15" customHeight="1" x14ac:dyDescent="0.3">
      <c r="A22" s="54" t="s">
        <v>524</v>
      </c>
      <c r="B22" s="145">
        <f>SUM(B19:B21)</f>
        <v>4</v>
      </c>
      <c r="C22" s="145">
        <f>SUM(C19:C21)</f>
        <v>0</v>
      </c>
      <c r="D22" s="145">
        <f>SUM(D19:D21)</f>
        <v>4</v>
      </c>
    </row>
    <row r="23" spans="1:4" ht="15" customHeight="1" x14ac:dyDescent="0.3">
      <c r="A23" s="55" t="s">
        <v>515</v>
      </c>
      <c r="B23" s="143">
        <v>1</v>
      </c>
      <c r="C23" s="143"/>
      <c r="D23" s="145">
        <f t="shared" si="0"/>
        <v>1</v>
      </c>
    </row>
    <row r="24" spans="1:4" ht="15" customHeight="1" x14ac:dyDescent="0.3">
      <c r="A24" s="55" t="s">
        <v>516</v>
      </c>
      <c r="B24" s="143">
        <v>3</v>
      </c>
      <c r="C24" s="143"/>
      <c r="D24" s="145">
        <f t="shared" si="0"/>
        <v>3</v>
      </c>
    </row>
    <row r="25" spans="1:4" ht="15" customHeight="1" x14ac:dyDescent="0.3">
      <c r="A25" s="55" t="s">
        <v>517</v>
      </c>
      <c r="B25" s="143">
        <v>1</v>
      </c>
      <c r="C25" s="143"/>
      <c r="D25" s="145">
        <f t="shared" si="0"/>
        <v>1</v>
      </c>
    </row>
    <row r="26" spans="1:4" ht="15" customHeight="1" x14ac:dyDescent="0.3">
      <c r="A26" s="54" t="s">
        <v>525</v>
      </c>
      <c r="B26" s="145">
        <f>SUM(B23:B25)</f>
        <v>5</v>
      </c>
      <c r="C26" s="145">
        <f>SUM(C23:C25)</f>
        <v>0</v>
      </c>
      <c r="D26" s="145">
        <f>SUM(D23:D25)</f>
        <v>5</v>
      </c>
    </row>
    <row r="27" spans="1:4" ht="37.5" customHeight="1" x14ac:dyDescent="0.3">
      <c r="A27" s="54" t="s">
        <v>526</v>
      </c>
      <c r="B27" s="147">
        <f>SUM(B26,B22,B18,B10)</f>
        <v>10</v>
      </c>
      <c r="C27" s="147">
        <f>SUM(C26,C22,C18,C10)</f>
        <v>3</v>
      </c>
      <c r="D27" s="147">
        <f>SUM(D26,D22,D18,D10)</f>
        <v>13</v>
      </c>
    </row>
    <row r="28" spans="1:4" ht="30" customHeight="1" x14ac:dyDescent="0.3">
      <c r="A28" s="55" t="s">
        <v>518</v>
      </c>
      <c r="B28" s="143"/>
      <c r="C28" s="143"/>
      <c r="D28" s="144"/>
    </row>
    <row r="29" spans="1:4" ht="32.25" customHeight="1" x14ac:dyDescent="0.3">
      <c r="A29" s="55" t="s">
        <v>519</v>
      </c>
      <c r="B29" s="143"/>
      <c r="C29" s="143"/>
      <c r="D29" s="144"/>
    </row>
    <row r="30" spans="1:4" ht="33.75" customHeight="1" x14ac:dyDescent="0.3">
      <c r="A30" s="55" t="s">
        <v>520</v>
      </c>
      <c r="B30" s="143"/>
      <c r="C30" s="143"/>
      <c r="D30" s="144"/>
    </row>
    <row r="31" spans="1:4" ht="18.75" customHeight="1" x14ac:dyDescent="0.3">
      <c r="A31" s="55" t="s">
        <v>521</v>
      </c>
      <c r="B31" s="143"/>
      <c r="C31" s="143"/>
      <c r="D31" s="144"/>
    </row>
    <row r="32" spans="1:4" ht="33" customHeight="1" x14ac:dyDescent="0.3">
      <c r="A32" s="54" t="s">
        <v>22</v>
      </c>
      <c r="B32" s="145"/>
      <c r="C32" s="145"/>
      <c r="D32" s="145"/>
    </row>
    <row r="33" spans="1:3" x14ac:dyDescent="0.3">
      <c r="A33" s="225"/>
      <c r="B33" s="226"/>
      <c r="C33" s="226"/>
    </row>
    <row r="34" spans="1:3" x14ac:dyDescent="0.3">
      <c r="A34" s="227"/>
      <c r="B34" s="226"/>
      <c r="C34" s="226"/>
    </row>
  </sheetData>
  <mergeCells count="5">
    <mergeCell ref="A33:C33"/>
    <mergeCell ref="A34:C34"/>
    <mergeCell ref="A1:D1"/>
    <mergeCell ref="A2:D2"/>
    <mergeCell ref="B4:D4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Header xml:space="preserve">&amp;C1/2020. (II.28.) önk. rend. 15. melléklete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2"/>
  <sheetViews>
    <sheetView view="pageLayout" zoomScale="80" zoomScaleNormal="90" zoomScalePageLayoutView="80" workbookViewId="0">
      <selection activeCell="G15" sqref="G15"/>
    </sheetView>
  </sheetViews>
  <sheetFormatPr defaultRowHeight="14.4" x14ac:dyDescent="0.3"/>
  <cols>
    <col min="1" max="1" width="91.88671875" style="149" customWidth="1"/>
    <col min="2" max="2" width="8.88671875" style="149"/>
    <col min="3" max="11" width="13" style="149" customWidth="1"/>
    <col min="12" max="16384" width="8.88671875" style="149"/>
  </cols>
  <sheetData>
    <row r="1" spans="1:11" ht="21" customHeight="1" x14ac:dyDescent="0.35">
      <c r="A1" s="206" t="s">
        <v>619</v>
      </c>
      <c r="B1" s="207"/>
      <c r="C1" s="207"/>
      <c r="D1" s="207"/>
      <c r="E1" s="207"/>
      <c r="F1" s="207"/>
      <c r="G1" s="208"/>
      <c r="H1" s="209"/>
      <c r="I1" s="209"/>
      <c r="J1" s="209"/>
    </row>
    <row r="2" spans="1:11" ht="18.75" customHeight="1" x14ac:dyDescent="0.35">
      <c r="A2" s="210" t="s">
        <v>597</v>
      </c>
      <c r="B2" s="207"/>
      <c r="C2" s="207"/>
      <c r="D2" s="207"/>
      <c r="E2" s="207"/>
      <c r="F2" s="207"/>
      <c r="G2" s="208"/>
      <c r="H2" s="209"/>
      <c r="I2" s="209"/>
      <c r="J2" s="209"/>
    </row>
    <row r="3" spans="1:11" ht="18" x14ac:dyDescent="0.35">
      <c r="A3" s="150"/>
    </row>
    <row r="4" spans="1:11" x14ac:dyDescent="0.3">
      <c r="A4" s="88" t="s">
        <v>620</v>
      </c>
      <c r="C4" s="211" t="s">
        <v>593</v>
      </c>
      <c r="D4" s="212"/>
      <c r="E4" s="213"/>
      <c r="F4" s="211" t="s">
        <v>621</v>
      </c>
      <c r="G4" s="212"/>
      <c r="H4" s="213"/>
      <c r="I4" s="211" t="s">
        <v>622</v>
      </c>
      <c r="J4" s="212"/>
      <c r="K4" s="215"/>
    </row>
    <row r="5" spans="1:11" ht="28.8" x14ac:dyDescent="0.3">
      <c r="A5" s="151" t="s">
        <v>59</v>
      </c>
      <c r="B5" s="152" t="s">
        <v>60</v>
      </c>
      <c r="C5" s="87" t="s">
        <v>623</v>
      </c>
      <c r="D5" s="87" t="s">
        <v>624</v>
      </c>
      <c r="E5" s="187" t="s">
        <v>625</v>
      </c>
      <c r="F5" s="188" t="s">
        <v>623</v>
      </c>
      <c r="G5" s="87" t="s">
        <v>624</v>
      </c>
      <c r="H5" s="189" t="s">
        <v>625</v>
      </c>
      <c r="I5" s="188" t="s">
        <v>623</v>
      </c>
      <c r="J5" s="87" t="s">
        <v>624</v>
      </c>
      <c r="K5" s="109" t="s">
        <v>625</v>
      </c>
    </row>
    <row r="6" spans="1:11" x14ac:dyDescent="0.3">
      <c r="A6" s="169" t="s">
        <v>61</v>
      </c>
      <c r="B6" s="169" t="s">
        <v>62</v>
      </c>
      <c r="C6" s="103">
        <v>8933587</v>
      </c>
      <c r="D6" s="103">
        <v>11001887</v>
      </c>
      <c r="E6" s="190">
        <f>D6-C6</f>
        <v>2068300</v>
      </c>
      <c r="F6" s="96">
        <v>8542300</v>
      </c>
      <c r="G6" s="96">
        <v>8542300</v>
      </c>
      <c r="H6" s="191">
        <f>G6-F6</f>
        <v>0</v>
      </c>
      <c r="I6" s="192">
        <f t="shared" ref="I6:J18" si="0">F6+C6</f>
        <v>17475887</v>
      </c>
      <c r="J6" s="96">
        <f t="shared" si="0"/>
        <v>19544187</v>
      </c>
      <c r="K6" s="96">
        <f t="shared" ref="K6:K18" si="1">E6+H6</f>
        <v>2068300</v>
      </c>
    </row>
    <row r="7" spans="1:11" x14ac:dyDescent="0.3">
      <c r="A7" s="169" t="s">
        <v>63</v>
      </c>
      <c r="B7" s="170" t="s">
        <v>64</v>
      </c>
      <c r="C7" s="103"/>
      <c r="D7" s="103"/>
      <c r="E7" s="190">
        <f t="shared" ref="E7:E70" si="2">D7-C7</f>
        <v>0</v>
      </c>
      <c r="F7" s="96"/>
      <c r="G7" s="96"/>
      <c r="H7" s="191">
        <f t="shared" ref="H7:H70" si="3">G7-F7</f>
        <v>0</v>
      </c>
      <c r="I7" s="192">
        <f t="shared" si="0"/>
        <v>0</v>
      </c>
      <c r="J7" s="96">
        <f t="shared" si="0"/>
        <v>0</v>
      </c>
      <c r="K7" s="96">
        <f t="shared" si="1"/>
        <v>0</v>
      </c>
    </row>
    <row r="8" spans="1:11" x14ac:dyDescent="0.3">
      <c r="A8" s="169" t="s">
        <v>65</v>
      </c>
      <c r="B8" s="170" t="s">
        <v>66</v>
      </c>
      <c r="C8" s="103"/>
      <c r="D8" s="103"/>
      <c r="E8" s="190">
        <f t="shared" si="2"/>
        <v>0</v>
      </c>
      <c r="F8" s="96"/>
      <c r="G8" s="96"/>
      <c r="H8" s="191">
        <f t="shared" si="3"/>
        <v>0</v>
      </c>
      <c r="I8" s="192">
        <f t="shared" si="0"/>
        <v>0</v>
      </c>
      <c r="J8" s="96">
        <f t="shared" si="0"/>
        <v>0</v>
      </c>
      <c r="K8" s="96">
        <f t="shared" si="1"/>
        <v>0</v>
      </c>
    </row>
    <row r="9" spans="1:11" x14ac:dyDescent="0.3">
      <c r="A9" s="153" t="s">
        <v>67</v>
      </c>
      <c r="B9" s="170" t="s">
        <v>68</v>
      </c>
      <c r="C9" s="103"/>
      <c r="D9" s="103"/>
      <c r="E9" s="190">
        <f t="shared" si="2"/>
        <v>0</v>
      </c>
      <c r="F9" s="96"/>
      <c r="G9" s="96"/>
      <c r="H9" s="191">
        <f t="shared" si="3"/>
        <v>0</v>
      </c>
      <c r="I9" s="192">
        <f t="shared" si="0"/>
        <v>0</v>
      </c>
      <c r="J9" s="96">
        <f t="shared" si="0"/>
        <v>0</v>
      </c>
      <c r="K9" s="96">
        <f t="shared" si="1"/>
        <v>0</v>
      </c>
    </row>
    <row r="10" spans="1:11" x14ac:dyDescent="0.3">
      <c r="A10" s="153" t="s">
        <v>69</v>
      </c>
      <c r="B10" s="170" t="s">
        <v>70</v>
      </c>
      <c r="C10" s="103"/>
      <c r="D10" s="103"/>
      <c r="E10" s="190">
        <f t="shared" si="2"/>
        <v>0</v>
      </c>
      <c r="F10" s="96"/>
      <c r="G10" s="96"/>
      <c r="H10" s="191">
        <f t="shared" si="3"/>
        <v>0</v>
      </c>
      <c r="I10" s="192">
        <f t="shared" si="0"/>
        <v>0</v>
      </c>
      <c r="J10" s="96">
        <f t="shared" si="0"/>
        <v>0</v>
      </c>
      <c r="K10" s="96">
        <f t="shared" si="1"/>
        <v>0</v>
      </c>
    </row>
    <row r="11" spans="1:11" x14ac:dyDescent="0.3">
      <c r="A11" s="153" t="s">
        <v>71</v>
      </c>
      <c r="B11" s="170" t="s">
        <v>72</v>
      </c>
      <c r="C11" s="103"/>
      <c r="D11" s="103"/>
      <c r="E11" s="190">
        <f t="shared" si="2"/>
        <v>0</v>
      </c>
      <c r="F11" s="96"/>
      <c r="G11" s="96"/>
      <c r="H11" s="191">
        <f t="shared" si="3"/>
        <v>0</v>
      </c>
      <c r="I11" s="192">
        <f t="shared" si="0"/>
        <v>0</v>
      </c>
      <c r="J11" s="96">
        <f t="shared" si="0"/>
        <v>0</v>
      </c>
      <c r="K11" s="96">
        <f t="shared" si="1"/>
        <v>0</v>
      </c>
    </row>
    <row r="12" spans="1:11" x14ac:dyDescent="0.3">
      <c r="A12" s="153" t="s">
        <v>73</v>
      </c>
      <c r="B12" s="170" t="s">
        <v>74</v>
      </c>
      <c r="C12" s="103">
        <v>277250</v>
      </c>
      <c r="D12" s="103">
        <v>277250</v>
      </c>
      <c r="E12" s="190">
        <f t="shared" si="2"/>
        <v>0</v>
      </c>
      <c r="F12" s="96">
        <v>304975</v>
      </c>
      <c r="G12" s="96">
        <v>304975</v>
      </c>
      <c r="H12" s="191">
        <f t="shared" si="3"/>
        <v>0</v>
      </c>
      <c r="I12" s="192">
        <f t="shared" si="0"/>
        <v>582225</v>
      </c>
      <c r="J12" s="96">
        <f t="shared" si="0"/>
        <v>582225</v>
      </c>
      <c r="K12" s="96">
        <f t="shared" si="1"/>
        <v>0</v>
      </c>
    </row>
    <row r="13" spans="1:11" x14ac:dyDescent="0.3">
      <c r="A13" s="153" t="s">
        <v>75</v>
      </c>
      <c r="B13" s="170" t="s">
        <v>76</v>
      </c>
      <c r="C13" s="103"/>
      <c r="D13" s="103"/>
      <c r="E13" s="190">
        <f t="shared" si="2"/>
        <v>0</v>
      </c>
      <c r="F13" s="96"/>
      <c r="G13" s="96"/>
      <c r="H13" s="191">
        <f t="shared" si="3"/>
        <v>0</v>
      </c>
      <c r="I13" s="192">
        <f t="shared" si="0"/>
        <v>0</v>
      </c>
      <c r="J13" s="96">
        <f t="shared" si="0"/>
        <v>0</v>
      </c>
      <c r="K13" s="96">
        <f t="shared" si="1"/>
        <v>0</v>
      </c>
    </row>
    <row r="14" spans="1:11" x14ac:dyDescent="0.3">
      <c r="A14" s="155" t="s">
        <v>77</v>
      </c>
      <c r="B14" s="170" t="s">
        <v>78</v>
      </c>
      <c r="C14" s="103"/>
      <c r="D14" s="103"/>
      <c r="E14" s="190">
        <f t="shared" si="2"/>
        <v>0</v>
      </c>
      <c r="F14" s="96">
        <v>605000</v>
      </c>
      <c r="G14" s="96">
        <v>605000</v>
      </c>
      <c r="H14" s="191">
        <f t="shared" si="3"/>
        <v>0</v>
      </c>
      <c r="I14" s="192">
        <f t="shared" si="0"/>
        <v>605000</v>
      </c>
      <c r="J14" s="96">
        <f t="shared" si="0"/>
        <v>605000</v>
      </c>
      <c r="K14" s="96">
        <f t="shared" si="1"/>
        <v>0</v>
      </c>
    </row>
    <row r="15" spans="1:11" x14ac:dyDescent="0.3">
      <c r="A15" s="155" t="s">
        <v>79</v>
      </c>
      <c r="B15" s="170" t="s">
        <v>80</v>
      </c>
      <c r="C15" s="103"/>
      <c r="D15" s="103"/>
      <c r="E15" s="190">
        <f t="shared" si="2"/>
        <v>0</v>
      </c>
      <c r="F15" s="96"/>
      <c r="G15" s="96"/>
      <c r="H15" s="191">
        <f t="shared" si="3"/>
        <v>0</v>
      </c>
      <c r="I15" s="192">
        <f t="shared" si="0"/>
        <v>0</v>
      </c>
      <c r="J15" s="96">
        <f t="shared" si="0"/>
        <v>0</v>
      </c>
      <c r="K15" s="96">
        <f t="shared" si="1"/>
        <v>0</v>
      </c>
    </row>
    <row r="16" spans="1:11" x14ac:dyDescent="0.3">
      <c r="A16" s="155" t="s">
        <v>81</v>
      </c>
      <c r="B16" s="170" t="s">
        <v>82</v>
      </c>
      <c r="C16" s="103"/>
      <c r="D16" s="103"/>
      <c r="E16" s="190">
        <f t="shared" si="2"/>
        <v>0</v>
      </c>
      <c r="F16" s="96"/>
      <c r="G16" s="96"/>
      <c r="H16" s="191">
        <f t="shared" si="3"/>
        <v>0</v>
      </c>
      <c r="I16" s="192">
        <f t="shared" si="0"/>
        <v>0</v>
      </c>
      <c r="J16" s="96">
        <f t="shared" si="0"/>
        <v>0</v>
      </c>
      <c r="K16" s="96">
        <f t="shared" si="1"/>
        <v>0</v>
      </c>
    </row>
    <row r="17" spans="1:11" x14ac:dyDescent="0.3">
      <c r="A17" s="155" t="s">
        <v>83</v>
      </c>
      <c r="B17" s="170" t="s">
        <v>84</v>
      </c>
      <c r="C17" s="103"/>
      <c r="D17" s="103"/>
      <c r="E17" s="190">
        <f t="shared" si="2"/>
        <v>0</v>
      </c>
      <c r="F17" s="96"/>
      <c r="G17" s="96"/>
      <c r="H17" s="191">
        <f t="shared" si="3"/>
        <v>0</v>
      </c>
      <c r="I17" s="192">
        <f t="shared" si="0"/>
        <v>0</v>
      </c>
      <c r="J17" s="96">
        <f t="shared" si="0"/>
        <v>0</v>
      </c>
      <c r="K17" s="96">
        <f t="shared" si="1"/>
        <v>0</v>
      </c>
    </row>
    <row r="18" spans="1:11" x14ac:dyDescent="0.3">
      <c r="A18" s="155" t="s">
        <v>387</v>
      </c>
      <c r="B18" s="170" t="s">
        <v>85</v>
      </c>
      <c r="C18" s="103"/>
      <c r="D18" s="103">
        <v>292900</v>
      </c>
      <c r="E18" s="190">
        <f t="shared" si="2"/>
        <v>292900</v>
      </c>
      <c r="F18" s="96"/>
      <c r="G18" s="96">
        <v>264438</v>
      </c>
      <c r="H18" s="191">
        <f t="shared" si="3"/>
        <v>264438</v>
      </c>
      <c r="I18" s="192">
        <f t="shared" si="0"/>
        <v>0</v>
      </c>
      <c r="J18" s="96">
        <f t="shared" si="0"/>
        <v>557338</v>
      </c>
      <c r="K18" s="96">
        <f t="shared" si="1"/>
        <v>557338</v>
      </c>
    </row>
    <row r="19" spans="1:11" x14ac:dyDescent="0.3">
      <c r="A19" s="171" t="s">
        <v>358</v>
      </c>
      <c r="B19" s="172" t="s">
        <v>86</v>
      </c>
      <c r="C19" s="103">
        <f>SUM(C6:C18)</f>
        <v>9210837</v>
      </c>
      <c r="D19" s="103">
        <f t="shared" ref="D19:K19" si="4">SUM(D6:D18)</f>
        <v>11572037</v>
      </c>
      <c r="E19" s="190">
        <f t="shared" si="2"/>
        <v>2361200</v>
      </c>
      <c r="F19" s="103">
        <f>SUM(F6:F18)</f>
        <v>9452275</v>
      </c>
      <c r="G19" s="103">
        <f t="shared" si="4"/>
        <v>9716713</v>
      </c>
      <c r="H19" s="191">
        <f t="shared" si="3"/>
        <v>264438</v>
      </c>
      <c r="I19" s="193">
        <f t="shared" si="4"/>
        <v>18663112</v>
      </c>
      <c r="J19" s="103">
        <f t="shared" si="4"/>
        <v>21288750</v>
      </c>
      <c r="K19" s="103">
        <f t="shared" si="4"/>
        <v>2625638</v>
      </c>
    </row>
    <row r="20" spans="1:11" x14ac:dyDescent="0.3">
      <c r="A20" s="155" t="s">
        <v>87</v>
      </c>
      <c r="B20" s="170" t="s">
        <v>88</v>
      </c>
      <c r="C20" s="103">
        <v>2478144</v>
      </c>
      <c r="D20" s="103">
        <v>2478144</v>
      </c>
      <c r="E20" s="190">
        <f t="shared" si="2"/>
        <v>0</v>
      </c>
      <c r="F20" s="96"/>
      <c r="G20" s="96"/>
      <c r="H20" s="191">
        <f t="shared" si="3"/>
        <v>0</v>
      </c>
      <c r="I20" s="192">
        <f t="shared" ref="I20:J22" si="5">F20+C20</f>
        <v>2478144</v>
      </c>
      <c r="J20" s="96">
        <f t="shared" si="5"/>
        <v>2478144</v>
      </c>
      <c r="K20" s="96">
        <f>E20+H20</f>
        <v>0</v>
      </c>
    </row>
    <row r="21" spans="1:11" x14ac:dyDescent="0.3">
      <c r="A21" s="155" t="s">
        <v>89</v>
      </c>
      <c r="B21" s="170" t="s">
        <v>90</v>
      </c>
      <c r="C21" s="103"/>
      <c r="D21" s="103"/>
      <c r="E21" s="190">
        <f t="shared" si="2"/>
        <v>0</v>
      </c>
      <c r="F21" s="96"/>
      <c r="G21" s="96"/>
      <c r="H21" s="191">
        <f t="shared" si="3"/>
        <v>0</v>
      </c>
      <c r="I21" s="192">
        <f t="shared" si="5"/>
        <v>0</v>
      </c>
      <c r="J21" s="96">
        <f t="shared" si="5"/>
        <v>0</v>
      </c>
      <c r="K21" s="96">
        <f>E21+H21</f>
        <v>0</v>
      </c>
    </row>
    <row r="22" spans="1:11" x14ac:dyDescent="0.3">
      <c r="A22" s="154" t="s">
        <v>91</v>
      </c>
      <c r="B22" s="170" t="s">
        <v>92</v>
      </c>
      <c r="C22" s="103"/>
      <c r="D22" s="103">
        <v>236600</v>
      </c>
      <c r="E22" s="190">
        <f t="shared" si="2"/>
        <v>236600</v>
      </c>
      <c r="F22" s="96"/>
      <c r="G22" s="96"/>
      <c r="H22" s="191">
        <f t="shared" si="3"/>
        <v>0</v>
      </c>
      <c r="I22" s="192">
        <f t="shared" si="5"/>
        <v>0</v>
      </c>
      <c r="J22" s="96">
        <f t="shared" si="5"/>
        <v>236600</v>
      </c>
      <c r="K22" s="96">
        <f>E22+H22</f>
        <v>236600</v>
      </c>
    </row>
    <row r="23" spans="1:11" x14ac:dyDescent="0.3">
      <c r="A23" s="156" t="s">
        <v>359</v>
      </c>
      <c r="B23" s="172" t="s">
        <v>93</v>
      </c>
      <c r="C23" s="103">
        <f>SUM(C20:C22)</f>
        <v>2478144</v>
      </c>
      <c r="D23" s="103">
        <f t="shared" ref="D23:K23" si="6">SUM(D20:D22)</f>
        <v>2714744</v>
      </c>
      <c r="E23" s="190">
        <f t="shared" si="2"/>
        <v>236600</v>
      </c>
      <c r="F23" s="103">
        <f>SUM(F20:F22)</f>
        <v>0</v>
      </c>
      <c r="G23" s="103">
        <f t="shared" si="6"/>
        <v>0</v>
      </c>
      <c r="H23" s="191">
        <f t="shared" si="3"/>
        <v>0</v>
      </c>
      <c r="I23" s="193">
        <f t="shared" si="6"/>
        <v>2478144</v>
      </c>
      <c r="J23" s="103">
        <f t="shared" si="6"/>
        <v>2714744</v>
      </c>
      <c r="K23" s="103">
        <f t="shared" si="6"/>
        <v>236600</v>
      </c>
    </row>
    <row r="24" spans="1:11" x14ac:dyDescent="0.3">
      <c r="A24" s="173" t="s">
        <v>417</v>
      </c>
      <c r="B24" s="174" t="s">
        <v>94</v>
      </c>
      <c r="C24" s="103">
        <f>SUM(C23,C19)</f>
        <v>11688981</v>
      </c>
      <c r="D24" s="103">
        <f t="shared" ref="D24:K24" si="7">SUM(D23,D19)</f>
        <v>14286781</v>
      </c>
      <c r="E24" s="190">
        <f t="shared" si="2"/>
        <v>2597800</v>
      </c>
      <c r="F24" s="103">
        <f>SUM(F23,F19)</f>
        <v>9452275</v>
      </c>
      <c r="G24" s="103">
        <f t="shared" si="7"/>
        <v>9716713</v>
      </c>
      <c r="H24" s="191">
        <f t="shared" si="3"/>
        <v>264438</v>
      </c>
      <c r="I24" s="193">
        <f t="shared" si="7"/>
        <v>21141256</v>
      </c>
      <c r="J24" s="103">
        <f t="shared" si="7"/>
        <v>24003494</v>
      </c>
      <c r="K24" s="103">
        <f t="shared" si="7"/>
        <v>2862238</v>
      </c>
    </row>
    <row r="25" spans="1:11" x14ac:dyDescent="0.3">
      <c r="A25" s="158" t="s">
        <v>388</v>
      </c>
      <c r="B25" s="174" t="s">
        <v>95</v>
      </c>
      <c r="C25" s="103">
        <v>2063426</v>
      </c>
      <c r="D25" s="103">
        <v>2294947</v>
      </c>
      <c r="E25" s="190">
        <f t="shared" si="2"/>
        <v>231521</v>
      </c>
      <c r="F25" s="96">
        <v>1594020</v>
      </c>
      <c r="G25" s="96">
        <v>1594020</v>
      </c>
      <c r="H25" s="191">
        <f t="shared" si="3"/>
        <v>0</v>
      </c>
      <c r="I25" s="192">
        <f t="shared" ref="I25:J28" si="8">F25+C25</f>
        <v>3657446</v>
      </c>
      <c r="J25" s="96">
        <f t="shared" si="8"/>
        <v>3888967</v>
      </c>
      <c r="K25" s="96">
        <f>E25+H25</f>
        <v>231521</v>
      </c>
    </row>
    <row r="26" spans="1:11" x14ac:dyDescent="0.3">
      <c r="A26" s="155" t="s">
        <v>96</v>
      </c>
      <c r="B26" s="170" t="s">
        <v>97</v>
      </c>
      <c r="C26" s="103">
        <v>45000</v>
      </c>
      <c r="D26" s="103">
        <v>45000</v>
      </c>
      <c r="E26" s="190">
        <f t="shared" si="2"/>
        <v>0</v>
      </c>
      <c r="F26" s="96">
        <v>30000</v>
      </c>
      <c r="G26" s="96">
        <v>30000</v>
      </c>
      <c r="H26" s="191">
        <f t="shared" si="3"/>
        <v>0</v>
      </c>
      <c r="I26" s="192">
        <f t="shared" si="8"/>
        <v>75000</v>
      </c>
      <c r="J26" s="96">
        <f t="shared" si="8"/>
        <v>75000</v>
      </c>
      <c r="K26" s="96">
        <f>E26+H26</f>
        <v>0</v>
      </c>
    </row>
    <row r="27" spans="1:11" x14ac:dyDescent="0.3">
      <c r="A27" s="155" t="s">
        <v>98</v>
      </c>
      <c r="B27" s="170" t="s">
        <v>99</v>
      </c>
      <c r="C27" s="103">
        <v>2650000</v>
      </c>
      <c r="D27" s="103">
        <v>2650000</v>
      </c>
      <c r="E27" s="190">
        <f t="shared" si="2"/>
        <v>0</v>
      </c>
      <c r="F27" s="96">
        <v>250000</v>
      </c>
      <c r="G27" s="96">
        <v>90400</v>
      </c>
      <c r="H27" s="191">
        <f t="shared" si="3"/>
        <v>-159600</v>
      </c>
      <c r="I27" s="192">
        <f t="shared" si="8"/>
        <v>2900000</v>
      </c>
      <c r="J27" s="96">
        <f t="shared" si="8"/>
        <v>2740400</v>
      </c>
      <c r="K27" s="96">
        <f>E27+H27</f>
        <v>-159600</v>
      </c>
    </row>
    <row r="28" spans="1:11" x14ac:dyDescent="0.3">
      <c r="A28" s="155" t="s">
        <v>100</v>
      </c>
      <c r="B28" s="170" t="s">
        <v>101</v>
      </c>
      <c r="C28" s="103"/>
      <c r="D28" s="103"/>
      <c r="E28" s="190">
        <f t="shared" si="2"/>
        <v>0</v>
      </c>
      <c r="F28" s="96"/>
      <c r="G28" s="96"/>
      <c r="H28" s="191">
        <f t="shared" si="3"/>
        <v>0</v>
      </c>
      <c r="I28" s="192">
        <f t="shared" si="8"/>
        <v>0</v>
      </c>
      <c r="J28" s="96">
        <f t="shared" si="8"/>
        <v>0</v>
      </c>
      <c r="K28" s="96">
        <f>E28+H28</f>
        <v>0</v>
      </c>
    </row>
    <row r="29" spans="1:11" x14ac:dyDescent="0.3">
      <c r="A29" s="156" t="s">
        <v>360</v>
      </c>
      <c r="B29" s="172" t="s">
        <v>102</v>
      </c>
      <c r="C29" s="103">
        <f>SUM(C26:C28)</f>
        <v>2695000</v>
      </c>
      <c r="D29" s="103">
        <f t="shared" ref="D29:K29" si="9">SUM(D26:D28)</f>
        <v>2695000</v>
      </c>
      <c r="E29" s="190">
        <f t="shared" si="2"/>
        <v>0</v>
      </c>
      <c r="F29" s="103">
        <f>SUM(F26:F28)</f>
        <v>280000</v>
      </c>
      <c r="G29" s="103">
        <v>120400</v>
      </c>
      <c r="H29" s="191">
        <f t="shared" si="3"/>
        <v>-159600</v>
      </c>
      <c r="I29" s="193">
        <f t="shared" si="9"/>
        <v>2975000</v>
      </c>
      <c r="J29" s="103">
        <f t="shared" si="9"/>
        <v>2815400</v>
      </c>
      <c r="K29" s="103">
        <f t="shared" si="9"/>
        <v>-159600</v>
      </c>
    </row>
    <row r="30" spans="1:11" x14ac:dyDescent="0.3">
      <c r="A30" s="155" t="s">
        <v>103</v>
      </c>
      <c r="B30" s="170" t="s">
        <v>104</v>
      </c>
      <c r="C30" s="103">
        <v>300000</v>
      </c>
      <c r="D30" s="103">
        <v>300000</v>
      </c>
      <c r="E30" s="190">
        <f t="shared" si="2"/>
        <v>0</v>
      </c>
      <c r="F30" s="96">
        <v>30000</v>
      </c>
      <c r="G30" s="96">
        <v>30000</v>
      </c>
      <c r="H30" s="191">
        <f t="shared" si="3"/>
        <v>0</v>
      </c>
      <c r="I30" s="192">
        <f>F30+C30</f>
        <v>330000</v>
      </c>
      <c r="J30" s="96">
        <f>G30+D30</f>
        <v>330000</v>
      </c>
      <c r="K30" s="96">
        <f>E30+H30</f>
        <v>0</v>
      </c>
    </row>
    <row r="31" spans="1:11" x14ac:dyDescent="0.3">
      <c r="A31" s="155" t="s">
        <v>105</v>
      </c>
      <c r="B31" s="170" t="s">
        <v>106</v>
      </c>
      <c r="C31" s="103">
        <v>100000</v>
      </c>
      <c r="D31" s="103">
        <v>100000</v>
      </c>
      <c r="E31" s="190">
        <f t="shared" si="2"/>
        <v>0</v>
      </c>
      <c r="F31" s="96"/>
      <c r="G31" s="96"/>
      <c r="H31" s="191">
        <f t="shared" si="3"/>
        <v>0</v>
      </c>
      <c r="I31" s="192">
        <f>F31+C31</f>
        <v>100000</v>
      </c>
      <c r="J31" s="96">
        <f>G31+D31</f>
        <v>100000</v>
      </c>
      <c r="K31" s="96">
        <f>E31+H31</f>
        <v>0</v>
      </c>
    </row>
    <row r="32" spans="1:11" ht="15" customHeight="1" x14ac:dyDescent="0.3">
      <c r="A32" s="156" t="s">
        <v>418</v>
      </c>
      <c r="B32" s="172" t="s">
        <v>107</v>
      </c>
      <c r="C32" s="103">
        <f>SUM(C30:C31)</f>
        <v>400000</v>
      </c>
      <c r="D32" s="103">
        <f t="shared" ref="D32:K32" si="10">SUM(D30:D31)</f>
        <v>400000</v>
      </c>
      <c r="E32" s="190">
        <f t="shared" si="2"/>
        <v>0</v>
      </c>
      <c r="F32" s="103">
        <f>SUM(F30:F31)</f>
        <v>30000</v>
      </c>
      <c r="G32" s="103">
        <f t="shared" si="10"/>
        <v>30000</v>
      </c>
      <c r="H32" s="191">
        <f t="shared" si="3"/>
        <v>0</v>
      </c>
      <c r="I32" s="193">
        <f t="shared" si="10"/>
        <v>430000</v>
      </c>
      <c r="J32" s="103">
        <f t="shared" si="10"/>
        <v>430000</v>
      </c>
      <c r="K32" s="103">
        <f t="shared" si="10"/>
        <v>0</v>
      </c>
    </row>
    <row r="33" spans="1:11" x14ac:dyDescent="0.3">
      <c r="A33" s="155" t="s">
        <v>108</v>
      </c>
      <c r="B33" s="170" t="s">
        <v>109</v>
      </c>
      <c r="C33" s="103">
        <v>2200000</v>
      </c>
      <c r="D33" s="103">
        <v>2799561</v>
      </c>
      <c r="E33" s="190">
        <f t="shared" si="2"/>
        <v>599561</v>
      </c>
      <c r="F33" s="96">
        <v>620000</v>
      </c>
      <c r="G33" s="96">
        <v>508338</v>
      </c>
      <c r="H33" s="191">
        <f t="shared" si="3"/>
        <v>-111662</v>
      </c>
      <c r="I33" s="192">
        <f t="shared" ref="I33:J39" si="11">F33+C33</f>
        <v>2820000</v>
      </c>
      <c r="J33" s="96">
        <f t="shared" si="11"/>
        <v>3307899</v>
      </c>
      <c r="K33" s="96">
        <f t="shared" ref="K33:K39" si="12">E33+H33</f>
        <v>487899</v>
      </c>
    </row>
    <row r="34" spans="1:11" x14ac:dyDescent="0.3">
      <c r="A34" s="155" t="s">
        <v>110</v>
      </c>
      <c r="B34" s="170" t="s">
        <v>111</v>
      </c>
      <c r="C34" s="103">
        <v>2178540</v>
      </c>
      <c r="D34" s="103">
        <v>2178540</v>
      </c>
      <c r="E34" s="190">
        <f t="shared" si="2"/>
        <v>0</v>
      </c>
      <c r="F34" s="96">
        <v>3307685</v>
      </c>
      <c r="G34" s="96">
        <v>3307685</v>
      </c>
      <c r="H34" s="191">
        <f t="shared" si="3"/>
        <v>0</v>
      </c>
      <c r="I34" s="192">
        <f t="shared" si="11"/>
        <v>5486225</v>
      </c>
      <c r="J34" s="96">
        <f t="shared" si="11"/>
        <v>5486225</v>
      </c>
      <c r="K34" s="96">
        <f t="shared" si="12"/>
        <v>0</v>
      </c>
    </row>
    <row r="35" spans="1:11" x14ac:dyDescent="0.3">
      <c r="A35" s="155" t="s">
        <v>389</v>
      </c>
      <c r="B35" s="170" t="s">
        <v>112</v>
      </c>
      <c r="C35" s="103"/>
      <c r="D35" s="103"/>
      <c r="E35" s="190">
        <f t="shared" si="2"/>
        <v>0</v>
      </c>
      <c r="F35" s="96"/>
      <c r="G35" s="96"/>
      <c r="H35" s="191">
        <f t="shared" si="3"/>
        <v>0</v>
      </c>
      <c r="I35" s="192">
        <f t="shared" si="11"/>
        <v>0</v>
      </c>
      <c r="J35" s="96">
        <f t="shared" si="11"/>
        <v>0</v>
      </c>
      <c r="K35" s="96">
        <f t="shared" si="12"/>
        <v>0</v>
      </c>
    </row>
    <row r="36" spans="1:11" x14ac:dyDescent="0.3">
      <c r="A36" s="155" t="s">
        <v>113</v>
      </c>
      <c r="B36" s="170" t="s">
        <v>114</v>
      </c>
      <c r="C36" s="103">
        <v>60000</v>
      </c>
      <c r="D36" s="103">
        <v>60000</v>
      </c>
      <c r="E36" s="190">
        <f t="shared" si="2"/>
        <v>0</v>
      </c>
      <c r="F36" s="96"/>
      <c r="G36" s="96"/>
      <c r="H36" s="191">
        <f t="shared" si="3"/>
        <v>0</v>
      </c>
      <c r="I36" s="192">
        <f t="shared" si="11"/>
        <v>60000</v>
      </c>
      <c r="J36" s="96">
        <f t="shared" si="11"/>
        <v>60000</v>
      </c>
      <c r="K36" s="96">
        <f t="shared" si="12"/>
        <v>0</v>
      </c>
    </row>
    <row r="37" spans="1:11" x14ac:dyDescent="0.3">
      <c r="A37" s="10" t="s">
        <v>390</v>
      </c>
      <c r="B37" s="170" t="s">
        <v>115</v>
      </c>
      <c r="C37" s="103"/>
      <c r="D37" s="103"/>
      <c r="E37" s="190">
        <f t="shared" si="2"/>
        <v>0</v>
      </c>
      <c r="F37" s="96"/>
      <c r="G37" s="96"/>
      <c r="H37" s="191">
        <f t="shared" si="3"/>
        <v>0</v>
      </c>
      <c r="I37" s="192">
        <f t="shared" si="11"/>
        <v>0</v>
      </c>
      <c r="J37" s="96">
        <f t="shared" si="11"/>
        <v>0</v>
      </c>
      <c r="K37" s="96">
        <f t="shared" si="12"/>
        <v>0</v>
      </c>
    </row>
    <row r="38" spans="1:11" x14ac:dyDescent="0.3">
      <c r="A38" s="154" t="s">
        <v>116</v>
      </c>
      <c r="B38" s="170" t="s">
        <v>117</v>
      </c>
      <c r="C38" s="103">
        <v>300000</v>
      </c>
      <c r="D38" s="103">
        <v>300000</v>
      </c>
      <c r="E38" s="190">
        <f t="shared" si="2"/>
        <v>0</v>
      </c>
      <c r="F38" s="96"/>
      <c r="G38" s="96"/>
      <c r="H38" s="191">
        <f t="shared" si="3"/>
        <v>0</v>
      </c>
      <c r="I38" s="192">
        <f t="shared" si="11"/>
        <v>300000</v>
      </c>
      <c r="J38" s="96">
        <f t="shared" si="11"/>
        <v>300000</v>
      </c>
      <c r="K38" s="96">
        <f t="shared" si="12"/>
        <v>0</v>
      </c>
    </row>
    <row r="39" spans="1:11" x14ac:dyDescent="0.3">
      <c r="A39" s="155" t="s">
        <v>391</v>
      </c>
      <c r="B39" s="170" t="s">
        <v>118</v>
      </c>
      <c r="C39" s="103">
        <v>5000000</v>
      </c>
      <c r="D39" s="103">
        <v>5000000</v>
      </c>
      <c r="E39" s="190">
        <f t="shared" si="2"/>
        <v>0</v>
      </c>
      <c r="F39" s="96">
        <v>150000</v>
      </c>
      <c r="G39" s="96">
        <v>150000</v>
      </c>
      <c r="H39" s="191">
        <f t="shared" si="3"/>
        <v>0</v>
      </c>
      <c r="I39" s="192">
        <f t="shared" si="11"/>
        <v>5150000</v>
      </c>
      <c r="J39" s="96">
        <f t="shared" si="11"/>
        <v>5150000</v>
      </c>
      <c r="K39" s="96">
        <f t="shared" si="12"/>
        <v>0</v>
      </c>
    </row>
    <row r="40" spans="1:11" x14ac:dyDescent="0.3">
      <c r="A40" s="156" t="s">
        <v>361</v>
      </c>
      <c r="B40" s="172" t="s">
        <v>119</v>
      </c>
      <c r="C40" s="103">
        <f>SUM(C33:C39)</f>
        <v>9738540</v>
      </c>
      <c r="D40" s="103">
        <f t="shared" ref="D40:K40" si="13">SUM(D33:D39)</f>
        <v>10338101</v>
      </c>
      <c r="E40" s="190">
        <f t="shared" si="2"/>
        <v>599561</v>
      </c>
      <c r="F40" s="103">
        <f>SUM(F33:F39)</f>
        <v>4077685</v>
      </c>
      <c r="G40" s="103">
        <f t="shared" si="13"/>
        <v>3966023</v>
      </c>
      <c r="H40" s="191">
        <f t="shared" si="3"/>
        <v>-111662</v>
      </c>
      <c r="I40" s="193">
        <f t="shared" si="13"/>
        <v>13816225</v>
      </c>
      <c r="J40" s="103">
        <f t="shared" si="13"/>
        <v>14304124</v>
      </c>
      <c r="K40" s="103">
        <f t="shared" si="13"/>
        <v>487899</v>
      </c>
    </row>
    <row r="41" spans="1:11" x14ac:dyDescent="0.3">
      <c r="A41" s="155" t="s">
        <v>120</v>
      </c>
      <c r="B41" s="170" t="s">
        <v>121</v>
      </c>
      <c r="C41" s="103"/>
      <c r="D41" s="103"/>
      <c r="E41" s="190">
        <f t="shared" si="2"/>
        <v>0</v>
      </c>
      <c r="F41" s="96"/>
      <c r="G41" s="96"/>
      <c r="H41" s="191">
        <f t="shared" si="3"/>
        <v>0</v>
      </c>
      <c r="I41" s="192">
        <f>F41+C41</f>
        <v>0</v>
      </c>
      <c r="J41" s="96">
        <f>G41+D41</f>
        <v>0</v>
      </c>
      <c r="K41" s="96">
        <f>E41+H41</f>
        <v>0</v>
      </c>
    </row>
    <row r="42" spans="1:11" x14ac:dyDescent="0.3">
      <c r="A42" s="155" t="s">
        <v>122</v>
      </c>
      <c r="B42" s="170" t="s">
        <v>123</v>
      </c>
      <c r="C42" s="103"/>
      <c r="D42" s="103"/>
      <c r="E42" s="190">
        <f t="shared" si="2"/>
        <v>0</v>
      </c>
      <c r="F42" s="96"/>
      <c r="G42" s="96"/>
      <c r="H42" s="191">
        <f t="shared" si="3"/>
        <v>0</v>
      </c>
      <c r="I42" s="192">
        <f>F42+C42</f>
        <v>0</v>
      </c>
      <c r="J42" s="96">
        <f>G42+D42</f>
        <v>0</v>
      </c>
      <c r="K42" s="96">
        <f>E42+H42</f>
        <v>0</v>
      </c>
    </row>
    <row r="43" spans="1:11" x14ac:dyDescent="0.3">
      <c r="A43" s="156" t="s">
        <v>362</v>
      </c>
      <c r="B43" s="172" t="s">
        <v>124</v>
      </c>
      <c r="C43" s="103">
        <f>SUM(C41:C42)</f>
        <v>0</v>
      </c>
      <c r="D43" s="103">
        <f t="shared" ref="D43:K43" si="14">SUM(D41:D42)</f>
        <v>0</v>
      </c>
      <c r="E43" s="190">
        <f t="shared" si="2"/>
        <v>0</v>
      </c>
      <c r="F43" s="103">
        <f>SUM(F41:F42)</f>
        <v>0</v>
      </c>
      <c r="G43" s="103">
        <f t="shared" si="14"/>
        <v>0</v>
      </c>
      <c r="H43" s="191">
        <f t="shared" si="3"/>
        <v>0</v>
      </c>
      <c r="I43" s="193">
        <f t="shared" si="14"/>
        <v>0</v>
      </c>
      <c r="J43" s="103">
        <f t="shared" si="14"/>
        <v>0</v>
      </c>
      <c r="K43" s="103">
        <f t="shared" si="14"/>
        <v>0</v>
      </c>
    </row>
    <row r="44" spans="1:11" x14ac:dyDescent="0.3">
      <c r="A44" s="155" t="s">
        <v>125</v>
      </c>
      <c r="B44" s="170" t="s">
        <v>126</v>
      </c>
      <c r="C44" s="103">
        <v>3400000</v>
      </c>
      <c r="D44" s="103">
        <v>3400000</v>
      </c>
      <c r="E44" s="190">
        <f t="shared" si="2"/>
        <v>0</v>
      </c>
      <c r="F44" s="96">
        <v>1100000</v>
      </c>
      <c r="G44" s="96">
        <v>1100000</v>
      </c>
      <c r="H44" s="191">
        <f t="shared" si="3"/>
        <v>0</v>
      </c>
      <c r="I44" s="192">
        <f t="shared" ref="I44:J48" si="15">F44+C44</f>
        <v>4500000</v>
      </c>
      <c r="J44" s="96">
        <f t="shared" si="15"/>
        <v>4500000</v>
      </c>
      <c r="K44" s="96">
        <f>E44+H44</f>
        <v>0</v>
      </c>
    </row>
    <row r="45" spans="1:11" x14ac:dyDescent="0.3">
      <c r="A45" s="155" t="s">
        <v>127</v>
      </c>
      <c r="B45" s="170" t="s">
        <v>128</v>
      </c>
      <c r="C45" s="103"/>
      <c r="D45" s="103"/>
      <c r="E45" s="190">
        <f t="shared" si="2"/>
        <v>0</v>
      </c>
      <c r="F45" s="96"/>
      <c r="G45" s="96"/>
      <c r="H45" s="191">
        <f t="shared" si="3"/>
        <v>0</v>
      </c>
      <c r="I45" s="192">
        <f t="shared" si="15"/>
        <v>0</v>
      </c>
      <c r="J45" s="96">
        <f t="shared" si="15"/>
        <v>0</v>
      </c>
      <c r="K45" s="96">
        <f>E45+H45</f>
        <v>0</v>
      </c>
    </row>
    <row r="46" spans="1:11" x14ac:dyDescent="0.3">
      <c r="A46" s="155" t="s">
        <v>392</v>
      </c>
      <c r="B46" s="170" t="s">
        <v>129</v>
      </c>
      <c r="C46" s="103">
        <v>635000</v>
      </c>
      <c r="D46" s="103">
        <v>693123</v>
      </c>
      <c r="E46" s="190">
        <f t="shared" si="2"/>
        <v>58123</v>
      </c>
      <c r="F46" s="96"/>
      <c r="G46" s="96"/>
      <c r="H46" s="191">
        <f t="shared" si="3"/>
        <v>0</v>
      </c>
      <c r="I46" s="192">
        <f t="shared" si="15"/>
        <v>635000</v>
      </c>
      <c r="J46" s="96">
        <f t="shared" si="15"/>
        <v>693123</v>
      </c>
      <c r="K46" s="96">
        <f>E46+H46</f>
        <v>58123</v>
      </c>
    </row>
    <row r="47" spans="1:11" x14ac:dyDescent="0.3">
      <c r="A47" s="155" t="s">
        <v>393</v>
      </c>
      <c r="B47" s="170" t="s">
        <v>130</v>
      </c>
      <c r="C47" s="103"/>
      <c r="D47" s="103"/>
      <c r="E47" s="190">
        <f t="shared" si="2"/>
        <v>0</v>
      </c>
      <c r="F47" s="96"/>
      <c r="G47" s="96"/>
      <c r="H47" s="191">
        <f t="shared" si="3"/>
        <v>0</v>
      </c>
      <c r="I47" s="192">
        <f t="shared" si="15"/>
        <v>0</v>
      </c>
      <c r="J47" s="96">
        <f t="shared" si="15"/>
        <v>0</v>
      </c>
      <c r="K47" s="96">
        <f>E47+H47</f>
        <v>0</v>
      </c>
    </row>
    <row r="48" spans="1:11" x14ac:dyDescent="0.3">
      <c r="A48" s="155" t="s">
        <v>131</v>
      </c>
      <c r="B48" s="170" t="s">
        <v>132</v>
      </c>
      <c r="C48" s="103">
        <v>250000</v>
      </c>
      <c r="D48" s="103">
        <v>250000</v>
      </c>
      <c r="E48" s="190">
        <f t="shared" si="2"/>
        <v>0</v>
      </c>
      <c r="F48" s="96">
        <v>100</v>
      </c>
      <c r="G48" s="96">
        <v>100</v>
      </c>
      <c r="H48" s="191">
        <f t="shared" si="3"/>
        <v>0</v>
      </c>
      <c r="I48" s="192">
        <f t="shared" si="15"/>
        <v>250100</v>
      </c>
      <c r="J48" s="96">
        <f t="shared" si="15"/>
        <v>250100</v>
      </c>
      <c r="K48" s="96">
        <f>E48+H48</f>
        <v>0</v>
      </c>
    </row>
    <row r="49" spans="1:11" x14ac:dyDescent="0.3">
      <c r="A49" s="156" t="s">
        <v>363</v>
      </c>
      <c r="B49" s="172" t="s">
        <v>133</v>
      </c>
      <c r="C49" s="103">
        <f>SUM(C44:C48)</f>
        <v>4285000</v>
      </c>
      <c r="D49" s="103">
        <f t="shared" ref="D49:K49" si="16">SUM(D44:D48)</f>
        <v>4343123</v>
      </c>
      <c r="E49" s="190">
        <f t="shared" si="2"/>
        <v>58123</v>
      </c>
      <c r="F49" s="103">
        <f>SUM(F44:F48)</f>
        <v>1100100</v>
      </c>
      <c r="G49" s="103">
        <f t="shared" si="16"/>
        <v>1100100</v>
      </c>
      <c r="H49" s="191">
        <f t="shared" si="3"/>
        <v>0</v>
      </c>
      <c r="I49" s="193">
        <f t="shared" si="16"/>
        <v>5385100</v>
      </c>
      <c r="J49" s="103">
        <f t="shared" si="16"/>
        <v>5443223</v>
      </c>
      <c r="K49" s="103">
        <f t="shared" si="16"/>
        <v>58123</v>
      </c>
    </row>
    <row r="50" spans="1:11" x14ac:dyDescent="0.3">
      <c r="A50" s="158" t="s">
        <v>364</v>
      </c>
      <c r="B50" s="174" t="s">
        <v>134</v>
      </c>
      <c r="C50" s="103">
        <f>SUM(C49,C43,C40,C32,C29)</f>
        <v>17118540</v>
      </c>
      <c r="D50" s="103">
        <f t="shared" ref="D50:K50" si="17">SUM(D49,D43,D40,D32,D29)</f>
        <v>17776224</v>
      </c>
      <c r="E50" s="190">
        <f t="shared" si="2"/>
        <v>657684</v>
      </c>
      <c r="F50" s="103">
        <f>SUM(F49,F43,F40,F32,F29)</f>
        <v>5487785</v>
      </c>
      <c r="G50" s="103">
        <f t="shared" si="17"/>
        <v>5216523</v>
      </c>
      <c r="H50" s="191">
        <f t="shared" si="3"/>
        <v>-271262</v>
      </c>
      <c r="I50" s="193">
        <f t="shared" si="17"/>
        <v>22606325</v>
      </c>
      <c r="J50" s="103">
        <f t="shared" si="17"/>
        <v>22992747</v>
      </c>
      <c r="K50" s="103">
        <f t="shared" si="17"/>
        <v>386422</v>
      </c>
    </row>
    <row r="51" spans="1:11" x14ac:dyDescent="0.3">
      <c r="A51" s="160" t="s">
        <v>135</v>
      </c>
      <c r="B51" s="170" t="s">
        <v>136</v>
      </c>
      <c r="C51" s="103"/>
      <c r="D51" s="103"/>
      <c r="E51" s="190">
        <f t="shared" si="2"/>
        <v>0</v>
      </c>
      <c r="F51" s="96"/>
      <c r="G51" s="96"/>
      <c r="H51" s="191">
        <f t="shared" si="3"/>
        <v>0</v>
      </c>
      <c r="I51" s="192">
        <f t="shared" ref="I51:J58" si="18">F51+C51</f>
        <v>0</v>
      </c>
      <c r="J51" s="96">
        <f t="shared" si="18"/>
        <v>0</v>
      </c>
      <c r="K51" s="96">
        <f t="shared" ref="K51:K58" si="19">E51+H51</f>
        <v>0</v>
      </c>
    </row>
    <row r="52" spans="1:11" x14ac:dyDescent="0.3">
      <c r="A52" s="160" t="s">
        <v>365</v>
      </c>
      <c r="B52" s="170" t="s">
        <v>137</v>
      </c>
      <c r="C52" s="103"/>
      <c r="D52" s="103"/>
      <c r="E52" s="190">
        <f t="shared" si="2"/>
        <v>0</v>
      </c>
      <c r="F52" s="96"/>
      <c r="G52" s="96"/>
      <c r="H52" s="191">
        <f t="shared" si="3"/>
        <v>0</v>
      </c>
      <c r="I52" s="192">
        <f t="shared" si="18"/>
        <v>0</v>
      </c>
      <c r="J52" s="96">
        <f t="shared" si="18"/>
        <v>0</v>
      </c>
      <c r="K52" s="96">
        <f t="shared" si="19"/>
        <v>0</v>
      </c>
    </row>
    <row r="53" spans="1:11" x14ac:dyDescent="0.3">
      <c r="A53" s="16" t="s">
        <v>394</v>
      </c>
      <c r="B53" s="170" t="s">
        <v>138</v>
      </c>
      <c r="C53" s="103"/>
      <c r="D53" s="103"/>
      <c r="E53" s="190">
        <f t="shared" si="2"/>
        <v>0</v>
      </c>
      <c r="F53" s="96"/>
      <c r="G53" s="96"/>
      <c r="H53" s="191">
        <f t="shared" si="3"/>
        <v>0</v>
      </c>
      <c r="I53" s="192">
        <f t="shared" si="18"/>
        <v>0</v>
      </c>
      <c r="J53" s="96">
        <f t="shared" si="18"/>
        <v>0</v>
      </c>
      <c r="K53" s="96">
        <f t="shared" si="19"/>
        <v>0</v>
      </c>
    </row>
    <row r="54" spans="1:11" x14ac:dyDescent="0.3">
      <c r="A54" s="16" t="s">
        <v>395</v>
      </c>
      <c r="B54" s="170" t="s">
        <v>139</v>
      </c>
      <c r="C54" s="103"/>
      <c r="D54" s="103">
        <v>183555</v>
      </c>
      <c r="E54" s="190">
        <f t="shared" si="2"/>
        <v>183555</v>
      </c>
      <c r="F54" s="96"/>
      <c r="G54" s="96"/>
      <c r="H54" s="191">
        <f t="shared" si="3"/>
        <v>0</v>
      </c>
      <c r="I54" s="192">
        <f t="shared" si="18"/>
        <v>0</v>
      </c>
      <c r="J54" s="96">
        <f t="shared" si="18"/>
        <v>183555</v>
      </c>
      <c r="K54" s="96">
        <f t="shared" si="19"/>
        <v>183555</v>
      </c>
    </row>
    <row r="55" spans="1:11" x14ac:dyDescent="0.3">
      <c r="A55" s="16" t="s">
        <v>396</v>
      </c>
      <c r="B55" s="170" t="s">
        <v>140</v>
      </c>
      <c r="C55" s="103"/>
      <c r="D55" s="103"/>
      <c r="E55" s="190">
        <f t="shared" si="2"/>
        <v>0</v>
      </c>
      <c r="F55" s="96"/>
      <c r="G55" s="96"/>
      <c r="H55" s="191">
        <f t="shared" si="3"/>
        <v>0</v>
      </c>
      <c r="I55" s="192">
        <f t="shared" si="18"/>
        <v>0</v>
      </c>
      <c r="J55" s="96">
        <f t="shared" si="18"/>
        <v>0</v>
      </c>
      <c r="K55" s="96">
        <f t="shared" si="19"/>
        <v>0</v>
      </c>
    </row>
    <row r="56" spans="1:11" x14ac:dyDescent="0.3">
      <c r="A56" s="160" t="s">
        <v>397</v>
      </c>
      <c r="B56" s="170" t="s">
        <v>141</v>
      </c>
      <c r="C56" s="103"/>
      <c r="D56" s="103"/>
      <c r="E56" s="190">
        <f t="shared" si="2"/>
        <v>0</v>
      </c>
      <c r="F56" s="96"/>
      <c r="G56" s="96"/>
      <c r="H56" s="191">
        <f t="shared" si="3"/>
        <v>0</v>
      </c>
      <c r="I56" s="192">
        <f t="shared" si="18"/>
        <v>0</v>
      </c>
      <c r="J56" s="96">
        <f t="shared" si="18"/>
        <v>0</v>
      </c>
      <c r="K56" s="96">
        <f t="shared" si="19"/>
        <v>0</v>
      </c>
    </row>
    <row r="57" spans="1:11" x14ac:dyDescent="0.3">
      <c r="A57" s="160" t="s">
        <v>398</v>
      </c>
      <c r="B57" s="170" t="s">
        <v>142</v>
      </c>
      <c r="C57" s="103"/>
      <c r="D57" s="103"/>
      <c r="E57" s="190">
        <f t="shared" si="2"/>
        <v>0</v>
      </c>
      <c r="F57" s="96"/>
      <c r="G57" s="96"/>
      <c r="H57" s="191">
        <f t="shared" si="3"/>
        <v>0</v>
      </c>
      <c r="I57" s="192">
        <f t="shared" si="18"/>
        <v>0</v>
      </c>
      <c r="J57" s="96">
        <f t="shared" si="18"/>
        <v>0</v>
      </c>
      <c r="K57" s="96">
        <f t="shared" si="19"/>
        <v>0</v>
      </c>
    </row>
    <row r="58" spans="1:11" x14ac:dyDescent="0.3">
      <c r="A58" s="160" t="s">
        <v>399</v>
      </c>
      <c r="B58" s="170" t="s">
        <v>143</v>
      </c>
      <c r="C58" s="103">
        <v>3274000</v>
      </c>
      <c r="D58" s="103">
        <v>3274000</v>
      </c>
      <c r="E58" s="190">
        <f t="shared" si="2"/>
        <v>0</v>
      </c>
      <c r="F58" s="96"/>
      <c r="G58" s="96"/>
      <c r="H58" s="191">
        <f t="shared" si="3"/>
        <v>0</v>
      </c>
      <c r="I58" s="192">
        <f t="shared" si="18"/>
        <v>3274000</v>
      </c>
      <c r="J58" s="96">
        <f t="shared" si="18"/>
        <v>3274000</v>
      </c>
      <c r="K58" s="96">
        <f t="shared" si="19"/>
        <v>0</v>
      </c>
    </row>
    <row r="59" spans="1:11" x14ac:dyDescent="0.3">
      <c r="A59" s="161" t="s">
        <v>366</v>
      </c>
      <c r="B59" s="174" t="s">
        <v>144</v>
      </c>
      <c r="C59" s="103">
        <f>SUM(C51:C58)</f>
        <v>3274000</v>
      </c>
      <c r="D59" s="103">
        <f t="shared" ref="D59:K59" si="20">SUM(D51:D58)</f>
        <v>3457555</v>
      </c>
      <c r="E59" s="190">
        <f t="shared" si="2"/>
        <v>183555</v>
      </c>
      <c r="F59" s="103">
        <f>SUM(F51:F58)</f>
        <v>0</v>
      </c>
      <c r="G59" s="103">
        <f t="shared" si="20"/>
        <v>0</v>
      </c>
      <c r="H59" s="191">
        <f t="shared" si="3"/>
        <v>0</v>
      </c>
      <c r="I59" s="193">
        <f t="shared" si="20"/>
        <v>3274000</v>
      </c>
      <c r="J59" s="103">
        <f t="shared" si="20"/>
        <v>3457555</v>
      </c>
      <c r="K59" s="103">
        <f t="shared" si="20"/>
        <v>183555</v>
      </c>
    </row>
    <row r="60" spans="1:11" x14ac:dyDescent="0.3">
      <c r="A60" s="175" t="s">
        <v>400</v>
      </c>
      <c r="B60" s="170" t="s">
        <v>145</v>
      </c>
      <c r="C60" s="103"/>
      <c r="D60" s="103"/>
      <c r="E60" s="190">
        <f t="shared" si="2"/>
        <v>0</v>
      </c>
      <c r="F60" s="96"/>
      <c r="G60" s="96"/>
      <c r="H60" s="191">
        <f t="shared" si="3"/>
        <v>0</v>
      </c>
      <c r="I60" s="192">
        <f t="shared" ref="I60:J72" si="21">F60+C60</f>
        <v>0</v>
      </c>
      <c r="J60" s="96">
        <f t="shared" si="21"/>
        <v>0</v>
      </c>
      <c r="K60" s="96">
        <f t="shared" ref="K60:K72" si="22">E60+H60</f>
        <v>0</v>
      </c>
    </row>
    <row r="61" spans="1:11" x14ac:dyDescent="0.3">
      <c r="A61" s="175" t="s">
        <v>146</v>
      </c>
      <c r="B61" s="170" t="s">
        <v>147</v>
      </c>
      <c r="C61" s="103">
        <v>288302</v>
      </c>
      <c r="D61" s="103">
        <v>1326389</v>
      </c>
      <c r="E61" s="190">
        <f t="shared" si="2"/>
        <v>1038087</v>
      </c>
      <c r="F61" s="96"/>
      <c r="G61" s="96"/>
      <c r="H61" s="191">
        <f t="shared" si="3"/>
        <v>0</v>
      </c>
      <c r="I61" s="192">
        <f t="shared" si="21"/>
        <v>288302</v>
      </c>
      <c r="J61" s="96">
        <f t="shared" si="21"/>
        <v>1326389</v>
      </c>
      <c r="K61" s="96">
        <f t="shared" si="22"/>
        <v>1038087</v>
      </c>
    </row>
    <row r="62" spans="1:11" x14ac:dyDescent="0.3">
      <c r="A62" s="175" t="s">
        <v>148</v>
      </c>
      <c r="B62" s="170" t="s">
        <v>149</v>
      </c>
      <c r="C62" s="103"/>
      <c r="D62" s="103"/>
      <c r="E62" s="190">
        <f t="shared" si="2"/>
        <v>0</v>
      </c>
      <c r="F62" s="96"/>
      <c r="G62" s="96"/>
      <c r="H62" s="191">
        <f t="shared" si="3"/>
        <v>0</v>
      </c>
      <c r="I62" s="192">
        <f t="shared" si="21"/>
        <v>0</v>
      </c>
      <c r="J62" s="96">
        <f t="shared" si="21"/>
        <v>0</v>
      </c>
      <c r="K62" s="96">
        <f t="shared" si="22"/>
        <v>0</v>
      </c>
    </row>
    <row r="63" spans="1:11" x14ac:dyDescent="0.3">
      <c r="A63" s="175" t="s">
        <v>367</v>
      </c>
      <c r="B63" s="170" t="s">
        <v>150</v>
      </c>
      <c r="C63" s="103"/>
      <c r="D63" s="103"/>
      <c r="E63" s="190">
        <f t="shared" si="2"/>
        <v>0</v>
      </c>
      <c r="F63" s="96"/>
      <c r="G63" s="96"/>
      <c r="H63" s="191">
        <f t="shared" si="3"/>
        <v>0</v>
      </c>
      <c r="I63" s="192">
        <f t="shared" si="21"/>
        <v>0</v>
      </c>
      <c r="J63" s="96">
        <f t="shared" si="21"/>
        <v>0</v>
      </c>
      <c r="K63" s="96">
        <f t="shared" si="22"/>
        <v>0</v>
      </c>
    </row>
    <row r="64" spans="1:11" x14ac:dyDescent="0.3">
      <c r="A64" s="175" t="s">
        <v>401</v>
      </c>
      <c r="B64" s="170" t="s">
        <v>151</v>
      </c>
      <c r="C64" s="103"/>
      <c r="D64" s="103"/>
      <c r="E64" s="190">
        <f t="shared" si="2"/>
        <v>0</v>
      </c>
      <c r="F64" s="96"/>
      <c r="G64" s="96"/>
      <c r="H64" s="191">
        <f t="shared" si="3"/>
        <v>0</v>
      </c>
      <c r="I64" s="192">
        <f t="shared" si="21"/>
        <v>0</v>
      </c>
      <c r="J64" s="96">
        <f t="shared" si="21"/>
        <v>0</v>
      </c>
      <c r="K64" s="96">
        <f t="shared" si="22"/>
        <v>0</v>
      </c>
    </row>
    <row r="65" spans="1:11" x14ac:dyDescent="0.3">
      <c r="A65" s="175" t="s">
        <v>369</v>
      </c>
      <c r="B65" s="170" t="s">
        <v>152</v>
      </c>
      <c r="C65" s="103">
        <v>1614600</v>
      </c>
      <c r="D65" s="103">
        <v>1614600</v>
      </c>
      <c r="E65" s="190">
        <f t="shared" si="2"/>
        <v>0</v>
      </c>
      <c r="F65" s="96"/>
      <c r="G65" s="96"/>
      <c r="H65" s="191">
        <f t="shared" si="3"/>
        <v>0</v>
      </c>
      <c r="I65" s="192">
        <f t="shared" si="21"/>
        <v>1614600</v>
      </c>
      <c r="J65" s="96">
        <f t="shared" si="21"/>
        <v>1614600</v>
      </c>
      <c r="K65" s="96">
        <f t="shared" si="22"/>
        <v>0</v>
      </c>
    </row>
    <row r="66" spans="1:11" x14ac:dyDescent="0.3">
      <c r="A66" s="175" t="s">
        <v>402</v>
      </c>
      <c r="B66" s="170" t="s">
        <v>153</v>
      </c>
      <c r="C66" s="103"/>
      <c r="D66" s="103"/>
      <c r="E66" s="190">
        <f t="shared" si="2"/>
        <v>0</v>
      </c>
      <c r="F66" s="96"/>
      <c r="G66" s="96"/>
      <c r="H66" s="191">
        <f t="shared" si="3"/>
        <v>0</v>
      </c>
      <c r="I66" s="192">
        <f t="shared" si="21"/>
        <v>0</v>
      </c>
      <c r="J66" s="96">
        <f t="shared" si="21"/>
        <v>0</v>
      </c>
      <c r="K66" s="96">
        <f t="shared" si="22"/>
        <v>0</v>
      </c>
    </row>
    <row r="67" spans="1:11" x14ac:dyDescent="0.3">
      <c r="A67" s="175" t="s">
        <v>403</v>
      </c>
      <c r="B67" s="170" t="s">
        <v>154</v>
      </c>
      <c r="C67" s="103"/>
      <c r="D67" s="103"/>
      <c r="E67" s="190">
        <f t="shared" si="2"/>
        <v>0</v>
      </c>
      <c r="F67" s="96"/>
      <c r="G67" s="96"/>
      <c r="H67" s="191">
        <f t="shared" si="3"/>
        <v>0</v>
      </c>
      <c r="I67" s="192">
        <f t="shared" si="21"/>
        <v>0</v>
      </c>
      <c r="J67" s="96">
        <f t="shared" si="21"/>
        <v>0</v>
      </c>
      <c r="K67" s="96">
        <f t="shared" si="22"/>
        <v>0</v>
      </c>
    </row>
    <row r="68" spans="1:11" x14ac:dyDescent="0.3">
      <c r="A68" s="175" t="s">
        <v>155</v>
      </c>
      <c r="B68" s="170" t="s">
        <v>156</v>
      </c>
      <c r="C68" s="103"/>
      <c r="D68" s="103"/>
      <c r="E68" s="190">
        <f t="shared" si="2"/>
        <v>0</v>
      </c>
      <c r="F68" s="96"/>
      <c r="G68" s="96"/>
      <c r="H68" s="191">
        <f t="shared" si="3"/>
        <v>0</v>
      </c>
      <c r="I68" s="192">
        <f t="shared" si="21"/>
        <v>0</v>
      </c>
      <c r="J68" s="96">
        <f t="shared" si="21"/>
        <v>0</v>
      </c>
      <c r="K68" s="96">
        <f t="shared" si="22"/>
        <v>0</v>
      </c>
    </row>
    <row r="69" spans="1:11" x14ac:dyDescent="0.3">
      <c r="A69" s="176" t="s">
        <v>157</v>
      </c>
      <c r="B69" s="170" t="s">
        <v>158</v>
      </c>
      <c r="C69" s="103"/>
      <c r="D69" s="103"/>
      <c r="E69" s="190">
        <f t="shared" si="2"/>
        <v>0</v>
      </c>
      <c r="F69" s="96"/>
      <c r="G69" s="96"/>
      <c r="H69" s="191">
        <f t="shared" si="3"/>
        <v>0</v>
      </c>
      <c r="I69" s="192">
        <f t="shared" si="21"/>
        <v>0</v>
      </c>
      <c r="J69" s="96">
        <f t="shared" si="21"/>
        <v>0</v>
      </c>
      <c r="K69" s="96">
        <f t="shared" si="22"/>
        <v>0</v>
      </c>
    </row>
    <row r="70" spans="1:11" x14ac:dyDescent="0.3">
      <c r="A70" s="175" t="s">
        <v>404</v>
      </c>
      <c r="B70" s="170" t="s">
        <v>159</v>
      </c>
      <c r="C70" s="103"/>
      <c r="D70" s="103"/>
      <c r="E70" s="190">
        <f t="shared" si="2"/>
        <v>0</v>
      </c>
      <c r="F70" s="96"/>
      <c r="G70" s="96"/>
      <c r="H70" s="191">
        <f t="shared" si="3"/>
        <v>0</v>
      </c>
      <c r="I70" s="192">
        <f t="shared" si="21"/>
        <v>0</v>
      </c>
      <c r="J70" s="96">
        <f t="shared" si="21"/>
        <v>0</v>
      </c>
      <c r="K70" s="96">
        <f t="shared" si="22"/>
        <v>0</v>
      </c>
    </row>
    <row r="71" spans="1:11" x14ac:dyDescent="0.3">
      <c r="A71" s="176" t="s">
        <v>578</v>
      </c>
      <c r="B71" s="170" t="s">
        <v>594</v>
      </c>
      <c r="C71" s="103">
        <v>22183554</v>
      </c>
      <c r="D71" s="103">
        <v>19440260</v>
      </c>
      <c r="E71" s="190">
        <f t="shared" ref="E71:E122" si="23">D71-C71</f>
        <v>-2743294</v>
      </c>
      <c r="F71" s="96"/>
      <c r="G71" s="96"/>
      <c r="H71" s="191">
        <f t="shared" ref="H71:H122" si="24">G71-F71</f>
        <v>0</v>
      </c>
      <c r="I71" s="192">
        <f t="shared" si="21"/>
        <v>22183554</v>
      </c>
      <c r="J71" s="96">
        <f t="shared" si="21"/>
        <v>19440260</v>
      </c>
      <c r="K71" s="96">
        <f t="shared" si="22"/>
        <v>-2743294</v>
      </c>
    </row>
    <row r="72" spans="1:11" x14ac:dyDescent="0.3">
      <c r="A72" s="176" t="s">
        <v>579</v>
      </c>
      <c r="B72" s="170" t="s">
        <v>594</v>
      </c>
      <c r="C72" s="103"/>
      <c r="D72" s="103"/>
      <c r="E72" s="190">
        <f t="shared" si="23"/>
        <v>0</v>
      </c>
      <c r="F72" s="96"/>
      <c r="G72" s="96"/>
      <c r="H72" s="191">
        <f t="shared" si="24"/>
        <v>0</v>
      </c>
      <c r="I72" s="192">
        <f t="shared" si="21"/>
        <v>0</v>
      </c>
      <c r="J72" s="96">
        <f t="shared" si="21"/>
        <v>0</v>
      </c>
      <c r="K72" s="96">
        <f t="shared" si="22"/>
        <v>0</v>
      </c>
    </row>
    <row r="73" spans="1:11" x14ac:dyDescent="0.3">
      <c r="A73" s="161" t="s">
        <v>372</v>
      </c>
      <c r="B73" s="174" t="s">
        <v>160</v>
      </c>
      <c r="C73" s="103">
        <f>SUM(C60:C72)</f>
        <v>24086456</v>
      </c>
      <c r="D73" s="103">
        <f t="shared" ref="D73:K73" si="25">SUM(D60:D72)</f>
        <v>22381249</v>
      </c>
      <c r="E73" s="190">
        <f t="shared" si="23"/>
        <v>-1705207</v>
      </c>
      <c r="F73" s="103">
        <f>SUM(F60:F72)</f>
        <v>0</v>
      </c>
      <c r="G73" s="103">
        <f t="shared" si="25"/>
        <v>0</v>
      </c>
      <c r="H73" s="191">
        <f t="shared" si="24"/>
        <v>0</v>
      </c>
      <c r="I73" s="193">
        <f t="shared" si="25"/>
        <v>24086456</v>
      </c>
      <c r="J73" s="103">
        <f t="shared" si="25"/>
        <v>22381249</v>
      </c>
      <c r="K73" s="103">
        <f t="shared" si="25"/>
        <v>-1705207</v>
      </c>
    </row>
    <row r="74" spans="1:11" ht="15.6" x14ac:dyDescent="0.3">
      <c r="A74" s="89" t="s">
        <v>16</v>
      </c>
      <c r="B74" s="90"/>
      <c r="C74" s="110">
        <f>SUM(C73,C59,C50,C24:C25)</f>
        <v>58231403</v>
      </c>
      <c r="D74" s="110">
        <f t="shared" ref="D74:K74" si="26">SUM(D73,D59,D50,D24:D25)</f>
        <v>60196756</v>
      </c>
      <c r="E74" s="190">
        <f t="shared" si="23"/>
        <v>1965353</v>
      </c>
      <c r="F74" s="110">
        <f>SUM(F73,F59,F50,F24:F25)</f>
        <v>16534080</v>
      </c>
      <c r="G74" s="110">
        <f t="shared" si="26"/>
        <v>16527256</v>
      </c>
      <c r="H74" s="191">
        <f t="shared" si="24"/>
        <v>-6824</v>
      </c>
      <c r="I74" s="194">
        <f t="shared" si="26"/>
        <v>74765483</v>
      </c>
      <c r="J74" s="110">
        <f t="shared" si="26"/>
        <v>76724012</v>
      </c>
      <c r="K74" s="110">
        <f t="shared" si="26"/>
        <v>1958529</v>
      </c>
    </row>
    <row r="75" spans="1:11" x14ac:dyDescent="0.3">
      <c r="A75" s="177" t="s">
        <v>161</v>
      </c>
      <c r="B75" s="170" t="s">
        <v>162</v>
      </c>
      <c r="C75" s="103"/>
      <c r="D75" s="103"/>
      <c r="E75" s="190">
        <f t="shared" si="23"/>
        <v>0</v>
      </c>
      <c r="F75" s="96"/>
      <c r="G75" s="96"/>
      <c r="H75" s="191">
        <f t="shared" si="24"/>
        <v>0</v>
      </c>
      <c r="I75" s="192">
        <f t="shared" ref="I75:J81" si="27">F75+C75</f>
        <v>0</v>
      </c>
      <c r="J75" s="96">
        <f t="shared" si="27"/>
        <v>0</v>
      </c>
      <c r="K75" s="96">
        <f t="shared" ref="K75:K81" si="28">E75+H75</f>
        <v>0</v>
      </c>
    </row>
    <row r="76" spans="1:11" x14ac:dyDescent="0.3">
      <c r="A76" s="177" t="s">
        <v>405</v>
      </c>
      <c r="B76" s="170" t="s">
        <v>163</v>
      </c>
      <c r="C76" s="103"/>
      <c r="D76" s="103"/>
      <c r="E76" s="190">
        <f t="shared" si="23"/>
        <v>0</v>
      </c>
      <c r="F76" s="96"/>
      <c r="G76" s="96"/>
      <c r="H76" s="191">
        <f t="shared" si="24"/>
        <v>0</v>
      </c>
      <c r="I76" s="192">
        <f t="shared" si="27"/>
        <v>0</v>
      </c>
      <c r="J76" s="96">
        <f t="shared" si="27"/>
        <v>0</v>
      </c>
      <c r="K76" s="96">
        <f t="shared" si="28"/>
        <v>0</v>
      </c>
    </row>
    <row r="77" spans="1:11" x14ac:dyDescent="0.3">
      <c r="A77" s="177" t="s">
        <v>164</v>
      </c>
      <c r="B77" s="170" t="s">
        <v>165</v>
      </c>
      <c r="C77" s="103"/>
      <c r="D77" s="103">
        <v>71065</v>
      </c>
      <c r="E77" s="190">
        <f t="shared" si="23"/>
        <v>71065</v>
      </c>
      <c r="F77" s="96"/>
      <c r="G77" s="96"/>
      <c r="H77" s="191">
        <f t="shared" si="24"/>
        <v>0</v>
      </c>
      <c r="I77" s="192">
        <f t="shared" si="27"/>
        <v>0</v>
      </c>
      <c r="J77" s="96">
        <f t="shared" si="27"/>
        <v>71065</v>
      </c>
      <c r="K77" s="96">
        <f t="shared" si="28"/>
        <v>71065</v>
      </c>
    </row>
    <row r="78" spans="1:11" x14ac:dyDescent="0.3">
      <c r="A78" s="177" t="s">
        <v>166</v>
      </c>
      <c r="B78" s="170" t="s">
        <v>167</v>
      </c>
      <c r="C78" s="103">
        <v>1230000</v>
      </c>
      <c r="D78" s="103">
        <v>1325377</v>
      </c>
      <c r="E78" s="190">
        <f t="shared" si="23"/>
        <v>95377</v>
      </c>
      <c r="F78" s="96"/>
      <c r="G78" s="96"/>
      <c r="H78" s="191">
        <f t="shared" si="24"/>
        <v>0</v>
      </c>
      <c r="I78" s="192">
        <f t="shared" si="27"/>
        <v>1230000</v>
      </c>
      <c r="J78" s="96">
        <f t="shared" si="27"/>
        <v>1325377</v>
      </c>
      <c r="K78" s="96">
        <f t="shared" si="28"/>
        <v>95377</v>
      </c>
    </row>
    <row r="79" spans="1:11" x14ac:dyDescent="0.3">
      <c r="A79" s="154" t="s">
        <v>168</v>
      </c>
      <c r="B79" s="170" t="s">
        <v>169</v>
      </c>
      <c r="C79" s="103"/>
      <c r="D79" s="103"/>
      <c r="E79" s="190">
        <f t="shared" si="23"/>
        <v>0</v>
      </c>
      <c r="F79" s="96"/>
      <c r="G79" s="96"/>
      <c r="H79" s="191">
        <f t="shared" si="24"/>
        <v>0</v>
      </c>
      <c r="I79" s="192">
        <f t="shared" si="27"/>
        <v>0</v>
      </c>
      <c r="J79" s="96">
        <f t="shared" si="27"/>
        <v>0</v>
      </c>
      <c r="K79" s="96">
        <f t="shared" si="28"/>
        <v>0</v>
      </c>
    </row>
    <row r="80" spans="1:11" x14ac:dyDescent="0.3">
      <c r="A80" s="154" t="s">
        <v>170</v>
      </c>
      <c r="B80" s="170" t="s">
        <v>171</v>
      </c>
      <c r="C80" s="103"/>
      <c r="D80" s="103"/>
      <c r="E80" s="190">
        <f t="shared" si="23"/>
        <v>0</v>
      </c>
      <c r="F80" s="96"/>
      <c r="G80" s="96"/>
      <c r="H80" s="191">
        <f t="shared" si="24"/>
        <v>0</v>
      </c>
      <c r="I80" s="192">
        <f t="shared" si="27"/>
        <v>0</v>
      </c>
      <c r="J80" s="96">
        <f t="shared" si="27"/>
        <v>0</v>
      </c>
      <c r="K80" s="96">
        <f t="shared" si="28"/>
        <v>0</v>
      </c>
    </row>
    <row r="81" spans="1:11" x14ac:dyDescent="0.3">
      <c r="A81" s="154" t="s">
        <v>172</v>
      </c>
      <c r="B81" s="170" t="s">
        <v>173</v>
      </c>
      <c r="C81" s="103">
        <v>332100</v>
      </c>
      <c r="D81" s="103">
        <v>377040</v>
      </c>
      <c r="E81" s="190">
        <f t="shared" si="23"/>
        <v>44940</v>
      </c>
      <c r="F81" s="96"/>
      <c r="G81" s="96"/>
      <c r="H81" s="191">
        <f t="shared" si="24"/>
        <v>0</v>
      </c>
      <c r="I81" s="192">
        <f t="shared" si="27"/>
        <v>332100</v>
      </c>
      <c r="J81" s="96">
        <f t="shared" si="27"/>
        <v>377040</v>
      </c>
      <c r="K81" s="96">
        <f t="shared" si="28"/>
        <v>44940</v>
      </c>
    </row>
    <row r="82" spans="1:11" x14ac:dyDescent="0.3">
      <c r="A82" s="159" t="s">
        <v>374</v>
      </c>
      <c r="B82" s="174" t="s">
        <v>174</v>
      </c>
      <c r="C82" s="103">
        <f>SUM(C75:C81)</f>
        <v>1562100</v>
      </c>
      <c r="D82" s="103">
        <f t="shared" ref="D82:K82" si="29">SUM(D75:D81)</f>
        <v>1773482</v>
      </c>
      <c r="E82" s="190">
        <f t="shared" si="23"/>
        <v>211382</v>
      </c>
      <c r="F82" s="103">
        <f>SUM(F75:F81)</f>
        <v>0</v>
      </c>
      <c r="G82" s="103">
        <f t="shared" si="29"/>
        <v>0</v>
      </c>
      <c r="H82" s="191">
        <f t="shared" si="24"/>
        <v>0</v>
      </c>
      <c r="I82" s="193">
        <f t="shared" si="29"/>
        <v>1562100</v>
      </c>
      <c r="J82" s="103">
        <f t="shared" si="29"/>
        <v>1773482</v>
      </c>
      <c r="K82" s="103">
        <f t="shared" si="29"/>
        <v>211382</v>
      </c>
    </row>
    <row r="83" spans="1:11" x14ac:dyDescent="0.3">
      <c r="A83" s="160" t="s">
        <v>175</v>
      </c>
      <c r="B83" s="170" t="s">
        <v>176</v>
      </c>
      <c r="C83" s="103">
        <v>10191872</v>
      </c>
      <c r="D83" s="103">
        <v>10191872</v>
      </c>
      <c r="E83" s="190">
        <f t="shared" si="23"/>
        <v>0</v>
      </c>
      <c r="F83" s="96"/>
      <c r="G83" s="96"/>
      <c r="H83" s="191">
        <f t="shared" si="24"/>
        <v>0</v>
      </c>
      <c r="I83" s="192">
        <f t="shared" ref="I83:J86" si="30">F83+C83</f>
        <v>10191872</v>
      </c>
      <c r="J83" s="96">
        <f t="shared" si="30"/>
        <v>10191872</v>
      </c>
      <c r="K83" s="96">
        <f>E83+H83</f>
        <v>0</v>
      </c>
    </row>
    <row r="84" spans="1:11" x14ac:dyDescent="0.3">
      <c r="A84" s="160" t="s">
        <v>177</v>
      </c>
      <c r="B84" s="170" t="s">
        <v>178</v>
      </c>
      <c r="C84" s="103"/>
      <c r="D84" s="103"/>
      <c r="E84" s="190">
        <f t="shared" si="23"/>
        <v>0</v>
      </c>
      <c r="F84" s="96"/>
      <c r="G84" s="96"/>
      <c r="H84" s="191">
        <f t="shared" si="24"/>
        <v>0</v>
      </c>
      <c r="I84" s="192">
        <f t="shared" si="30"/>
        <v>0</v>
      </c>
      <c r="J84" s="96">
        <f t="shared" si="30"/>
        <v>0</v>
      </c>
      <c r="K84" s="96">
        <f>E84+H84</f>
        <v>0</v>
      </c>
    </row>
    <row r="85" spans="1:11" x14ac:dyDescent="0.3">
      <c r="A85" s="160" t="s">
        <v>179</v>
      </c>
      <c r="B85" s="170" t="s">
        <v>180</v>
      </c>
      <c r="C85" s="103"/>
      <c r="D85" s="103"/>
      <c r="E85" s="190">
        <f t="shared" si="23"/>
        <v>0</v>
      </c>
      <c r="F85" s="96"/>
      <c r="G85" s="96"/>
      <c r="H85" s="191">
        <f t="shared" si="24"/>
        <v>0</v>
      </c>
      <c r="I85" s="192">
        <f t="shared" si="30"/>
        <v>0</v>
      </c>
      <c r="J85" s="96">
        <f t="shared" si="30"/>
        <v>0</v>
      </c>
      <c r="K85" s="96">
        <f>E85+H85</f>
        <v>0</v>
      </c>
    </row>
    <row r="86" spans="1:11" x14ac:dyDescent="0.3">
      <c r="A86" s="160" t="s">
        <v>181</v>
      </c>
      <c r="B86" s="170" t="s">
        <v>182</v>
      </c>
      <c r="C86" s="103">
        <v>2751805</v>
      </c>
      <c r="D86" s="103">
        <v>2751805</v>
      </c>
      <c r="E86" s="190">
        <f t="shared" si="23"/>
        <v>0</v>
      </c>
      <c r="F86" s="96"/>
      <c r="G86" s="96"/>
      <c r="H86" s="191">
        <f t="shared" si="24"/>
        <v>0</v>
      </c>
      <c r="I86" s="192">
        <f t="shared" si="30"/>
        <v>2751805</v>
      </c>
      <c r="J86" s="96">
        <f t="shared" si="30"/>
        <v>2751805</v>
      </c>
      <c r="K86" s="96">
        <f>E86+H86</f>
        <v>0</v>
      </c>
    </row>
    <row r="87" spans="1:11" x14ac:dyDescent="0.3">
      <c r="A87" s="161" t="s">
        <v>375</v>
      </c>
      <c r="B87" s="174" t="s">
        <v>183</v>
      </c>
      <c r="C87" s="103">
        <f>SUM(C83:C86)</f>
        <v>12943677</v>
      </c>
      <c r="D87" s="103">
        <f t="shared" ref="D87:K87" si="31">SUM(D83:D86)</f>
        <v>12943677</v>
      </c>
      <c r="E87" s="190">
        <f t="shared" si="23"/>
        <v>0</v>
      </c>
      <c r="F87" s="103">
        <f>SUM(F83:F86)</f>
        <v>0</v>
      </c>
      <c r="G87" s="103">
        <f t="shared" si="31"/>
        <v>0</v>
      </c>
      <c r="H87" s="191">
        <f t="shared" si="24"/>
        <v>0</v>
      </c>
      <c r="I87" s="193">
        <f t="shared" si="31"/>
        <v>12943677</v>
      </c>
      <c r="J87" s="103">
        <f t="shared" si="31"/>
        <v>12943677</v>
      </c>
      <c r="K87" s="103">
        <f t="shared" si="31"/>
        <v>0</v>
      </c>
    </row>
    <row r="88" spans="1:11" ht="26.4" x14ac:dyDescent="0.3">
      <c r="A88" s="160" t="s">
        <v>184</v>
      </c>
      <c r="B88" s="170" t="s">
        <v>185</v>
      </c>
      <c r="C88" s="103"/>
      <c r="D88" s="103"/>
      <c r="E88" s="190">
        <f t="shared" si="23"/>
        <v>0</v>
      </c>
      <c r="F88" s="96"/>
      <c r="G88" s="96"/>
      <c r="H88" s="191">
        <f t="shared" si="24"/>
        <v>0</v>
      </c>
      <c r="I88" s="192">
        <f t="shared" ref="I88:J95" si="32">F88+C88</f>
        <v>0</v>
      </c>
      <c r="J88" s="96">
        <f t="shared" si="32"/>
        <v>0</v>
      </c>
      <c r="K88" s="96">
        <f t="shared" ref="K88:K95" si="33">E88+H88</f>
        <v>0</v>
      </c>
    </row>
    <row r="89" spans="1:11" x14ac:dyDescent="0.3">
      <c r="A89" s="160" t="s">
        <v>406</v>
      </c>
      <c r="B89" s="170" t="s">
        <v>186</v>
      </c>
      <c r="C89" s="103"/>
      <c r="D89" s="103"/>
      <c r="E89" s="190">
        <f t="shared" si="23"/>
        <v>0</v>
      </c>
      <c r="F89" s="96"/>
      <c r="G89" s="96"/>
      <c r="H89" s="191">
        <f t="shared" si="24"/>
        <v>0</v>
      </c>
      <c r="I89" s="192">
        <f t="shared" si="32"/>
        <v>0</v>
      </c>
      <c r="J89" s="96">
        <f t="shared" si="32"/>
        <v>0</v>
      </c>
      <c r="K89" s="96">
        <f t="shared" si="33"/>
        <v>0</v>
      </c>
    </row>
    <row r="90" spans="1:11" ht="26.4" x14ac:dyDescent="0.3">
      <c r="A90" s="160" t="s">
        <v>407</v>
      </c>
      <c r="B90" s="170" t="s">
        <v>187</v>
      </c>
      <c r="C90" s="103"/>
      <c r="D90" s="103"/>
      <c r="E90" s="190">
        <f t="shared" si="23"/>
        <v>0</v>
      </c>
      <c r="F90" s="96"/>
      <c r="G90" s="96"/>
      <c r="H90" s="191">
        <f t="shared" si="24"/>
        <v>0</v>
      </c>
      <c r="I90" s="192">
        <f t="shared" si="32"/>
        <v>0</v>
      </c>
      <c r="J90" s="96">
        <f t="shared" si="32"/>
        <v>0</v>
      </c>
      <c r="K90" s="96">
        <f t="shared" si="33"/>
        <v>0</v>
      </c>
    </row>
    <row r="91" spans="1:11" x14ac:dyDescent="0.3">
      <c r="A91" s="160" t="s">
        <v>408</v>
      </c>
      <c r="B91" s="170" t="s">
        <v>188</v>
      </c>
      <c r="C91" s="103"/>
      <c r="D91" s="103"/>
      <c r="E91" s="190">
        <f t="shared" si="23"/>
        <v>0</v>
      </c>
      <c r="F91" s="96"/>
      <c r="G91" s="96"/>
      <c r="H91" s="191">
        <f t="shared" si="24"/>
        <v>0</v>
      </c>
      <c r="I91" s="192">
        <f t="shared" si="32"/>
        <v>0</v>
      </c>
      <c r="J91" s="96">
        <f t="shared" si="32"/>
        <v>0</v>
      </c>
      <c r="K91" s="96">
        <f t="shared" si="33"/>
        <v>0</v>
      </c>
    </row>
    <row r="92" spans="1:11" x14ac:dyDescent="0.3">
      <c r="A92" s="160" t="s">
        <v>409</v>
      </c>
      <c r="B92" s="170" t="s">
        <v>189</v>
      </c>
      <c r="C92" s="103"/>
      <c r="D92" s="103"/>
      <c r="E92" s="190">
        <f t="shared" si="23"/>
        <v>0</v>
      </c>
      <c r="F92" s="96"/>
      <c r="G92" s="96"/>
      <c r="H92" s="191">
        <f t="shared" si="24"/>
        <v>0</v>
      </c>
      <c r="I92" s="192">
        <f t="shared" si="32"/>
        <v>0</v>
      </c>
      <c r="J92" s="96">
        <f t="shared" si="32"/>
        <v>0</v>
      </c>
      <c r="K92" s="96">
        <f t="shared" si="33"/>
        <v>0</v>
      </c>
    </row>
    <row r="93" spans="1:11" x14ac:dyDescent="0.3">
      <c r="A93" s="160" t="s">
        <v>410</v>
      </c>
      <c r="B93" s="170" t="s">
        <v>190</v>
      </c>
      <c r="C93" s="103"/>
      <c r="D93" s="103"/>
      <c r="E93" s="190">
        <f t="shared" si="23"/>
        <v>0</v>
      </c>
      <c r="F93" s="96"/>
      <c r="G93" s="96"/>
      <c r="H93" s="191">
        <f t="shared" si="24"/>
        <v>0</v>
      </c>
      <c r="I93" s="192">
        <f t="shared" si="32"/>
        <v>0</v>
      </c>
      <c r="J93" s="96">
        <f t="shared" si="32"/>
        <v>0</v>
      </c>
      <c r="K93" s="96">
        <f t="shared" si="33"/>
        <v>0</v>
      </c>
    </row>
    <row r="94" spans="1:11" x14ac:dyDescent="0.3">
      <c r="A94" s="160" t="s">
        <v>191</v>
      </c>
      <c r="B94" s="170" t="s">
        <v>192</v>
      </c>
      <c r="C94" s="103"/>
      <c r="D94" s="103"/>
      <c r="E94" s="190">
        <f t="shared" si="23"/>
        <v>0</v>
      </c>
      <c r="F94" s="96"/>
      <c r="G94" s="96"/>
      <c r="H94" s="191">
        <f t="shared" si="24"/>
        <v>0</v>
      </c>
      <c r="I94" s="192">
        <f t="shared" si="32"/>
        <v>0</v>
      </c>
      <c r="J94" s="96">
        <f t="shared" si="32"/>
        <v>0</v>
      </c>
      <c r="K94" s="96">
        <f t="shared" si="33"/>
        <v>0</v>
      </c>
    </row>
    <row r="95" spans="1:11" x14ac:dyDescent="0.3">
      <c r="A95" s="160" t="s">
        <v>411</v>
      </c>
      <c r="B95" s="170" t="s">
        <v>193</v>
      </c>
      <c r="C95" s="103"/>
      <c r="D95" s="103"/>
      <c r="E95" s="190">
        <f t="shared" si="23"/>
        <v>0</v>
      </c>
      <c r="F95" s="96"/>
      <c r="G95" s="96"/>
      <c r="H95" s="191">
        <f t="shared" si="24"/>
        <v>0</v>
      </c>
      <c r="I95" s="192">
        <f t="shared" si="32"/>
        <v>0</v>
      </c>
      <c r="J95" s="96">
        <f t="shared" si="32"/>
        <v>0</v>
      </c>
      <c r="K95" s="96">
        <f t="shared" si="33"/>
        <v>0</v>
      </c>
    </row>
    <row r="96" spans="1:11" x14ac:dyDescent="0.3">
      <c r="A96" s="161" t="s">
        <v>376</v>
      </c>
      <c r="B96" s="174" t="s">
        <v>194</v>
      </c>
      <c r="C96" s="103">
        <f>SUM(C88:C95)</f>
        <v>0</v>
      </c>
      <c r="D96" s="103">
        <f t="shared" ref="D96:K96" si="34">SUM(D88:D95)</f>
        <v>0</v>
      </c>
      <c r="E96" s="190">
        <f t="shared" si="23"/>
        <v>0</v>
      </c>
      <c r="F96" s="103">
        <f>SUM(F88:F95)</f>
        <v>0</v>
      </c>
      <c r="G96" s="103">
        <f t="shared" si="34"/>
        <v>0</v>
      </c>
      <c r="H96" s="191">
        <f t="shared" si="24"/>
        <v>0</v>
      </c>
      <c r="I96" s="193">
        <f t="shared" si="34"/>
        <v>0</v>
      </c>
      <c r="J96" s="103">
        <f t="shared" si="34"/>
        <v>0</v>
      </c>
      <c r="K96" s="103">
        <f t="shared" si="34"/>
        <v>0</v>
      </c>
    </row>
    <row r="97" spans="1:22" ht="15.6" x14ac:dyDescent="0.3">
      <c r="A97" s="89" t="s">
        <v>17</v>
      </c>
      <c r="B97" s="90"/>
      <c r="C97" s="110">
        <f>SUM(C96,C87,C82)</f>
        <v>14505777</v>
      </c>
      <c r="D97" s="110">
        <f t="shared" ref="D97:K97" si="35">SUM(D96,D87,D82)</f>
        <v>14717159</v>
      </c>
      <c r="E97" s="190">
        <f t="shared" si="23"/>
        <v>211382</v>
      </c>
      <c r="F97" s="110">
        <f>SUM(F96,F87,F82)</f>
        <v>0</v>
      </c>
      <c r="G97" s="110">
        <f t="shared" si="35"/>
        <v>0</v>
      </c>
      <c r="H97" s="191">
        <f t="shared" si="24"/>
        <v>0</v>
      </c>
      <c r="I97" s="194">
        <f t="shared" si="35"/>
        <v>14505777</v>
      </c>
      <c r="J97" s="110">
        <f t="shared" si="35"/>
        <v>14717159</v>
      </c>
      <c r="K97" s="110">
        <f t="shared" si="35"/>
        <v>211382</v>
      </c>
    </row>
    <row r="98" spans="1:22" ht="15.6" x14ac:dyDescent="0.3">
      <c r="A98" s="91" t="s">
        <v>419</v>
      </c>
      <c r="B98" s="92" t="s">
        <v>195</v>
      </c>
      <c r="C98" s="104">
        <f>SUM(C96,C87,C82,C73,C59,C50,C25,C24)</f>
        <v>72737180</v>
      </c>
      <c r="D98" s="104">
        <f t="shared" ref="D98:K98" si="36">SUM(D96,D87,D82,D73,D59,D50,D25,D24)</f>
        <v>74913915</v>
      </c>
      <c r="E98" s="190">
        <f t="shared" si="23"/>
        <v>2176735</v>
      </c>
      <c r="F98" s="104">
        <f>SUM(F96,F87,F82,F73,F59,F50,F25,F24)</f>
        <v>16534080</v>
      </c>
      <c r="G98" s="104">
        <f t="shared" si="36"/>
        <v>16527256</v>
      </c>
      <c r="H98" s="191">
        <f t="shared" si="24"/>
        <v>-6824</v>
      </c>
      <c r="I98" s="195">
        <f t="shared" si="36"/>
        <v>89271260</v>
      </c>
      <c r="J98" s="104">
        <f t="shared" si="36"/>
        <v>91441171</v>
      </c>
      <c r="K98" s="104">
        <f t="shared" si="36"/>
        <v>2169911</v>
      </c>
    </row>
    <row r="99" spans="1:22" x14ac:dyDescent="0.3">
      <c r="A99" s="160" t="s">
        <v>412</v>
      </c>
      <c r="B99" s="155" t="s">
        <v>196</v>
      </c>
      <c r="C99" s="178">
        <v>45078751</v>
      </c>
      <c r="D99" s="178">
        <v>45078751</v>
      </c>
      <c r="E99" s="190">
        <f t="shared" si="23"/>
        <v>0</v>
      </c>
      <c r="F99" s="178"/>
      <c r="G99" s="179"/>
      <c r="H99" s="191">
        <f t="shared" si="24"/>
        <v>0</v>
      </c>
      <c r="I99" s="192">
        <f t="shared" ref="I99:J101" si="37">F99+C99</f>
        <v>45078751</v>
      </c>
      <c r="J99" s="96">
        <f t="shared" si="37"/>
        <v>45078751</v>
      </c>
      <c r="K99" s="96">
        <f>E99+H99</f>
        <v>0</v>
      </c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</row>
    <row r="100" spans="1:22" x14ac:dyDescent="0.3">
      <c r="A100" s="160" t="s">
        <v>198</v>
      </c>
      <c r="B100" s="155" t="s">
        <v>199</v>
      </c>
      <c r="C100" s="178"/>
      <c r="D100" s="178"/>
      <c r="E100" s="190">
        <f t="shared" si="23"/>
        <v>0</v>
      </c>
      <c r="F100" s="178"/>
      <c r="G100" s="179"/>
      <c r="H100" s="191">
        <f t="shared" si="24"/>
        <v>0</v>
      </c>
      <c r="I100" s="192">
        <f t="shared" si="37"/>
        <v>0</v>
      </c>
      <c r="J100" s="96">
        <f t="shared" si="37"/>
        <v>0</v>
      </c>
      <c r="K100" s="96">
        <f>E100+H100</f>
        <v>0</v>
      </c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</row>
    <row r="101" spans="1:22" x14ac:dyDescent="0.3">
      <c r="A101" s="160" t="s">
        <v>413</v>
      </c>
      <c r="B101" s="155" t="s">
        <v>200</v>
      </c>
      <c r="C101" s="178"/>
      <c r="D101" s="178"/>
      <c r="E101" s="190">
        <f t="shared" si="23"/>
        <v>0</v>
      </c>
      <c r="F101" s="178"/>
      <c r="G101" s="179"/>
      <c r="H101" s="191">
        <f t="shared" si="24"/>
        <v>0</v>
      </c>
      <c r="I101" s="192">
        <f t="shared" si="37"/>
        <v>0</v>
      </c>
      <c r="J101" s="96">
        <f t="shared" si="37"/>
        <v>0</v>
      </c>
      <c r="K101" s="96">
        <f>E101+H101</f>
        <v>0</v>
      </c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</row>
    <row r="102" spans="1:22" x14ac:dyDescent="0.3">
      <c r="A102" s="166" t="s">
        <v>381</v>
      </c>
      <c r="B102" s="156" t="s">
        <v>201</v>
      </c>
      <c r="C102" s="178">
        <f>SUM(C99:C101)</f>
        <v>45078751</v>
      </c>
      <c r="D102" s="178">
        <f t="shared" ref="D102:K102" si="38">SUM(D99:D101)</f>
        <v>45078751</v>
      </c>
      <c r="E102" s="190">
        <f t="shared" si="23"/>
        <v>0</v>
      </c>
      <c r="F102" s="178">
        <f>SUM(F99:F101)</f>
        <v>0</v>
      </c>
      <c r="G102" s="178">
        <f t="shared" si="38"/>
        <v>0</v>
      </c>
      <c r="H102" s="191">
        <f t="shared" si="24"/>
        <v>0</v>
      </c>
      <c r="I102" s="196">
        <f t="shared" si="38"/>
        <v>45078751</v>
      </c>
      <c r="J102" s="178">
        <f t="shared" si="38"/>
        <v>45078751</v>
      </c>
      <c r="K102" s="178">
        <f t="shared" si="38"/>
        <v>0</v>
      </c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</row>
    <row r="103" spans="1:22" x14ac:dyDescent="0.3">
      <c r="A103" s="165" t="s">
        <v>414</v>
      </c>
      <c r="B103" s="155" t="s">
        <v>202</v>
      </c>
      <c r="C103" s="182"/>
      <c r="D103" s="182"/>
      <c r="E103" s="190">
        <f t="shared" si="23"/>
        <v>0</v>
      </c>
      <c r="F103" s="182"/>
      <c r="G103" s="183"/>
      <c r="H103" s="191">
        <f t="shared" si="24"/>
        <v>0</v>
      </c>
      <c r="I103" s="192">
        <f t="shared" ref="I103:J106" si="39">F103+C103</f>
        <v>0</v>
      </c>
      <c r="J103" s="96">
        <f t="shared" si="39"/>
        <v>0</v>
      </c>
      <c r="K103" s="96">
        <f>E103+H103</f>
        <v>0</v>
      </c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</row>
    <row r="104" spans="1:22" x14ac:dyDescent="0.3">
      <c r="A104" s="165" t="s">
        <v>384</v>
      </c>
      <c r="B104" s="155" t="s">
        <v>205</v>
      </c>
      <c r="C104" s="182"/>
      <c r="D104" s="182"/>
      <c r="E104" s="190">
        <f t="shared" si="23"/>
        <v>0</v>
      </c>
      <c r="F104" s="182"/>
      <c r="G104" s="183"/>
      <c r="H104" s="191">
        <f t="shared" si="24"/>
        <v>0</v>
      </c>
      <c r="I104" s="192">
        <f t="shared" si="39"/>
        <v>0</v>
      </c>
      <c r="J104" s="96">
        <f t="shared" si="39"/>
        <v>0</v>
      </c>
      <c r="K104" s="96">
        <f>E104+H104</f>
        <v>0</v>
      </c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</row>
    <row r="105" spans="1:22" x14ac:dyDescent="0.3">
      <c r="A105" s="160" t="s">
        <v>206</v>
      </c>
      <c r="B105" s="155" t="s">
        <v>207</v>
      </c>
      <c r="C105" s="178"/>
      <c r="D105" s="178"/>
      <c r="E105" s="190">
        <f t="shared" si="23"/>
        <v>0</v>
      </c>
      <c r="F105" s="178"/>
      <c r="G105" s="179"/>
      <c r="H105" s="191">
        <f t="shared" si="24"/>
        <v>0</v>
      </c>
      <c r="I105" s="192">
        <f t="shared" si="39"/>
        <v>0</v>
      </c>
      <c r="J105" s="96">
        <f t="shared" si="39"/>
        <v>0</v>
      </c>
      <c r="K105" s="96">
        <f>E105+H105</f>
        <v>0</v>
      </c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</row>
    <row r="106" spans="1:22" x14ac:dyDescent="0.3">
      <c r="A106" s="160" t="s">
        <v>415</v>
      </c>
      <c r="B106" s="155" t="s">
        <v>208</v>
      </c>
      <c r="C106" s="178"/>
      <c r="D106" s="178"/>
      <c r="E106" s="190">
        <f t="shared" si="23"/>
        <v>0</v>
      </c>
      <c r="F106" s="178"/>
      <c r="G106" s="179"/>
      <c r="H106" s="191">
        <f t="shared" si="24"/>
        <v>0</v>
      </c>
      <c r="I106" s="192">
        <f t="shared" si="39"/>
        <v>0</v>
      </c>
      <c r="J106" s="96">
        <f t="shared" si="39"/>
        <v>0</v>
      </c>
      <c r="K106" s="96">
        <f>E106+H106</f>
        <v>0</v>
      </c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</row>
    <row r="107" spans="1:22" x14ac:dyDescent="0.3">
      <c r="A107" s="167" t="s">
        <v>382</v>
      </c>
      <c r="B107" s="156" t="s">
        <v>209</v>
      </c>
      <c r="C107" s="182">
        <f>SUM(C103:C106)</f>
        <v>0</v>
      </c>
      <c r="D107" s="182">
        <f t="shared" ref="D107:K107" si="40">SUM(D103:D106)</f>
        <v>0</v>
      </c>
      <c r="E107" s="190">
        <f t="shared" si="23"/>
        <v>0</v>
      </c>
      <c r="F107" s="182">
        <f>SUM(F103:F106)</f>
        <v>0</v>
      </c>
      <c r="G107" s="182">
        <f t="shared" si="40"/>
        <v>0</v>
      </c>
      <c r="H107" s="191">
        <f t="shared" si="24"/>
        <v>0</v>
      </c>
      <c r="I107" s="197">
        <f t="shared" si="40"/>
        <v>0</v>
      </c>
      <c r="J107" s="182">
        <f t="shared" si="40"/>
        <v>0</v>
      </c>
      <c r="K107" s="182">
        <f t="shared" si="40"/>
        <v>0</v>
      </c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</row>
    <row r="108" spans="1:22" x14ac:dyDescent="0.3">
      <c r="A108" s="165" t="s">
        <v>210</v>
      </c>
      <c r="B108" s="155" t="s">
        <v>211</v>
      </c>
      <c r="C108" s="182"/>
      <c r="D108" s="182"/>
      <c r="E108" s="190">
        <f t="shared" si="23"/>
        <v>0</v>
      </c>
      <c r="F108" s="182"/>
      <c r="G108" s="183"/>
      <c r="H108" s="191">
        <f t="shared" si="24"/>
        <v>0</v>
      </c>
      <c r="I108" s="192">
        <f>F108+C108</f>
        <v>0</v>
      </c>
      <c r="J108" s="96">
        <f>G108+D108</f>
        <v>0</v>
      </c>
      <c r="K108" s="96">
        <f>E108+H108</f>
        <v>0</v>
      </c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</row>
    <row r="109" spans="1:22" x14ac:dyDescent="0.3">
      <c r="A109" s="165" t="s">
        <v>212</v>
      </c>
      <c r="B109" s="155" t="s">
        <v>213</v>
      </c>
      <c r="C109" s="182">
        <v>1661798</v>
      </c>
      <c r="D109" s="182">
        <v>1661798</v>
      </c>
      <c r="E109" s="190">
        <f t="shared" si="23"/>
        <v>0</v>
      </c>
      <c r="F109" s="182"/>
      <c r="G109" s="183"/>
      <c r="H109" s="191">
        <f t="shared" si="24"/>
        <v>0</v>
      </c>
      <c r="I109" s="192">
        <f>F109+C109</f>
        <v>1661798</v>
      </c>
      <c r="J109" s="96">
        <f>G109+D109</f>
        <v>1661798</v>
      </c>
      <c r="K109" s="96">
        <f>E109+H109</f>
        <v>0</v>
      </c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</row>
    <row r="110" spans="1:22" x14ac:dyDescent="0.3">
      <c r="A110" s="167" t="s">
        <v>214</v>
      </c>
      <c r="B110" s="156" t="s">
        <v>215</v>
      </c>
      <c r="C110" s="182">
        <v>15936526</v>
      </c>
      <c r="D110" s="182">
        <v>15936526</v>
      </c>
      <c r="E110" s="190">
        <f t="shared" si="23"/>
        <v>0</v>
      </c>
      <c r="F110" s="182"/>
      <c r="G110" s="183"/>
      <c r="H110" s="191">
        <f t="shared" si="24"/>
        <v>0</v>
      </c>
      <c r="I110" s="192">
        <v>0</v>
      </c>
      <c r="J110" s="96">
        <v>0</v>
      </c>
      <c r="K110" s="96">
        <v>0</v>
      </c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</row>
    <row r="111" spans="1:22" x14ac:dyDescent="0.3">
      <c r="A111" s="165" t="s">
        <v>216</v>
      </c>
      <c r="B111" s="155" t="s">
        <v>217</v>
      </c>
      <c r="C111" s="182"/>
      <c r="D111" s="182"/>
      <c r="E111" s="190">
        <f t="shared" si="23"/>
        <v>0</v>
      </c>
      <c r="F111" s="182"/>
      <c r="G111" s="183"/>
      <c r="H111" s="191">
        <f t="shared" si="24"/>
        <v>0</v>
      </c>
      <c r="I111" s="192">
        <f t="shared" ref="I111:J113" si="41">F111+C111</f>
        <v>0</v>
      </c>
      <c r="J111" s="96">
        <f t="shared" si="41"/>
        <v>0</v>
      </c>
      <c r="K111" s="96">
        <f>E111+H111</f>
        <v>0</v>
      </c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</row>
    <row r="112" spans="1:22" x14ac:dyDescent="0.3">
      <c r="A112" s="165" t="s">
        <v>218</v>
      </c>
      <c r="B112" s="155" t="s">
        <v>219</v>
      </c>
      <c r="C112" s="182"/>
      <c r="D112" s="182"/>
      <c r="E112" s="190">
        <f t="shared" si="23"/>
        <v>0</v>
      </c>
      <c r="F112" s="182"/>
      <c r="G112" s="183"/>
      <c r="H112" s="191">
        <f t="shared" si="24"/>
        <v>0</v>
      </c>
      <c r="I112" s="192">
        <f t="shared" si="41"/>
        <v>0</v>
      </c>
      <c r="J112" s="96">
        <f t="shared" si="41"/>
        <v>0</v>
      </c>
      <c r="K112" s="96">
        <f>E112+H112</f>
        <v>0</v>
      </c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</row>
    <row r="113" spans="1:22" x14ac:dyDescent="0.3">
      <c r="A113" s="165" t="s">
        <v>220</v>
      </c>
      <c r="B113" s="155" t="s">
        <v>221</v>
      </c>
      <c r="C113" s="182"/>
      <c r="D113" s="182"/>
      <c r="E113" s="190">
        <f t="shared" si="23"/>
        <v>0</v>
      </c>
      <c r="F113" s="182"/>
      <c r="G113" s="183"/>
      <c r="H113" s="191">
        <f t="shared" si="24"/>
        <v>0</v>
      </c>
      <c r="I113" s="192">
        <f t="shared" si="41"/>
        <v>0</v>
      </c>
      <c r="J113" s="96">
        <f t="shared" si="41"/>
        <v>0</v>
      </c>
      <c r="K113" s="96">
        <f>E113+H113</f>
        <v>0</v>
      </c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</row>
    <row r="114" spans="1:22" x14ac:dyDescent="0.3">
      <c r="A114" s="186" t="s">
        <v>383</v>
      </c>
      <c r="B114" s="158" t="s">
        <v>222</v>
      </c>
      <c r="C114" s="182">
        <f>SUM(C107,C102,C108:C113)</f>
        <v>62677075</v>
      </c>
      <c r="D114" s="182">
        <f t="shared" ref="D114:K114" si="42">SUM(D107,D102,D108:D113)</f>
        <v>62677075</v>
      </c>
      <c r="E114" s="190">
        <f t="shared" si="23"/>
        <v>0</v>
      </c>
      <c r="F114" s="182">
        <f>SUM(F107,F102,F108:F113)</f>
        <v>0</v>
      </c>
      <c r="G114" s="182">
        <f t="shared" si="42"/>
        <v>0</v>
      </c>
      <c r="H114" s="191">
        <f t="shared" si="24"/>
        <v>0</v>
      </c>
      <c r="I114" s="197">
        <f t="shared" si="42"/>
        <v>46740549</v>
      </c>
      <c r="J114" s="182">
        <f t="shared" si="42"/>
        <v>46740549</v>
      </c>
      <c r="K114" s="182">
        <f t="shared" si="42"/>
        <v>0</v>
      </c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</row>
    <row r="115" spans="1:22" x14ac:dyDescent="0.3">
      <c r="A115" s="165" t="s">
        <v>223</v>
      </c>
      <c r="B115" s="155" t="s">
        <v>224</v>
      </c>
      <c r="C115" s="182"/>
      <c r="D115" s="182"/>
      <c r="E115" s="190">
        <f t="shared" si="23"/>
        <v>0</v>
      </c>
      <c r="F115" s="182"/>
      <c r="G115" s="183"/>
      <c r="H115" s="191">
        <f t="shared" si="24"/>
        <v>0</v>
      </c>
      <c r="I115" s="192">
        <f t="shared" ref="I115:J118" si="43">F115+C115</f>
        <v>0</v>
      </c>
      <c r="J115" s="96">
        <f t="shared" si="43"/>
        <v>0</v>
      </c>
      <c r="K115" s="96">
        <f>E115+H115</f>
        <v>0</v>
      </c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</row>
    <row r="116" spans="1:22" x14ac:dyDescent="0.3">
      <c r="A116" s="160" t="s">
        <v>225</v>
      </c>
      <c r="B116" s="155" t="s">
        <v>226</v>
      </c>
      <c r="C116" s="178"/>
      <c r="D116" s="178"/>
      <c r="E116" s="190">
        <f t="shared" si="23"/>
        <v>0</v>
      </c>
      <c r="F116" s="178"/>
      <c r="G116" s="179"/>
      <c r="H116" s="191">
        <f t="shared" si="24"/>
        <v>0</v>
      </c>
      <c r="I116" s="192">
        <f t="shared" si="43"/>
        <v>0</v>
      </c>
      <c r="J116" s="96">
        <f t="shared" si="43"/>
        <v>0</v>
      </c>
      <c r="K116" s="96">
        <f>E116+H116</f>
        <v>0</v>
      </c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</row>
    <row r="117" spans="1:22" x14ac:dyDescent="0.3">
      <c r="A117" s="165" t="s">
        <v>416</v>
      </c>
      <c r="B117" s="155" t="s">
        <v>227</v>
      </c>
      <c r="C117" s="182"/>
      <c r="D117" s="182"/>
      <c r="E117" s="190">
        <f t="shared" si="23"/>
        <v>0</v>
      </c>
      <c r="F117" s="182"/>
      <c r="G117" s="183"/>
      <c r="H117" s="191">
        <f t="shared" si="24"/>
        <v>0</v>
      </c>
      <c r="I117" s="192">
        <f t="shared" si="43"/>
        <v>0</v>
      </c>
      <c r="J117" s="96">
        <f t="shared" si="43"/>
        <v>0</v>
      </c>
      <c r="K117" s="96">
        <f>E117+H117</f>
        <v>0</v>
      </c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</row>
    <row r="118" spans="1:22" x14ac:dyDescent="0.3">
      <c r="A118" s="165" t="s">
        <v>385</v>
      </c>
      <c r="B118" s="155" t="s">
        <v>228</v>
      </c>
      <c r="C118" s="182"/>
      <c r="D118" s="182"/>
      <c r="E118" s="190">
        <f t="shared" si="23"/>
        <v>0</v>
      </c>
      <c r="F118" s="182"/>
      <c r="G118" s="183"/>
      <c r="H118" s="191">
        <f t="shared" si="24"/>
        <v>0</v>
      </c>
      <c r="I118" s="192">
        <f t="shared" si="43"/>
        <v>0</v>
      </c>
      <c r="J118" s="96">
        <f t="shared" si="43"/>
        <v>0</v>
      </c>
      <c r="K118" s="96">
        <f>E118+H118</f>
        <v>0</v>
      </c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</row>
    <row r="119" spans="1:22" x14ac:dyDescent="0.3">
      <c r="A119" s="186" t="s">
        <v>386</v>
      </c>
      <c r="B119" s="158" t="s">
        <v>232</v>
      </c>
      <c r="C119" s="182">
        <f>SUM(C115:C118)</f>
        <v>0</v>
      </c>
      <c r="D119" s="182">
        <f t="shared" ref="D119:K119" si="44">SUM(D115:D118)</f>
        <v>0</v>
      </c>
      <c r="E119" s="190">
        <f t="shared" si="23"/>
        <v>0</v>
      </c>
      <c r="F119" s="182">
        <f>SUM(F115:F118)</f>
        <v>0</v>
      </c>
      <c r="G119" s="182">
        <f t="shared" si="44"/>
        <v>0</v>
      </c>
      <c r="H119" s="191">
        <f t="shared" si="24"/>
        <v>0</v>
      </c>
      <c r="I119" s="197">
        <f t="shared" si="44"/>
        <v>0</v>
      </c>
      <c r="J119" s="182">
        <f t="shared" si="44"/>
        <v>0</v>
      </c>
      <c r="K119" s="182">
        <f t="shared" si="44"/>
        <v>0</v>
      </c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</row>
    <row r="120" spans="1:22" x14ac:dyDescent="0.3">
      <c r="A120" s="160" t="s">
        <v>233</v>
      </c>
      <c r="B120" s="155" t="s">
        <v>234</v>
      </c>
      <c r="C120" s="178"/>
      <c r="D120" s="178"/>
      <c r="E120" s="190">
        <f t="shared" si="23"/>
        <v>0</v>
      </c>
      <c r="F120" s="178"/>
      <c r="G120" s="179"/>
      <c r="H120" s="191">
        <f t="shared" si="24"/>
        <v>0</v>
      </c>
      <c r="I120" s="192">
        <f>F120+C120</f>
        <v>0</v>
      </c>
      <c r="J120" s="96">
        <f>G120+D120</f>
        <v>0</v>
      </c>
      <c r="K120" s="96">
        <f>E120+H120</f>
        <v>0</v>
      </c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</row>
    <row r="121" spans="1:22" ht="15.6" x14ac:dyDescent="0.3">
      <c r="A121" s="93" t="s">
        <v>420</v>
      </c>
      <c r="B121" s="94" t="s">
        <v>235</v>
      </c>
      <c r="C121" s="111">
        <f>SUM(C119,C114,C120)</f>
        <v>62677075</v>
      </c>
      <c r="D121" s="111">
        <f t="shared" ref="D121:K121" si="45">SUM(D119,D114,D120)</f>
        <v>62677075</v>
      </c>
      <c r="E121" s="190">
        <f t="shared" si="23"/>
        <v>0</v>
      </c>
      <c r="F121" s="111">
        <f>SUM(F119,F114,F120)</f>
        <v>0</v>
      </c>
      <c r="G121" s="111">
        <f t="shared" si="45"/>
        <v>0</v>
      </c>
      <c r="H121" s="191">
        <f t="shared" si="24"/>
        <v>0</v>
      </c>
      <c r="I121" s="198">
        <f t="shared" si="45"/>
        <v>46740549</v>
      </c>
      <c r="J121" s="111">
        <f t="shared" si="45"/>
        <v>46740549</v>
      </c>
      <c r="K121" s="111">
        <f t="shared" si="45"/>
        <v>0</v>
      </c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</row>
    <row r="122" spans="1:22" ht="15.6" x14ac:dyDescent="0.3">
      <c r="A122" s="168" t="s">
        <v>456</v>
      </c>
      <c r="B122" s="168"/>
      <c r="C122" s="105">
        <f>SUM(C121,C98)</f>
        <v>135414255</v>
      </c>
      <c r="D122" s="105">
        <f t="shared" ref="D122:K122" si="46">SUM(D121,D98)</f>
        <v>137590990</v>
      </c>
      <c r="E122" s="190">
        <f t="shared" si="23"/>
        <v>2176735</v>
      </c>
      <c r="F122" s="105">
        <f>SUM(F121,F98)</f>
        <v>16534080</v>
      </c>
      <c r="G122" s="105">
        <f t="shared" si="46"/>
        <v>16527256</v>
      </c>
      <c r="H122" s="191">
        <f t="shared" si="24"/>
        <v>-6824</v>
      </c>
      <c r="I122" s="199">
        <f t="shared" si="46"/>
        <v>136011809</v>
      </c>
      <c r="J122" s="105">
        <f t="shared" si="46"/>
        <v>138181720</v>
      </c>
      <c r="K122" s="105">
        <f t="shared" si="46"/>
        <v>2169911</v>
      </c>
    </row>
  </sheetData>
  <mergeCells count="5">
    <mergeCell ref="A1:J1"/>
    <mergeCell ref="A2:J2"/>
    <mergeCell ref="C4:E4"/>
    <mergeCell ref="F4:H4"/>
    <mergeCell ref="I4:K4"/>
  </mergeCells>
  <phoneticPr fontId="35" type="noConversion"/>
  <pageMargins left="0.70866141732283472" right="0.70866141732283472" top="0.74803149606299213" bottom="0.74803149606299213" header="0.31496062992125984" footer="0.31496062992125984"/>
  <pageSetup paperSize="8" scale="59" orientation="portrait" r:id="rId1"/>
  <headerFooter>
    <oddHeader xml:space="preserve">&amp;C1/2020. (II.28.) önk. rend. 2. melléklete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Layout" zoomScaleNormal="100" workbookViewId="0">
      <selection activeCell="B3" sqref="B3"/>
    </sheetView>
  </sheetViews>
  <sheetFormatPr defaultRowHeight="14.4" x14ac:dyDescent="0.3"/>
  <cols>
    <col min="1" max="1" width="85.5546875" customWidth="1"/>
    <col min="2" max="3" width="19.88671875" customWidth="1"/>
  </cols>
  <sheetData>
    <row r="1" spans="1:9" ht="18" x14ac:dyDescent="0.35">
      <c r="A1" s="216" t="s">
        <v>615</v>
      </c>
      <c r="B1" s="217"/>
      <c r="C1" s="217"/>
    </row>
    <row r="2" spans="1:9" ht="50.25" customHeight="1" x14ac:dyDescent="0.35">
      <c r="A2" s="218" t="s">
        <v>458</v>
      </c>
      <c r="B2" s="217"/>
      <c r="C2" s="217"/>
    </row>
    <row r="4" spans="1:9" x14ac:dyDescent="0.3">
      <c r="B4" s="112" t="s">
        <v>593</v>
      </c>
      <c r="C4" s="112" t="s">
        <v>596</v>
      </c>
      <c r="D4" s="4"/>
      <c r="E4" s="4"/>
      <c r="F4" s="4"/>
      <c r="G4" s="4"/>
      <c r="H4" s="4"/>
      <c r="I4" s="4"/>
    </row>
    <row r="5" spans="1:9" x14ac:dyDescent="0.3">
      <c r="A5" s="41" t="s">
        <v>41</v>
      </c>
      <c r="B5" s="103">
        <v>11688981</v>
      </c>
      <c r="C5" s="103">
        <v>9452275</v>
      </c>
      <c r="D5" s="4"/>
      <c r="E5" s="4"/>
      <c r="F5" s="4"/>
      <c r="G5" s="4"/>
      <c r="H5" s="4"/>
      <c r="I5" s="4"/>
    </row>
    <row r="6" spans="1:9" x14ac:dyDescent="0.3">
      <c r="A6" s="41" t="s">
        <v>42</v>
      </c>
      <c r="B6" s="103">
        <v>2063426</v>
      </c>
      <c r="C6" s="103">
        <v>1594020</v>
      </c>
      <c r="D6" s="4"/>
      <c r="E6" s="4"/>
      <c r="F6" s="4"/>
      <c r="G6" s="4"/>
      <c r="H6" s="4"/>
      <c r="I6" s="4"/>
    </row>
    <row r="7" spans="1:9" x14ac:dyDescent="0.3">
      <c r="A7" s="41" t="s">
        <v>43</v>
      </c>
      <c r="B7" s="103">
        <v>17118540</v>
      </c>
      <c r="C7" s="103">
        <v>5487785</v>
      </c>
      <c r="D7" s="4"/>
      <c r="E7" s="4"/>
      <c r="F7" s="4"/>
      <c r="G7" s="4"/>
      <c r="H7" s="4"/>
      <c r="I7" s="4"/>
    </row>
    <row r="8" spans="1:9" x14ac:dyDescent="0.3">
      <c r="A8" s="41" t="s">
        <v>44</v>
      </c>
      <c r="B8" s="103">
        <v>3274000</v>
      </c>
      <c r="C8" s="103"/>
      <c r="D8" s="4"/>
      <c r="E8" s="4"/>
      <c r="F8" s="4"/>
      <c r="G8" s="4"/>
      <c r="H8" s="4"/>
      <c r="I8" s="4"/>
    </row>
    <row r="9" spans="1:9" x14ac:dyDescent="0.3">
      <c r="A9" s="41" t="s">
        <v>45</v>
      </c>
      <c r="B9" s="103">
        <v>24086456</v>
      </c>
      <c r="C9" s="103"/>
      <c r="D9" s="4"/>
      <c r="E9" s="4"/>
      <c r="F9" s="4"/>
      <c r="G9" s="4"/>
      <c r="H9" s="4"/>
      <c r="I9" s="4"/>
    </row>
    <row r="10" spans="1:9" x14ac:dyDescent="0.3">
      <c r="A10" s="41" t="s">
        <v>46</v>
      </c>
      <c r="B10" s="103">
        <v>1562100</v>
      </c>
      <c r="C10" s="103"/>
      <c r="D10" s="4"/>
      <c r="E10" s="4"/>
      <c r="F10" s="4"/>
      <c r="G10" s="4"/>
      <c r="H10" s="4"/>
      <c r="I10" s="4"/>
    </row>
    <row r="11" spans="1:9" x14ac:dyDescent="0.3">
      <c r="A11" s="41" t="s">
        <v>47</v>
      </c>
      <c r="B11" s="103">
        <v>12943677</v>
      </c>
      <c r="C11" s="103">
        <v>0</v>
      </c>
      <c r="D11" s="4"/>
      <c r="E11" s="4"/>
      <c r="F11" s="4"/>
      <c r="G11" s="4"/>
      <c r="H11" s="4"/>
      <c r="I11" s="4"/>
    </row>
    <row r="12" spans="1:9" x14ac:dyDescent="0.3">
      <c r="A12" s="41" t="s">
        <v>48</v>
      </c>
      <c r="B12" s="103">
        <v>0</v>
      </c>
      <c r="C12" s="103">
        <v>0</v>
      </c>
      <c r="D12" s="4"/>
      <c r="E12" s="4"/>
      <c r="F12" s="4"/>
      <c r="G12" s="4"/>
      <c r="H12" s="4"/>
      <c r="I12" s="4"/>
    </row>
    <row r="13" spans="1:9" x14ac:dyDescent="0.3">
      <c r="A13" s="42" t="s">
        <v>40</v>
      </c>
      <c r="B13" s="103">
        <f>SUM(B5:B12)</f>
        <v>72737180</v>
      </c>
      <c r="C13" s="103">
        <f>SUM(C5:C12)</f>
        <v>16534080</v>
      </c>
      <c r="D13" s="4"/>
      <c r="E13" s="4"/>
      <c r="F13" s="4"/>
      <c r="G13" s="4"/>
      <c r="H13" s="4"/>
      <c r="I13" s="4"/>
    </row>
    <row r="14" spans="1:9" x14ac:dyDescent="0.3">
      <c r="A14" s="42" t="s">
        <v>49</v>
      </c>
      <c r="B14" s="103">
        <v>62677075</v>
      </c>
      <c r="C14" s="103">
        <v>0</v>
      </c>
      <c r="D14" s="4"/>
      <c r="E14" s="4"/>
      <c r="F14" s="4"/>
      <c r="G14" s="4"/>
      <c r="H14" s="4"/>
      <c r="I14" s="4"/>
    </row>
    <row r="15" spans="1:9" x14ac:dyDescent="0.3">
      <c r="A15" s="67" t="s">
        <v>456</v>
      </c>
      <c r="B15" s="105">
        <f>SUM(B13,B14)</f>
        <v>135414255</v>
      </c>
      <c r="C15" s="105">
        <f>SUM(C13,C14)</f>
        <v>16534080</v>
      </c>
      <c r="D15" s="4"/>
      <c r="E15" s="4"/>
      <c r="F15" s="4"/>
      <c r="G15" s="4"/>
      <c r="H15" s="4"/>
      <c r="I15" s="4"/>
    </row>
    <row r="16" spans="1:9" x14ac:dyDescent="0.3">
      <c r="A16" s="41" t="s">
        <v>51</v>
      </c>
      <c r="B16" s="103">
        <v>43815063</v>
      </c>
      <c r="C16" s="103"/>
      <c r="D16" s="4"/>
      <c r="E16" s="4"/>
      <c r="F16" s="4"/>
      <c r="G16" s="4"/>
      <c r="H16" s="4"/>
      <c r="I16" s="4"/>
    </row>
    <row r="17" spans="1:9" x14ac:dyDescent="0.3">
      <c r="A17" s="41" t="s">
        <v>52</v>
      </c>
      <c r="B17" s="103">
        <v>70062306</v>
      </c>
      <c r="C17" s="103"/>
      <c r="D17" s="4"/>
      <c r="E17" s="4"/>
      <c r="F17" s="4"/>
      <c r="G17" s="4"/>
      <c r="H17" s="4"/>
      <c r="I17" s="4"/>
    </row>
    <row r="18" spans="1:9" x14ac:dyDescent="0.3">
      <c r="A18" s="41" t="s">
        <v>53</v>
      </c>
      <c r="B18" s="103">
        <v>5100000</v>
      </c>
      <c r="C18" s="103"/>
      <c r="D18" s="4"/>
      <c r="E18" s="4"/>
      <c r="F18" s="4"/>
      <c r="G18" s="4"/>
      <c r="H18" s="4"/>
      <c r="I18" s="4"/>
    </row>
    <row r="19" spans="1:9" x14ac:dyDescent="0.3">
      <c r="A19" s="41" t="s">
        <v>54</v>
      </c>
      <c r="B19" s="103">
        <v>3251208</v>
      </c>
      <c r="C19" s="103"/>
      <c r="D19" s="4"/>
      <c r="E19" s="4"/>
      <c r="F19" s="4"/>
      <c r="G19" s="4"/>
      <c r="H19" s="4"/>
      <c r="I19" s="4"/>
    </row>
    <row r="20" spans="1:9" x14ac:dyDescent="0.3">
      <c r="A20" s="41" t="s">
        <v>55</v>
      </c>
      <c r="B20" s="103">
        <v>1050000</v>
      </c>
      <c r="C20" s="103"/>
      <c r="D20" s="4"/>
      <c r="E20" s="4"/>
      <c r="F20" s="4"/>
      <c r="G20" s="4"/>
      <c r="H20" s="4"/>
      <c r="I20" s="4"/>
    </row>
    <row r="21" spans="1:9" x14ac:dyDescent="0.3">
      <c r="A21" s="41" t="s">
        <v>56</v>
      </c>
      <c r="B21" s="103">
        <v>0</v>
      </c>
      <c r="C21" s="103"/>
      <c r="D21" s="4"/>
      <c r="E21" s="4"/>
      <c r="F21" s="4"/>
      <c r="G21" s="4"/>
      <c r="H21" s="4"/>
      <c r="I21" s="4"/>
    </row>
    <row r="22" spans="1:9" x14ac:dyDescent="0.3">
      <c r="A22" s="41" t="s">
        <v>57</v>
      </c>
      <c r="B22" s="103">
        <v>126000</v>
      </c>
      <c r="C22" s="103">
        <v>0</v>
      </c>
      <c r="D22" s="4"/>
      <c r="E22" s="4"/>
      <c r="F22" s="4"/>
      <c r="G22" s="4"/>
      <c r="H22" s="4"/>
      <c r="I22" s="4"/>
    </row>
    <row r="23" spans="1:9" x14ac:dyDescent="0.3">
      <c r="A23" s="42" t="s">
        <v>50</v>
      </c>
      <c r="B23" s="103">
        <f>SUM(B16:B22)</f>
        <v>123404577</v>
      </c>
      <c r="C23" s="103">
        <f>SUM(C16:C22)</f>
        <v>0</v>
      </c>
      <c r="D23" s="4"/>
      <c r="E23" s="4"/>
      <c r="F23" s="4"/>
      <c r="G23" s="4"/>
      <c r="H23" s="4"/>
      <c r="I23" s="4"/>
    </row>
    <row r="24" spans="1:9" x14ac:dyDescent="0.3">
      <c r="A24" s="42" t="s">
        <v>58</v>
      </c>
      <c r="B24" s="103">
        <v>12009678</v>
      </c>
      <c r="C24" s="103">
        <v>16534080</v>
      </c>
      <c r="D24" s="4"/>
      <c r="E24" s="4"/>
      <c r="F24" s="4"/>
      <c r="G24" s="4"/>
      <c r="H24" s="4"/>
      <c r="I24" s="4"/>
    </row>
    <row r="25" spans="1:9" x14ac:dyDescent="0.3">
      <c r="A25" s="67" t="s">
        <v>457</v>
      </c>
      <c r="B25" s="105">
        <f>SUM(B23,B24)</f>
        <v>135414255</v>
      </c>
      <c r="C25" s="105">
        <f>SUM(C23,C24)</f>
        <v>16534080</v>
      </c>
      <c r="D25" s="4"/>
      <c r="E25" s="4"/>
      <c r="F25" s="4"/>
      <c r="G25" s="4"/>
      <c r="H25" s="4"/>
      <c r="I25" s="4"/>
    </row>
    <row r="26" spans="1:9" x14ac:dyDescent="0.3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3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3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3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3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3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3">
      <c r="A32" s="4"/>
      <c r="B32" s="4"/>
      <c r="C32" s="4"/>
      <c r="D32" s="4"/>
      <c r="E32" s="4"/>
      <c r="F32" s="4"/>
      <c r="G32" s="4"/>
      <c r="H32" s="4"/>
      <c r="I32" s="4"/>
    </row>
  </sheetData>
  <mergeCells count="2">
    <mergeCell ref="A1:C1"/>
    <mergeCell ref="A2:C2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&amp;C1/2020. (II.28.) önk. rend. 3. melléklete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view="pageLayout" zoomScaleNormal="90" workbookViewId="0">
      <selection activeCell="D3" sqref="D3:F3"/>
    </sheetView>
  </sheetViews>
  <sheetFormatPr defaultRowHeight="14.4" x14ac:dyDescent="0.3"/>
  <cols>
    <col min="1" max="1" width="64.6640625" customWidth="1"/>
    <col min="2" max="2" width="9.44140625" customWidth="1"/>
    <col min="3" max="6" width="20.5546875" style="114" customWidth="1"/>
  </cols>
  <sheetData>
    <row r="1" spans="1:6" ht="21.75" customHeight="1" x14ac:dyDescent="0.35">
      <c r="A1" s="206" t="s">
        <v>616</v>
      </c>
      <c r="B1" s="219"/>
      <c r="C1" s="219"/>
      <c r="D1" s="219"/>
      <c r="E1" s="219"/>
      <c r="F1" s="219"/>
    </row>
    <row r="2" spans="1:6" ht="26.25" customHeight="1" x14ac:dyDescent="0.35">
      <c r="A2" s="210" t="s">
        <v>599</v>
      </c>
      <c r="B2" s="207"/>
      <c r="C2" s="207"/>
      <c r="D2" s="207"/>
      <c r="E2" s="207"/>
      <c r="F2" s="207"/>
    </row>
    <row r="3" spans="1:6" x14ac:dyDescent="0.3">
      <c r="D3" s="220"/>
      <c r="E3" s="220"/>
      <c r="F3" s="220"/>
    </row>
    <row r="4" spans="1:6" ht="27" x14ac:dyDescent="0.3">
      <c r="A4" s="2" t="s">
        <v>59</v>
      </c>
      <c r="B4" s="3" t="s">
        <v>60</v>
      </c>
      <c r="C4" s="58" t="s">
        <v>0</v>
      </c>
      <c r="D4" s="58" t="s">
        <v>1</v>
      </c>
      <c r="E4" s="58" t="s">
        <v>1</v>
      </c>
      <c r="F4" s="115" t="s">
        <v>2</v>
      </c>
    </row>
    <row r="5" spans="1:6" x14ac:dyDescent="0.3">
      <c r="A5" s="26"/>
      <c r="B5" s="26"/>
      <c r="C5" s="116"/>
      <c r="D5" s="116"/>
      <c r="E5" s="116"/>
      <c r="F5" s="116"/>
    </row>
    <row r="6" spans="1:6" x14ac:dyDescent="0.3">
      <c r="A6" s="26"/>
      <c r="B6" s="26"/>
      <c r="C6" s="116"/>
      <c r="D6" s="116"/>
      <c r="E6" s="116"/>
      <c r="F6" s="116"/>
    </row>
    <row r="7" spans="1:6" x14ac:dyDescent="0.3">
      <c r="A7" s="26"/>
      <c r="B7" s="26"/>
      <c r="C7" s="116"/>
      <c r="D7" s="116"/>
      <c r="E7" s="116"/>
      <c r="F7" s="116"/>
    </row>
    <row r="8" spans="1:6" x14ac:dyDescent="0.3">
      <c r="A8" s="26"/>
      <c r="B8" s="26"/>
      <c r="C8" s="116"/>
      <c r="D8" s="116"/>
      <c r="E8" s="116"/>
      <c r="F8" s="116"/>
    </row>
    <row r="9" spans="1:6" x14ac:dyDescent="0.3">
      <c r="A9" s="13" t="s">
        <v>161</v>
      </c>
      <c r="B9" s="6" t="s">
        <v>162</v>
      </c>
      <c r="C9" s="116"/>
      <c r="D9" s="116"/>
      <c r="E9" s="116"/>
      <c r="F9" s="116"/>
    </row>
    <row r="10" spans="1:6" x14ac:dyDescent="0.3">
      <c r="A10" s="13"/>
      <c r="B10" s="6"/>
      <c r="C10" s="116"/>
      <c r="D10" s="116"/>
      <c r="E10" s="116"/>
      <c r="F10" s="116"/>
    </row>
    <row r="11" spans="1:6" x14ac:dyDescent="0.3">
      <c r="A11" s="13"/>
      <c r="B11" s="6"/>
      <c r="C11" s="116"/>
      <c r="D11" s="116"/>
      <c r="E11" s="116"/>
      <c r="F11" s="116"/>
    </row>
    <row r="12" spans="1:6" x14ac:dyDescent="0.3">
      <c r="A12" s="13"/>
      <c r="B12" s="6"/>
      <c r="C12" s="116"/>
      <c r="D12" s="116"/>
      <c r="E12" s="116"/>
      <c r="F12" s="116"/>
    </row>
    <row r="13" spans="1:6" x14ac:dyDescent="0.3">
      <c r="A13" s="13"/>
      <c r="B13" s="6"/>
      <c r="C13" s="116"/>
      <c r="D13" s="116"/>
      <c r="E13" s="116"/>
      <c r="F13" s="116"/>
    </row>
    <row r="14" spans="1:6" x14ac:dyDescent="0.3">
      <c r="A14" s="13" t="s">
        <v>373</v>
      </c>
      <c r="B14" s="6" t="s">
        <v>163</v>
      </c>
      <c r="C14" s="116"/>
      <c r="D14" s="116"/>
      <c r="E14" s="116"/>
      <c r="F14" s="116">
        <f>SUM(C14:E14)</f>
        <v>0</v>
      </c>
    </row>
    <row r="15" spans="1:6" x14ac:dyDescent="0.3">
      <c r="A15" s="13"/>
      <c r="B15" s="6"/>
      <c r="C15" s="116"/>
      <c r="D15" s="116"/>
      <c r="E15" s="116"/>
      <c r="F15" s="116"/>
    </row>
    <row r="16" spans="1:6" x14ac:dyDescent="0.3">
      <c r="A16" s="13"/>
      <c r="B16" s="6"/>
      <c r="C16" s="116"/>
      <c r="D16" s="116"/>
      <c r="E16" s="116"/>
      <c r="F16" s="116"/>
    </row>
    <row r="17" spans="1:6" x14ac:dyDescent="0.3">
      <c r="A17" s="13"/>
      <c r="B17" s="6"/>
      <c r="C17" s="116"/>
      <c r="D17" s="116"/>
      <c r="E17" s="116"/>
      <c r="F17" s="116"/>
    </row>
    <row r="18" spans="1:6" x14ac:dyDescent="0.3">
      <c r="A18" s="13"/>
      <c r="B18" s="6"/>
      <c r="C18" s="116"/>
      <c r="D18" s="116"/>
      <c r="E18" s="116"/>
      <c r="F18" s="116"/>
    </row>
    <row r="19" spans="1:6" x14ac:dyDescent="0.3">
      <c r="A19" s="5" t="s">
        <v>164</v>
      </c>
      <c r="B19" s="6" t="s">
        <v>165</v>
      </c>
      <c r="C19" s="116"/>
      <c r="D19" s="116"/>
      <c r="E19" s="116"/>
      <c r="F19" s="116"/>
    </row>
    <row r="20" spans="1:6" x14ac:dyDescent="0.3">
      <c r="A20" s="5"/>
      <c r="B20" s="6"/>
      <c r="C20" s="116"/>
      <c r="D20" s="116"/>
      <c r="E20" s="116"/>
      <c r="F20" s="116"/>
    </row>
    <row r="21" spans="1:6" x14ac:dyDescent="0.3">
      <c r="A21" s="5"/>
      <c r="B21" s="6"/>
      <c r="C21" s="116"/>
      <c r="D21" s="116"/>
      <c r="E21" s="116"/>
      <c r="F21" s="116"/>
    </row>
    <row r="22" spans="1:6" x14ac:dyDescent="0.3">
      <c r="A22" s="13" t="s">
        <v>166</v>
      </c>
      <c r="B22" s="6" t="s">
        <v>167</v>
      </c>
      <c r="C22" s="116">
        <v>1230000</v>
      </c>
      <c r="D22" s="116"/>
      <c r="E22" s="116"/>
      <c r="F22" s="116">
        <f>SUM(C22:E22)</f>
        <v>1230000</v>
      </c>
    </row>
    <row r="23" spans="1:6" x14ac:dyDescent="0.3">
      <c r="A23" s="13"/>
      <c r="B23" s="6"/>
      <c r="C23" s="116"/>
      <c r="D23" s="116"/>
      <c r="E23" s="116"/>
      <c r="F23" s="116"/>
    </row>
    <row r="24" spans="1:6" x14ac:dyDescent="0.3">
      <c r="A24" s="13"/>
      <c r="B24" s="6"/>
      <c r="C24" s="116"/>
      <c r="D24" s="116"/>
      <c r="E24" s="116"/>
      <c r="F24" s="116"/>
    </row>
    <row r="25" spans="1:6" x14ac:dyDescent="0.3">
      <c r="A25" s="13" t="s">
        <v>168</v>
      </c>
      <c r="B25" s="6" t="s">
        <v>169</v>
      </c>
      <c r="C25" s="116"/>
      <c r="D25" s="116"/>
      <c r="E25" s="116"/>
      <c r="F25" s="116">
        <f>SUM(C25:E25)</f>
        <v>0</v>
      </c>
    </row>
    <row r="26" spans="1:6" x14ac:dyDescent="0.3">
      <c r="A26" s="13"/>
      <c r="B26" s="6"/>
      <c r="C26" s="116"/>
      <c r="D26" s="116"/>
      <c r="E26" s="116"/>
      <c r="F26" s="116"/>
    </row>
    <row r="27" spans="1:6" x14ac:dyDescent="0.3">
      <c r="A27" s="13"/>
      <c r="B27" s="6"/>
      <c r="C27" s="116"/>
      <c r="D27" s="116"/>
      <c r="E27" s="116"/>
      <c r="F27" s="116"/>
    </row>
    <row r="28" spans="1:6" x14ac:dyDescent="0.3">
      <c r="A28" s="5" t="s">
        <v>170</v>
      </c>
      <c r="B28" s="6" t="s">
        <v>171</v>
      </c>
      <c r="C28" s="116"/>
      <c r="D28" s="116"/>
      <c r="E28" s="116"/>
      <c r="F28" s="116"/>
    </row>
    <row r="29" spans="1:6" x14ac:dyDescent="0.3">
      <c r="A29" s="5" t="s">
        <v>172</v>
      </c>
      <c r="B29" s="6" t="s">
        <v>173</v>
      </c>
      <c r="C29" s="116">
        <v>332100</v>
      </c>
      <c r="D29" s="116"/>
      <c r="E29" s="116"/>
      <c r="F29" s="116">
        <f>SUM(C29:E29)</f>
        <v>332100</v>
      </c>
    </row>
    <row r="30" spans="1:6" ht="15.6" x14ac:dyDescent="0.3">
      <c r="A30" s="17" t="s">
        <v>374</v>
      </c>
      <c r="B30" s="9" t="s">
        <v>174</v>
      </c>
      <c r="C30" s="148">
        <f>SUM(C5:C29)</f>
        <v>1562100</v>
      </c>
      <c r="D30" s="148">
        <f>SUM(D5:D29)</f>
        <v>0</v>
      </c>
      <c r="E30" s="148">
        <f>SUM(E5:E29)</f>
        <v>0</v>
      </c>
      <c r="F30" s="148">
        <f>SUM(F5:F29)</f>
        <v>1562100</v>
      </c>
    </row>
    <row r="31" spans="1:6" ht="15.6" x14ac:dyDescent="0.3">
      <c r="A31" s="20"/>
      <c r="B31" s="8"/>
      <c r="C31" s="116"/>
      <c r="D31" s="116"/>
      <c r="E31" s="116"/>
      <c r="F31" s="116"/>
    </row>
    <row r="32" spans="1:6" ht="15.6" x14ac:dyDescent="0.3">
      <c r="A32" s="20"/>
      <c r="B32" s="8"/>
      <c r="C32" s="116"/>
      <c r="D32" s="116"/>
      <c r="E32" s="116"/>
      <c r="F32" s="116"/>
    </row>
    <row r="33" spans="1:6" ht="15.6" x14ac:dyDescent="0.3">
      <c r="A33" s="20"/>
      <c r="B33" s="8"/>
      <c r="C33" s="116"/>
      <c r="D33" s="116"/>
      <c r="E33" s="116"/>
      <c r="F33" s="116"/>
    </row>
    <row r="34" spans="1:6" ht="15.6" x14ac:dyDescent="0.3">
      <c r="A34" s="20"/>
      <c r="B34" s="8"/>
      <c r="C34" s="116"/>
      <c r="D34" s="116"/>
      <c r="E34" s="116"/>
      <c r="F34" s="116"/>
    </row>
    <row r="35" spans="1:6" x14ac:dyDescent="0.3">
      <c r="A35" s="13" t="s">
        <v>175</v>
      </c>
      <c r="B35" s="6" t="s">
        <v>176</v>
      </c>
      <c r="C35" s="116">
        <v>10191872</v>
      </c>
      <c r="D35" s="116"/>
      <c r="E35" s="116"/>
      <c r="F35" s="116">
        <f>SUM(C35:E35)</f>
        <v>10191872</v>
      </c>
    </row>
    <row r="36" spans="1:6" x14ac:dyDescent="0.3">
      <c r="A36" s="13"/>
      <c r="B36" s="6"/>
      <c r="C36" s="116"/>
      <c r="D36" s="116"/>
      <c r="E36" s="116"/>
      <c r="F36" s="116"/>
    </row>
    <row r="37" spans="1:6" x14ac:dyDescent="0.3">
      <c r="A37" s="13"/>
      <c r="B37" s="6"/>
      <c r="C37" s="116"/>
      <c r="D37" s="116"/>
      <c r="E37" s="116"/>
      <c r="F37" s="116"/>
    </row>
    <row r="38" spans="1:6" x14ac:dyDescent="0.3">
      <c r="A38" s="13"/>
      <c r="B38" s="6"/>
      <c r="C38" s="116"/>
      <c r="D38" s="116"/>
      <c r="E38" s="116"/>
      <c r="F38" s="116"/>
    </row>
    <row r="39" spans="1:6" x14ac:dyDescent="0.3">
      <c r="A39" s="13"/>
      <c r="B39" s="6"/>
      <c r="C39" s="116"/>
      <c r="D39" s="116"/>
      <c r="E39" s="116"/>
      <c r="F39" s="116"/>
    </row>
    <row r="40" spans="1:6" x14ac:dyDescent="0.3">
      <c r="A40" s="13" t="s">
        <v>177</v>
      </c>
      <c r="B40" s="6" t="s">
        <v>178</v>
      </c>
      <c r="C40" s="116"/>
      <c r="D40" s="116"/>
      <c r="E40" s="116"/>
      <c r="F40" s="116">
        <f>SUM(C40:E40)</f>
        <v>0</v>
      </c>
    </row>
    <row r="41" spans="1:6" x14ac:dyDescent="0.3">
      <c r="A41" s="13"/>
      <c r="B41" s="6"/>
      <c r="C41" s="116"/>
      <c r="D41" s="116"/>
      <c r="E41" s="116"/>
      <c r="F41" s="116"/>
    </row>
    <row r="42" spans="1:6" x14ac:dyDescent="0.3">
      <c r="A42" s="13"/>
      <c r="B42" s="6"/>
      <c r="C42" s="116"/>
      <c r="D42" s="116"/>
      <c r="E42" s="116"/>
      <c r="F42" s="116"/>
    </row>
    <row r="43" spans="1:6" x14ac:dyDescent="0.3">
      <c r="A43" s="13"/>
      <c r="B43" s="6"/>
      <c r="C43" s="116"/>
      <c r="D43" s="116"/>
      <c r="E43" s="116"/>
      <c r="F43" s="116"/>
    </row>
    <row r="44" spans="1:6" x14ac:dyDescent="0.3">
      <c r="A44" s="13"/>
      <c r="B44" s="6"/>
      <c r="C44" s="116"/>
      <c r="D44" s="116"/>
      <c r="E44" s="116"/>
      <c r="F44" s="116"/>
    </row>
    <row r="45" spans="1:6" x14ac:dyDescent="0.3">
      <c r="A45" s="13" t="s">
        <v>179</v>
      </c>
      <c r="B45" s="6" t="s">
        <v>180</v>
      </c>
      <c r="C45" s="116"/>
      <c r="D45" s="116"/>
      <c r="E45" s="116"/>
      <c r="F45" s="116"/>
    </row>
    <row r="46" spans="1:6" x14ac:dyDescent="0.3">
      <c r="A46" s="13" t="s">
        <v>181</v>
      </c>
      <c r="B46" s="6" t="s">
        <v>182</v>
      </c>
      <c r="C46" s="116">
        <v>2751805</v>
      </c>
      <c r="D46" s="116"/>
      <c r="E46" s="116"/>
      <c r="F46" s="116">
        <f>SUM(C46:E46)</f>
        <v>2751805</v>
      </c>
    </row>
    <row r="47" spans="1:6" ht="15.6" x14ac:dyDescent="0.3">
      <c r="A47" s="17" t="s">
        <v>375</v>
      </c>
      <c r="B47" s="9" t="s">
        <v>183</v>
      </c>
      <c r="C47" s="148">
        <f>SUM(C31:C46)</f>
        <v>12943677</v>
      </c>
      <c r="D47" s="148"/>
      <c r="E47" s="148"/>
      <c r="F47" s="148">
        <f>SUM(F31:F46)</f>
        <v>12943677</v>
      </c>
    </row>
    <row r="48" spans="1:6" x14ac:dyDescent="0.3">
      <c r="C48" s="117"/>
      <c r="D48" s="117"/>
      <c r="E48" s="117"/>
      <c r="F48" s="117"/>
    </row>
  </sheetData>
  <mergeCells count="3">
    <mergeCell ref="A1:F1"/>
    <mergeCell ref="A2:F2"/>
    <mergeCell ref="D3:F3"/>
  </mergeCells>
  <phoneticPr fontId="35" type="noConversion"/>
  <pageMargins left="0.70866141732283472" right="0.70866141732283472" top="0.74803149606299213" bottom="0.74803149606299213" header="0.31496062992125984" footer="0.31496062992125984"/>
  <pageSetup paperSize="8" scale="83" orientation="portrait" r:id="rId1"/>
  <headerFooter>
    <oddHeader xml:space="preserve">&amp;C1/2020. (II.28.) önk. rend. 4. melléklete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4"/>
  <sheetViews>
    <sheetView view="pageLayout" zoomScaleNormal="100" workbookViewId="0">
      <selection activeCell="A3" sqref="A3:C3"/>
    </sheetView>
  </sheetViews>
  <sheetFormatPr defaultRowHeight="14.4" x14ac:dyDescent="0.3"/>
  <cols>
    <col min="1" max="1" width="91.33203125" customWidth="1"/>
    <col min="2" max="2" width="10.88671875" customWidth="1"/>
    <col min="3" max="3" width="16.109375" customWidth="1"/>
  </cols>
  <sheetData>
    <row r="1" spans="1:3" ht="27" customHeight="1" x14ac:dyDescent="0.35">
      <c r="A1" s="206" t="s">
        <v>615</v>
      </c>
      <c r="B1" s="207"/>
      <c r="C1" s="207"/>
    </row>
    <row r="2" spans="1:3" ht="27" customHeight="1" x14ac:dyDescent="0.35">
      <c r="A2" s="210" t="s">
        <v>603</v>
      </c>
      <c r="B2" s="207"/>
      <c r="C2" s="207"/>
    </row>
    <row r="3" spans="1:3" ht="19.5" customHeight="1" x14ac:dyDescent="0.3">
      <c r="A3" s="221"/>
      <c r="B3" s="221"/>
      <c r="C3" s="221"/>
    </row>
    <row r="4" spans="1:3" x14ac:dyDescent="0.3">
      <c r="A4" s="4" t="s">
        <v>0</v>
      </c>
    </row>
    <row r="5" spans="1:3" ht="26.4" x14ac:dyDescent="0.3">
      <c r="A5" s="42" t="s">
        <v>582</v>
      </c>
      <c r="B5" s="3" t="s">
        <v>60</v>
      </c>
      <c r="C5" s="71" t="s">
        <v>9</v>
      </c>
    </row>
    <row r="6" spans="1:3" x14ac:dyDescent="0.3">
      <c r="A6" s="13" t="s">
        <v>529</v>
      </c>
      <c r="B6" s="6" t="s">
        <v>150</v>
      </c>
      <c r="C6" s="96"/>
    </row>
    <row r="7" spans="1:3" x14ac:dyDescent="0.3">
      <c r="A7" s="13" t="s">
        <v>530</v>
      </c>
      <c r="B7" s="6" t="s">
        <v>150</v>
      </c>
      <c r="C7" s="96"/>
    </row>
    <row r="8" spans="1:3" x14ac:dyDescent="0.3">
      <c r="A8" s="13" t="s">
        <v>531</v>
      </c>
      <c r="B8" s="6" t="s">
        <v>150</v>
      </c>
      <c r="C8" s="96"/>
    </row>
    <row r="9" spans="1:3" x14ac:dyDescent="0.3">
      <c r="A9" s="13" t="s">
        <v>532</v>
      </c>
      <c r="B9" s="6" t="s">
        <v>150</v>
      </c>
      <c r="C9" s="96"/>
    </row>
    <row r="10" spans="1:3" x14ac:dyDescent="0.3">
      <c r="A10" s="13" t="s">
        <v>533</v>
      </c>
      <c r="B10" s="6" t="s">
        <v>150</v>
      </c>
      <c r="C10" s="96"/>
    </row>
    <row r="11" spans="1:3" x14ac:dyDescent="0.3">
      <c r="A11" s="13" t="s">
        <v>534</v>
      </c>
      <c r="B11" s="6" t="s">
        <v>150</v>
      </c>
      <c r="C11" s="96"/>
    </row>
    <row r="12" spans="1:3" x14ac:dyDescent="0.3">
      <c r="A12" s="13" t="s">
        <v>535</v>
      </c>
      <c r="B12" s="6" t="s">
        <v>150</v>
      </c>
      <c r="C12" s="96"/>
    </row>
    <row r="13" spans="1:3" x14ac:dyDescent="0.3">
      <c r="A13" s="13" t="s">
        <v>536</v>
      </c>
      <c r="B13" s="6" t="s">
        <v>150</v>
      </c>
      <c r="C13" s="96"/>
    </row>
    <row r="14" spans="1:3" x14ac:dyDescent="0.3">
      <c r="A14" s="13" t="s">
        <v>537</v>
      </c>
      <c r="B14" s="6" t="s">
        <v>150</v>
      </c>
      <c r="C14" s="96"/>
    </row>
    <row r="15" spans="1:3" x14ac:dyDescent="0.3">
      <c r="A15" s="13" t="s">
        <v>538</v>
      </c>
      <c r="B15" s="6" t="s">
        <v>150</v>
      </c>
      <c r="C15" s="96"/>
    </row>
    <row r="16" spans="1:3" ht="26.4" x14ac:dyDescent="0.3">
      <c r="A16" s="11" t="s">
        <v>367</v>
      </c>
      <c r="B16" s="8" t="s">
        <v>150</v>
      </c>
      <c r="C16" s="96"/>
    </row>
    <row r="17" spans="1:3" x14ac:dyDescent="0.3">
      <c r="A17" s="13" t="s">
        <v>529</v>
      </c>
      <c r="B17" s="6" t="s">
        <v>151</v>
      </c>
      <c r="C17" s="96"/>
    </row>
    <row r="18" spans="1:3" x14ac:dyDescent="0.3">
      <c r="A18" s="13" t="s">
        <v>530</v>
      </c>
      <c r="B18" s="6" t="s">
        <v>151</v>
      </c>
      <c r="C18" s="96"/>
    </row>
    <row r="19" spans="1:3" x14ac:dyDescent="0.3">
      <c r="A19" s="13" t="s">
        <v>531</v>
      </c>
      <c r="B19" s="6" t="s">
        <v>151</v>
      </c>
      <c r="C19" s="96"/>
    </row>
    <row r="20" spans="1:3" x14ac:dyDescent="0.3">
      <c r="A20" s="13" t="s">
        <v>532</v>
      </c>
      <c r="B20" s="6" t="s">
        <v>151</v>
      </c>
      <c r="C20" s="96"/>
    </row>
    <row r="21" spans="1:3" x14ac:dyDescent="0.3">
      <c r="A21" s="13" t="s">
        <v>533</v>
      </c>
      <c r="B21" s="6" t="s">
        <v>151</v>
      </c>
      <c r="C21" s="96"/>
    </row>
    <row r="22" spans="1:3" x14ac:dyDescent="0.3">
      <c r="A22" s="13" t="s">
        <v>534</v>
      </c>
      <c r="B22" s="6" t="s">
        <v>151</v>
      </c>
      <c r="C22" s="96"/>
    </row>
    <row r="23" spans="1:3" x14ac:dyDescent="0.3">
      <c r="A23" s="13" t="s">
        <v>535</v>
      </c>
      <c r="B23" s="6" t="s">
        <v>151</v>
      </c>
      <c r="C23" s="96"/>
    </row>
    <row r="24" spans="1:3" x14ac:dyDescent="0.3">
      <c r="A24" s="13" t="s">
        <v>536</v>
      </c>
      <c r="B24" s="6" t="s">
        <v>151</v>
      </c>
      <c r="C24" s="96"/>
    </row>
    <row r="25" spans="1:3" x14ac:dyDescent="0.3">
      <c r="A25" s="13" t="s">
        <v>537</v>
      </c>
      <c r="B25" s="6" t="s">
        <v>151</v>
      </c>
      <c r="C25" s="96"/>
    </row>
    <row r="26" spans="1:3" x14ac:dyDescent="0.3">
      <c r="A26" s="13" t="s">
        <v>538</v>
      </c>
      <c r="B26" s="6" t="s">
        <v>151</v>
      </c>
      <c r="C26" s="96"/>
    </row>
    <row r="27" spans="1:3" ht="26.4" x14ac:dyDescent="0.3">
      <c r="A27" s="11" t="s">
        <v>368</v>
      </c>
      <c r="B27" s="8" t="s">
        <v>151</v>
      </c>
      <c r="C27" s="96"/>
    </row>
    <row r="28" spans="1:3" x14ac:dyDescent="0.3">
      <c r="A28" s="13" t="s">
        <v>529</v>
      </c>
      <c r="B28" s="6" t="s">
        <v>152</v>
      </c>
      <c r="C28" s="96"/>
    </row>
    <row r="29" spans="1:3" x14ac:dyDescent="0.3">
      <c r="A29" s="13" t="s">
        <v>530</v>
      </c>
      <c r="B29" s="6" t="s">
        <v>152</v>
      </c>
      <c r="C29" s="96"/>
    </row>
    <row r="30" spans="1:3" x14ac:dyDescent="0.3">
      <c r="A30" s="13" t="s">
        <v>531</v>
      </c>
      <c r="B30" s="6" t="s">
        <v>152</v>
      </c>
      <c r="C30" s="96"/>
    </row>
    <row r="31" spans="1:3" x14ac:dyDescent="0.3">
      <c r="A31" s="13" t="s">
        <v>532</v>
      </c>
      <c r="B31" s="6" t="s">
        <v>152</v>
      </c>
      <c r="C31" s="96"/>
    </row>
    <row r="32" spans="1:3" x14ac:dyDescent="0.3">
      <c r="A32" s="13" t="s">
        <v>533</v>
      </c>
      <c r="B32" s="6" t="s">
        <v>152</v>
      </c>
      <c r="C32" s="96"/>
    </row>
    <row r="33" spans="1:3" x14ac:dyDescent="0.3">
      <c r="A33" s="13" t="s">
        <v>534</v>
      </c>
      <c r="B33" s="6" t="s">
        <v>152</v>
      </c>
      <c r="C33" s="96"/>
    </row>
    <row r="34" spans="1:3" x14ac:dyDescent="0.3">
      <c r="A34" s="13" t="s">
        <v>535</v>
      </c>
      <c r="B34" s="6" t="s">
        <v>152</v>
      </c>
      <c r="C34" s="96"/>
    </row>
    <row r="35" spans="1:3" x14ac:dyDescent="0.3">
      <c r="A35" s="13" t="s">
        <v>536</v>
      </c>
      <c r="B35" s="6" t="s">
        <v>152</v>
      </c>
      <c r="C35" s="96">
        <v>1614600</v>
      </c>
    </row>
    <row r="36" spans="1:3" x14ac:dyDescent="0.3">
      <c r="A36" s="13" t="s">
        <v>537</v>
      </c>
      <c r="B36" s="6" t="s">
        <v>152</v>
      </c>
      <c r="C36" s="96"/>
    </row>
    <row r="37" spans="1:3" x14ac:dyDescent="0.3">
      <c r="A37" s="13" t="s">
        <v>538</v>
      </c>
      <c r="B37" s="6" t="s">
        <v>152</v>
      </c>
      <c r="C37" s="96"/>
    </row>
    <row r="38" spans="1:3" x14ac:dyDescent="0.3">
      <c r="A38" s="11" t="s">
        <v>369</v>
      </c>
      <c r="B38" s="8" t="s">
        <v>152</v>
      </c>
      <c r="C38" s="96">
        <f>SUM(C28:C37)</f>
        <v>1614600</v>
      </c>
    </row>
    <row r="39" spans="1:3" x14ac:dyDescent="0.3">
      <c r="A39" s="13" t="s">
        <v>539</v>
      </c>
      <c r="B39" s="5" t="s">
        <v>154</v>
      </c>
      <c r="C39" s="96"/>
    </row>
    <row r="40" spans="1:3" x14ac:dyDescent="0.3">
      <c r="A40" s="13" t="s">
        <v>540</v>
      </c>
      <c r="B40" s="5" t="s">
        <v>154</v>
      </c>
      <c r="C40" s="96"/>
    </row>
    <row r="41" spans="1:3" x14ac:dyDescent="0.3">
      <c r="A41" s="13" t="s">
        <v>541</v>
      </c>
      <c r="B41" s="5" t="s">
        <v>154</v>
      </c>
      <c r="C41" s="96"/>
    </row>
    <row r="42" spans="1:3" x14ac:dyDescent="0.3">
      <c r="A42" s="5" t="s">
        <v>542</v>
      </c>
      <c r="B42" s="5" t="s">
        <v>154</v>
      </c>
      <c r="C42" s="96"/>
    </row>
    <row r="43" spans="1:3" x14ac:dyDescent="0.3">
      <c r="A43" s="5" t="s">
        <v>543</v>
      </c>
      <c r="B43" s="5" t="s">
        <v>154</v>
      </c>
      <c r="C43" s="96"/>
    </row>
    <row r="44" spans="1:3" x14ac:dyDescent="0.3">
      <c r="A44" s="5" t="s">
        <v>544</v>
      </c>
      <c r="B44" s="5" t="s">
        <v>154</v>
      </c>
      <c r="C44" s="96"/>
    </row>
    <row r="45" spans="1:3" x14ac:dyDescent="0.3">
      <c r="A45" s="13" t="s">
        <v>545</v>
      </c>
      <c r="B45" s="5" t="s">
        <v>154</v>
      </c>
      <c r="C45" s="96"/>
    </row>
    <row r="46" spans="1:3" x14ac:dyDescent="0.3">
      <c r="A46" s="13" t="s">
        <v>546</v>
      </c>
      <c r="B46" s="5" t="s">
        <v>154</v>
      </c>
      <c r="C46" s="96"/>
    </row>
    <row r="47" spans="1:3" x14ac:dyDescent="0.3">
      <c r="A47" s="13" t="s">
        <v>547</v>
      </c>
      <c r="B47" s="5" t="s">
        <v>154</v>
      </c>
      <c r="C47" s="96"/>
    </row>
    <row r="48" spans="1:3" x14ac:dyDescent="0.3">
      <c r="A48" s="13" t="s">
        <v>548</v>
      </c>
      <c r="B48" s="5" t="s">
        <v>154</v>
      </c>
      <c r="C48" s="96"/>
    </row>
    <row r="49" spans="1:3" ht="26.4" x14ac:dyDescent="0.3">
      <c r="A49" s="11" t="s">
        <v>370</v>
      </c>
      <c r="B49" s="8" t="s">
        <v>154</v>
      </c>
      <c r="C49" s="96"/>
    </row>
    <row r="50" spans="1:3" x14ac:dyDescent="0.3">
      <c r="A50" s="13" t="s">
        <v>539</v>
      </c>
      <c r="B50" s="5" t="s">
        <v>159</v>
      </c>
      <c r="C50" s="96"/>
    </row>
    <row r="51" spans="1:3" x14ac:dyDescent="0.3">
      <c r="A51" s="13" t="s">
        <v>540</v>
      </c>
      <c r="B51" s="5" t="s">
        <v>159</v>
      </c>
      <c r="C51" s="96"/>
    </row>
    <row r="52" spans="1:3" x14ac:dyDescent="0.3">
      <c r="A52" s="13" t="s">
        <v>611</v>
      </c>
      <c r="B52" s="5" t="s">
        <v>159</v>
      </c>
      <c r="C52" s="96"/>
    </row>
    <row r="53" spans="1:3" x14ac:dyDescent="0.3">
      <c r="A53" s="5" t="s">
        <v>542</v>
      </c>
      <c r="B53" s="5" t="s">
        <v>159</v>
      </c>
      <c r="C53" s="96"/>
    </row>
    <row r="54" spans="1:3" x14ac:dyDescent="0.3">
      <c r="A54" s="5" t="s">
        <v>543</v>
      </c>
      <c r="B54" s="5" t="s">
        <v>159</v>
      </c>
      <c r="C54" s="96"/>
    </row>
    <row r="55" spans="1:3" x14ac:dyDescent="0.3">
      <c r="A55" s="5" t="s">
        <v>544</v>
      </c>
      <c r="B55" s="5" t="s">
        <v>159</v>
      </c>
      <c r="C55" s="96"/>
    </row>
    <row r="56" spans="1:3" x14ac:dyDescent="0.3">
      <c r="A56" s="13" t="s">
        <v>545</v>
      </c>
      <c r="B56" s="5" t="s">
        <v>159</v>
      </c>
      <c r="C56" s="96"/>
    </row>
    <row r="57" spans="1:3" x14ac:dyDescent="0.3">
      <c r="A57" s="13" t="s">
        <v>547</v>
      </c>
      <c r="B57" s="5" t="s">
        <v>159</v>
      </c>
      <c r="C57" s="96"/>
    </row>
    <row r="58" spans="1:3" x14ac:dyDescent="0.3">
      <c r="A58" s="13" t="s">
        <v>548</v>
      </c>
      <c r="B58" s="5" t="s">
        <v>159</v>
      </c>
      <c r="C58" s="96"/>
    </row>
    <row r="59" spans="1:3" x14ac:dyDescent="0.3">
      <c r="A59" s="15" t="s">
        <v>371</v>
      </c>
      <c r="B59" s="7" t="s">
        <v>159</v>
      </c>
      <c r="C59" s="126">
        <f>SUM(C50:C58)</f>
        <v>0</v>
      </c>
    </row>
    <row r="60" spans="1:3" x14ac:dyDescent="0.3">
      <c r="A60" s="13" t="s">
        <v>529</v>
      </c>
      <c r="B60" s="6" t="s">
        <v>186</v>
      </c>
      <c r="C60" s="96"/>
    </row>
    <row r="61" spans="1:3" x14ac:dyDescent="0.3">
      <c r="A61" s="13" t="s">
        <v>530</v>
      </c>
      <c r="B61" s="6" t="s">
        <v>186</v>
      </c>
      <c r="C61" s="96"/>
    </row>
    <row r="62" spans="1:3" x14ac:dyDescent="0.3">
      <c r="A62" s="13" t="s">
        <v>531</v>
      </c>
      <c r="B62" s="6" t="s">
        <v>186</v>
      </c>
      <c r="C62" s="96"/>
    </row>
    <row r="63" spans="1:3" x14ac:dyDescent="0.3">
      <c r="A63" s="13" t="s">
        <v>532</v>
      </c>
      <c r="B63" s="6" t="s">
        <v>186</v>
      </c>
      <c r="C63" s="96"/>
    </row>
    <row r="64" spans="1:3" x14ac:dyDescent="0.3">
      <c r="A64" s="13" t="s">
        <v>533</v>
      </c>
      <c r="B64" s="6" t="s">
        <v>186</v>
      </c>
      <c r="C64" s="96"/>
    </row>
    <row r="65" spans="1:3" x14ac:dyDescent="0.3">
      <c r="A65" s="13" t="s">
        <v>534</v>
      </c>
      <c r="B65" s="6" t="s">
        <v>186</v>
      </c>
      <c r="C65" s="96"/>
    </row>
    <row r="66" spans="1:3" x14ac:dyDescent="0.3">
      <c r="A66" s="13" t="s">
        <v>535</v>
      </c>
      <c r="B66" s="6" t="s">
        <v>186</v>
      </c>
      <c r="C66" s="96"/>
    </row>
    <row r="67" spans="1:3" x14ac:dyDescent="0.3">
      <c r="A67" s="13" t="s">
        <v>536</v>
      </c>
      <c r="B67" s="6" t="s">
        <v>186</v>
      </c>
      <c r="C67" s="96"/>
    </row>
    <row r="68" spans="1:3" x14ac:dyDescent="0.3">
      <c r="A68" s="13" t="s">
        <v>537</v>
      </c>
      <c r="B68" s="6" t="s">
        <v>186</v>
      </c>
      <c r="C68" s="96"/>
    </row>
    <row r="69" spans="1:3" x14ac:dyDescent="0.3">
      <c r="A69" s="13" t="s">
        <v>538</v>
      </c>
      <c r="B69" s="6" t="s">
        <v>186</v>
      </c>
      <c r="C69" s="96"/>
    </row>
    <row r="70" spans="1:3" ht="26.4" x14ac:dyDescent="0.3">
      <c r="A70" s="11" t="s">
        <v>380</v>
      </c>
      <c r="B70" s="8" t="s">
        <v>186</v>
      </c>
      <c r="C70" s="96"/>
    </row>
    <row r="71" spans="1:3" x14ac:dyDescent="0.3">
      <c r="A71" s="13" t="s">
        <v>529</v>
      </c>
      <c r="B71" s="6" t="s">
        <v>187</v>
      </c>
      <c r="C71" s="96"/>
    </row>
    <row r="72" spans="1:3" x14ac:dyDescent="0.3">
      <c r="A72" s="13" t="s">
        <v>530</v>
      </c>
      <c r="B72" s="6" t="s">
        <v>187</v>
      </c>
      <c r="C72" s="96"/>
    </row>
    <row r="73" spans="1:3" x14ac:dyDescent="0.3">
      <c r="A73" s="13" t="s">
        <v>531</v>
      </c>
      <c r="B73" s="6" t="s">
        <v>187</v>
      </c>
      <c r="C73" s="96"/>
    </row>
    <row r="74" spans="1:3" x14ac:dyDescent="0.3">
      <c r="A74" s="13" t="s">
        <v>532</v>
      </c>
      <c r="B74" s="6" t="s">
        <v>187</v>
      </c>
      <c r="C74" s="96"/>
    </row>
    <row r="75" spans="1:3" x14ac:dyDescent="0.3">
      <c r="A75" s="13" t="s">
        <v>533</v>
      </c>
      <c r="B75" s="6" t="s">
        <v>187</v>
      </c>
      <c r="C75" s="96"/>
    </row>
    <row r="76" spans="1:3" x14ac:dyDescent="0.3">
      <c r="A76" s="13" t="s">
        <v>534</v>
      </c>
      <c r="B76" s="6" t="s">
        <v>187</v>
      </c>
      <c r="C76" s="96"/>
    </row>
    <row r="77" spans="1:3" x14ac:dyDescent="0.3">
      <c r="A77" s="13" t="s">
        <v>535</v>
      </c>
      <c r="B77" s="6" t="s">
        <v>187</v>
      </c>
      <c r="C77" s="96"/>
    </row>
    <row r="78" spans="1:3" x14ac:dyDescent="0.3">
      <c r="A78" s="13" t="s">
        <v>536</v>
      </c>
      <c r="B78" s="6" t="s">
        <v>187</v>
      </c>
      <c r="C78" s="96"/>
    </row>
    <row r="79" spans="1:3" x14ac:dyDescent="0.3">
      <c r="A79" s="13" t="s">
        <v>537</v>
      </c>
      <c r="B79" s="6" t="s">
        <v>187</v>
      </c>
      <c r="C79" s="96"/>
    </row>
    <row r="80" spans="1:3" x14ac:dyDescent="0.3">
      <c r="A80" s="13" t="s">
        <v>538</v>
      </c>
      <c r="B80" s="6" t="s">
        <v>187</v>
      </c>
      <c r="C80" s="96"/>
    </row>
    <row r="81" spans="1:3" ht="26.4" x14ac:dyDescent="0.3">
      <c r="A81" s="11" t="s">
        <v>379</v>
      </c>
      <c r="B81" s="8" t="s">
        <v>187</v>
      </c>
      <c r="C81" s="96"/>
    </row>
    <row r="82" spans="1:3" x14ac:dyDescent="0.3">
      <c r="A82" s="13" t="s">
        <v>529</v>
      </c>
      <c r="B82" s="6" t="s">
        <v>188</v>
      </c>
      <c r="C82" s="96"/>
    </row>
    <row r="83" spans="1:3" x14ac:dyDescent="0.3">
      <c r="A83" s="13" t="s">
        <v>530</v>
      </c>
      <c r="B83" s="6" t="s">
        <v>188</v>
      </c>
      <c r="C83" s="96"/>
    </row>
    <row r="84" spans="1:3" x14ac:dyDescent="0.3">
      <c r="A84" s="13" t="s">
        <v>531</v>
      </c>
      <c r="B84" s="6" t="s">
        <v>188</v>
      </c>
      <c r="C84" s="96"/>
    </row>
    <row r="85" spans="1:3" x14ac:dyDescent="0.3">
      <c r="A85" s="13" t="s">
        <v>532</v>
      </c>
      <c r="B85" s="6" t="s">
        <v>188</v>
      </c>
      <c r="C85" s="96"/>
    </row>
    <row r="86" spans="1:3" x14ac:dyDescent="0.3">
      <c r="A86" s="13" t="s">
        <v>533</v>
      </c>
      <c r="B86" s="6" t="s">
        <v>188</v>
      </c>
      <c r="C86" s="96"/>
    </row>
    <row r="87" spans="1:3" x14ac:dyDescent="0.3">
      <c r="A87" s="13" t="s">
        <v>534</v>
      </c>
      <c r="B87" s="6" t="s">
        <v>188</v>
      </c>
      <c r="C87" s="96"/>
    </row>
    <row r="88" spans="1:3" x14ac:dyDescent="0.3">
      <c r="A88" s="13" t="s">
        <v>535</v>
      </c>
      <c r="B88" s="6" t="s">
        <v>188</v>
      </c>
      <c r="C88" s="96"/>
    </row>
    <row r="89" spans="1:3" x14ac:dyDescent="0.3">
      <c r="A89" s="13" t="s">
        <v>536</v>
      </c>
      <c r="B89" s="6" t="s">
        <v>188</v>
      </c>
      <c r="C89" s="96"/>
    </row>
    <row r="90" spans="1:3" x14ac:dyDescent="0.3">
      <c r="A90" s="13" t="s">
        <v>537</v>
      </c>
      <c r="B90" s="6" t="s">
        <v>188</v>
      </c>
      <c r="C90" s="96"/>
    </row>
    <row r="91" spans="1:3" x14ac:dyDescent="0.3">
      <c r="A91" s="13" t="s">
        <v>538</v>
      </c>
      <c r="B91" s="6" t="s">
        <v>188</v>
      </c>
      <c r="C91" s="96"/>
    </row>
    <row r="92" spans="1:3" x14ac:dyDescent="0.3">
      <c r="A92" s="11" t="s">
        <v>378</v>
      </c>
      <c r="B92" s="8" t="s">
        <v>188</v>
      </c>
      <c r="C92" s="96"/>
    </row>
    <row r="93" spans="1:3" x14ac:dyDescent="0.3">
      <c r="A93" s="13" t="s">
        <v>539</v>
      </c>
      <c r="B93" s="5" t="s">
        <v>190</v>
      </c>
      <c r="C93" s="96"/>
    </row>
    <row r="94" spans="1:3" x14ac:dyDescent="0.3">
      <c r="A94" s="13" t="s">
        <v>540</v>
      </c>
      <c r="B94" s="6" t="s">
        <v>190</v>
      </c>
      <c r="C94" s="96"/>
    </row>
    <row r="95" spans="1:3" x14ac:dyDescent="0.3">
      <c r="A95" s="13" t="s">
        <v>541</v>
      </c>
      <c r="B95" s="5" t="s">
        <v>190</v>
      </c>
      <c r="C95" s="96"/>
    </row>
    <row r="96" spans="1:3" x14ac:dyDescent="0.3">
      <c r="A96" s="5" t="s">
        <v>542</v>
      </c>
      <c r="B96" s="6" t="s">
        <v>190</v>
      </c>
      <c r="C96" s="96"/>
    </row>
    <row r="97" spans="1:3" x14ac:dyDescent="0.3">
      <c r="A97" s="5" t="s">
        <v>543</v>
      </c>
      <c r="B97" s="5" t="s">
        <v>190</v>
      </c>
      <c r="C97" s="96"/>
    </row>
    <row r="98" spans="1:3" x14ac:dyDescent="0.3">
      <c r="A98" s="5" t="s">
        <v>544</v>
      </c>
      <c r="B98" s="6" t="s">
        <v>190</v>
      </c>
      <c r="C98" s="96"/>
    </row>
    <row r="99" spans="1:3" x14ac:dyDescent="0.3">
      <c r="A99" s="13" t="s">
        <v>545</v>
      </c>
      <c r="B99" s="5" t="s">
        <v>190</v>
      </c>
      <c r="C99" s="96"/>
    </row>
    <row r="100" spans="1:3" x14ac:dyDescent="0.3">
      <c r="A100" s="13" t="s">
        <v>549</v>
      </c>
      <c r="B100" s="6" t="s">
        <v>190</v>
      </c>
      <c r="C100" s="96"/>
    </row>
    <row r="101" spans="1:3" x14ac:dyDescent="0.3">
      <c r="A101" s="13" t="s">
        <v>547</v>
      </c>
      <c r="B101" s="5" t="s">
        <v>190</v>
      </c>
      <c r="C101" s="96"/>
    </row>
    <row r="102" spans="1:3" x14ac:dyDescent="0.3">
      <c r="A102" s="13" t="s">
        <v>548</v>
      </c>
      <c r="B102" s="6" t="s">
        <v>190</v>
      </c>
      <c r="C102" s="96"/>
    </row>
    <row r="103" spans="1:3" ht="26.4" x14ac:dyDescent="0.3">
      <c r="A103" s="11" t="s">
        <v>377</v>
      </c>
      <c r="B103" s="8" t="s">
        <v>190</v>
      </c>
      <c r="C103" s="96"/>
    </row>
    <row r="104" spans="1:3" x14ac:dyDescent="0.3">
      <c r="A104" s="13" t="s">
        <v>539</v>
      </c>
      <c r="B104" s="5" t="s">
        <v>193</v>
      </c>
      <c r="C104" s="96"/>
    </row>
    <row r="105" spans="1:3" x14ac:dyDescent="0.3">
      <c r="A105" s="13" t="s">
        <v>540</v>
      </c>
      <c r="B105" s="5" t="s">
        <v>193</v>
      </c>
      <c r="C105" s="96"/>
    </row>
    <row r="106" spans="1:3" x14ac:dyDescent="0.3">
      <c r="A106" s="13" t="s">
        <v>541</v>
      </c>
      <c r="B106" s="5" t="s">
        <v>193</v>
      </c>
      <c r="C106" s="96"/>
    </row>
    <row r="107" spans="1:3" x14ac:dyDescent="0.3">
      <c r="A107" s="5" t="s">
        <v>542</v>
      </c>
      <c r="B107" s="5" t="s">
        <v>193</v>
      </c>
      <c r="C107" s="96"/>
    </row>
    <row r="108" spans="1:3" x14ac:dyDescent="0.3">
      <c r="A108" s="5" t="s">
        <v>543</v>
      </c>
      <c r="B108" s="5" t="s">
        <v>193</v>
      </c>
      <c r="C108" s="96"/>
    </row>
    <row r="109" spans="1:3" x14ac:dyDescent="0.3">
      <c r="A109" s="5" t="s">
        <v>544</v>
      </c>
      <c r="B109" s="5" t="s">
        <v>193</v>
      </c>
      <c r="C109" s="96"/>
    </row>
    <row r="110" spans="1:3" x14ac:dyDescent="0.3">
      <c r="A110" s="13" t="s">
        <v>545</v>
      </c>
      <c r="B110" s="5" t="s">
        <v>193</v>
      </c>
      <c r="C110" s="96"/>
    </row>
    <row r="111" spans="1:3" x14ac:dyDescent="0.3">
      <c r="A111" s="13" t="s">
        <v>549</v>
      </c>
      <c r="B111" s="5" t="s">
        <v>193</v>
      </c>
      <c r="C111" s="96"/>
    </row>
    <row r="112" spans="1:3" x14ac:dyDescent="0.3">
      <c r="A112" s="13" t="s">
        <v>547</v>
      </c>
      <c r="B112" s="5" t="s">
        <v>193</v>
      </c>
      <c r="C112" s="96"/>
    </row>
    <row r="113" spans="1:3" x14ac:dyDescent="0.3">
      <c r="A113" s="13" t="s">
        <v>548</v>
      </c>
      <c r="B113" s="5" t="s">
        <v>193</v>
      </c>
      <c r="C113" s="96"/>
    </row>
    <row r="114" spans="1:3" x14ac:dyDescent="0.3">
      <c r="A114" s="15" t="s">
        <v>411</v>
      </c>
      <c r="B114" s="8" t="s">
        <v>193</v>
      </c>
      <c r="C114" s="96"/>
    </row>
  </sheetData>
  <mergeCells count="3">
    <mergeCell ref="A1:C1"/>
    <mergeCell ref="A2:C2"/>
    <mergeCell ref="A3:C3"/>
  </mergeCells>
  <phoneticPr fontId="35" type="noConversion"/>
  <pageMargins left="0.70866141732283472" right="0.70866141732283472" top="0.74803149606299213" bottom="0.74803149606299213" header="0.31496062992125984" footer="0.31496062992125984"/>
  <pageSetup paperSize="8" scale="60" orientation="portrait" horizontalDpi="300" verticalDpi="300" r:id="rId1"/>
  <headerFooter>
    <oddHeader xml:space="preserve">&amp;C1/2020. (II.28.) önk. rend. 5. melléklete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5"/>
  <sheetViews>
    <sheetView view="pageLayout" zoomScaleNormal="100" workbookViewId="0">
      <selection activeCell="A3" sqref="A3:C3"/>
    </sheetView>
  </sheetViews>
  <sheetFormatPr defaultRowHeight="14.4" x14ac:dyDescent="0.3"/>
  <cols>
    <col min="1" max="1" width="82.5546875" customWidth="1"/>
    <col min="3" max="3" width="16.33203125" customWidth="1"/>
  </cols>
  <sheetData>
    <row r="1" spans="1:3" ht="27" customHeight="1" x14ac:dyDescent="0.35">
      <c r="A1" s="206" t="s">
        <v>615</v>
      </c>
      <c r="B1" s="207"/>
      <c r="C1" s="207"/>
    </row>
    <row r="2" spans="1:3" ht="25.5" customHeight="1" x14ac:dyDescent="0.35">
      <c r="A2" s="210" t="s">
        <v>604</v>
      </c>
      <c r="B2" s="207"/>
      <c r="C2" s="207"/>
    </row>
    <row r="3" spans="1:3" ht="15.75" customHeight="1" x14ac:dyDescent="0.3">
      <c r="A3" s="221"/>
      <c r="B3" s="221"/>
      <c r="C3" s="221"/>
    </row>
    <row r="4" spans="1:3" ht="21" customHeight="1" x14ac:dyDescent="0.3">
      <c r="A4" s="4" t="s">
        <v>0</v>
      </c>
    </row>
    <row r="5" spans="1:3" ht="26.4" x14ac:dyDescent="0.3">
      <c r="A5" s="42" t="s">
        <v>582</v>
      </c>
      <c r="B5" s="3" t="s">
        <v>60</v>
      </c>
      <c r="C5" s="71" t="s">
        <v>9</v>
      </c>
    </row>
    <row r="6" spans="1:3" x14ac:dyDescent="0.3">
      <c r="A6" s="13" t="s">
        <v>550</v>
      </c>
      <c r="B6" s="6" t="s">
        <v>253</v>
      </c>
      <c r="C6" s="96"/>
    </row>
    <row r="7" spans="1:3" x14ac:dyDescent="0.3">
      <c r="A7" s="13" t="s">
        <v>559</v>
      </c>
      <c r="B7" s="6" t="s">
        <v>253</v>
      </c>
      <c r="C7" s="96"/>
    </row>
    <row r="8" spans="1:3" x14ac:dyDescent="0.3">
      <c r="A8" s="13" t="s">
        <v>560</v>
      </c>
      <c r="B8" s="6" t="s">
        <v>253</v>
      </c>
      <c r="C8" s="96"/>
    </row>
    <row r="9" spans="1:3" x14ac:dyDescent="0.3">
      <c r="A9" s="13" t="s">
        <v>558</v>
      </c>
      <c r="B9" s="6" t="s">
        <v>253</v>
      </c>
      <c r="C9" s="96"/>
    </row>
    <row r="10" spans="1:3" x14ac:dyDescent="0.3">
      <c r="A10" s="13" t="s">
        <v>557</v>
      </c>
      <c r="B10" s="6" t="s">
        <v>253</v>
      </c>
      <c r="C10" s="96"/>
    </row>
    <row r="11" spans="1:3" x14ac:dyDescent="0.3">
      <c r="A11" s="13" t="s">
        <v>556</v>
      </c>
      <c r="B11" s="6" t="s">
        <v>253</v>
      </c>
      <c r="C11" s="96"/>
    </row>
    <row r="12" spans="1:3" x14ac:dyDescent="0.3">
      <c r="A12" s="13" t="s">
        <v>551</v>
      </c>
      <c r="B12" s="6" t="s">
        <v>253</v>
      </c>
      <c r="C12" s="96"/>
    </row>
    <row r="13" spans="1:3" x14ac:dyDescent="0.3">
      <c r="A13" s="13" t="s">
        <v>552</v>
      </c>
      <c r="B13" s="6" t="s">
        <v>253</v>
      </c>
      <c r="C13" s="96"/>
    </row>
    <row r="14" spans="1:3" x14ac:dyDescent="0.3">
      <c r="A14" s="13" t="s">
        <v>553</v>
      </c>
      <c r="B14" s="6" t="s">
        <v>253</v>
      </c>
      <c r="C14" s="96"/>
    </row>
    <row r="15" spans="1:3" x14ac:dyDescent="0.3">
      <c r="A15" s="13" t="s">
        <v>554</v>
      </c>
      <c r="B15" s="6" t="s">
        <v>253</v>
      </c>
      <c r="C15" s="96"/>
    </row>
    <row r="16" spans="1:3" ht="26.4" x14ac:dyDescent="0.3">
      <c r="A16" s="7" t="s">
        <v>421</v>
      </c>
      <c r="B16" s="8" t="s">
        <v>253</v>
      </c>
      <c r="C16" s="96"/>
    </row>
    <row r="17" spans="1:3" x14ac:dyDescent="0.3">
      <c r="A17" s="13" t="s">
        <v>550</v>
      </c>
      <c r="B17" s="6" t="s">
        <v>254</v>
      </c>
      <c r="C17" s="96"/>
    </row>
    <row r="18" spans="1:3" x14ac:dyDescent="0.3">
      <c r="A18" s="13" t="s">
        <v>559</v>
      </c>
      <c r="B18" s="6" t="s">
        <v>254</v>
      </c>
      <c r="C18" s="96"/>
    </row>
    <row r="19" spans="1:3" x14ac:dyDescent="0.3">
      <c r="A19" s="13" t="s">
        <v>560</v>
      </c>
      <c r="B19" s="6" t="s">
        <v>254</v>
      </c>
      <c r="C19" s="96"/>
    </row>
    <row r="20" spans="1:3" x14ac:dyDescent="0.3">
      <c r="A20" s="13" t="s">
        <v>558</v>
      </c>
      <c r="B20" s="6" t="s">
        <v>254</v>
      </c>
      <c r="C20" s="96"/>
    </row>
    <row r="21" spans="1:3" x14ac:dyDescent="0.3">
      <c r="A21" s="13" t="s">
        <v>557</v>
      </c>
      <c r="B21" s="6" t="s">
        <v>254</v>
      </c>
      <c r="C21" s="96"/>
    </row>
    <row r="22" spans="1:3" x14ac:dyDescent="0.3">
      <c r="A22" s="13" t="s">
        <v>556</v>
      </c>
      <c r="B22" s="6" t="s">
        <v>254</v>
      </c>
      <c r="C22" s="96"/>
    </row>
    <row r="23" spans="1:3" x14ac:dyDescent="0.3">
      <c r="A23" s="13" t="s">
        <v>551</v>
      </c>
      <c r="B23" s="6" t="s">
        <v>254</v>
      </c>
      <c r="C23" s="96"/>
    </row>
    <row r="24" spans="1:3" x14ac:dyDescent="0.3">
      <c r="A24" s="13" t="s">
        <v>552</v>
      </c>
      <c r="B24" s="6" t="s">
        <v>254</v>
      </c>
      <c r="C24" s="96"/>
    </row>
    <row r="25" spans="1:3" x14ac:dyDescent="0.3">
      <c r="A25" s="13" t="s">
        <v>553</v>
      </c>
      <c r="B25" s="6" t="s">
        <v>254</v>
      </c>
      <c r="C25" s="96"/>
    </row>
    <row r="26" spans="1:3" x14ac:dyDescent="0.3">
      <c r="A26" s="13" t="s">
        <v>554</v>
      </c>
      <c r="B26" s="6" t="s">
        <v>254</v>
      </c>
      <c r="C26" s="96"/>
    </row>
    <row r="27" spans="1:3" ht="26.4" x14ac:dyDescent="0.3">
      <c r="A27" s="7" t="s">
        <v>478</v>
      </c>
      <c r="B27" s="8" t="s">
        <v>254</v>
      </c>
      <c r="C27" s="96"/>
    </row>
    <row r="28" spans="1:3" x14ac:dyDescent="0.3">
      <c r="A28" s="13" t="s">
        <v>550</v>
      </c>
      <c r="B28" s="6" t="s">
        <v>255</v>
      </c>
      <c r="C28" s="96"/>
    </row>
    <row r="29" spans="1:3" x14ac:dyDescent="0.3">
      <c r="A29" s="13" t="s">
        <v>559</v>
      </c>
      <c r="B29" s="6" t="s">
        <v>255</v>
      </c>
      <c r="C29" s="96"/>
    </row>
    <row r="30" spans="1:3" x14ac:dyDescent="0.3">
      <c r="A30" s="13" t="s">
        <v>560</v>
      </c>
      <c r="B30" s="6" t="s">
        <v>255</v>
      </c>
      <c r="C30" s="96"/>
    </row>
    <row r="31" spans="1:3" x14ac:dyDescent="0.3">
      <c r="A31" s="13" t="s">
        <v>558</v>
      </c>
      <c r="B31" s="6" t="s">
        <v>255</v>
      </c>
      <c r="C31" s="96">
        <v>2270100</v>
      </c>
    </row>
    <row r="32" spans="1:3" x14ac:dyDescent="0.3">
      <c r="A32" s="13" t="s">
        <v>557</v>
      </c>
      <c r="B32" s="6" t="s">
        <v>255</v>
      </c>
      <c r="C32" s="96"/>
    </row>
    <row r="33" spans="1:3" x14ac:dyDescent="0.3">
      <c r="A33" s="13" t="s">
        <v>556</v>
      </c>
      <c r="B33" s="6" t="s">
        <v>255</v>
      </c>
      <c r="C33" s="96"/>
    </row>
    <row r="34" spans="1:3" x14ac:dyDescent="0.3">
      <c r="A34" s="13" t="s">
        <v>551</v>
      </c>
      <c r="B34" s="6" t="s">
        <v>255</v>
      </c>
      <c r="C34" s="96"/>
    </row>
    <row r="35" spans="1:3" x14ac:dyDescent="0.3">
      <c r="A35" s="13" t="s">
        <v>552</v>
      </c>
      <c r="B35" s="6" t="s">
        <v>255</v>
      </c>
      <c r="C35" s="96"/>
    </row>
    <row r="36" spans="1:3" x14ac:dyDescent="0.3">
      <c r="A36" s="13" t="s">
        <v>553</v>
      </c>
      <c r="B36" s="6" t="s">
        <v>255</v>
      </c>
      <c r="C36" s="96"/>
    </row>
    <row r="37" spans="1:3" x14ac:dyDescent="0.3">
      <c r="A37" s="13" t="s">
        <v>554</v>
      </c>
      <c r="B37" s="6" t="s">
        <v>255</v>
      </c>
      <c r="C37" s="96"/>
    </row>
    <row r="38" spans="1:3" x14ac:dyDescent="0.3">
      <c r="A38" s="7" t="s">
        <v>477</v>
      </c>
      <c r="B38" s="8" t="s">
        <v>255</v>
      </c>
      <c r="C38" s="126">
        <f>SUM(C28:C37)</f>
        <v>2270100</v>
      </c>
    </row>
    <row r="39" spans="1:3" x14ac:dyDescent="0.3">
      <c r="A39" s="13" t="s">
        <v>550</v>
      </c>
      <c r="B39" s="6" t="s">
        <v>261</v>
      </c>
      <c r="C39" s="96"/>
    </row>
    <row r="40" spans="1:3" x14ac:dyDescent="0.3">
      <c r="A40" s="13" t="s">
        <v>559</v>
      </c>
      <c r="B40" s="6" t="s">
        <v>261</v>
      </c>
      <c r="C40" s="96"/>
    </row>
    <row r="41" spans="1:3" x14ac:dyDescent="0.3">
      <c r="A41" s="13" t="s">
        <v>560</v>
      </c>
      <c r="B41" s="6" t="s">
        <v>261</v>
      </c>
      <c r="C41" s="96"/>
    </row>
    <row r="42" spans="1:3" x14ac:dyDescent="0.3">
      <c r="A42" s="13" t="s">
        <v>558</v>
      </c>
      <c r="B42" s="6" t="s">
        <v>261</v>
      </c>
      <c r="C42" s="96"/>
    </row>
    <row r="43" spans="1:3" x14ac:dyDescent="0.3">
      <c r="A43" s="13" t="s">
        <v>557</v>
      </c>
      <c r="B43" s="6" t="s">
        <v>261</v>
      </c>
      <c r="C43" s="96"/>
    </row>
    <row r="44" spans="1:3" x14ac:dyDescent="0.3">
      <c r="A44" s="13" t="s">
        <v>556</v>
      </c>
      <c r="B44" s="6" t="s">
        <v>261</v>
      </c>
      <c r="C44" s="96"/>
    </row>
    <row r="45" spans="1:3" x14ac:dyDescent="0.3">
      <c r="A45" s="13" t="s">
        <v>551</v>
      </c>
      <c r="B45" s="6" t="s">
        <v>261</v>
      </c>
      <c r="C45" s="96"/>
    </row>
    <row r="46" spans="1:3" x14ac:dyDescent="0.3">
      <c r="A46" s="13" t="s">
        <v>552</v>
      </c>
      <c r="B46" s="6" t="s">
        <v>261</v>
      </c>
      <c r="C46" s="96"/>
    </row>
    <row r="47" spans="1:3" x14ac:dyDescent="0.3">
      <c r="A47" s="13" t="s">
        <v>553</v>
      </c>
      <c r="B47" s="6" t="s">
        <v>261</v>
      </c>
      <c r="C47" s="96"/>
    </row>
    <row r="48" spans="1:3" x14ac:dyDescent="0.3">
      <c r="A48" s="13" t="s">
        <v>554</v>
      </c>
      <c r="B48" s="6" t="s">
        <v>261</v>
      </c>
      <c r="C48" s="96"/>
    </row>
    <row r="49" spans="1:3" ht="26.4" x14ac:dyDescent="0.3">
      <c r="A49" s="7" t="s">
        <v>476</v>
      </c>
      <c r="B49" s="8" t="s">
        <v>261</v>
      </c>
      <c r="C49" s="96"/>
    </row>
    <row r="50" spans="1:3" x14ac:dyDescent="0.3">
      <c r="A50" s="13" t="s">
        <v>555</v>
      </c>
      <c r="B50" s="6" t="s">
        <v>262</v>
      </c>
      <c r="C50" s="96"/>
    </row>
    <row r="51" spans="1:3" x14ac:dyDescent="0.3">
      <c r="A51" s="13" t="s">
        <v>559</v>
      </c>
      <c r="B51" s="6" t="s">
        <v>262</v>
      </c>
      <c r="C51" s="96"/>
    </row>
    <row r="52" spans="1:3" x14ac:dyDescent="0.3">
      <c r="A52" s="13" t="s">
        <v>560</v>
      </c>
      <c r="B52" s="6" t="s">
        <v>262</v>
      </c>
      <c r="C52" s="96"/>
    </row>
    <row r="53" spans="1:3" x14ac:dyDescent="0.3">
      <c r="A53" s="13" t="s">
        <v>558</v>
      </c>
      <c r="B53" s="6" t="s">
        <v>262</v>
      </c>
      <c r="C53" s="96"/>
    </row>
    <row r="54" spans="1:3" x14ac:dyDescent="0.3">
      <c r="A54" s="13" t="s">
        <v>557</v>
      </c>
      <c r="B54" s="6" t="s">
        <v>262</v>
      </c>
      <c r="C54" s="96"/>
    </row>
    <row r="55" spans="1:3" x14ac:dyDescent="0.3">
      <c r="A55" s="13" t="s">
        <v>556</v>
      </c>
      <c r="B55" s="6" t="s">
        <v>262</v>
      </c>
      <c r="C55" s="96"/>
    </row>
    <row r="56" spans="1:3" x14ac:dyDescent="0.3">
      <c r="A56" s="13" t="s">
        <v>551</v>
      </c>
      <c r="B56" s="6" t="s">
        <v>262</v>
      </c>
      <c r="C56" s="96"/>
    </row>
    <row r="57" spans="1:3" x14ac:dyDescent="0.3">
      <c r="A57" s="13" t="s">
        <v>552</v>
      </c>
      <c r="B57" s="6" t="s">
        <v>262</v>
      </c>
      <c r="C57" s="96"/>
    </row>
    <row r="58" spans="1:3" x14ac:dyDescent="0.3">
      <c r="A58" s="13" t="s">
        <v>553</v>
      </c>
      <c r="B58" s="6" t="s">
        <v>262</v>
      </c>
      <c r="C58" s="96"/>
    </row>
    <row r="59" spans="1:3" x14ac:dyDescent="0.3">
      <c r="A59" s="13" t="s">
        <v>554</v>
      </c>
      <c r="B59" s="6" t="s">
        <v>262</v>
      </c>
      <c r="C59" s="96"/>
    </row>
    <row r="60" spans="1:3" ht="26.4" x14ac:dyDescent="0.3">
      <c r="A60" s="7" t="s">
        <v>479</v>
      </c>
      <c r="B60" s="8" t="s">
        <v>262</v>
      </c>
      <c r="C60" s="96"/>
    </row>
    <row r="61" spans="1:3" x14ac:dyDescent="0.3">
      <c r="A61" s="13" t="s">
        <v>550</v>
      </c>
      <c r="B61" s="6" t="s">
        <v>263</v>
      </c>
      <c r="C61" s="96"/>
    </row>
    <row r="62" spans="1:3" x14ac:dyDescent="0.3">
      <c r="A62" s="13" t="s">
        <v>559</v>
      </c>
      <c r="B62" s="6" t="s">
        <v>263</v>
      </c>
      <c r="C62" s="96"/>
    </row>
    <row r="63" spans="1:3" x14ac:dyDescent="0.3">
      <c r="A63" s="13" t="s">
        <v>560</v>
      </c>
      <c r="B63" s="6" t="s">
        <v>263</v>
      </c>
      <c r="C63" s="96">
        <v>63434843</v>
      </c>
    </row>
    <row r="64" spans="1:3" x14ac:dyDescent="0.3">
      <c r="A64" s="13" t="s">
        <v>558</v>
      </c>
      <c r="B64" s="6" t="s">
        <v>263</v>
      </c>
      <c r="C64" s="96"/>
    </row>
    <row r="65" spans="1:3" x14ac:dyDescent="0.3">
      <c r="A65" s="13" t="s">
        <v>557</v>
      </c>
      <c r="B65" s="6" t="s">
        <v>263</v>
      </c>
      <c r="C65" s="96"/>
    </row>
    <row r="66" spans="1:3" x14ac:dyDescent="0.3">
      <c r="A66" s="13" t="s">
        <v>556</v>
      </c>
      <c r="B66" s="6" t="s">
        <v>263</v>
      </c>
      <c r="C66" s="96"/>
    </row>
    <row r="67" spans="1:3" x14ac:dyDescent="0.3">
      <c r="A67" s="13" t="s">
        <v>551</v>
      </c>
      <c r="B67" s="6" t="s">
        <v>263</v>
      </c>
      <c r="C67" s="96"/>
    </row>
    <row r="68" spans="1:3" x14ac:dyDescent="0.3">
      <c r="A68" s="13" t="s">
        <v>552</v>
      </c>
      <c r="B68" s="6" t="s">
        <v>263</v>
      </c>
      <c r="C68" s="96"/>
    </row>
    <row r="69" spans="1:3" x14ac:dyDescent="0.3">
      <c r="A69" s="13" t="s">
        <v>553</v>
      </c>
      <c r="B69" s="6" t="s">
        <v>263</v>
      </c>
      <c r="C69" s="96"/>
    </row>
    <row r="70" spans="1:3" x14ac:dyDescent="0.3">
      <c r="A70" s="13" t="s">
        <v>554</v>
      </c>
      <c r="B70" s="6" t="s">
        <v>263</v>
      </c>
      <c r="C70" s="96"/>
    </row>
    <row r="71" spans="1:3" x14ac:dyDescent="0.3">
      <c r="A71" s="7" t="s">
        <v>426</v>
      </c>
      <c r="B71" s="8" t="s">
        <v>263</v>
      </c>
      <c r="C71" s="96">
        <v>63434843</v>
      </c>
    </row>
    <row r="72" spans="1:3" x14ac:dyDescent="0.3">
      <c r="A72" s="13" t="s">
        <v>561</v>
      </c>
      <c r="B72" s="5" t="s">
        <v>313</v>
      </c>
      <c r="C72" s="96"/>
    </row>
    <row r="73" spans="1:3" x14ac:dyDescent="0.3">
      <c r="A73" s="13" t="s">
        <v>562</v>
      </c>
      <c r="B73" s="5" t="s">
        <v>313</v>
      </c>
      <c r="C73" s="96"/>
    </row>
    <row r="74" spans="1:3" x14ac:dyDescent="0.3">
      <c r="A74" s="13" t="s">
        <v>570</v>
      </c>
      <c r="B74" s="5" t="s">
        <v>313</v>
      </c>
      <c r="C74" s="96"/>
    </row>
    <row r="75" spans="1:3" x14ac:dyDescent="0.3">
      <c r="A75" s="5" t="s">
        <v>569</v>
      </c>
      <c r="B75" s="5" t="s">
        <v>313</v>
      </c>
      <c r="C75" s="96"/>
    </row>
    <row r="76" spans="1:3" x14ac:dyDescent="0.3">
      <c r="A76" s="5" t="s">
        <v>568</v>
      </c>
      <c r="B76" s="5" t="s">
        <v>313</v>
      </c>
      <c r="C76" s="96"/>
    </row>
    <row r="77" spans="1:3" x14ac:dyDescent="0.3">
      <c r="A77" s="5" t="s">
        <v>567</v>
      </c>
      <c r="B77" s="5" t="s">
        <v>313</v>
      </c>
      <c r="C77" s="96"/>
    </row>
    <row r="78" spans="1:3" x14ac:dyDescent="0.3">
      <c r="A78" s="13" t="s">
        <v>566</v>
      </c>
      <c r="B78" s="5" t="s">
        <v>313</v>
      </c>
      <c r="C78" s="96"/>
    </row>
    <row r="79" spans="1:3" x14ac:dyDescent="0.3">
      <c r="A79" s="13" t="s">
        <v>571</v>
      </c>
      <c r="B79" s="5" t="s">
        <v>313</v>
      </c>
      <c r="C79" s="96"/>
    </row>
    <row r="80" spans="1:3" x14ac:dyDescent="0.3">
      <c r="A80" s="13" t="s">
        <v>563</v>
      </c>
      <c r="B80" s="5" t="s">
        <v>313</v>
      </c>
      <c r="C80" s="96"/>
    </row>
    <row r="81" spans="1:3" x14ac:dyDescent="0.3">
      <c r="A81" s="13" t="s">
        <v>564</v>
      </c>
      <c r="B81" s="5" t="s">
        <v>313</v>
      </c>
      <c r="C81" s="96"/>
    </row>
    <row r="82" spans="1:3" ht="26.4" x14ac:dyDescent="0.3">
      <c r="A82" s="7" t="s">
        <v>494</v>
      </c>
      <c r="B82" s="8" t="s">
        <v>313</v>
      </c>
      <c r="C82" s="96"/>
    </row>
    <row r="83" spans="1:3" x14ac:dyDescent="0.3">
      <c r="A83" s="13" t="s">
        <v>561</v>
      </c>
      <c r="B83" s="5" t="s">
        <v>314</v>
      </c>
      <c r="C83" s="96"/>
    </row>
    <row r="84" spans="1:3" x14ac:dyDescent="0.3">
      <c r="A84" s="13" t="s">
        <v>562</v>
      </c>
      <c r="B84" s="5" t="s">
        <v>314</v>
      </c>
      <c r="C84" s="96"/>
    </row>
    <row r="85" spans="1:3" x14ac:dyDescent="0.3">
      <c r="A85" s="13" t="s">
        <v>570</v>
      </c>
      <c r="B85" s="5" t="s">
        <v>314</v>
      </c>
      <c r="C85" s="96"/>
    </row>
    <row r="86" spans="1:3" x14ac:dyDescent="0.3">
      <c r="A86" s="5" t="s">
        <v>569</v>
      </c>
      <c r="B86" s="5" t="s">
        <v>314</v>
      </c>
      <c r="C86" s="96"/>
    </row>
    <row r="87" spans="1:3" x14ac:dyDescent="0.3">
      <c r="A87" s="5" t="s">
        <v>568</v>
      </c>
      <c r="B87" s="5" t="s">
        <v>314</v>
      </c>
      <c r="C87" s="96"/>
    </row>
    <row r="88" spans="1:3" x14ac:dyDescent="0.3">
      <c r="A88" s="5" t="s">
        <v>567</v>
      </c>
      <c r="B88" s="5" t="s">
        <v>314</v>
      </c>
      <c r="C88" s="96"/>
    </row>
    <row r="89" spans="1:3" x14ac:dyDescent="0.3">
      <c r="A89" s="13" t="s">
        <v>566</v>
      </c>
      <c r="B89" s="5" t="s">
        <v>314</v>
      </c>
      <c r="C89" s="96"/>
    </row>
    <row r="90" spans="1:3" x14ac:dyDescent="0.3">
      <c r="A90" s="13" t="s">
        <v>565</v>
      </c>
      <c r="B90" s="5" t="s">
        <v>314</v>
      </c>
      <c r="C90" s="96"/>
    </row>
    <row r="91" spans="1:3" x14ac:dyDescent="0.3">
      <c r="A91" s="13" t="s">
        <v>563</v>
      </c>
      <c r="B91" s="5" t="s">
        <v>314</v>
      </c>
      <c r="C91" s="96"/>
    </row>
    <row r="92" spans="1:3" x14ac:dyDescent="0.3">
      <c r="A92" s="13" t="s">
        <v>564</v>
      </c>
      <c r="B92" s="5" t="s">
        <v>314</v>
      </c>
      <c r="C92" s="96"/>
    </row>
    <row r="93" spans="1:3" x14ac:dyDescent="0.3">
      <c r="A93" s="15" t="s">
        <v>495</v>
      </c>
      <c r="B93" s="8" t="s">
        <v>314</v>
      </c>
      <c r="C93" s="96"/>
    </row>
    <row r="94" spans="1:3" x14ac:dyDescent="0.3">
      <c r="A94" s="13" t="s">
        <v>561</v>
      </c>
      <c r="B94" s="5" t="s">
        <v>318</v>
      </c>
      <c r="C94" s="96"/>
    </row>
    <row r="95" spans="1:3" x14ac:dyDescent="0.3">
      <c r="A95" s="13" t="s">
        <v>562</v>
      </c>
      <c r="B95" s="5" t="s">
        <v>318</v>
      </c>
      <c r="C95" s="96"/>
    </row>
    <row r="96" spans="1:3" x14ac:dyDescent="0.3">
      <c r="A96" s="13" t="s">
        <v>570</v>
      </c>
      <c r="B96" s="5" t="s">
        <v>318</v>
      </c>
      <c r="C96" s="96"/>
    </row>
    <row r="97" spans="1:3" x14ac:dyDescent="0.3">
      <c r="A97" s="5" t="s">
        <v>569</v>
      </c>
      <c r="B97" s="5" t="s">
        <v>318</v>
      </c>
      <c r="C97" s="96"/>
    </row>
    <row r="98" spans="1:3" x14ac:dyDescent="0.3">
      <c r="A98" s="5" t="s">
        <v>568</v>
      </c>
      <c r="B98" s="5" t="s">
        <v>318</v>
      </c>
      <c r="C98" s="96"/>
    </row>
    <row r="99" spans="1:3" x14ac:dyDescent="0.3">
      <c r="A99" s="5" t="s">
        <v>567</v>
      </c>
      <c r="B99" s="5" t="s">
        <v>318</v>
      </c>
      <c r="C99" s="96"/>
    </row>
    <row r="100" spans="1:3" x14ac:dyDescent="0.3">
      <c r="A100" s="13" t="s">
        <v>566</v>
      </c>
      <c r="B100" s="5" t="s">
        <v>318</v>
      </c>
      <c r="C100" s="96"/>
    </row>
    <row r="101" spans="1:3" x14ac:dyDescent="0.3">
      <c r="A101" s="13" t="s">
        <v>571</v>
      </c>
      <c r="B101" s="5" t="s">
        <v>318</v>
      </c>
      <c r="C101" s="96"/>
    </row>
    <row r="102" spans="1:3" x14ac:dyDescent="0.3">
      <c r="A102" s="13" t="s">
        <v>563</v>
      </c>
      <c r="B102" s="5" t="s">
        <v>318</v>
      </c>
      <c r="C102" s="96"/>
    </row>
    <row r="103" spans="1:3" x14ac:dyDescent="0.3">
      <c r="A103" s="13" t="s">
        <v>564</v>
      </c>
      <c r="B103" s="5" t="s">
        <v>318</v>
      </c>
      <c r="C103" s="96"/>
    </row>
    <row r="104" spans="1:3" ht="26.4" x14ac:dyDescent="0.3">
      <c r="A104" s="7" t="s">
        <v>496</v>
      </c>
      <c r="B104" s="8" t="s">
        <v>318</v>
      </c>
      <c r="C104" s="96"/>
    </row>
    <row r="105" spans="1:3" x14ac:dyDescent="0.3">
      <c r="A105" s="13" t="s">
        <v>561</v>
      </c>
      <c r="B105" s="5" t="s">
        <v>319</v>
      </c>
      <c r="C105" s="96"/>
    </row>
    <row r="106" spans="1:3" x14ac:dyDescent="0.3">
      <c r="A106" s="13" t="s">
        <v>562</v>
      </c>
      <c r="B106" s="5" t="s">
        <v>319</v>
      </c>
      <c r="C106" s="96"/>
    </row>
    <row r="107" spans="1:3" x14ac:dyDescent="0.3">
      <c r="A107" s="13" t="s">
        <v>570</v>
      </c>
      <c r="B107" s="5" t="s">
        <v>319</v>
      </c>
      <c r="C107" s="96"/>
    </row>
    <row r="108" spans="1:3" x14ac:dyDescent="0.3">
      <c r="A108" s="5" t="s">
        <v>569</v>
      </c>
      <c r="B108" s="5" t="s">
        <v>319</v>
      </c>
      <c r="C108" s="96"/>
    </row>
    <row r="109" spans="1:3" x14ac:dyDescent="0.3">
      <c r="A109" s="5" t="s">
        <v>568</v>
      </c>
      <c r="B109" s="5" t="s">
        <v>319</v>
      </c>
      <c r="C109" s="96"/>
    </row>
    <row r="110" spans="1:3" x14ac:dyDescent="0.3">
      <c r="A110" s="5" t="s">
        <v>567</v>
      </c>
      <c r="B110" s="5" t="s">
        <v>319</v>
      </c>
      <c r="C110" s="96"/>
    </row>
    <row r="111" spans="1:3" x14ac:dyDescent="0.3">
      <c r="A111" s="13" t="s">
        <v>566</v>
      </c>
      <c r="B111" s="5" t="s">
        <v>319</v>
      </c>
      <c r="C111" s="96"/>
    </row>
    <row r="112" spans="1:3" x14ac:dyDescent="0.3">
      <c r="A112" s="13" t="s">
        <v>565</v>
      </c>
      <c r="B112" s="5" t="s">
        <v>319</v>
      </c>
      <c r="C112" s="96"/>
    </row>
    <row r="113" spans="1:3" x14ac:dyDescent="0.3">
      <c r="A113" s="13" t="s">
        <v>563</v>
      </c>
      <c r="B113" s="5" t="s">
        <v>319</v>
      </c>
      <c r="C113" s="96"/>
    </row>
    <row r="114" spans="1:3" x14ac:dyDescent="0.3">
      <c r="A114" s="13" t="s">
        <v>564</v>
      </c>
      <c r="B114" s="5" t="s">
        <v>319</v>
      </c>
      <c r="C114" s="96"/>
    </row>
    <row r="115" spans="1:3" x14ac:dyDescent="0.3">
      <c r="A115" s="15" t="s">
        <v>497</v>
      </c>
      <c r="B115" s="8" t="s">
        <v>319</v>
      </c>
      <c r="C115" s="96"/>
    </row>
  </sheetData>
  <mergeCells count="3">
    <mergeCell ref="A1:C1"/>
    <mergeCell ref="A2:C2"/>
    <mergeCell ref="A3:C3"/>
  </mergeCells>
  <phoneticPr fontId="35" type="noConversion"/>
  <pageMargins left="0.70866141732283472" right="0.70866141732283472" top="0.74803149606299213" bottom="0.74803149606299213" header="0.31496062992125984" footer="0.31496062992125984"/>
  <pageSetup paperSize="8" scale="60" orientation="portrait" r:id="rId1"/>
  <headerFooter>
    <oddHeader xml:space="preserve">&amp;C1/2020. (II.28.) önk. rend. 6. melléklete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view="pageLayout" zoomScaleNormal="100" workbookViewId="0">
      <selection activeCell="D4" sqref="D4:F4"/>
    </sheetView>
  </sheetViews>
  <sheetFormatPr defaultRowHeight="14.4" x14ac:dyDescent="0.3"/>
  <cols>
    <col min="1" max="1" width="36.44140625" customWidth="1"/>
    <col min="2" max="2" width="10.109375" customWidth="1"/>
    <col min="3" max="3" width="18.88671875" customWidth="1"/>
    <col min="4" max="4" width="17.6640625" customWidth="1"/>
    <col min="5" max="5" width="17.109375" customWidth="1"/>
    <col min="6" max="6" width="17.6640625" customWidth="1"/>
  </cols>
  <sheetData>
    <row r="1" spans="1:6" ht="24" customHeight="1" x14ac:dyDescent="0.35">
      <c r="A1" s="206" t="s">
        <v>615</v>
      </c>
      <c r="B1" s="219"/>
      <c r="C1" s="219"/>
      <c r="D1" s="219"/>
      <c r="E1" s="219"/>
      <c r="F1" s="219"/>
    </row>
    <row r="2" spans="1:6" ht="23.25" customHeight="1" x14ac:dyDescent="0.35">
      <c r="A2" s="210" t="s">
        <v>600</v>
      </c>
      <c r="B2" s="207"/>
      <c r="C2" s="207"/>
      <c r="D2" s="207"/>
      <c r="E2" s="207"/>
      <c r="F2" s="207"/>
    </row>
    <row r="3" spans="1:6" ht="18" x14ac:dyDescent="0.35">
      <c r="A3" s="46"/>
    </row>
    <row r="4" spans="1:6" x14ac:dyDescent="0.3">
      <c r="D4" s="220"/>
      <c r="E4" s="220"/>
      <c r="F4" s="220"/>
    </row>
    <row r="5" spans="1:6" ht="27" x14ac:dyDescent="0.3">
      <c r="A5" s="2" t="s">
        <v>59</v>
      </c>
      <c r="B5" s="3" t="s">
        <v>60</v>
      </c>
      <c r="C5" s="57" t="s">
        <v>0</v>
      </c>
      <c r="D5" s="57" t="s">
        <v>1</v>
      </c>
      <c r="E5" s="57" t="s">
        <v>1</v>
      </c>
      <c r="F5" s="66" t="s">
        <v>2</v>
      </c>
    </row>
    <row r="6" spans="1:6" x14ac:dyDescent="0.3">
      <c r="A6" s="26"/>
      <c r="B6" s="26"/>
      <c r="C6" s="96"/>
      <c r="D6" s="96"/>
      <c r="E6" s="96"/>
      <c r="F6" s="96"/>
    </row>
    <row r="7" spans="1:6" x14ac:dyDescent="0.3">
      <c r="A7" s="26"/>
      <c r="B7" s="26"/>
      <c r="C7" s="96"/>
      <c r="D7" s="96"/>
      <c r="E7" s="96"/>
      <c r="F7" s="96"/>
    </row>
    <row r="8" spans="1:6" x14ac:dyDescent="0.3">
      <c r="A8" s="26"/>
      <c r="B8" s="26"/>
      <c r="C8" s="96"/>
      <c r="D8" s="96"/>
      <c r="E8" s="96"/>
      <c r="F8" s="96"/>
    </row>
    <row r="9" spans="1:6" x14ac:dyDescent="0.3">
      <c r="A9" s="26"/>
      <c r="B9" s="26"/>
      <c r="C9" s="96"/>
      <c r="D9" s="96"/>
      <c r="E9" s="96"/>
      <c r="F9" s="96"/>
    </row>
    <row r="10" spans="1:6" x14ac:dyDescent="0.3">
      <c r="A10" s="15" t="s">
        <v>581</v>
      </c>
      <c r="B10" s="8" t="s">
        <v>594</v>
      </c>
      <c r="C10" s="96">
        <v>22183554</v>
      </c>
      <c r="D10" s="96"/>
      <c r="E10" s="96"/>
      <c r="F10" s="96">
        <f>SUM(C10:E10)</f>
        <v>22183554</v>
      </c>
    </row>
    <row r="11" spans="1:6" x14ac:dyDescent="0.3">
      <c r="A11" s="15"/>
      <c r="B11" s="8"/>
      <c r="C11" s="96"/>
      <c r="D11" s="96"/>
      <c r="E11" s="96"/>
      <c r="F11" s="96"/>
    </row>
    <row r="12" spans="1:6" x14ac:dyDescent="0.3">
      <c r="A12" s="15"/>
      <c r="B12" s="8"/>
      <c r="C12" s="96"/>
      <c r="D12" s="96"/>
      <c r="E12" s="96"/>
      <c r="F12" s="96"/>
    </row>
    <row r="13" spans="1:6" x14ac:dyDescent="0.3">
      <c r="A13" s="15"/>
      <c r="B13" s="8"/>
      <c r="C13" s="96"/>
      <c r="D13" s="96"/>
      <c r="E13" s="96"/>
      <c r="F13" s="96"/>
    </row>
    <row r="14" spans="1:6" x14ac:dyDescent="0.3">
      <c r="A14" s="15"/>
      <c r="B14" s="8"/>
      <c r="C14" s="96"/>
      <c r="D14" s="96"/>
      <c r="E14" s="96"/>
      <c r="F14" s="96"/>
    </row>
    <row r="15" spans="1:6" x14ac:dyDescent="0.3">
      <c r="A15" s="15" t="s">
        <v>580</v>
      </c>
      <c r="B15" s="8" t="s">
        <v>594</v>
      </c>
      <c r="C15" s="96"/>
      <c r="D15" s="96"/>
      <c r="E15" s="96"/>
      <c r="F15" s="96"/>
    </row>
  </sheetData>
  <mergeCells count="3">
    <mergeCell ref="A1:F1"/>
    <mergeCell ref="A2:F2"/>
    <mergeCell ref="D4:F4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 xml:space="preserve">&amp;C1/2020. (II.28.) önk. rend. 7. melléklete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view="pageLayout" zoomScaleNormal="100" workbookViewId="0">
      <selection activeCell="D4" sqref="D4"/>
    </sheetView>
  </sheetViews>
  <sheetFormatPr defaultRowHeight="14.4" x14ac:dyDescent="0.3"/>
  <cols>
    <col min="1" max="1" width="78.44140625" customWidth="1"/>
    <col min="2" max="2" width="14.5546875" customWidth="1"/>
    <col min="3" max="3" width="23.6640625" customWidth="1"/>
    <col min="4" max="4" width="22.5546875" customWidth="1"/>
    <col min="5" max="5" width="19.5546875" customWidth="1"/>
  </cols>
  <sheetData>
    <row r="1" spans="1:5" ht="23.25" customHeight="1" x14ac:dyDescent="0.35">
      <c r="A1" s="206" t="s">
        <v>615</v>
      </c>
      <c r="B1" s="207"/>
      <c r="C1" s="207"/>
      <c r="D1" s="207"/>
      <c r="E1" s="207"/>
    </row>
    <row r="2" spans="1:5" ht="25.5" customHeight="1" x14ac:dyDescent="0.3">
      <c r="A2" s="222" t="s">
        <v>601</v>
      </c>
      <c r="B2" s="207"/>
      <c r="C2" s="207"/>
      <c r="D2" s="207"/>
      <c r="E2" s="207"/>
    </row>
    <row r="3" spans="1:5" ht="21.75" customHeight="1" x14ac:dyDescent="0.3">
      <c r="A3" s="72"/>
      <c r="B3" s="65"/>
      <c r="C3" s="65"/>
      <c r="D3" s="65"/>
      <c r="E3" s="65"/>
    </row>
    <row r="4" spans="1:5" ht="20.25" customHeight="1" x14ac:dyDescent="0.3">
      <c r="A4" s="4" t="s">
        <v>0</v>
      </c>
    </row>
    <row r="5" spans="1:5" x14ac:dyDescent="0.3">
      <c r="A5" s="42" t="s">
        <v>582</v>
      </c>
      <c r="B5" s="3" t="s">
        <v>60</v>
      </c>
      <c r="C5" s="69" t="s">
        <v>6</v>
      </c>
      <c r="D5" s="69" t="s">
        <v>6</v>
      </c>
      <c r="E5" s="42" t="s">
        <v>7</v>
      </c>
    </row>
    <row r="6" spans="1:5" ht="26.25" customHeight="1" x14ac:dyDescent="0.3">
      <c r="A6" s="70" t="s">
        <v>4</v>
      </c>
      <c r="B6" s="5" t="s">
        <v>215</v>
      </c>
      <c r="C6" s="133">
        <v>15936526</v>
      </c>
      <c r="D6" s="133"/>
      <c r="E6" s="133">
        <f>SUM(C6:D6)</f>
        <v>15936526</v>
      </c>
    </row>
    <row r="7" spans="1:5" ht="26.25" customHeight="1" x14ac:dyDescent="0.3">
      <c r="A7" s="70" t="s">
        <v>5</v>
      </c>
      <c r="B7" s="5" t="s">
        <v>215</v>
      </c>
      <c r="C7" s="133"/>
      <c r="D7" s="133"/>
      <c r="E7" s="133"/>
    </row>
    <row r="8" spans="1:5" ht="22.5" customHeight="1" x14ac:dyDescent="0.3">
      <c r="A8" s="42" t="s">
        <v>8</v>
      </c>
      <c r="B8" s="42"/>
      <c r="C8" s="133">
        <f>SUM(C6:C7)</f>
        <v>15936526</v>
      </c>
      <c r="D8" s="133"/>
      <c r="E8" s="133">
        <f>SUM(E6:E7)</f>
        <v>15936526</v>
      </c>
    </row>
  </sheetData>
  <mergeCells count="2">
    <mergeCell ref="A1:E1"/>
    <mergeCell ref="A2:E2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 xml:space="preserve">&amp;C1/2020. (II.28.) önk. rend. 8. melléklete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view="pageLayout" zoomScaleNormal="100" workbookViewId="0">
      <selection activeCell="D5" sqref="D5:F5"/>
    </sheetView>
  </sheetViews>
  <sheetFormatPr defaultRowHeight="14.4" x14ac:dyDescent="0.3"/>
  <cols>
    <col min="1" max="1" width="92.5546875" customWidth="1"/>
    <col min="3" max="3" width="16.44140625" customWidth="1"/>
    <col min="4" max="4" width="16" customWidth="1"/>
    <col min="5" max="5" width="16.6640625" customWidth="1"/>
    <col min="6" max="6" width="14.6640625" customWidth="1"/>
  </cols>
  <sheetData>
    <row r="1" spans="1:6" x14ac:dyDescent="0.3">
      <c r="A1" s="68" t="s">
        <v>3</v>
      </c>
    </row>
    <row r="2" spans="1:6" ht="27" customHeight="1" x14ac:dyDescent="0.35">
      <c r="A2" s="206" t="s">
        <v>615</v>
      </c>
      <c r="B2" s="219"/>
      <c r="C2" s="219"/>
      <c r="D2" s="219"/>
      <c r="E2" s="219"/>
      <c r="F2" s="208"/>
    </row>
    <row r="3" spans="1:6" ht="23.25" customHeight="1" x14ac:dyDescent="0.35">
      <c r="A3" s="210" t="s">
        <v>598</v>
      </c>
      <c r="B3" s="207"/>
      <c r="C3" s="207"/>
      <c r="D3" s="207"/>
      <c r="E3" s="207"/>
      <c r="F3" s="208"/>
    </row>
    <row r="4" spans="1:6" ht="18" x14ac:dyDescent="0.35">
      <c r="A4" s="46"/>
    </row>
    <row r="5" spans="1:6" x14ac:dyDescent="0.3">
      <c r="A5" s="4" t="s">
        <v>15</v>
      </c>
      <c r="D5" s="220"/>
      <c r="E5" s="220"/>
      <c r="F5" s="220"/>
    </row>
    <row r="6" spans="1:6" ht="26.4" x14ac:dyDescent="0.3">
      <c r="A6" s="2" t="s">
        <v>59</v>
      </c>
      <c r="B6" s="3" t="s">
        <v>10</v>
      </c>
      <c r="C6" s="87" t="s">
        <v>606</v>
      </c>
      <c r="D6" s="87" t="s">
        <v>610</v>
      </c>
      <c r="E6" s="87" t="s">
        <v>612</v>
      </c>
      <c r="F6" s="86" t="s">
        <v>618</v>
      </c>
    </row>
    <row r="7" spans="1:6" ht="15" customHeight="1" x14ac:dyDescent="0.3">
      <c r="A7" s="30" t="s">
        <v>236</v>
      </c>
      <c r="B7" s="6" t="s">
        <v>237</v>
      </c>
      <c r="C7" s="96">
        <v>15164758</v>
      </c>
      <c r="D7" s="96">
        <v>15164758</v>
      </c>
      <c r="E7" s="96">
        <v>15164758</v>
      </c>
      <c r="F7" s="96">
        <v>15164758</v>
      </c>
    </row>
    <row r="8" spans="1:6" ht="15" customHeight="1" x14ac:dyDescent="0.3">
      <c r="A8" s="5" t="s">
        <v>238</v>
      </c>
      <c r="B8" s="6" t="s">
        <v>239</v>
      </c>
      <c r="C8" s="96">
        <v>11195150</v>
      </c>
      <c r="D8" s="96">
        <v>11195150</v>
      </c>
      <c r="E8" s="96">
        <v>11195150</v>
      </c>
      <c r="F8" s="96">
        <v>11195150</v>
      </c>
    </row>
    <row r="9" spans="1:6" ht="15" customHeight="1" x14ac:dyDescent="0.3">
      <c r="A9" s="5" t="s">
        <v>240</v>
      </c>
      <c r="B9" s="6" t="s">
        <v>241</v>
      </c>
      <c r="C9" s="96">
        <v>13385055</v>
      </c>
      <c r="D9" s="96">
        <v>13385055</v>
      </c>
      <c r="E9" s="96">
        <v>13385055</v>
      </c>
      <c r="F9" s="96">
        <v>13385055</v>
      </c>
    </row>
    <row r="10" spans="1:6" ht="15" customHeight="1" x14ac:dyDescent="0.3">
      <c r="A10" s="5" t="s">
        <v>242</v>
      </c>
      <c r="B10" s="6" t="s">
        <v>243</v>
      </c>
      <c r="C10" s="96">
        <v>1800000</v>
      </c>
      <c r="D10" s="96">
        <v>1800000</v>
      </c>
      <c r="E10" s="96">
        <v>1800000</v>
      </c>
      <c r="F10" s="96">
        <v>1800000</v>
      </c>
    </row>
    <row r="11" spans="1:6" ht="15" customHeight="1" x14ac:dyDescent="0.3">
      <c r="A11" s="5" t="s">
        <v>244</v>
      </c>
      <c r="B11" s="6" t="s">
        <v>245</v>
      </c>
      <c r="C11" s="96"/>
      <c r="D11" s="96"/>
      <c r="E11" s="96"/>
      <c r="F11" s="96"/>
    </row>
    <row r="12" spans="1:6" ht="15" customHeight="1" x14ac:dyDescent="0.3">
      <c r="A12" s="5" t="s">
        <v>246</v>
      </c>
      <c r="B12" s="6" t="s">
        <v>247</v>
      </c>
      <c r="C12" s="96"/>
      <c r="D12" s="96"/>
      <c r="E12" s="96"/>
      <c r="F12" s="96"/>
    </row>
    <row r="13" spans="1:6" ht="15" customHeight="1" x14ac:dyDescent="0.3">
      <c r="A13" s="7" t="s">
        <v>459</v>
      </c>
      <c r="B13" s="8" t="s">
        <v>248</v>
      </c>
      <c r="C13" s="96">
        <f>SUM(C7:C12)</f>
        <v>41544963</v>
      </c>
      <c r="D13" s="96">
        <f>SUM(D7:D12)</f>
        <v>41544963</v>
      </c>
      <c r="E13" s="96">
        <f>SUM(E7:E12)</f>
        <v>41544963</v>
      </c>
      <c r="F13" s="96">
        <f>SUM(F7:F12)</f>
        <v>41544963</v>
      </c>
    </row>
    <row r="14" spans="1:6" ht="15" customHeight="1" x14ac:dyDescent="0.3">
      <c r="A14" s="5" t="s">
        <v>249</v>
      </c>
      <c r="B14" s="6" t="s">
        <v>250</v>
      </c>
      <c r="C14" s="96"/>
      <c r="D14" s="96"/>
      <c r="E14" s="96"/>
      <c r="F14" s="96"/>
    </row>
    <row r="15" spans="1:6" ht="15" customHeight="1" x14ac:dyDescent="0.3">
      <c r="A15" s="5" t="s">
        <v>251</v>
      </c>
      <c r="B15" s="6" t="s">
        <v>252</v>
      </c>
      <c r="C15" s="96"/>
      <c r="D15" s="96"/>
      <c r="E15" s="96"/>
      <c r="F15" s="96"/>
    </row>
    <row r="16" spans="1:6" ht="15" customHeight="1" x14ac:dyDescent="0.3">
      <c r="A16" s="5" t="s">
        <v>421</v>
      </c>
      <c r="B16" s="6" t="s">
        <v>253</v>
      </c>
      <c r="C16" s="96"/>
      <c r="D16" s="96"/>
      <c r="E16" s="96"/>
      <c r="F16" s="96"/>
    </row>
    <row r="17" spans="1:6" ht="15" customHeight="1" x14ac:dyDescent="0.3">
      <c r="A17" s="5" t="s">
        <v>422</v>
      </c>
      <c r="B17" s="6" t="s">
        <v>254</v>
      </c>
      <c r="C17" s="96"/>
      <c r="D17" s="96"/>
      <c r="E17" s="96"/>
      <c r="F17" s="96"/>
    </row>
    <row r="18" spans="1:6" ht="15" customHeight="1" x14ac:dyDescent="0.3">
      <c r="A18" s="5" t="s">
        <v>423</v>
      </c>
      <c r="B18" s="6" t="s">
        <v>255</v>
      </c>
      <c r="C18" s="96">
        <v>2270100</v>
      </c>
      <c r="D18" s="96">
        <v>2270100</v>
      </c>
      <c r="E18" s="96">
        <v>2270100</v>
      </c>
      <c r="F18" s="96">
        <v>2270100</v>
      </c>
    </row>
    <row r="19" spans="1:6" ht="15" customHeight="1" x14ac:dyDescent="0.3">
      <c r="A19" s="38" t="s">
        <v>460</v>
      </c>
      <c r="B19" s="48" t="s">
        <v>256</v>
      </c>
      <c r="C19" s="96">
        <f>SUM(C13:C18)</f>
        <v>43815063</v>
      </c>
      <c r="D19" s="96">
        <f>SUM(D13:D18)</f>
        <v>43815063</v>
      </c>
      <c r="E19" s="96">
        <f>SUM(E13:E18)</f>
        <v>43815063</v>
      </c>
      <c r="F19" s="96">
        <f>SUM(F13:F18)</f>
        <v>43815063</v>
      </c>
    </row>
    <row r="20" spans="1:6" ht="15" customHeight="1" x14ac:dyDescent="0.3">
      <c r="A20" s="5" t="s">
        <v>427</v>
      </c>
      <c r="B20" s="6" t="s">
        <v>265</v>
      </c>
      <c r="C20" s="96"/>
      <c r="D20" s="96"/>
      <c r="E20" s="96"/>
      <c r="F20" s="96"/>
    </row>
    <row r="21" spans="1:6" ht="15" customHeight="1" x14ac:dyDescent="0.3">
      <c r="A21" s="5" t="s">
        <v>428</v>
      </c>
      <c r="B21" s="6" t="s">
        <v>266</v>
      </c>
      <c r="C21" s="96"/>
      <c r="D21" s="96"/>
      <c r="E21" s="96"/>
      <c r="F21" s="96"/>
    </row>
    <row r="22" spans="1:6" ht="15" customHeight="1" x14ac:dyDescent="0.3">
      <c r="A22" s="7" t="s">
        <v>462</v>
      </c>
      <c r="B22" s="8" t="s">
        <v>267</v>
      </c>
      <c r="C22" s="96">
        <f>SUM(C20:C21)</f>
        <v>0</v>
      </c>
      <c r="D22" s="96">
        <f>SUM(D20:D21)</f>
        <v>0</v>
      </c>
      <c r="E22" s="96">
        <f>SUM(E20:E21)</f>
        <v>0</v>
      </c>
      <c r="F22" s="96">
        <f>SUM(F20:F21)</f>
        <v>0</v>
      </c>
    </row>
    <row r="23" spans="1:6" ht="15" customHeight="1" x14ac:dyDescent="0.3">
      <c r="A23" s="5" t="s">
        <v>429</v>
      </c>
      <c r="B23" s="6" t="s">
        <v>268</v>
      </c>
      <c r="C23" s="96"/>
      <c r="D23" s="96"/>
      <c r="E23" s="96"/>
      <c r="F23" s="96"/>
    </row>
    <row r="24" spans="1:6" ht="15" customHeight="1" x14ac:dyDescent="0.3">
      <c r="A24" s="5" t="s">
        <v>430</v>
      </c>
      <c r="B24" s="6" t="s">
        <v>269</v>
      </c>
      <c r="C24" s="96"/>
      <c r="D24" s="96"/>
      <c r="E24" s="96"/>
      <c r="F24" s="96"/>
    </row>
    <row r="25" spans="1:6" ht="15" customHeight="1" x14ac:dyDescent="0.3">
      <c r="A25" s="5" t="s">
        <v>431</v>
      </c>
      <c r="B25" s="6" t="s">
        <v>270</v>
      </c>
      <c r="C25" s="96">
        <v>900000</v>
      </c>
      <c r="D25" s="96">
        <v>900000</v>
      </c>
      <c r="E25" s="96">
        <v>900000</v>
      </c>
      <c r="F25" s="96">
        <v>900000</v>
      </c>
    </row>
    <row r="26" spans="1:6" ht="15" customHeight="1" x14ac:dyDescent="0.3">
      <c r="A26" s="5" t="s">
        <v>432</v>
      </c>
      <c r="B26" s="6" t="s">
        <v>271</v>
      </c>
      <c r="C26" s="96">
        <v>3300000</v>
      </c>
      <c r="D26" s="96">
        <v>3300000</v>
      </c>
      <c r="E26" s="96">
        <v>3300000</v>
      </c>
      <c r="F26" s="96">
        <v>3300000</v>
      </c>
    </row>
    <row r="27" spans="1:6" ht="15" customHeight="1" x14ac:dyDescent="0.3">
      <c r="A27" s="5" t="s">
        <v>433</v>
      </c>
      <c r="B27" s="6" t="s">
        <v>274</v>
      </c>
      <c r="C27" s="96"/>
      <c r="D27" s="96"/>
      <c r="E27" s="96"/>
      <c r="F27" s="96"/>
    </row>
    <row r="28" spans="1:6" ht="15" customHeight="1" x14ac:dyDescent="0.3">
      <c r="A28" s="5" t="s">
        <v>275</v>
      </c>
      <c r="B28" s="6" t="s">
        <v>276</v>
      </c>
      <c r="C28" s="96"/>
      <c r="D28" s="96"/>
      <c r="E28" s="96"/>
      <c r="F28" s="96"/>
    </row>
    <row r="29" spans="1:6" ht="15" customHeight="1" x14ac:dyDescent="0.3">
      <c r="A29" s="5" t="s">
        <v>434</v>
      </c>
      <c r="B29" s="6" t="s">
        <v>277</v>
      </c>
      <c r="C29" s="96">
        <v>900000</v>
      </c>
      <c r="D29" s="96">
        <v>900000</v>
      </c>
      <c r="E29" s="96">
        <v>900000</v>
      </c>
      <c r="F29" s="96">
        <v>900000</v>
      </c>
    </row>
    <row r="30" spans="1:6" ht="15" customHeight="1" x14ac:dyDescent="0.3">
      <c r="A30" s="5" t="s">
        <v>435</v>
      </c>
      <c r="B30" s="6" t="s">
        <v>282</v>
      </c>
      <c r="C30" s="96"/>
      <c r="D30" s="96"/>
      <c r="E30" s="96"/>
      <c r="F30" s="96"/>
    </row>
    <row r="31" spans="1:6" ht="15" customHeight="1" x14ac:dyDescent="0.3">
      <c r="A31" s="7" t="s">
        <v>463</v>
      </c>
      <c r="B31" s="8" t="s">
        <v>285</v>
      </c>
      <c r="C31" s="96">
        <f>SUM(C26:C30)</f>
        <v>4200000</v>
      </c>
      <c r="D31" s="96">
        <f>SUM(D26:D30)</f>
        <v>4200000</v>
      </c>
      <c r="E31" s="96">
        <f>SUM(E26:E30)</f>
        <v>4200000</v>
      </c>
      <c r="F31" s="96">
        <f>SUM(F26:F30)</f>
        <v>4200000</v>
      </c>
    </row>
    <row r="32" spans="1:6" ht="15" customHeight="1" x14ac:dyDescent="0.3">
      <c r="A32" s="5" t="s">
        <v>436</v>
      </c>
      <c r="B32" s="6" t="s">
        <v>286</v>
      </c>
      <c r="C32" s="96"/>
      <c r="D32" s="96"/>
      <c r="E32" s="96"/>
      <c r="F32" s="96"/>
    </row>
    <row r="33" spans="1:6" ht="15" customHeight="1" x14ac:dyDescent="0.3">
      <c r="A33" s="38" t="s">
        <v>464</v>
      </c>
      <c r="B33" s="48" t="s">
        <v>287</v>
      </c>
      <c r="C33" s="96">
        <f>SUM(C31,C32,C25,C24,C23,C22)</f>
        <v>5100000</v>
      </c>
      <c r="D33" s="96">
        <f>SUM(D31,D32,D25,D24,D23,D22)</f>
        <v>5100000</v>
      </c>
      <c r="E33" s="96">
        <f>SUM(E31,E32,E25,E24,E23,E22)</f>
        <v>5100000</v>
      </c>
      <c r="F33" s="96">
        <f>SUM(F31,F32,F25,F24,F23,F22)</f>
        <v>5100000</v>
      </c>
    </row>
    <row r="34" spans="1:6" ht="15" customHeight="1" x14ac:dyDescent="0.3">
      <c r="A34" s="13" t="s">
        <v>288</v>
      </c>
      <c r="B34" s="6" t="s">
        <v>289</v>
      </c>
      <c r="C34" s="96"/>
      <c r="D34" s="96"/>
      <c r="E34" s="96"/>
      <c r="F34" s="96"/>
    </row>
    <row r="35" spans="1:6" ht="15" customHeight="1" x14ac:dyDescent="0.3">
      <c r="A35" s="13" t="s">
        <v>437</v>
      </c>
      <c r="B35" s="6" t="s">
        <v>290</v>
      </c>
      <c r="C35" s="96"/>
      <c r="D35" s="96"/>
      <c r="E35" s="96"/>
      <c r="F35" s="96"/>
    </row>
    <row r="36" spans="1:6" ht="15" customHeight="1" x14ac:dyDescent="0.3">
      <c r="A36" s="13" t="s">
        <v>438</v>
      </c>
      <c r="B36" s="6" t="s">
        <v>291</v>
      </c>
      <c r="C36" s="96"/>
      <c r="D36" s="96"/>
      <c r="E36" s="96"/>
      <c r="F36" s="96"/>
    </row>
    <row r="37" spans="1:6" ht="15" customHeight="1" x14ac:dyDescent="0.3">
      <c r="A37" s="13" t="s">
        <v>439</v>
      </c>
      <c r="B37" s="6" t="s">
        <v>292</v>
      </c>
      <c r="C37" s="96">
        <v>1000000</v>
      </c>
      <c r="D37" s="96">
        <v>1000000</v>
      </c>
      <c r="E37" s="96">
        <v>1000000</v>
      </c>
      <c r="F37" s="96">
        <v>1000000</v>
      </c>
    </row>
    <row r="38" spans="1:6" ht="15" customHeight="1" x14ac:dyDescent="0.3">
      <c r="A38" s="13" t="s">
        <v>293</v>
      </c>
      <c r="B38" s="6" t="s">
        <v>294</v>
      </c>
      <c r="C38" s="96">
        <v>1860404</v>
      </c>
      <c r="D38" s="96">
        <v>1860404</v>
      </c>
      <c r="E38" s="96">
        <v>1860404</v>
      </c>
      <c r="F38" s="96">
        <v>1860404</v>
      </c>
    </row>
    <row r="39" spans="1:6" ht="15" customHeight="1" x14ac:dyDescent="0.3">
      <c r="A39" s="13" t="s">
        <v>295</v>
      </c>
      <c r="B39" s="6" t="s">
        <v>296</v>
      </c>
      <c r="C39" s="96"/>
      <c r="D39" s="96"/>
      <c r="E39" s="96"/>
      <c r="F39" s="96"/>
    </row>
    <row r="40" spans="1:6" ht="15" customHeight="1" x14ac:dyDescent="0.3">
      <c r="A40" s="13" t="s">
        <v>297</v>
      </c>
      <c r="B40" s="6" t="s">
        <v>298</v>
      </c>
      <c r="C40" s="96"/>
      <c r="D40" s="96"/>
      <c r="E40" s="96"/>
      <c r="F40" s="96"/>
    </row>
    <row r="41" spans="1:6" ht="15" customHeight="1" x14ac:dyDescent="0.3">
      <c r="A41" s="13" t="s">
        <v>440</v>
      </c>
      <c r="B41" s="6" t="s">
        <v>299</v>
      </c>
      <c r="C41" s="96"/>
      <c r="D41" s="96"/>
      <c r="E41" s="96"/>
      <c r="F41" s="96"/>
    </row>
    <row r="42" spans="1:6" ht="15" customHeight="1" x14ac:dyDescent="0.3">
      <c r="A42" s="13" t="s">
        <v>441</v>
      </c>
      <c r="B42" s="6" t="s">
        <v>300</v>
      </c>
      <c r="C42" s="96"/>
      <c r="D42" s="96"/>
      <c r="E42" s="96"/>
      <c r="F42" s="96"/>
    </row>
    <row r="43" spans="1:6" ht="15" customHeight="1" x14ac:dyDescent="0.3">
      <c r="A43" s="13" t="s">
        <v>442</v>
      </c>
      <c r="B43" s="6" t="s">
        <v>301</v>
      </c>
      <c r="C43" s="96">
        <v>390804</v>
      </c>
      <c r="D43" s="96">
        <v>390804</v>
      </c>
      <c r="E43" s="96">
        <v>390804</v>
      </c>
      <c r="F43" s="96">
        <v>390804</v>
      </c>
    </row>
    <row r="44" spans="1:6" ht="15" customHeight="1" x14ac:dyDescent="0.3">
      <c r="A44" s="47" t="s">
        <v>465</v>
      </c>
      <c r="B44" s="48" t="s">
        <v>302</v>
      </c>
      <c r="C44" s="96">
        <f>SUM(C34:C43)</f>
        <v>3251208</v>
      </c>
      <c r="D44" s="96">
        <f>SUM(D34:D43)</f>
        <v>3251208</v>
      </c>
      <c r="E44" s="96">
        <f>SUM(E34:E43)</f>
        <v>3251208</v>
      </c>
      <c r="F44" s="96">
        <f>SUM(F34:F43)</f>
        <v>3251208</v>
      </c>
    </row>
    <row r="45" spans="1:6" ht="15" customHeight="1" x14ac:dyDescent="0.3">
      <c r="A45" s="13" t="s">
        <v>311</v>
      </c>
      <c r="B45" s="6" t="s">
        <v>312</v>
      </c>
      <c r="C45" s="96"/>
      <c r="D45" s="96"/>
      <c r="E45" s="96"/>
      <c r="F45" s="96"/>
    </row>
    <row r="46" spans="1:6" ht="15" customHeight="1" x14ac:dyDescent="0.3">
      <c r="A46" s="5" t="s">
        <v>446</v>
      </c>
      <c r="B46" s="6" t="s">
        <v>313</v>
      </c>
      <c r="C46" s="96"/>
      <c r="D46" s="96"/>
      <c r="E46" s="96"/>
      <c r="F46" s="96"/>
    </row>
    <row r="47" spans="1:6" ht="15" customHeight="1" x14ac:dyDescent="0.3">
      <c r="A47" s="13" t="s">
        <v>447</v>
      </c>
      <c r="B47" s="6" t="s">
        <v>314</v>
      </c>
      <c r="C47" s="96"/>
      <c r="D47" s="96"/>
      <c r="E47" s="96"/>
      <c r="F47" s="96"/>
    </row>
    <row r="48" spans="1:6" ht="15" customHeight="1" x14ac:dyDescent="0.3">
      <c r="A48" s="38" t="s">
        <v>467</v>
      </c>
      <c r="B48" s="48" t="s">
        <v>315</v>
      </c>
      <c r="C48" s="96">
        <f>SUM(C45:C47)</f>
        <v>0</v>
      </c>
      <c r="D48" s="96">
        <f>SUM(D45:D47)</f>
        <v>0</v>
      </c>
      <c r="E48" s="96">
        <f>SUM(E45:E47)</f>
        <v>0</v>
      </c>
      <c r="F48" s="96">
        <f>SUM(F45:F47)</f>
        <v>0</v>
      </c>
    </row>
    <row r="49" spans="1:6" ht="15" customHeight="1" x14ac:dyDescent="0.3">
      <c r="A49" s="56" t="s">
        <v>18</v>
      </c>
      <c r="B49" s="59"/>
      <c r="C49" s="97">
        <f>SUM(C48,C44,C33,C19)</f>
        <v>52166271</v>
      </c>
      <c r="D49" s="97">
        <f>SUM(D48,D44,D33,D19)</f>
        <v>52166271</v>
      </c>
      <c r="E49" s="97">
        <f>SUM(E48,E44,E33,E19)</f>
        <v>52166271</v>
      </c>
      <c r="F49" s="97">
        <f>SUM(F48,F44,F33,F19)</f>
        <v>52166271</v>
      </c>
    </row>
    <row r="50" spans="1:6" ht="15" customHeight="1" x14ac:dyDescent="0.3">
      <c r="A50" s="5" t="s">
        <v>257</v>
      </c>
      <c r="B50" s="6" t="s">
        <v>258</v>
      </c>
      <c r="C50" s="96">
        <v>6627463</v>
      </c>
      <c r="D50" s="96"/>
      <c r="E50" s="96"/>
      <c r="F50" s="96"/>
    </row>
    <row r="51" spans="1:6" ht="15" customHeight="1" x14ac:dyDescent="0.3">
      <c r="A51" s="5" t="s">
        <v>259</v>
      </c>
      <c r="B51" s="6" t="s">
        <v>260</v>
      </c>
      <c r="C51" s="96"/>
      <c r="D51" s="96"/>
      <c r="E51" s="96"/>
      <c r="F51" s="96"/>
    </row>
    <row r="52" spans="1:6" ht="15" customHeight="1" x14ac:dyDescent="0.3">
      <c r="A52" s="5" t="s">
        <v>424</v>
      </c>
      <c r="B52" s="6" t="s">
        <v>261</v>
      </c>
      <c r="C52" s="96"/>
      <c r="D52" s="96"/>
      <c r="E52" s="96"/>
      <c r="F52" s="96"/>
    </row>
    <row r="53" spans="1:6" ht="15" customHeight="1" x14ac:dyDescent="0.3">
      <c r="A53" s="5" t="s">
        <v>425</v>
      </c>
      <c r="B53" s="6" t="s">
        <v>262</v>
      </c>
      <c r="C53" s="96"/>
      <c r="D53" s="96"/>
      <c r="E53" s="96"/>
      <c r="F53" s="96"/>
    </row>
    <row r="54" spans="1:6" ht="15" customHeight="1" x14ac:dyDescent="0.3">
      <c r="A54" s="5" t="s">
        <v>426</v>
      </c>
      <c r="B54" s="6" t="s">
        <v>263</v>
      </c>
      <c r="C54" s="96">
        <v>63434843</v>
      </c>
      <c r="D54" s="96"/>
      <c r="E54" s="96"/>
      <c r="F54" s="96"/>
    </row>
    <row r="55" spans="1:6" ht="15" customHeight="1" x14ac:dyDescent="0.3">
      <c r="A55" s="38" t="s">
        <v>461</v>
      </c>
      <c r="B55" s="48" t="s">
        <v>264</v>
      </c>
      <c r="C55" s="96">
        <f>SUM(C50:C54)</f>
        <v>70062306</v>
      </c>
      <c r="D55" s="96">
        <f>SUM(D50:D54)</f>
        <v>0</v>
      </c>
      <c r="E55" s="96">
        <f>SUM(E50:E54)</f>
        <v>0</v>
      </c>
      <c r="F55" s="96">
        <f>SUM(F50:F54)</f>
        <v>0</v>
      </c>
    </row>
    <row r="56" spans="1:6" ht="15" customHeight="1" x14ac:dyDescent="0.3">
      <c r="A56" s="13" t="s">
        <v>443</v>
      </c>
      <c r="B56" s="6" t="s">
        <v>303</v>
      </c>
      <c r="C56" s="96"/>
      <c r="D56" s="96"/>
      <c r="E56" s="96"/>
      <c r="F56" s="96"/>
    </row>
    <row r="57" spans="1:6" ht="15" customHeight="1" x14ac:dyDescent="0.3">
      <c r="A57" s="13" t="s">
        <v>444</v>
      </c>
      <c r="B57" s="6" t="s">
        <v>304</v>
      </c>
      <c r="C57" s="96"/>
      <c r="D57" s="96"/>
      <c r="E57" s="96"/>
      <c r="F57" s="96"/>
    </row>
    <row r="58" spans="1:6" ht="15" customHeight="1" x14ac:dyDescent="0.3">
      <c r="A58" s="13" t="s">
        <v>305</v>
      </c>
      <c r="B58" s="6" t="s">
        <v>306</v>
      </c>
      <c r="C58" s="96"/>
      <c r="D58" s="96"/>
      <c r="E58" s="96"/>
      <c r="F58" s="96"/>
    </row>
    <row r="59" spans="1:6" ht="15" customHeight="1" x14ac:dyDescent="0.3">
      <c r="A59" s="13" t="s">
        <v>445</v>
      </c>
      <c r="B59" s="6" t="s">
        <v>307</v>
      </c>
      <c r="C59" s="96">
        <v>1050000</v>
      </c>
      <c r="D59" s="96"/>
      <c r="E59" s="96"/>
      <c r="F59" s="96"/>
    </row>
    <row r="60" spans="1:6" ht="15" customHeight="1" x14ac:dyDescent="0.3">
      <c r="A60" s="13" t="s">
        <v>308</v>
      </c>
      <c r="B60" s="6" t="s">
        <v>309</v>
      </c>
      <c r="C60" s="96"/>
      <c r="D60" s="96"/>
      <c r="E60" s="96"/>
      <c r="F60" s="96"/>
    </row>
    <row r="61" spans="1:6" ht="15" customHeight="1" x14ac:dyDescent="0.3">
      <c r="A61" s="38" t="s">
        <v>466</v>
      </c>
      <c r="B61" s="48" t="s">
        <v>310</v>
      </c>
      <c r="C61" s="96">
        <f>SUM(C56:C60)</f>
        <v>1050000</v>
      </c>
      <c r="D61" s="96">
        <f>SUM(D56:D60)</f>
        <v>0</v>
      </c>
      <c r="E61" s="96">
        <f>SUM(E56:E60)</f>
        <v>0</v>
      </c>
      <c r="F61" s="96">
        <f>SUM(F56:F60)</f>
        <v>0</v>
      </c>
    </row>
    <row r="62" spans="1:6" ht="15" customHeight="1" x14ac:dyDescent="0.3">
      <c r="A62" s="13" t="s">
        <v>316</v>
      </c>
      <c r="B62" s="6" t="s">
        <v>317</v>
      </c>
      <c r="C62" s="96"/>
      <c r="D62" s="96"/>
      <c r="E62" s="96"/>
      <c r="F62" s="96"/>
    </row>
    <row r="63" spans="1:6" ht="15" customHeight="1" x14ac:dyDescent="0.3">
      <c r="A63" s="5" t="s">
        <v>448</v>
      </c>
      <c r="B63" s="6" t="s">
        <v>318</v>
      </c>
      <c r="C63" s="96"/>
      <c r="D63" s="96"/>
      <c r="E63" s="96"/>
      <c r="F63" s="96"/>
    </row>
    <row r="64" spans="1:6" ht="15" customHeight="1" x14ac:dyDescent="0.3">
      <c r="A64" s="13" t="s">
        <v>449</v>
      </c>
      <c r="B64" s="6" t="s">
        <v>319</v>
      </c>
      <c r="C64" s="96">
        <v>126000</v>
      </c>
      <c r="D64" s="96">
        <v>126000</v>
      </c>
      <c r="E64" s="96">
        <v>126000</v>
      </c>
      <c r="F64" s="96">
        <v>126000</v>
      </c>
    </row>
    <row r="65" spans="1:6" x14ac:dyDescent="0.3">
      <c r="A65" s="38" t="s">
        <v>469</v>
      </c>
      <c r="B65" s="48" t="s">
        <v>320</v>
      </c>
      <c r="C65" s="96">
        <f>SUM(C62:C64)</f>
        <v>126000</v>
      </c>
      <c r="D65" s="96">
        <f>SUM(D62:D64)</f>
        <v>126000</v>
      </c>
      <c r="E65" s="96">
        <f>SUM(E62:E64)</f>
        <v>126000</v>
      </c>
      <c r="F65" s="96">
        <f>SUM(F62:F64)</f>
        <v>126000</v>
      </c>
    </row>
    <row r="66" spans="1:6" ht="15.6" x14ac:dyDescent="0.3">
      <c r="A66" s="56" t="s">
        <v>19</v>
      </c>
      <c r="B66" s="59"/>
      <c r="C66" s="98">
        <f>SUM(C65,C61,C55)</f>
        <v>71238306</v>
      </c>
      <c r="D66" s="98">
        <f>SUM(D65,D61,D55)</f>
        <v>126000</v>
      </c>
      <c r="E66" s="98">
        <f>SUM(E65,E61,E55)</f>
        <v>126000</v>
      </c>
      <c r="F66" s="98">
        <f>SUM(F65,F61,F55)</f>
        <v>126000</v>
      </c>
    </row>
    <row r="67" spans="1:6" ht="15.6" x14ac:dyDescent="0.3">
      <c r="A67" s="45" t="s">
        <v>468</v>
      </c>
      <c r="B67" s="34" t="s">
        <v>321</v>
      </c>
      <c r="C67" s="99">
        <f>SUM(C66,C49)</f>
        <v>123404577</v>
      </c>
      <c r="D67" s="99">
        <f>SUM(D66,D49)</f>
        <v>52292271</v>
      </c>
      <c r="E67" s="99">
        <f>SUM(E66,E49)</f>
        <v>52292271</v>
      </c>
      <c r="F67" s="99">
        <f>SUM(F66,F49)</f>
        <v>52292271</v>
      </c>
    </row>
    <row r="68" spans="1:6" ht="15.6" x14ac:dyDescent="0.3">
      <c r="A68" s="76" t="s">
        <v>20</v>
      </c>
      <c r="B68" s="75"/>
      <c r="C68" s="100"/>
      <c r="D68" s="100"/>
      <c r="E68" s="100"/>
      <c r="F68" s="100"/>
    </row>
    <row r="69" spans="1:6" ht="15.6" x14ac:dyDescent="0.3">
      <c r="A69" s="76" t="s">
        <v>21</v>
      </c>
      <c r="B69" s="75"/>
      <c r="C69" s="100"/>
      <c r="D69" s="100"/>
      <c r="E69" s="100"/>
      <c r="F69" s="100"/>
    </row>
    <row r="70" spans="1:6" x14ac:dyDescent="0.3">
      <c r="A70" s="36" t="s">
        <v>450</v>
      </c>
      <c r="B70" s="5" t="s">
        <v>322</v>
      </c>
      <c r="C70" s="96"/>
      <c r="D70" s="96"/>
      <c r="E70" s="96"/>
      <c r="F70" s="96"/>
    </row>
    <row r="71" spans="1:6" x14ac:dyDescent="0.3">
      <c r="A71" s="13" t="s">
        <v>323</v>
      </c>
      <c r="B71" s="5" t="s">
        <v>324</v>
      </c>
      <c r="C71" s="96"/>
      <c r="D71" s="96"/>
      <c r="E71" s="96"/>
      <c r="F71" s="96"/>
    </row>
    <row r="72" spans="1:6" x14ac:dyDescent="0.3">
      <c r="A72" s="36" t="s">
        <v>451</v>
      </c>
      <c r="B72" s="5" t="s">
        <v>325</v>
      </c>
      <c r="C72" s="96"/>
      <c r="D72" s="96"/>
      <c r="E72" s="96"/>
      <c r="F72" s="96"/>
    </row>
    <row r="73" spans="1:6" x14ac:dyDescent="0.3">
      <c r="A73" s="15" t="s">
        <v>470</v>
      </c>
      <c r="B73" s="7" t="s">
        <v>326</v>
      </c>
      <c r="C73" s="96">
        <f>SUM(C70:C72)</f>
        <v>0</v>
      </c>
      <c r="D73" s="96">
        <f>SUM(D70:D72)</f>
        <v>0</v>
      </c>
      <c r="E73" s="96">
        <f>SUM(E70:E72)</f>
        <v>0</v>
      </c>
      <c r="F73" s="96">
        <f>SUM(F70:F72)</f>
        <v>0</v>
      </c>
    </row>
    <row r="74" spans="1:6" x14ac:dyDescent="0.3">
      <c r="A74" s="13" t="s">
        <v>452</v>
      </c>
      <c r="B74" s="5" t="s">
        <v>327</v>
      </c>
      <c r="C74" s="96"/>
      <c r="D74" s="96"/>
      <c r="E74" s="96"/>
      <c r="F74" s="96"/>
    </row>
    <row r="75" spans="1:6" x14ac:dyDescent="0.3">
      <c r="A75" s="36" t="s">
        <v>328</v>
      </c>
      <c r="B75" s="5" t="s">
        <v>329</v>
      </c>
      <c r="C75" s="96"/>
      <c r="D75" s="96"/>
      <c r="E75" s="96"/>
      <c r="F75" s="96"/>
    </row>
    <row r="76" spans="1:6" x14ac:dyDescent="0.3">
      <c r="A76" s="13" t="s">
        <v>453</v>
      </c>
      <c r="B76" s="5" t="s">
        <v>330</v>
      </c>
      <c r="C76" s="96"/>
      <c r="D76" s="96"/>
      <c r="E76" s="96"/>
      <c r="F76" s="96"/>
    </row>
    <row r="77" spans="1:6" x14ac:dyDescent="0.3">
      <c r="A77" s="36" t="s">
        <v>331</v>
      </c>
      <c r="B77" s="5" t="s">
        <v>332</v>
      </c>
      <c r="C77" s="96"/>
      <c r="D77" s="96"/>
      <c r="E77" s="96"/>
      <c r="F77" s="96"/>
    </row>
    <row r="78" spans="1:6" x14ac:dyDescent="0.3">
      <c r="A78" s="14" t="s">
        <v>471</v>
      </c>
      <c r="B78" s="7" t="s">
        <v>333</v>
      </c>
      <c r="C78" s="96">
        <f>SUM(C74:C77)</f>
        <v>0</v>
      </c>
      <c r="D78" s="96">
        <f>SUM(D74:D77)</f>
        <v>0</v>
      </c>
      <c r="E78" s="96">
        <f>SUM(E74:E77)</f>
        <v>0</v>
      </c>
      <c r="F78" s="96">
        <f>SUM(F74:F77)</f>
        <v>0</v>
      </c>
    </row>
    <row r="79" spans="1:6" x14ac:dyDescent="0.3">
      <c r="A79" s="5" t="s">
        <v>576</v>
      </c>
      <c r="B79" s="5" t="s">
        <v>334</v>
      </c>
      <c r="C79" s="96">
        <v>12607232</v>
      </c>
      <c r="D79" s="96">
        <v>12607232</v>
      </c>
      <c r="E79" s="96">
        <v>12607232</v>
      </c>
      <c r="F79" s="96">
        <v>12607232</v>
      </c>
    </row>
    <row r="80" spans="1:6" x14ac:dyDescent="0.3">
      <c r="A80" s="5" t="s">
        <v>577</v>
      </c>
      <c r="B80" s="5" t="s">
        <v>334</v>
      </c>
      <c r="C80" s="96"/>
      <c r="D80" s="96"/>
      <c r="E80" s="96"/>
      <c r="F80" s="96"/>
    </row>
    <row r="81" spans="1:6" x14ac:dyDescent="0.3">
      <c r="A81" s="5" t="s">
        <v>574</v>
      </c>
      <c r="B81" s="5" t="s">
        <v>335</v>
      </c>
      <c r="C81" s="96"/>
      <c r="D81" s="96"/>
      <c r="E81" s="96"/>
      <c r="F81" s="96"/>
    </row>
    <row r="82" spans="1:6" x14ac:dyDescent="0.3">
      <c r="A82" s="5" t="s">
        <v>575</v>
      </c>
      <c r="B82" s="5" t="s">
        <v>335</v>
      </c>
      <c r="C82" s="96"/>
      <c r="D82" s="96"/>
      <c r="E82" s="96"/>
      <c r="F82" s="96"/>
    </row>
    <row r="83" spans="1:6" x14ac:dyDescent="0.3">
      <c r="A83" s="7" t="s">
        <v>472</v>
      </c>
      <c r="B83" s="7" t="s">
        <v>336</v>
      </c>
      <c r="C83" s="96">
        <f>SUM(C79:C82)</f>
        <v>12607232</v>
      </c>
      <c r="D83" s="96">
        <f>SUM(D79:D82)</f>
        <v>12607232</v>
      </c>
      <c r="E83" s="96">
        <f>SUM(E79:E82)</f>
        <v>12607232</v>
      </c>
      <c r="F83" s="96">
        <f>SUM(F79:F82)</f>
        <v>12607232</v>
      </c>
    </row>
    <row r="84" spans="1:6" x14ac:dyDescent="0.3">
      <c r="A84" s="36" t="s">
        <v>337</v>
      </c>
      <c r="B84" s="5" t="s">
        <v>338</v>
      </c>
      <c r="C84" s="96"/>
      <c r="D84" s="96"/>
      <c r="E84" s="96"/>
      <c r="F84" s="96"/>
    </row>
    <row r="85" spans="1:6" x14ac:dyDescent="0.3">
      <c r="A85" s="36" t="s">
        <v>339</v>
      </c>
      <c r="B85" s="5" t="s">
        <v>340</v>
      </c>
      <c r="C85" s="96"/>
      <c r="D85" s="96"/>
      <c r="E85" s="96"/>
      <c r="F85" s="96"/>
    </row>
    <row r="86" spans="1:6" x14ac:dyDescent="0.3">
      <c r="A86" s="36" t="s">
        <v>341</v>
      </c>
      <c r="B86" s="5" t="s">
        <v>342</v>
      </c>
      <c r="C86" s="96"/>
      <c r="D86" s="96"/>
      <c r="E86" s="96"/>
      <c r="F86" s="96"/>
    </row>
    <row r="87" spans="1:6" x14ac:dyDescent="0.3">
      <c r="A87" s="36" t="s">
        <v>343</v>
      </c>
      <c r="B87" s="5" t="s">
        <v>344</v>
      </c>
      <c r="C87" s="96"/>
      <c r="D87" s="96"/>
      <c r="E87" s="96"/>
      <c r="F87" s="96"/>
    </row>
    <row r="88" spans="1:6" x14ac:dyDescent="0.3">
      <c r="A88" s="13" t="s">
        <v>454</v>
      </c>
      <c r="B88" s="5" t="s">
        <v>345</v>
      </c>
      <c r="C88" s="96"/>
      <c r="D88" s="96"/>
      <c r="E88" s="96"/>
      <c r="F88" s="96"/>
    </row>
    <row r="89" spans="1:6" x14ac:dyDescent="0.3">
      <c r="A89" s="15" t="s">
        <v>473</v>
      </c>
      <c r="B89" s="7" t="s">
        <v>346</v>
      </c>
      <c r="C89" s="96">
        <f>SUM(C83,C78,C73,C84:C88)</f>
        <v>12607232</v>
      </c>
      <c r="D89" s="96">
        <f>SUM(D83,D78,D73,D84:D88)</f>
        <v>12607232</v>
      </c>
      <c r="E89" s="96">
        <f>SUM(E83,E78,E73,E84:E88)</f>
        <v>12607232</v>
      </c>
      <c r="F89" s="96">
        <f>SUM(F83,F78,F73,F84:F88)</f>
        <v>12607232</v>
      </c>
    </row>
    <row r="90" spans="1:6" x14ac:dyDescent="0.3">
      <c r="A90" s="13" t="s">
        <v>347</v>
      </c>
      <c r="B90" s="5" t="s">
        <v>348</v>
      </c>
      <c r="C90" s="96"/>
      <c r="D90" s="96"/>
      <c r="E90" s="96"/>
      <c r="F90" s="96"/>
    </row>
    <row r="91" spans="1:6" x14ac:dyDescent="0.3">
      <c r="A91" s="13" t="s">
        <v>349</v>
      </c>
      <c r="B91" s="5" t="s">
        <v>350</v>
      </c>
      <c r="C91" s="96"/>
      <c r="D91" s="96"/>
      <c r="E91" s="96"/>
      <c r="F91" s="96"/>
    </row>
    <row r="92" spans="1:6" x14ac:dyDescent="0.3">
      <c r="A92" s="36" t="s">
        <v>351</v>
      </c>
      <c r="B92" s="5" t="s">
        <v>352</v>
      </c>
      <c r="C92" s="96"/>
      <c r="D92" s="96"/>
      <c r="E92" s="96"/>
      <c r="F92" s="96"/>
    </row>
    <row r="93" spans="1:6" x14ac:dyDescent="0.3">
      <c r="A93" s="36" t="s">
        <v>455</v>
      </c>
      <c r="B93" s="5" t="s">
        <v>353</v>
      </c>
      <c r="C93" s="96"/>
      <c r="D93" s="96"/>
      <c r="E93" s="96"/>
      <c r="F93" s="96"/>
    </row>
    <row r="94" spans="1:6" x14ac:dyDescent="0.3">
      <c r="A94" s="14" t="s">
        <v>474</v>
      </c>
      <c r="B94" s="7" t="s">
        <v>354</v>
      </c>
      <c r="C94" s="96">
        <f>SUM(C90:C93)</f>
        <v>0</v>
      </c>
      <c r="D94" s="96">
        <f>SUM(D90:D93)</f>
        <v>0</v>
      </c>
      <c r="E94" s="96">
        <f>SUM(E90:E93)</f>
        <v>0</v>
      </c>
      <c r="F94" s="96">
        <f>SUM(F90:F93)</f>
        <v>0</v>
      </c>
    </row>
    <row r="95" spans="1:6" x14ac:dyDescent="0.3">
      <c r="A95" s="15" t="s">
        <v>355</v>
      </c>
      <c r="B95" s="7" t="s">
        <v>356</v>
      </c>
      <c r="C95" s="96"/>
      <c r="D95" s="96"/>
      <c r="E95" s="96"/>
      <c r="F95" s="96"/>
    </row>
    <row r="96" spans="1:6" ht="15.6" x14ac:dyDescent="0.3">
      <c r="A96" s="39" t="s">
        <v>475</v>
      </c>
      <c r="B96" s="40" t="s">
        <v>357</v>
      </c>
      <c r="C96" s="99">
        <f>SUM(C94,C95,C89)</f>
        <v>12607232</v>
      </c>
      <c r="D96" s="99">
        <f>SUM(D94,D95,D89)</f>
        <v>12607232</v>
      </c>
      <c r="E96" s="99">
        <f>SUM(E94,E95,E89)</f>
        <v>12607232</v>
      </c>
      <c r="F96" s="99">
        <f>SUM(F94,F95,F89)</f>
        <v>12607232</v>
      </c>
    </row>
    <row r="97" spans="1:6" ht="15.6" x14ac:dyDescent="0.3">
      <c r="A97" s="43" t="s">
        <v>457</v>
      </c>
      <c r="B97" s="44"/>
      <c r="C97" s="101">
        <f>SUM(C96,C67)</f>
        <v>136011809</v>
      </c>
      <c r="D97" s="101">
        <f>SUM(D96,D67)</f>
        <v>64899503</v>
      </c>
      <c r="E97" s="101">
        <f>SUM(E96,E67)</f>
        <v>64899503</v>
      </c>
      <c r="F97" s="101">
        <f>SUM(F96,F67)</f>
        <v>64899503</v>
      </c>
    </row>
  </sheetData>
  <mergeCells count="3">
    <mergeCell ref="A2:F2"/>
    <mergeCell ref="A3:F3"/>
    <mergeCell ref="D5:F5"/>
  </mergeCells>
  <phoneticPr fontId="35" type="noConversion"/>
  <pageMargins left="0.70866141732283472" right="0.70866141732283472" top="0.74803149606299213" bottom="0.74803149606299213" header="0.31496062992125984" footer="0.31496062992125984"/>
  <pageSetup paperSize="8" scale="72" orientation="portrait" horizontalDpi="300" verticalDpi="300" r:id="rId1"/>
  <headerFooter>
    <oddHeader xml:space="preserve">&amp;C1/2020. (II.28.) önk. rend. 9. melléklete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20</vt:i4>
      </vt:variant>
    </vt:vector>
  </HeadingPairs>
  <TitlesOfParts>
    <vt:vector size="35" baseType="lpstr">
      <vt:lpstr>1.melléklet</vt:lpstr>
      <vt:lpstr>2.melléklet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'14. melléklet'!foot_4_place</vt:lpstr>
      <vt:lpstr>'1.melléklet'!Nyomtatási_terület</vt:lpstr>
      <vt:lpstr>'10. melléklet'!Nyomtatási_terület</vt:lpstr>
      <vt:lpstr>'12. melléklet'!Nyomtatási_terület</vt:lpstr>
      <vt:lpstr>'13. melléklet'!Nyomtatási_terület</vt:lpstr>
      <vt:lpstr>'14. melléklet'!Nyomtatási_terület</vt:lpstr>
      <vt:lpstr>'15. melléklet'!Nyomtatási_terület</vt:lpstr>
      <vt:lpstr>'2.melléklet'!Nyomtatási_terület</vt:lpstr>
      <vt:lpstr>'4. melléklet'!Nyomtatási_terület</vt:lpstr>
      <vt:lpstr>'5. melléklet'!Nyomtatási_terület</vt:lpstr>
      <vt:lpstr>'6. melléklet'!Nyomtatási_terület</vt:lpstr>
      <vt:lpstr>'7. melléklet'!Nyomtatási_terület</vt:lpstr>
      <vt:lpstr>'8. melléklet'!Nyomtatási_terület</vt:lpstr>
      <vt:lpstr>'9. melléklet'!Nyomtatási_terület</vt:lpstr>
      <vt:lpstr>'13. melléklet'!pr21</vt:lpstr>
      <vt:lpstr>'13. melléklet'!pr24</vt:lpstr>
      <vt:lpstr>'13. melléklet'!pr25</vt:lpstr>
      <vt:lpstr>'13. melléklet'!pr26</vt:lpstr>
      <vt:lpstr>'13. melléklet'!pr27</vt:lpstr>
      <vt:lpstr>'13. melléklet'!pr28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2020-03-02T13:50:28Z</cp:lastPrinted>
  <dcterms:created xsi:type="dcterms:W3CDTF">2014-01-03T21:48:14Z</dcterms:created>
  <dcterms:modified xsi:type="dcterms:W3CDTF">2021-05-31T11:58:33Z</dcterms:modified>
</cp:coreProperties>
</file>