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21570" windowHeight="7980"/>
  </bookViews>
  <sheets>
    <sheet name="1.melléklet" sheetId="1" r:id="rId1"/>
    <sheet name="2.melléklet" sheetId="2" r:id="rId2"/>
    <sheet name="3.melléklet" sheetId="15" r:id="rId3"/>
    <sheet name="4.melléklet" sheetId="10" r:id="rId4"/>
    <sheet name="5.melléklet" sheetId="43" r:id="rId5"/>
    <sheet name="6.melléklet" sheetId="8" r:id="rId6"/>
    <sheet name="7.melléklet" sheetId="11" r:id="rId7"/>
    <sheet name="8.melléklet" sheetId="12" r:id="rId8"/>
    <sheet name="9.melléklet" sheetId="13" r:id="rId9"/>
    <sheet name="10.melléklet" sheetId="14" r:id="rId10"/>
    <sheet name="11.melléklet" sheetId="18" r:id="rId11"/>
    <sheet name="12.melléklet" sheetId="28" r:id="rId12"/>
    <sheet name="13.melléklet" sheetId="27" r:id="rId13"/>
    <sheet name="14.melléklet" sheetId="29" r:id="rId14"/>
    <sheet name="15.melléklet" sheetId="30" r:id="rId15"/>
    <sheet name="16.melléklet" sheetId="31" r:id="rId16"/>
    <sheet name="17.melléklet" sheetId="32" r:id="rId17"/>
    <sheet name="18.melléklet" sheetId="48" r:id="rId18"/>
    <sheet name="19.melléklet" sheetId="49" r:id="rId19"/>
    <sheet name="20.melléklet" sheetId="50" r:id="rId20"/>
    <sheet name="21.melléklet" sheetId="46" r:id="rId21"/>
  </sheets>
  <definedNames>
    <definedName name="foot_4_place" localSheetId="9">'10.melléklet'!$A$18</definedName>
    <definedName name="foot_5_place" localSheetId="9">'10.melléklet'!#REF!</definedName>
    <definedName name="foot_53_place" localSheetId="9">'10.melléklet'!$A$63</definedName>
    <definedName name="_xlnm.Print_Area" localSheetId="9">'10.melléklet'!$A$1:$H$38</definedName>
    <definedName name="_xlnm.Print_Area" localSheetId="10">'11.melléklet'!$A$1:$D$43</definedName>
    <definedName name="_xlnm.Print_Area" localSheetId="11">'12.melléklet'!$A$1:$H$70</definedName>
    <definedName name="_xlnm.Print_Area" localSheetId="12">'13.melléklet'!$A$1:$E$19</definedName>
    <definedName name="_xlnm.Print_Area" localSheetId="13">'14.melléklet'!$A$1:$E$40</definedName>
    <definedName name="_xlnm.Print_Area" localSheetId="14">'15.melléklet'!$A$1:$E$116</definedName>
    <definedName name="_xlnm.Print_Area" localSheetId="15">'16.melléklet'!$A$1:$E$116</definedName>
    <definedName name="_xlnm.Print_Area" localSheetId="16">'17.melléklet'!$A$1:$E$33</definedName>
    <definedName name="_xlnm.Print_Area" localSheetId="17">'18.melléklet'!$A$1:$B$26</definedName>
    <definedName name="_xlnm.Print_Area" localSheetId="1">'2.melléklet'!$A$1:$F$124</definedName>
    <definedName name="_xlnm.Print_Area" localSheetId="20">'21.melléklet'!$A$2:$D$177</definedName>
    <definedName name="_xlnm.Print_Area" localSheetId="2">'3.melléklet'!$A$1:$E$123</definedName>
    <definedName name="_xlnm.Print_Area" localSheetId="3">'4.melléklet'!$A$1:$E$99</definedName>
    <definedName name="_xlnm.Print_Area" localSheetId="4">'5.melléklet'!$A$1:$E$98</definedName>
    <definedName name="_xlnm.Print_Area" localSheetId="5">'6.melléklet'!$A$1:$D$36</definedName>
    <definedName name="_xlnm.Print_Area" localSheetId="6">'7.melléklet'!$A$1:$K$48</definedName>
    <definedName name="_xlnm.Print_Area" localSheetId="7">'8.melléklet'!$A$1:$H$17</definedName>
    <definedName name="_xlnm.Print_Area" localSheetId="8">'9.melléklet'!$A$1:$M$49</definedName>
  </definedNames>
  <calcPr calcId="125725"/>
</workbook>
</file>

<file path=xl/calcChain.xml><?xml version="1.0" encoding="utf-8"?>
<calcChain xmlns="http://schemas.openxmlformats.org/spreadsheetml/2006/main">
  <c r="C29" i="46"/>
  <c r="B258" i="50"/>
  <c r="B191"/>
  <c r="B259"/>
  <c r="B58"/>
  <c r="B62"/>
  <c r="B55"/>
  <c r="B48"/>
  <c r="B47"/>
  <c r="B15"/>
  <c r="B9"/>
  <c r="B33"/>
  <c r="C9" i="49"/>
  <c r="D9"/>
  <c r="B48"/>
  <c r="B37"/>
  <c r="B26"/>
  <c r="B22"/>
  <c r="B17"/>
  <c r="B9"/>
  <c r="B29"/>
  <c r="B49"/>
  <c r="F9" i="10"/>
  <c r="F10"/>
  <c r="B29" i="46"/>
  <c r="D32"/>
  <c r="D29"/>
  <c r="C43"/>
  <c r="B43"/>
  <c r="C36"/>
  <c r="B36"/>
  <c r="D9" i="50"/>
  <c r="C30" i="11"/>
  <c r="D45" i="43"/>
  <c r="C20" i="2"/>
  <c r="D13" i="32"/>
  <c r="E13"/>
  <c r="C13"/>
  <c r="D10"/>
  <c r="D21"/>
  <c r="E10"/>
  <c r="C10"/>
  <c r="C21"/>
  <c r="D9"/>
  <c r="E9"/>
  <c r="C9"/>
  <c r="F8" i="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1"/>
  <c r="F52"/>
  <c r="F53"/>
  <c r="F54"/>
  <c r="F55"/>
  <c r="F57"/>
  <c r="F58"/>
  <c r="F59"/>
  <c r="F60"/>
  <c r="F61"/>
  <c r="F63"/>
  <c r="F64"/>
  <c r="F65"/>
  <c r="F71"/>
  <c r="F72"/>
  <c r="F73"/>
  <c r="F75"/>
  <c r="F76"/>
  <c r="F77"/>
  <c r="F78"/>
  <c r="F80"/>
  <c r="F81"/>
  <c r="F82"/>
  <c r="F83"/>
  <c r="F85"/>
  <c r="F86"/>
  <c r="F87"/>
  <c r="F88"/>
  <c r="F89"/>
  <c r="F91"/>
  <c r="F92"/>
  <c r="F93"/>
  <c r="F94"/>
  <c r="F96"/>
  <c r="F7"/>
  <c r="F8" i="2"/>
  <c r="F9"/>
  <c r="F10"/>
  <c r="F11"/>
  <c r="F12"/>
  <c r="F13"/>
  <c r="F14"/>
  <c r="F15"/>
  <c r="F16"/>
  <c r="F17"/>
  <c r="F18"/>
  <c r="F19"/>
  <c r="F21"/>
  <c r="F22"/>
  <c r="F23"/>
  <c r="F26"/>
  <c r="F27"/>
  <c r="F28"/>
  <c r="F29"/>
  <c r="F31"/>
  <c r="F32"/>
  <c r="F34"/>
  <c r="F35"/>
  <c r="F36"/>
  <c r="F37"/>
  <c r="F38"/>
  <c r="F39"/>
  <c r="F40"/>
  <c r="F42"/>
  <c r="F43"/>
  <c r="F45"/>
  <c r="F46"/>
  <c r="F47"/>
  <c r="F48"/>
  <c r="F49"/>
  <c r="F52"/>
  <c r="F53"/>
  <c r="F54"/>
  <c r="F55"/>
  <c r="F56"/>
  <c r="F57"/>
  <c r="F58"/>
  <c r="F59"/>
  <c r="F61"/>
  <c r="F62"/>
  <c r="F63"/>
  <c r="F64"/>
  <c r="F65"/>
  <c r="F66"/>
  <c r="F67"/>
  <c r="F68"/>
  <c r="F69"/>
  <c r="F70"/>
  <c r="F71"/>
  <c r="F72"/>
  <c r="F73"/>
  <c r="F76"/>
  <c r="F77"/>
  <c r="F78"/>
  <c r="F79"/>
  <c r="F80"/>
  <c r="F81"/>
  <c r="F82"/>
  <c r="F84"/>
  <c r="F85"/>
  <c r="F86"/>
  <c r="F87"/>
  <c r="F89"/>
  <c r="F90"/>
  <c r="F91"/>
  <c r="F92"/>
  <c r="F93"/>
  <c r="F94"/>
  <c r="F95"/>
  <c r="F96"/>
  <c r="F100"/>
  <c r="F101"/>
  <c r="F102"/>
  <c r="F104"/>
  <c r="F105"/>
  <c r="F106"/>
  <c r="F107"/>
  <c r="F109"/>
  <c r="F110"/>
  <c r="F111"/>
  <c r="F112"/>
  <c r="F113"/>
  <c r="F114"/>
  <c r="F116"/>
  <c r="F117"/>
  <c r="F118"/>
  <c r="F119"/>
  <c r="F121"/>
  <c r="F7"/>
  <c r="C65" i="46"/>
  <c r="B65"/>
  <c r="D65"/>
  <c r="D258" i="50"/>
  <c r="D191"/>
  <c r="D259"/>
  <c r="D58"/>
  <c r="D62"/>
  <c r="D55"/>
  <c r="D47"/>
  <c r="D48"/>
  <c r="D15"/>
  <c r="D37" i="49"/>
  <c r="D48"/>
  <c r="D26"/>
  <c r="D22"/>
  <c r="D17"/>
  <c r="D71" i="31"/>
  <c r="E71"/>
  <c r="C71"/>
  <c r="C95" i="10"/>
  <c r="C84"/>
  <c r="C79"/>
  <c r="C74"/>
  <c r="C66"/>
  <c r="C62"/>
  <c r="C56"/>
  <c r="C67"/>
  <c r="C49"/>
  <c r="C45"/>
  <c r="F45"/>
  <c r="C32"/>
  <c r="C34"/>
  <c r="C23"/>
  <c r="C14"/>
  <c r="C20"/>
  <c r="C120" i="2"/>
  <c r="C108"/>
  <c r="C103"/>
  <c r="C97"/>
  <c r="C88"/>
  <c r="C83"/>
  <c r="C74"/>
  <c r="C60"/>
  <c r="C50"/>
  <c r="C44"/>
  <c r="C41"/>
  <c r="C33"/>
  <c r="C30"/>
  <c r="C24"/>
  <c r="D123" i="46"/>
  <c r="D124"/>
  <c r="D125"/>
  <c r="B97"/>
  <c r="D104" i="31"/>
  <c r="E104"/>
  <c r="C104"/>
  <c r="B144" i="46"/>
  <c r="D144"/>
  <c r="B138"/>
  <c r="B128"/>
  <c r="D128"/>
  <c r="D116"/>
  <c r="D117"/>
  <c r="D118"/>
  <c r="D119"/>
  <c r="C114"/>
  <c r="B113"/>
  <c r="B114"/>
  <c r="D114"/>
  <c r="D61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4"/>
  <c r="D95"/>
  <c r="D96"/>
  <c r="D97"/>
  <c r="D98"/>
  <c r="D99"/>
  <c r="D100"/>
  <c r="D101"/>
  <c r="D102"/>
  <c r="D104"/>
  <c r="D105"/>
  <c r="D106"/>
  <c r="D107"/>
  <c r="D108"/>
  <c r="D109"/>
  <c r="D110"/>
  <c r="D111"/>
  <c r="D112"/>
  <c r="D115"/>
  <c r="D121"/>
  <c r="D122"/>
  <c r="D126"/>
  <c r="D127"/>
  <c r="D129"/>
  <c r="D130"/>
  <c r="D131"/>
  <c r="D132"/>
  <c r="D133"/>
  <c r="D134"/>
  <c r="D135"/>
  <c r="D136"/>
  <c r="D137"/>
  <c r="D140"/>
  <c r="D141"/>
  <c r="D142"/>
  <c r="D143"/>
  <c r="D37"/>
  <c r="D38"/>
  <c r="D39"/>
  <c r="D40"/>
  <c r="D36"/>
  <c r="D41"/>
  <c r="D42"/>
  <c r="D44"/>
  <c r="D45"/>
  <c r="D46"/>
  <c r="D47"/>
  <c r="D48"/>
  <c r="D49"/>
  <c r="D50"/>
  <c r="D51"/>
  <c r="D52"/>
  <c r="D53"/>
  <c r="D54"/>
  <c r="D55"/>
  <c r="D56"/>
  <c r="D57"/>
  <c r="D58"/>
  <c r="C103"/>
  <c r="B103"/>
  <c r="D103"/>
  <c r="C64"/>
  <c r="D64"/>
  <c r="B64"/>
  <c r="C63"/>
  <c r="B63"/>
  <c r="C62"/>
  <c r="B62"/>
  <c r="C60"/>
  <c r="B60"/>
  <c r="C59"/>
  <c r="C93"/>
  <c r="B59"/>
  <c r="B11" i="48"/>
  <c r="B8"/>
  <c r="D38" i="31"/>
  <c r="E38"/>
  <c r="C38"/>
  <c r="D104" i="30"/>
  <c r="E104"/>
  <c r="C104"/>
  <c r="D93"/>
  <c r="E93"/>
  <c r="C93"/>
  <c r="D60"/>
  <c r="E60"/>
  <c r="C60"/>
  <c r="D18" i="27"/>
  <c r="E18"/>
  <c r="C18"/>
  <c r="D9"/>
  <c r="E9"/>
  <c r="C9"/>
  <c r="C39" i="29"/>
  <c r="D25"/>
  <c r="D39"/>
  <c r="E25"/>
  <c r="C25"/>
  <c r="D22"/>
  <c r="E22"/>
  <c r="C22"/>
  <c r="D15"/>
  <c r="E15"/>
  <c r="C15"/>
  <c r="D13"/>
  <c r="E13"/>
  <c r="C13"/>
  <c r="D47" i="11"/>
  <c r="E47"/>
  <c r="F47"/>
  <c r="G47"/>
  <c r="H47"/>
  <c r="I47"/>
  <c r="J47"/>
  <c r="K47"/>
  <c r="C47"/>
  <c r="F30"/>
  <c r="G30"/>
  <c r="H30"/>
  <c r="I30"/>
  <c r="J30"/>
  <c r="K30"/>
  <c r="D30"/>
  <c r="E30"/>
  <c r="D120" i="2"/>
  <c r="E120"/>
  <c r="D108"/>
  <c r="E108"/>
  <c r="D103"/>
  <c r="E103"/>
  <c r="D97"/>
  <c r="E97"/>
  <c r="D88"/>
  <c r="E88"/>
  <c r="D83"/>
  <c r="E83"/>
  <c r="D74"/>
  <c r="F74"/>
  <c r="E74"/>
  <c r="D60"/>
  <c r="E60"/>
  <c r="D50"/>
  <c r="E50"/>
  <c r="D44"/>
  <c r="E44"/>
  <c r="D41"/>
  <c r="E41"/>
  <c r="D33"/>
  <c r="E33"/>
  <c r="D30"/>
  <c r="E30"/>
  <c r="D24"/>
  <c r="D25"/>
  <c r="E24"/>
  <c r="D20"/>
  <c r="E20"/>
  <c r="B23" i="1"/>
  <c r="B25"/>
  <c r="B13"/>
  <c r="B15"/>
  <c r="E95" i="10"/>
  <c r="D95"/>
  <c r="E84"/>
  <c r="D84"/>
  <c r="F84"/>
  <c r="E79"/>
  <c r="D79"/>
  <c r="F79"/>
  <c r="E74"/>
  <c r="D74"/>
  <c r="E66"/>
  <c r="D66"/>
  <c r="E62"/>
  <c r="D62"/>
  <c r="E56"/>
  <c r="D56"/>
  <c r="E49"/>
  <c r="D49"/>
  <c r="E45"/>
  <c r="D45"/>
  <c r="E32"/>
  <c r="D32"/>
  <c r="E23"/>
  <c r="E34"/>
  <c r="D23"/>
  <c r="E14"/>
  <c r="E20"/>
  <c r="E50"/>
  <c r="D14"/>
  <c r="D20"/>
  <c r="D50"/>
  <c r="D95" i="43"/>
  <c r="E95"/>
  <c r="C95"/>
  <c r="D84"/>
  <c r="E84"/>
  <c r="C84"/>
  <c r="D79"/>
  <c r="E79"/>
  <c r="C79"/>
  <c r="D74"/>
  <c r="E74"/>
  <c r="C74"/>
  <c r="D66"/>
  <c r="E66"/>
  <c r="C66"/>
  <c r="D62"/>
  <c r="E62"/>
  <c r="C62"/>
  <c r="D56"/>
  <c r="E56"/>
  <c r="C56"/>
  <c r="D49"/>
  <c r="E49"/>
  <c r="C49"/>
  <c r="E45"/>
  <c r="C45"/>
  <c r="D32"/>
  <c r="E32"/>
  <c r="C32"/>
  <c r="D23"/>
  <c r="E23"/>
  <c r="C23"/>
  <c r="D14"/>
  <c r="D20"/>
  <c r="E14"/>
  <c r="E20"/>
  <c r="C14"/>
  <c r="C20"/>
  <c r="D120" i="15"/>
  <c r="E120"/>
  <c r="C120"/>
  <c r="D108"/>
  <c r="E108"/>
  <c r="C108"/>
  <c r="D103"/>
  <c r="D115"/>
  <c r="D122"/>
  <c r="E103"/>
  <c r="E115"/>
  <c r="E122"/>
  <c r="C103"/>
  <c r="C115"/>
  <c r="C122"/>
  <c r="D97"/>
  <c r="E97"/>
  <c r="C97"/>
  <c r="D88"/>
  <c r="E88"/>
  <c r="E98"/>
  <c r="C88"/>
  <c r="D83"/>
  <c r="E83"/>
  <c r="C83"/>
  <c r="C98"/>
  <c r="D74"/>
  <c r="E74"/>
  <c r="C74"/>
  <c r="D60"/>
  <c r="E60"/>
  <c r="C60"/>
  <c r="D50"/>
  <c r="E50"/>
  <c r="C50"/>
  <c r="D44"/>
  <c r="E44"/>
  <c r="C44"/>
  <c r="D41"/>
  <c r="E41"/>
  <c r="C41"/>
  <c r="D33"/>
  <c r="E33"/>
  <c r="C33"/>
  <c r="D30"/>
  <c r="E30"/>
  <c r="C30"/>
  <c r="E24"/>
  <c r="D24"/>
  <c r="D20"/>
  <c r="E20"/>
  <c r="E25"/>
  <c r="C24"/>
  <c r="C20"/>
  <c r="E39" i="29"/>
  <c r="C90" i="10"/>
  <c r="C97"/>
  <c r="F97"/>
  <c r="F14"/>
  <c r="D115" i="2"/>
  <c r="D122"/>
  <c r="C115"/>
  <c r="C122"/>
  <c r="F122"/>
  <c r="E90" i="10"/>
  <c r="E97"/>
  <c r="E67"/>
  <c r="D25" i="15"/>
  <c r="F20" i="2"/>
  <c r="F30"/>
  <c r="F41"/>
  <c r="F50"/>
  <c r="F108"/>
  <c r="F33"/>
  <c r="F44"/>
  <c r="F83"/>
  <c r="F97"/>
  <c r="F103"/>
  <c r="F120"/>
  <c r="F60"/>
  <c r="C25"/>
  <c r="E25"/>
  <c r="E98"/>
  <c r="E115"/>
  <c r="E122"/>
  <c r="D67" i="10"/>
  <c r="D51" i="2"/>
  <c r="C25" i="15"/>
  <c r="D34" i="10"/>
  <c r="D90"/>
  <c r="D97"/>
  <c r="E51" i="2"/>
  <c r="E75"/>
  <c r="E99"/>
  <c r="F115"/>
  <c r="D60" i="46"/>
  <c r="F24" i="2"/>
  <c r="F25"/>
  <c r="B12" i="48"/>
  <c r="B20"/>
  <c r="B22"/>
  <c r="E21" i="32"/>
  <c r="D98" i="15"/>
  <c r="B93" i="46"/>
  <c r="D62"/>
  <c r="E123" i="2"/>
  <c r="D113" i="46"/>
  <c r="B139"/>
  <c r="D138"/>
  <c r="F23" i="10"/>
  <c r="F56"/>
  <c r="F66"/>
  <c r="F95"/>
  <c r="D43" i="46"/>
  <c r="F49" i="10"/>
  <c r="F62"/>
  <c r="F74"/>
  <c r="D139" i="46"/>
  <c r="B145"/>
  <c r="D145"/>
  <c r="B120"/>
  <c r="D63"/>
  <c r="D59"/>
  <c r="C120"/>
  <c r="D93"/>
  <c r="D120"/>
  <c r="D33" i="50"/>
  <c r="D29" i="49"/>
  <c r="D49"/>
  <c r="E34" i="43"/>
  <c r="D34"/>
  <c r="D50"/>
  <c r="E67"/>
  <c r="E50"/>
  <c r="C34"/>
  <c r="C50"/>
  <c r="C67"/>
  <c r="C70"/>
  <c r="D67"/>
  <c r="C90"/>
  <c r="C97"/>
  <c r="D90"/>
  <c r="D97"/>
  <c r="E90"/>
  <c r="E97"/>
  <c r="D70"/>
  <c r="E70"/>
  <c r="F90" i="10"/>
  <c r="F32"/>
  <c r="F34"/>
  <c r="F67"/>
  <c r="E68"/>
  <c r="E98"/>
  <c r="D68"/>
  <c r="D98"/>
  <c r="C50"/>
  <c r="F20"/>
  <c r="C70"/>
  <c r="F70" s="1"/>
  <c r="E51" i="15"/>
  <c r="E75"/>
  <c r="D51"/>
  <c r="D75"/>
  <c r="C51"/>
  <c r="C75"/>
  <c r="F88" i="2"/>
  <c r="C98"/>
  <c r="F98"/>
  <c r="D75"/>
  <c r="D99"/>
  <c r="D123"/>
  <c r="C51"/>
  <c r="E68" i="43"/>
  <c r="E98"/>
  <c r="C68"/>
  <c r="C98"/>
  <c r="D68"/>
  <c r="D98"/>
  <c r="C69"/>
  <c r="C68" i="10"/>
  <c r="F50"/>
  <c r="E69" i="43"/>
  <c r="E99" i="15"/>
  <c r="E123"/>
  <c r="D99"/>
  <c r="D69" i="43"/>
  <c r="D123" i="15"/>
  <c r="C69" i="10"/>
  <c r="F69" s="1"/>
  <c r="C99" i="15"/>
  <c r="C75" i="2"/>
  <c r="C99"/>
  <c r="C123"/>
  <c r="F123"/>
  <c r="F51"/>
  <c r="C98" i="10"/>
  <c r="F98"/>
  <c r="F68"/>
  <c r="C123" i="15"/>
  <c r="F99" i="2"/>
  <c r="F75"/>
</calcChain>
</file>

<file path=xl/sharedStrings.xml><?xml version="1.0" encoding="utf-8"?>
<sst xmlns="http://schemas.openxmlformats.org/spreadsheetml/2006/main" count="2403" uniqueCount="1114">
  <si>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</si>
  <si>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</si>
  <si>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</si>
  <si>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</si>
  <si>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</si>
  <si>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</si>
  <si>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</si>
  <si>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</si>
  <si>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</si>
  <si>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</si>
  <si>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</si>
  <si>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</si>
  <si>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</si>
  <si>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</si>
  <si>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</si>
  <si>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</si>
  <si>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</si>
  <si>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</si>
  <si>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</si>
  <si>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</si>
  <si>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</si>
  <si>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</si>
  <si>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</si>
  <si>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</si>
  <si>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</si>
  <si>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</si>
  <si>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</si>
  <si>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</si>
  <si>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A/III/1a        - ebből: tartós részesedések jegybankban</t>
  </si>
  <si>
    <t>A/III/1b        - ebből: tartós részesedések társulásban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</si>
  <si>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</si>
  <si>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</si>
  <si>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</si>
  <si>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</si>
  <si>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</si>
  <si>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</si>
  <si>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</si>
  <si>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</si>
  <si>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</si>
  <si>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</si>
  <si>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</si>
  <si>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</si>
  <si>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</si>
  <si>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</si>
  <si>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</si>
  <si>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</si>
  <si>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</si>
  <si>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</si>
  <si>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</si>
  <si>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</si>
  <si>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</si>
  <si>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</si>
  <si>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</si>
  <si>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</si>
  <si>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</si>
  <si>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</si>
  <si>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</si>
  <si>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</si>
  <si>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</si>
  <si>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</si>
  <si>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</si>
  <si>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</si>
  <si>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</si>
  <si>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</si>
  <si>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        Kötelezettség jellegű sajátos elszámolások (=H)/III/1+…+H)/III/7) (146=139+...+145)</t>
  </si>
  <si>
    <t>I)        EGYÉB SAJÁTOS FORRÁSOLDALI ELSZÁMOLÁSOK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</si>
  <si>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</si>
  <si>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</si>
  <si>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</si>
  <si>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</si>
  <si>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</si>
  <si>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A/IV        Koncesszióba, vagyonkezelésbe adott eszközök </t>
  </si>
  <si>
    <t xml:space="preserve">A)        NEMZETI VAGYONBA TARTOZÓ BEFEKTETETT ESZKÖZÖK </t>
  </si>
  <si>
    <t xml:space="preserve">B/I        Készletek </t>
  </si>
  <si>
    <t xml:space="preserve">B/II        Értékpapírok </t>
  </si>
  <si>
    <t xml:space="preserve">B)        NEMZETI VAGYONBA TARTOZÓ FORGÓESZKÖZÖK </t>
  </si>
  <si>
    <t xml:space="preserve">C)        PÉNZESZKÖZÖK </t>
  </si>
  <si>
    <t>D/I        Költségvetési évben esedékes követelések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</si>
  <si>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</si>
  <si>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</si>
  <si>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</si>
  <si>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>D)        KÖVETELÉSEK</t>
  </si>
  <si>
    <t xml:space="preserve">F)        AKTÍV IDŐBELI ELHATÁROLÁSOK </t>
  </si>
  <si>
    <t xml:space="preserve">ESZKÖZÖK ÖSSZESEN </t>
  </si>
  <si>
    <t>G)        SAJÁT TŐKE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</si>
  <si>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</si>
  <si>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</si>
  <si>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</si>
  <si>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>FORRÁSOK ÖSSZESEN</t>
  </si>
  <si>
    <t>ebből forgalomképtelen törzsvagyon</t>
  </si>
  <si>
    <t>ebből nemzetgazdasági szempontból kiemelt jelentőségű törzsvagyon</t>
  </si>
  <si>
    <t>ebből korlátozottan forgalomképes vagyon</t>
  </si>
  <si>
    <t xml:space="preserve">ebből üzleti vagyon </t>
  </si>
  <si>
    <t>értékcsökkenés/értékvesztés</t>
  </si>
  <si>
    <t>nettó-mérleg szerinti érték</t>
  </si>
  <si>
    <t>bruttó érték</t>
  </si>
  <si>
    <t>„0”-ra leírt eszközök</t>
  </si>
  <si>
    <t>használatban lévő kisértékű immateriális javak</t>
  </si>
  <si>
    <t>01-02. számlacsoportban nyilvántartott eszközök</t>
  </si>
  <si>
    <t xml:space="preserve">kulturális javak </t>
  </si>
  <si>
    <t xml:space="preserve">régészeti leletek </t>
  </si>
  <si>
    <t>függő követelések</t>
  </si>
  <si>
    <t>függő kötelezettségek</t>
  </si>
  <si>
    <t>biztos (jövőbeni) követelések</t>
  </si>
  <si>
    <t>használatban lévő kisértékű tárgyi eszközök</t>
  </si>
  <si>
    <t>használatban lévő kisértékű készletek</t>
  </si>
  <si>
    <t>ÖNKORMÁNYZAT ÉS KÖLTSÉGVETÉSI SZERVEK ÖSSZESEN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</si>
  <si>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</si>
  <si>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</si>
  <si>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</si>
  <si>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</si>
  <si>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</si>
  <si>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helyi önkormányzat tulajdonában álló gazdálkodó szervezetek működéséből származó kötelezettségeket</t>
  </si>
  <si>
    <t xml:space="preserve">           Tartós részesedés: ………………. Kft.</t>
  </si>
  <si>
    <t xml:space="preserve">           Stb.</t>
  </si>
  <si>
    <t>A zárszámadási rendelettervezet előterjesztésekor a képviselő-testület részére tájékoztatásul az előterjesztlésben kell bemutatni-nem a rendelet része</t>
  </si>
  <si>
    <t>módosított ei. Működési célú</t>
  </si>
  <si>
    <t>módosított ei. Felhalmozási célú</t>
  </si>
  <si>
    <t>Teljesítés Működési célú</t>
  </si>
  <si>
    <t>Teljesítés Felhalmozási célú</t>
  </si>
  <si>
    <t xml:space="preserve">ESZKÖZÖK  </t>
  </si>
  <si>
    <t>ÖNKORMÁNYZAT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</si>
  <si>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</si>
  <si>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</si>
  <si>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</si>
  <si>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</si>
  <si>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</si>
  <si>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</si>
  <si>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</si>
  <si>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</si>
  <si>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</si>
  <si>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</si>
  <si>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</si>
  <si>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</si>
  <si>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</si>
  <si>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</si>
  <si>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</si>
  <si>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</si>
  <si>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</si>
  <si>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</si>
  <si>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</si>
  <si>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</si>
  <si>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</si>
  <si>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</si>
  <si>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</si>
  <si>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</si>
  <si>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</si>
  <si>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</si>
  <si>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</si>
  <si>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</si>
  <si>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</si>
  <si>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</si>
  <si>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</si>
  <si>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</si>
  <si>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</si>
  <si>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</si>
  <si>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</si>
  <si>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</si>
  <si>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</si>
  <si>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</si>
  <si>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</si>
  <si>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</si>
  <si>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</si>
  <si>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</si>
  <si>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</si>
  <si>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</si>
  <si>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</si>
  <si>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</si>
  <si>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</si>
  <si>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</si>
  <si>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</si>
  <si>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</si>
  <si>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</si>
  <si>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</si>
  <si>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</si>
  <si>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</si>
  <si>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</si>
  <si>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</si>
  <si>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</si>
  <si>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</si>
  <si>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</si>
  <si>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</si>
  <si>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</si>
  <si>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</si>
  <si>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</si>
  <si>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</si>
  <si>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</si>
  <si>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</si>
  <si>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</si>
  <si>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</si>
  <si>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</si>
  <si>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</si>
  <si>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</si>
  <si>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</si>
  <si>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</si>
  <si>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</si>
  <si>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</si>
  <si>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</si>
  <si>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</si>
  <si>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</si>
  <si>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</si>
  <si>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</si>
  <si>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</si>
  <si>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</si>
  <si>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</si>
  <si>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</si>
  <si>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</si>
  <si>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</si>
  <si>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</si>
  <si>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</si>
  <si>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</si>
  <si>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</si>
  <si>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</si>
  <si>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</si>
  <si>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</si>
  <si>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</si>
  <si>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</si>
  <si>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</si>
  <si>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</si>
  <si>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</si>
  <si>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</si>
  <si>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</si>
  <si>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</si>
  <si>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</si>
  <si>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</si>
  <si>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</si>
  <si>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</si>
  <si>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</si>
  <si>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</si>
  <si>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</si>
  <si>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</si>
  <si>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</si>
  <si>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</si>
  <si>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</si>
  <si>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</si>
  <si>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</si>
  <si>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</si>
  <si>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</si>
  <si>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</si>
  <si>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</si>
  <si>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</si>
  <si>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</si>
  <si>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</si>
  <si>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</si>
  <si>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</si>
  <si>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</si>
  <si>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</si>
  <si>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</si>
  <si>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</si>
  <si>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</si>
  <si>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</si>
  <si>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</si>
  <si>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</si>
  <si>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</si>
  <si>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</si>
  <si>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</si>
  <si>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</si>
  <si>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</si>
  <si>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</si>
  <si>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</si>
  <si>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</si>
  <si>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</si>
  <si>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</si>
  <si>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</si>
  <si>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</si>
  <si>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</si>
  <si>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</si>
  <si>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</si>
  <si>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</si>
  <si>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</si>
  <si>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</si>
  <si>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</si>
  <si>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</si>
  <si>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</si>
  <si>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</si>
  <si>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</si>
  <si>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</si>
  <si>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</si>
  <si>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</si>
  <si>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</si>
  <si>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</si>
  <si>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</si>
  <si>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</si>
  <si>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</si>
  <si>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</si>
  <si>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</si>
  <si>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</si>
  <si>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</si>
  <si>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</si>
  <si>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</si>
  <si>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</si>
  <si>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</si>
  <si>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</si>
  <si>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</si>
  <si>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</si>
  <si>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</si>
  <si>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</si>
  <si>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</si>
  <si>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</si>
  <si>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</si>
  <si>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</si>
  <si>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</si>
  <si>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</si>
  <si>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</si>
  <si>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</si>
  <si>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</si>
  <si>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</si>
  <si>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</si>
  <si>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</si>
  <si>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</si>
  <si>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</si>
  <si>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</si>
  <si>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</si>
  <si>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</si>
  <si>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</si>
  <si>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</si>
  <si>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</si>
  <si>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</si>
  <si>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</si>
  <si>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</si>
  <si>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</si>
  <si>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</si>
  <si>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</si>
  <si>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</si>
  <si>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</si>
  <si>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</si>
  <si>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</si>
  <si>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</si>
  <si>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</si>
  <si>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</si>
  <si>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</si>
  <si>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</si>
  <si>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</si>
  <si>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</si>
  <si>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</si>
  <si>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</si>
  <si>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</si>
  <si>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</si>
  <si>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</si>
  <si>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</si>
  <si>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</si>
  <si>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</si>
  <si>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</si>
  <si>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</si>
  <si>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</si>
  <si>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</si>
  <si>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</si>
  <si>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</si>
  <si>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</si>
  <si>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</si>
  <si>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</si>
  <si>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</si>
  <si>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</si>
  <si>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</si>
  <si>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</si>
  <si>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</si>
  <si>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</si>
  <si>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</si>
  <si>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</si>
  <si>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</si>
  <si>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</si>
  <si>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</si>
  <si>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</si>
  <si>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</si>
  <si>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</si>
  <si>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</si>
  <si>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</si>
  <si>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</si>
  <si>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</si>
  <si>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</si>
  <si>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</si>
  <si>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</si>
  <si>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</si>
  <si>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</si>
  <si>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</si>
  <si>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</si>
  <si>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</si>
  <si>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</si>
  <si>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</si>
  <si>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</si>
  <si>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</si>
  <si>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</si>
  <si>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</si>
  <si>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</si>
  <si>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</si>
  <si>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</si>
  <si>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</si>
  <si>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</si>
  <si>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</si>
  <si>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</si>
  <si>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</si>
  <si>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</si>
  <si>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</si>
  <si>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</si>
  <si>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</si>
  <si>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</si>
  <si>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</si>
  <si>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</si>
  <si>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</si>
  <si>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</si>
  <si>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</si>
  <si>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</si>
  <si>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</si>
  <si>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</si>
  <si>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</si>
  <si>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</si>
  <si>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</si>
  <si>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</si>
  <si>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</si>
  <si>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</si>
  <si>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</si>
  <si>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</si>
  <si>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</si>
  <si>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</si>
  <si>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</si>
  <si>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</si>
  <si>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</si>
  <si>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</si>
  <si>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</si>
  <si>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</si>
  <si>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</si>
  <si>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</si>
  <si>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</si>
  <si>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</si>
  <si>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</si>
  <si>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</si>
  <si>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</si>
  <si>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</si>
  <si>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</si>
  <si>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</si>
  <si>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</si>
  <si>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</si>
  <si>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</si>
  <si>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</si>
  <si>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</si>
  <si>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</si>
  <si>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</si>
  <si>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</si>
  <si>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</si>
  <si>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</si>
  <si>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</si>
  <si>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</si>
  <si>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</si>
  <si>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</si>
  <si>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</si>
  <si>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</si>
  <si>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</si>
  <si>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</si>
  <si>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</si>
  <si>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</si>
  <si>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</si>
  <si>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</si>
  <si>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</si>
  <si>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</si>
  <si>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</si>
  <si>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</si>
  <si>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</si>
  <si>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</si>
  <si>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</si>
  <si>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</si>
  <si>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</si>
  <si>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</si>
  <si>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</si>
  <si>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</si>
  <si>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</si>
  <si>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</si>
  <si>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</si>
  <si>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</si>
  <si>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</si>
  <si>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</si>
  <si>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</si>
  <si>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</si>
  <si>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</si>
  <si>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</si>
  <si>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</si>
  <si>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</si>
  <si>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</si>
  <si>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</si>
  <si>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</si>
  <si>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</si>
  <si>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</si>
  <si>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</si>
  <si>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</si>
  <si>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</si>
  <si>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</si>
  <si>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</si>
  <si>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</si>
  <si>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</si>
  <si>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</si>
  <si>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</si>
  <si>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</si>
  <si>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</si>
  <si>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</si>
  <si>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</si>
  <si>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</si>
  <si>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</si>
  <si>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</si>
  <si>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</si>
  <si>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</si>
  <si>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</si>
  <si>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</si>
  <si>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</si>
  <si>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</si>
  <si>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</si>
  <si>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</si>
  <si>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</si>
  <si>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</si>
  <si>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</si>
  <si>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</si>
  <si>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</si>
  <si>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</si>
  <si>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</si>
  <si>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</si>
  <si>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</si>
  <si>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</si>
  <si>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</si>
  <si>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</si>
  <si>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</si>
  <si>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</si>
  <si>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</si>
  <si>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</si>
  <si>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</si>
  <si>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</si>
  <si>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</si>
  <si>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</si>
  <si>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</si>
  <si>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</si>
  <si>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</si>
  <si>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</si>
  <si>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</si>
  <si>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</si>
  <si>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</si>
  <si>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</si>
  <si>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</si>
  <si>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</si>
  <si>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</si>
  <si>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</si>
  <si>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</si>
  <si>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</si>
  <si>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</si>
  <si>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</si>
  <si>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</si>
  <si>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</si>
  <si>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</si>
  <si>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</si>
  <si>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</si>
  <si>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</si>
  <si>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</si>
  <si>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</si>
  <si>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</si>
  <si>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</si>
  <si>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</si>
  <si>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</si>
  <si>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</si>
  <si>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</si>
  <si>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</si>
  <si>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</si>
  <si>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</si>
  <si>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</si>
  <si>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</si>
  <si>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</si>
  <si>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</si>
  <si>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</si>
  <si>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</si>
  <si>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</si>
  <si>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</si>
  <si>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</si>
  <si>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</si>
  <si>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</si>
  <si>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</si>
  <si>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</si>
  <si>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</si>
  <si>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</si>
  <si>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</si>
  <si>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</si>
  <si>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</si>
  <si>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</si>
  <si>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</si>
  <si>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</si>
  <si>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</si>
  <si>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</si>
  <si>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</si>
  <si>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</si>
  <si>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</si>
  <si>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</si>
  <si>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</si>
  <si>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</si>
  <si>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</si>
  <si>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</si>
  <si>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</si>
  <si>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</si>
  <si>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</si>
  <si>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</si>
  <si>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</si>
  <si>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</si>
  <si>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</si>
  <si>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</si>
  <si>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</si>
  <si>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</si>
  <si>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</si>
  <si>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</si>
  <si>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</si>
  <si>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</si>
  <si>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</si>
  <si>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</si>
  <si>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</si>
  <si>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</si>
  <si>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</si>
  <si>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</si>
  <si>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</si>
  <si>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</si>
  <si>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</si>
  <si>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</si>
  <si>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</si>
  <si>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</si>
  <si>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</si>
  <si>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</si>
  <si>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</si>
  <si>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</si>
  <si>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</si>
  <si>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</si>
  <si>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</si>
  <si>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</si>
  <si>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</si>
  <si>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</si>
  <si>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</si>
  <si>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</si>
  <si>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</si>
  <si>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</si>
  <si>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</si>
  <si>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</si>
  <si>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</si>
  <si>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</si>
  <si>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</si>
  <si>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</si>
  <si>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</si>
  <si>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</si>
  <si>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</si>
  <si>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</si>
  <si>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</si>
  <si>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</si>
  <si>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</si>
  <si>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</si>
  <si>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</si>
  <si>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</si>
  <si>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</si>
  <si>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</si>
  <si>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</si>
  <si>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</si>
  <si>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</si>
  <si>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</si>
  <si>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</si>
  <si>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</si>
  <si>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</si>
  <si>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</si>
  <si>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</si>
  <si>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</si>
  <si>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</si>
  <si>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</si>
  <si>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</si>
  <si>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</si>
  <si>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</si>
  <si>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</si>
  <si>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</si>
  <si>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</si>
  <si>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</si>
  <si>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</si>
  <si>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</si>
  <si>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</si>
  <si>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</si>
  <si>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</si>
  <si>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</si>
  <si>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</si>
  <si>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</si>
  <si>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</si>
  <si>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</si>
  <si>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</si>
  <si>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</si>
  <si>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</si>
  <si>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</si>
  <si>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</si>
  <si>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</si>
  <si>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</si>
  <si>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</si>
  <si>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</si>
  <si>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</si>
  <si>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</si>
  <si>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</si>
  <si>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</si>
  <si>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</si>
  <si>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</si>
  <si>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</si>
  <si>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</si>
  <si>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</si>
  <si>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</si>
  <si>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</si>
  <si>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</si>
  <si>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</si>
  <si>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</si>
  <si>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</si>
  <si>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</si>
  <si>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</si>
  <si>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</si>
  <si>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</si>
  <si>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</si>
  <si>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</si>
  <si>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</si>
  <si>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</si>
  <si>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</si>
  <si>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</si>
  <si>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</si>
  <si>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</si>
  <si>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</si>
  <si>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</si>
  <si>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</si>
  <si>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</si>
  <si>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</si>
  <si>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</si>
  <si>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</si>
  <si>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</si>
  <si>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</si>
  <si>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</si>
  <si>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</si>
  <si>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</si>
  <si>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</si>
  <si>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</si>
  <si>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</si>
  <si>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</si>
  <si>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</si>
  <si>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</si>
  <si>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</si>
  <si>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2014.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</si>
  <si>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</si>
  <si>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</si>
  <si>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</si>
  <si>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</si>
  <si>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</si>
  <si>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</si>
  <si>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</si>
  <si>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</si>
  <si>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</si>
  <si>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</si>
  <si>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</si>
  <si>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</si>
  <si>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</si>
  <si>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</si>
  <si>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</si>
  <si>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</si>
  <si>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</si>
  <si>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</si>
  <si>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</si>
  <si>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</si>
  <si>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</si>
  <si>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</si>
  <si>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</si>
  <si>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</si>
  <si>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</si>
  <si>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</si>
  <si>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</si>
  <si>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</si>
  <si>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</si>
  <si>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</si>
  <si>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</si>
  <si>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</si>
  <si>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</si>
  <si>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</si>
  <si>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ÖSSZESEN:</t>
  </si>
  <si>
    <t>eredeti ei.</t>
  </si>
  <si>
    <t>kötelező</t>
  </si>
  <si>
    <t>önként vállalt</t>
  </si>
  <si>
    <t>állami</t>
  </si>
  <si>
    <t>ÖNKORMÁNYZATI ÉS INTÉZMÉNYI ELŐIRÁNYZATOK</t>
  </si>
  <si>
    <t>önkormányzat</t>
  </si>
  <si>
    <t>Rendszeres gyermekvédelmi kedvezmény</t>
  </si>
  <si>
    <t>K513</t>
  </si>
  <si>
    <t>B411</t>
  </si>
  <si>
    <t>B74</t>
  </si>
  <si>
    <t>B75</t>
  </si>
  <si>
    <t>önkormányzati segély [Szoctv. 47.§ (1) bek. c) pont]</t>
  </si>
  <si>
    <t>J/1        Eredményszemléletű bevételek passzív időbeli elhatárolása</t>
  </si>
  <si>
    <t>J/2        Költségek, ráfordítások passzív időbeli elhatárolása</t>
  </si>
  <si>
    <t>J/3        Halasztott eredményszemléletű bevételek</t>
  </si>
  <si>
    <t xml:space="preserve">J)        PASSZÍV IDŐBELI ELHATÁROLÁSOK </t>
  </si>
  <si>
    <t>Kiadások (Ft)</t>
  </si>
  <si>
    <t>Bevételek (Ft)</t>
  </si>
  <si>
    <t>Pedagógus I</t>
  </si>
  <si>
    <t>Pedagógus II.</t>
  </si>
  <si>
    <t>Pedagógus (magasabb) vezetői megbízással</t>
  </si>
  <si>
    <t>Beruházások és felújítások (Ft)</t>
  </si>
  <si>
    <t>Általános- és céltartalékok (Ft)</t>
  </si>
  <si>
    <t>Az európai uniós forrásból finanszírozott támogatással megvalósuló programok, projektek kiadásai, bevételei, valamint a helyi önkormányzat ilyen projektekhez történő hozzájárulásai (Ft)</t>
  </si>
  <si>
    <t>A költségvetési hiány külső finanszírozására vagy a költségvetési többlet felhasználására szolgáló finanszírozási bevételek és kiadások működési és felhalmozási cél szerinti tagolásban (Ft)</t>
  </si>
  <si>
    <t>Irányító szervi támogatások folyósítása (Ft)</t>
  </si>
  <si>
    <t>Lakosságnak juttatott támogatások, szociális, rászorultsági jellegű ellátások (Ft)</t>
  </si>
  <si>
    <t>települési támogatás [Szoctv. 45.§]</t>
  </si>
  <si>
    <t>Támogatások, kölcsönök nyújtása és törlesztése (Ft)</t>
  </si>
  <si>
    <t>Támogatások, kölcsönök bevételei (Ft)</t>
  </si>
  <si>
    <t>Helyi adó és egyéb közhatalmi bevételek (Ft)</t>
  </si>
  <si>
    <t>A helyi önkormányzat pénzmaradvány kimutatása (Ft)</t>
  </si>
  <si>
    <t>A helyi önkormányzat eredménykimutatása (Ft)</t>
  </si>
  <si>
    <t>Előző időszak</t>
  </si>
  <si>
    <t>Módosítások (+/-)</t>
  </si>
  <si>
    <t>Tárgyi időszak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</si>
  <si>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</si>
  <si>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</si>
  <si>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</si>
  <si>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</si>
  <si>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</si>
  <si>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</si>
  <si>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</si>
  <si>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</si>
  <si>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</si>
  <si>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</si>
  <si>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</si>
  <si>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</si>
  <si>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</si>
  <si>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</si>
  <si>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</si>
  <si>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</si>
  <si>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</si>
  <si>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</si>
  <si>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</si>
  <si>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</si>
  <si>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</si>
  <si>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 MÉRLEG SZERINTI EREDMÉNY (=±A±B)</t>
  </si>
  <si>
    <t>A helyi önkormányzat mérlege (Ft)</t>
  </si>
  <si>
    <t>A/II/1 Ingatlanok és a kapcsolódó vagyoni értékű jogok</t>
  </si>
  <si>
    <t>A/II/2 Gépek, berendezések, felszerelések, járművek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</si>
  <si>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</si>
  <si>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</si>
  <si>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</si>
  <si>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 Befektetett pénzügyi eszközök (=A/III/1+A/III/2+A/III/3)</t>
  </si>
  <si>
    <t>A) NEMZETI VAGYONBA TARTOZÓ BEFEKTETETT ESZKÖZÖK (=A/I+A/II+A/III+A/IV)</t>
  </si>
  <si>
    <t>B/II/2 Forgatási célú hitelviszonyt megtestesítő értékpapírok (&gt;=B/II/2a+…+B/II/2e)</t>
  </si>
  <si>
    <t>B/II/2e - ebből: befektetési jegyek</t>
  </si>
  <si>
    <t>B/II Értékpapírok (=B/II/1+B/II/2)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</si>
  <si>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</si>
  <si>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</si>
  <si>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</si>
  <si>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</si>
  <si>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</si>
  <si>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</si>
  <si>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</si>
  <si>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</si>
  <si>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</si>
  <si>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</si>
  <si>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</si>
  <si>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</si>
  <si>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D/I/4c - ebből: költségvetési évben esedékes követelések ellátási díjakra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</si>
  <si>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</si>
  <si>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</si>
  <si>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</si>
  <si>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D/II/7 Költségvetési évet követően esedékes követelések felhalmozási célú átvett pénzeszközre (&gt;=D/II/7a+D/II/7b+D/II/7c)</t>
  </si>
  <si>
    <t>D/II/7c - ebből: költségvetési évet követően esedékes követelések felhalmozási célú visszatérítendő támogatások, kölcsönök visszatérülésére államháztartáson kívülről</t>
  </si>
  <si>
    <t>D/II Költségvetési évet követően esedékes követelések (=D/II/1+…+D/II/8)</t>
  </si>
  <si>
    <t>D/III/1 Adott előlegek (=D/III/1a+…+D/III/1f)</t>
  </si>
  <si>
    <t>D/III/1f - ebből: túlfizetések, téves és visszajáró kifizetések</t>
  </si>
  <si>
    <t>D/III/4 Forgótőke elszámolása</t>
  </si>
  <si>
    <t>D/III Követelés jellegű sajátos elszámolások (=D/III/1+…+D/III/9)</t>
  </si>
  <si>
    <t>D) KÖVETELÉSEK  (=D/I+D/II+D/III)</t>
  </si>
  <si>
    <t>E/III/1 December havi illetmények, munkabérek elszámolása</t>
  </si>
  <si>
    <t>E/III Egyéb sajátos eszközoldali elszámolások (=E/III/1+E/III/2)</t>
  </si>
  <si>
    <t>E) EGYÉB SAJÁTOS ELSZÁMOLÁSOK (=E/I+E/II+E/III)</t>
  </si>
  <si>
    <t>ESZKÖZÖK ÖSSZESEN (=A+B+C+D+E+F)</t>
  </si>
  <si>
    <t>G/I  Nemzeti vagyon induláskori értéke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</si>
  <si>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</si>
  <si>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</si>
  <si>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</si>
  <si>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</si>
  <si>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</si>
  <si>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</si>
  <si>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</si>
  <si>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</si>
  <si>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</si>
  <si>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</si>
  <si>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</si>
  <si>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</si>
  <si>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</si>
  <si>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</si>
  <si>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</si>
  <si>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</si>
  <si>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</si>
  <si>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</si>
  <si>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</si>
  <si>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A/II/3 Tenyészállatok</t>
  </si>
  <si>
    <t>A/II/4 Beruházások, felújítások</t>
  </si>
  <si>
    <t>A/II/5 Tárgyi eszközök értékhelyesbítése</t>
  </si>
  <si>
    <t>A/III/1a - ebből: tartós részesedések jegybankban</t>
  </si>
  <si>
    <t>A/III/1c - ebből: tartós részesedésel pénzügyi vállalkozásban</t>
  </si>
  <si>
    <t>A/III/1d - ebből: tartós részesedések társulásban</t>
  </si>
  <si>
    <t>A/III/1e - ebből: egyéb tartós részesedések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</si>
  <si>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</si>
  <si>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</si>
  <si>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</si>
  <si>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</si>
  <si>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</si>
  <si>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</si>
  <si>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</si>
  <si>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</si>
  <si>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</si>
  <si>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</si>
  <si>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</si>
  <si>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</si>
  <si>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</si>
  <si>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</si>
  <si>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</si>
  <si>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</si>
  <si>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B/II/1 Nem tartós részesedések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</si>
  <si>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</si>
  <si>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</si>
  <si>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</si>
  <si>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</si>
  <si>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C/I/1 Éven túli lejáratú forint lekötött bankbetétek</t>
  </si>
  <si>
    <t>C/I/2 Éven túli lejáratú deviza lekötött bankbetétek</t>
  </si>
  <si>
    <t>C/I Lekötött bankbetétek (=C/I/1+…+C/I/2)</t>
  </si>
  <si>
    <t>C/II/2 Valutapénztár</t>
  </si>
  <si>
    <t>C/II/3 Betétkönyvek, csekkek, elektronikus pénzeszközök</t>
  </si>
  <si>
    <t>C/III/2 Kincstárban vezetett forintszámlák</t>
  </si>
  <si>
    <t>C/IV/1 Kincstáron kívüli devizaszámlák</t>
  </si>
  <si>
    <t>C/IV/2 Kincstárban vezetett devizaszámlák</t>
  </si>
  <si>
    <t>C/IV Devizaszámlák (=CIV/1+C/IV/2)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</si>
  <si>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</si>
  <si>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</si>
  <si>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</si>
  <si>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</si>
  <si>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</si>
  <si>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</si>
  <si>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</si>
  <si>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D/I/4b - ebből: költségvetési évben esedékes követelések tulajdonosi bevételekre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</si>
  <si>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</si>
  <si>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</si>
  <si>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D/I/4f - ebből: költségvetési évben esedékes követelések kamatbevételekre és más nyereségjellegű bevételekre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</si>
  <si>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</si>
  <si>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</si>
  <si>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</si>
  <si>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</si>
  <si>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</si>
  <si>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</si>
  <si>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</si>
  <si>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</si>
  <si>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</si>
  <si>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</si>
  <si>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</si>
  <si>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</si>
  <si>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</si>
  <si>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</si>
  <si>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</si>
  <si>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</si>
  <si>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</si>
  <si>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</si>
  <si>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</si>
  <si>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</si>
  <si>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</si>
  <si>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</si>
  <si>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</si>
  <si>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</si>
  <si>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</si>
  <si>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</si>
  <si>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</si>
  <si>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</si>
  <si>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</si>
  <si>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</si>
  <si>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</si>
  <si>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</si>
  <si>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</si>
  <si>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</si>
  <si>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</si>
  <si>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</si>
  <si>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</si>
  <si>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</si>
  <si>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</si>
  <si>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</si>
  <si>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D/II/4f - ebből: költségvetési évet követően esedékes követelések kamatbevételekre és más nyereségjellegű bevételekre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</si>
  <si>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</si>
  <si>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</si>
  <si>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</si>
  <si>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</si>
  <si>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</si>
  <si>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</si>
  <si>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</si>
  <si>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</si>
  <si>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</si>
  <si>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</si>
  <si>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</si>
  <si>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</si>
  <si>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</si>
  <si>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</si>
  <si>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</si>
  <si>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D/II/8 Költségvetési évet követően esedékes követelések finanszírozási bevételekre (=D/II/8a+D/II/8b+D/II/8c+D/II/8d)</t>
  </si>
  <si>
    <t>D/II8a - ebből: költségvetési évet követően esedékes követelések befektetési célú belföldi értékpapírok beváltásából, értékesítéséből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</si>
  <si>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</si>
  <si>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</si>
  <si>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</si>
  <si>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D/III/1a - ebből: immateriális javakra adott előlegek</t>
  </si>
  <si>
    <t>D/III/1b - ebből: beruházásokra, felújításokra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</si>
  <si>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</si>
  <si>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</si>
  <si>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</si>
  <si>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D/III/2 Továbbadási célból folyósított támogatások, ellátások elszámolása</t>
  </si>
  <si>
    <t>D/III/3 Más által beszedett bevételek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</si>
  <si>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</si>
  <si>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</si>
  <si>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</si>
  <si>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D/III/8 Részesedésszerzés esetén átadott eszközök</t>
  </si>
  <si>
    <t>D/III/9 Letétre, megőrzésre, fedezetkezelésre átadott pénzeszközök, biztosítékok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</si>
  <si>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</si>
  <si>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</si>
  <si>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</si>
  <si>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</si>
  <si>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</si>
  <si>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</si>
  <si>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</si>
  <si>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</si>
  <si>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E/III/2 Utalványok, bérletek és más hasonló, készpénz-helyettesítő fizetési eszköznek nem minősülő eszközök elszámolásai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</si>
  <si>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</si>
  <si>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</si>
  <si>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</si>
  <si>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</si>
  <si>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G/II Nemzeti vagyon változásai</t>
  </si>
  <si>
    <t>G/III/1 Megszűnés miatt átvett lekötött betétek könyv szerinti értéke és változása</t>
  </si>
  <si>
    <t>G/III/2 Megszűnés miatt átvett egyéb pénzeszközök könyv szerinti értéke és változása</t>
  </si>
  <si>
    <t>G/V Eszközök értékhelyesbítésének forrása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</si>
  <si>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</si>
  <si>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</si>
  <si>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</si>
  <si>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</si>
  <si>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</si>
  <si>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</si>
  <si>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</si>
  <si>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</si>
  <si>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</si>
  <si>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</si>
  <si>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</si>
  <si>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</si>
  <si>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</si>
  <si>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</si>
  <si>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</si>
  <si>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</si>
  <si>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</si>
  <si>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</si>
  <si>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</si>
  <si>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</si>
  <si>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</si>
  <si>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</si>
  <si>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</si>
  <si>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</si>
  <si>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</si>
  <si>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</si>
  <si>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</si>
  <si>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</si>
  <si>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</si>
  <si>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</si>
  <si>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</si>
  <si>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</si>
  <si>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</si>
  <si>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</si>
  <si>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</si>
  <si>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</si>
  <si>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</si>
  <si>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</si>
  <si>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</si>
  <si>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</si>
  <si>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</si>
  <si>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</si>
  <si>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</si>
  <si>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</si>
  <si>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</si>
  <si>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</si>
  <si>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</si>
  <si>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</si>
  <si>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</si>
  <si>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</si>
  <si>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H/III/5 Nemzeti vagyonba tartozó befektetett eszközökkel kapcsolatos egyes kötelezettség jellegű sajátos elszámolások</t>
  </si>
  <si>
    <t>H/III/6 Nem társadalombiztosítás pénzügyi alapjait terhelő kifizetett ellátások megtérítésének elszámolása</t>
  </si>
  <si>
    <t>H/III/7 Munkáltató által korengedményes nyugdíjhoz megfizetett hozzájárulás elszámolása</t>
  </si>
  <si>
    <t>H/III/8 Letétre, megőrzésre, fedezetkezelésre átvett pénzeszközök, biztosítékok</t>
  </si>
  <si>
    <t>H/III/9 Nemzetközi támogatási programok pénzeszközei</t>
  </si>
  <si>
    <t>H/III/10 Államadósság Kezelő Központ Zrt.-nél elhelyezett fedezeti betétek</t>
  </si>
  <si>
    <t>I) KINCSTÁRI SZÁMLAVEZETÉSSEL KAPCSOLATOS ELSZÁMOLÁSOK</t>
  </si>
  <si>
    <t>J/1 Eredményszemléletű bevételek passzív időbeli elhatárolása</t>
  </si>
  <si>
    <t>Tárgyidőszak</t>
  </si>
  <si>
    <t>04 Saját termelésű készletek állományváltozása</t>
  </si>
  <si>
    <t>05 Saját előállítású eszközök aktivált értéke</t>
  </si>
  <si>
    <t>II Aktivált saját teljesítmények értéke (=±04+05)</t>
  </si>
  <si>
    <t>08 Felhalmozási célú támogatások eredményszemléletű bevételei</t>
  </si>
  <si>
    <t>12 Eladott áruk beszerzési értéke</t>
  </si>
  <si>
    <t>13 Eladott (közvetített) szolgáltatások értéke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</si>
  <si>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</si>
  <si>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</si>
  <si>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</si>
  <si>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</si>
  <si>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</si>
  <si>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mérlegfordulónapi értékelése során megállapított (nem realizált) árfolyamnyeresége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</si>
  <si>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</si>
  <si>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</si>
  <si>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</si>
  <si>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</si>
  <si>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</si>
  <si>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</si>
  <si>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</si>
  <si>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</si>
  <si>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mérlegfordulónapi értékelése során megállapított (nem realizált) árfolyamvesztesége</t>
  </si>
  <si>
    <t>IX Pénzügyi műveletek ráfordításai (=22+23+24+25+26)</t>
  </si>
  <si>
    <t>A helyi önkormányzat vagyonkimutatása (Ft)</t>
  </si>
  <si>
    <t>A költségvetési év azon fejlesztései, amelyek megvalósításához a Gst. 8. § (2) bekezdése szerinti adósságot keletkeztető ügylet megkötése vált szükségessé (Ft)</t>
  </si>
  <si>
    <t>A Gst. 8. § (2)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</si>
  <si>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Pácsony Önkormányzat 2020. évi zárszámadása</t>
  </si>
  <si>
    <t>PÁCSONY Önkormányzat 2020. évi zárszámadása</t>
  </si>
  <si>
    <t>Települési önkrományzatok gyermekétkeztetési feladatok támogatása</t>
  </si>
  <si>
    <t>B1132</t>
  </si>
  <si>
    <t>B1131</t>
  </si>
  <si>
    <t>Települési önkormányzatok gyermekétkeztetési feladatainak támogatása</t>
  </si>
  <si>
    <t>Önkormányzat 2020. évi zárszámadása</t>
  </si>
  <si>
    <t>Projekt megnevezése: VP-6--7.2.1.2-16 Egyedi szennyvízkezelés pályázat</t>
  </si>
</sst>
</file>

<file path=xl/styles.xml><?xml version="1.0" encoding="utf-8"?>
<styleSheet xmlns="http://schemas.openxmlformats.org/spreadsheetml/2006/main">
  <numFmts count="2">
    <numFmt numFmtId="166" formatCode="0__"/>
    <numFmt numFmtId="167" formatCode="\ ##########"/>
  </numFmts>
  <fonts count="59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b/>
      <sz val="11"/>
      <color indexed="63"/>
      <name val="Bookman Old Style"/>
      <family val="1"/>
      <charset val="238"/>
    </font>
    <font>
      <b/>
      <sz val="10"/>
      <color indexed="10"/>
      <name val="Tahoma"/>
      <family val="2"/>
      <charset val="238"/>
    </font>
    <font>
      <b/>
      <i/>
      <u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sz val="12"/>
      <name val="Bookman Old Style"/>
      <family val="1"/>
      <charset val="238"/>
    </font>
    <font>
      <i/>
      <sz val="11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sz val="8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1EFB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297">
    <xf numFmtId="0" fontId="0" fillId="0" borderId="0" xfId="0"/>
    <xf numFmtId="0" fontId="0" fillId="0" borderId="0" xfId="0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1" xfId="0" applyBorder="1"/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167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7" fontId="4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3" fillId="0" borderId="1" xfId="0" applyFont="1" applyBorder="1"/>
    <xf numFmtId="0" fontId="24" fillId="0" borderId="1" xfId="0" applyFont="1" applyBorder="1"/>
    <xf numFmtId="0" fontId="27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167" fontId="11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25" fillId="0" borderId="0" xfId="0" applyFont="1"/>
    <xf numFmtId="0" fontId="7" fillId="0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wrapText="1"/>
    </xf>
    <xf numFmtId="0" fontId="31" fillId="0" borderId="1" xfId="0" applyFont="1" applyBorder="1"/>
    <xf numFmtId="0" fontId="31" fillId="0" borderId="1" xfId="0" applyFont="1" applyBorder="1" applyAlignment="1">
      <alignment wrapText="1"/>
    </xf>
    <xf numFmtId="0" fontId="32" fillId="0" borderId="0" xfId="1" applyFont="1" applyAlignment="1" applyProtection="1"/>
    <xf numFmtId="0" fontId="33" fillId="0" borderId="0" xfId="0" applyFont="1"/>
    <xf numFmtId="0" fontId="34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5" fillId="0" borderId="1" xfId="0" applyFont="1" applyBorder="1" applyAlignment="1">
      <alignment wrapText="1"/>
    </xf>
    <xf numFmtId="0" fontId="27" fillId="0" borderId="0" xfId="0" applyFont="1" applyAlignment="1">
      <alignment horizontal="center"/>
    </xf>
    <xf numFmtId="0" fontId="21" fillId="0" borderId="1" xfId="0" applyFont="1" applyBorder="1" applyAlignment="1">
      <alignment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5" fillId="0" borderId="1" xfId="0" applyFont="1" applyBorder="1"/>
    <xf numFmtId="0" fontId="17" fillId="0" borderId="0" xfId="0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wrapText="1"/>
    </xf>
    <xf numFmtId="0" fontId="38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center" wrapText="1"/>
    </xf>
    <xf numFmtId="0" fontId="35" fillId="0" borderId="1" xfId="0" applyFont="1" applyBorder="1" applyAlignment="1">
      <alignment horizontal="center" wrapText="1"/>
    </xf>
    <xf numFmtId="0" fontId="23" fillId="0" borderId="0" xfId="0" applyFont="1"/>
    <xf numFmtId="0" fontId="7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0" fillId="4" borderId="1" xfId="0" applyFill="1" applyBorder="1"/>
    <xf numFmtId="0" fontId="8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36" fillId="0" borderId="1" xfId="0" applyFont="1" applyBorder="1"/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center" wrapText="1"/>
    </xf>
    <xf numFmtId="0" fontId="21" fillId="4" borderId="1" xfId="0" applyFont="1" applyFill="1" applyBorder="1"/>
    <xf numFmtId="0" fontId="40" fillId="0" borderId="0" xfId="0" applyFont="1" applyAlignment="1">
      <alignment wrapText="1"/>
    </xf>
    <xf numFmtId="0" fontId="41" fillId="0" borderId="1" xfId="0" applyFont="1" applyBorder="1" applyAlignment="1">
      <alignment wrapText="1"/>
    </xf>
    <xf numFmtId="0" fontId="42" fillId="0" borderId="0" xfId="0" applyFont="1"/>
    <xf numFmtId="0" fontId="43" fillId="5" borderId="1" xfId="0" applyFont="1" applyFill="1" applyBorder="1"/>
    <xf numFmtId="167" fontId="11" fillId="5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167" fontId="6" fillId="6" borderId="1" xfId="0" applyNumberFormat="1" applyFont="1" applyFill="1" applyBorder="1" applyAlignment="1">
      <alignment vertical="center"/>
    </xf>
    <xf numFmtId="0" fontId="21" fillId="6" borderId="1" xfId="0" applyFont="1" applyFill="1" applyBorder="1"/>
    <xf numFmtId="0" fontId="9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0" fillId="6" borderId="1" xfId="0" applyFill="1" applyBorder="1"/>
    <xf numFmtId="0" fontId="25" fillId="7" borderId="1" xfId="0" applyFont="1" applyFill="1" applyBorder="1"/>
    <xf numFmtId="0" fontId="6" fillId="7" borderId="1" xfId="0" applyFont="1" applyFill="1" applyBorder="1" applyAlignment="1">
      <alignment horizontal="left" vertical="center"/>
    </xf>
    <xf numFmtId="0" fontId="25" fillId="4" borderId="1" xfId="0" applyFont="1" applyFill="1" applyBorder="1"/>
    <xf numFmtId="0" fontId="25" fillId="8" borderId="1" xfId="0" applyFont="1" applyFill="1" applyBorder="1"/>
    <xf numFmtId="0" fontId="0" fillId="8" borderId="1" xfId="0" applyFill="1" applyBorder="1"/>
    <xf numFmtId="0" fontId="25" fillId="6" borderId="1" xfId="0" applyFont="1" applyFill="1" applyBorder="1"/>
    <xf numFmtId="0" fontId="26" fillId="6" borderId="1" xfId="0" applyFont="1" applyFill="1" applyBorder="1"/>
    <xf numFmtId="0" fontId="26" fillId="4" borderId="1" xfId="0" applyFont="1" applyFill="1" applyBorder="1"/>
    <xf numFmtId="0" fontId="26" fillId="8" borderId="1" xfId="0" applyFont="1" applyFill="1" applyBorder="1"/>
    <xf numFmtId="0" fontId="23" fillId="0" borderId="1" xfId="0" applyFont="1" applyBorder="1" applyAlignment="1">
      <alignment horizontal="center" wrapText="1"/>
    </xf>
    <xf numFmtId="0" fontId="23" fillId="6" borderId="1" xfId="0" applyFont="1" applyFill="1" applyBorder="1"/>
    <xf numFmtId="0" fontId="10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/>
    </xf>
    <xf numFmtId="0" fontId="23" fillId="4" borderId="1" xfId="0" applyFont="1" applyFill="1" applyBorder="1"/>
    <xf numFmtId="0" fontId="7" fillId="4" borderId="1" xfId="0" applyFont="1" applyFill="1" applyBorder="1" applyAlignment="1">
      <alignment horizontal="left" vertical="top" wrapText="1"/>
    </xf>
    <xf numFmtId="0" fontId="21" fillId="0" borderId="0" xfId="0" applyFont="1" applyAlignment="1">
      <alignment horizontal="center" wrapText="1"/>
    </xf>
    <xf numFmtId="0" fontId="7" fillId="6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 wrapText="1"/>
    </xf>
    <xf numFmtId="0" fontId="11" fillId="0" borderId="0" xfId="0" applyFont="1"/>
    <xf numFmtId="0" fontId="21" fillId="0" borderId="2" xfId="0" applyFont="1" applyBorder="1"/>
    <xf numFmtId="0" fontId="23" fillId="0" borderId="2" xfId="0" applyFont="1" applyBorder="1"/>
    <xf numFmtId="0" fontId="23" fillId="9" borderId="2" xfId="0" applyFont="1" applyFill="1" applyBorder="1"/>
    <xf numFmtId="0" fontId="16" fillId="0" borderId="1" xfId="0" applyFont="1" applyBorder="1" applyAlignment="1">
      <alignment horizontal="center"/>
    </xf>
    <xf numFmtId="3" fontId="21" fillId="0" borderId="1" xfId="0" applyNumberFormat="1" applyFont="1" applyBorder="1"/>
    <xf numFmtId="3" fontId="21" fillId="10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49" fillId="0" borderId="1" xfId="0" applyFont="1" applyBorder="1"/>
    <xf numFmtId="0" fontId="4" fillId="0" borderId="1" xfId="0" applyFont="1" applyBorder="1"/>
    <xf numFmtId="3" fontId="7" fillId="4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50" fillId="0" borderId="0" xfId="0" applyFont="1"/>
    <xf numFmtId="3" fontId="0" fillId="0" borderId="1" xfId="0" applyNumberFormat="1" applyFont="1" applyBorder="1" applyAlignment="1">
      <alignment horizontal="right" vertical="top" wrapText="1"/>
    </xf>
    <xf numFmtId="0" fontId="0" fillId="0" borderId="1" xfId="0" applyFont="1" applyBorder="1"/>
    <xf numFmtId="0" fontId="51" fillId="0" borderId="1" xfId="0" applyFont="1" applyBorder="1" applyAlignment="1">
      <alignment wrapText="1"/>
    </xf>
    <xf numFmtId="3" fontId="52" fillId="0" borderId="1" xfId="0" applyNumberFormat="1" applyFont="1" applyBorder="1" applyAlignment="1">
      <alignment horizontal="right" vertical="top" wrapText="1"/>
    </xf>
    <xf numFmtId="3" fontId="53" fillId="0" borderId="1" xfId="0" applyNumberFormat="1" applyFont="1" applyBorder="1" applyAlignment="1">
      <alignment horizontal="right" vertical="top" wrapText="1"/>
    </xf>
    <xf numFmtId="3" fontId="53" fillId="4" borderId="1" xfId="0" applyNumberFormat="1" applyFont="1" applyFill="1" applyBorder="1" applyAlignment="1">
      <alignment horizontal="right" vertical="top" wrapText="1"/>
    </xf>
    <xf numFmtId="3" fontId="48" fillId="0" borderId="1" xfId="0" applyNumberFormat="1" applyFont="1" applyBorder="1" applyAlignment="1">
      <alignment horizontal="right" vertical="top" wrapText="1"/>
    </xf>
    <xf numFmtId="3" fontId="0" fillId="0" borderId="0" xfId="0" applyNumberFormat="1" applyBorder="1"/>
    <xf numFmtId="0" fontId="0" fillId="0" borderId="0" xfId="0"/>
    <xf numFmtId="3" fontId="51" fillId="4" borderId="1" xfId="0" applyNumberFormat="1" applyFont="1" applyFill="1" applyBorder="1"/>
    <xf numFmtId="3" fontId="49" fillId="0" borderId="1" xfId="0" applyNumberFormat="1" applyFont="1" applyBorder="1"/>
    <xf numFmtId="3" fontId="49" fillId="5" borderId="1" xfId="0" applyNumberFormat="1" applyFont="1" applyFill="1" applyBorder="1"/>
    <xf numFmtId="3" fontId="49" fillId="6" borderId="1" xfId="0" applyNumberFormat="1" applyFont="1" applyFill="1" applyBorder="1"/>
    <xf numFmtId="3" fontId="52" fillId="0" borderId="1" xfId="0" applyNumberFormat="1" applyFont="1" applyFill="1" applyBorder="1" applyAlignment="1">
      <alignment horizontal="right" vertical="center" wrapText="1"/>
    </xf>
    <xf numFmtId="3" fontId="52" fillId="0" borderId="1" xfId="0" applyNumberFormat="1" applyFont="1" applyFill="1" applyBorder="1" applyAlignment="1">
      <alignment horizontal="right" vertical="center"/>
    </xf>
    <xf numFmtId="3" fontId="54" fillId="0" borderId="1" xfId="0" applyNumberFormat="1" applyFont="1" applyBorder="1"/>
    <xf numFmtId="3" fontId="55" fillId="6" borderId="1" xfId="0" applyNumberFormat="1" applyFont="1" applyFill="1" applyBorder="1" applyAlignment="1">
      <alignment horizontal="right" vertical="center"/>
    </xf>
    <xf numFmtId="3" fontId="0" fillId="0" borderId="1" xfId="0" applyNumberFormat="1" applyBorder="1"/>
    <xf numFmtId="3" fontId="0" fillId="5" borderId="1" xfId="0" applyNumberFormat="1" applyFill="1" applyBorder="1"/>
    <xf numFmtId="3" fontId="0" fillId="6" borderId="1" xfId="0" applyNumberFormat="1" applyFill="1" applyBorder="1"/>
    <xf numFmtId="3" fontId="0" fillId="7" borderId="1" xfId="0" applyNumberFormat="1" applyFill="1" applyBorder="1"/>
    <xf numFmtId="3" fontId="0" fillId="8" borderId="1" xfId="0" applyNumberFormat="1" applyFill="1" applyBorder="1"/>
    <xf numFmtId="3" fontId="1" fillId="0" borderId="1" xfId="0" applyNumberFormat="1" applyFont="1" applyBorder="1"/>
    <xf numFmtId="3" fontId="0" fillId="11" borderId="1" xfId="0" applyNumberFormat="1" applyFill="1" applyBorder="1"/>
    <xf numFmtId="3" fontId="0" fillId="0" borderId="0" xfId="0" applyNumberFormat="1"/>
    <xf numFmtId="3" fontId="0" fillId="4" borderId="1" xfId="0" applyNumberFormat="1" applyFill="1" applyBorder="1"/>
    <xf numFmtId="3" fontId="48" fillId="0" borderId="1" xfId="0" applyNumberFormat="1" applyFont="1" applyBorder="1"/>
    <xf numFmtId="3" fontId="16" fillId="0" borderId="1" xfId="0" applyNumberFormat="1" applyFont="1" applyBorder="1"/>
    <xf numFmtId="3" fontId="16" fillId="6" borderId="1" xfId="0" applyNumberFormat="1" applyFont="1" applyFill="1" applyBorder="1"/>
    <xf numFmtId="3" fontId="10" fillId="0" borderId="1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Font="1" applyFill="1" applyAlignment="1">
      <alignment horizontal="center" wrapText="1"/>
    </xf>
    <xf numFmtId="0" fontId="25" fillId="12" borderId="1" xfId="0" applyFont="1" applyFill="1" applyBorder="1"/>
    <xf numFmtId="0" fontId="26" fillId="12" borderId="1" xfId="0" applyFont="1" applyFill="1" applyBorder="1"/>
    <xf numFmtId="3" fontId="0" fillId="12" borderId="1" xfId="0" applyNumberFormat="1" applyFill="1" applyBorder="1"/>
    <xf numFmtId="3" fontId="0" fillId="2" borderId="1" xfId="0" applyNumberFormat="1" applyFill="1" applyBorder="1"/>
    <xf numFmtId="3" fontId="49" fillId="0" borderId="1" xfId="0" applyNumberFormat="1" applyFont="1" applyBorder="1" applyAlignment="1">
      <alignment horizontal="right" wrapText="1"/>
    </xf>
    <xf numFmtId="0" fontId="44" fillId="1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0" xfId="0" applyFont="1"/>
    <xf numFmtId="0" fontId="45" fillId="1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3" fontId="15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center" wrapText="1"/>
    </xf>
    <xf numFmtId="3" fontId="0" fillId="14" borderId="1" xfId="0" applyNumberFormat="1" applyFill="1" applyBorder="1"/>
    <xf numFmtId="0" fontId="9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wrapText="1"/>
    </xf>
    <xf numFmtId="0" fontId="6" fillId="14" borderId="1" xfId="0" applyFont="1" applyFill="1" applyBorder="1" applyAlignment="1">
      <alignment horizontal="left" vertical="center"/>
    </xf>
    <xf numFmtId="0" fontId="43" fillId="11" borderId="1" xfId="0" applyFont="1" applyFill="1" applyBorder="1"/>
    <xf numFmtId="0" fontId="11" fillId="11" borderId="1" xfId="0" applyFont="1" applyFill="1" applyBorder="1" applyAlignment="1">
      <alignment horizontal="left" vertical="center"/>
    </xf>
    <xf numFmtId="0" fontId="25" fillId="15" borderId="1" xfId="0" applyFont="1" applyFill="1" applyBorder="1"/>
    <xf numFmtId="0" fontId="6" fillId="15" borderId="1" xfId="0" applyFont="1" applyFill="1" applyBorder="1" applyAlignment="1">
      <alignment horizontal="left" vertical="center"/>
    </xf>
    <xf numFmtId="3" fontId="0" fillId="15" borderId="1" xfId="0" applyNumberFormat="1" applyFill="1" applyBorder="1"/>
    <xf numFmtId="3" fontId="16" fillId="0" borderId="2" xfId="0" applyNumberFormat="1" applyFont="1" applyBorder="1"/>
    <xf numFmtId="3" fontId="16" fillId="0" borderId="1" xfId="0" applyNumberFormat="1" applyFont="1" applyFill="1" applyBorder="1" applyAlignment="1">
      <alignment vertical="center"/>
    </xf>
    <xf numFmtId="3" fontId="19" fillId="0" borderId="2" xfId="0" applyNumberFormat="1" applyFont="1" applyBorder="1"/>
    <xf numFmtId="3" fontId="11" fillId="0" borderId="1" xfId="0" applyNumberFormat="1" applyFont="1" applyFill="1" applyBorder="1" applyAlignment="1">
      <alignment vertical="center"/>
    </xf>
    <xf numFmtId="3" fontId="16" fillId="6" borderId="2" xfId="0" applyNumberFormat="1" applyFont="1" applyFill="1" applyBorder="1"/>
    <xf numFmtId="3" fontId="15" fillId="0" borderId="2" xfId="0" applyNumberFormat="1" applyFont="1" applyFill="1" applyBorder="1" applyAlignment="1">
      <alignment horizontal="right" vertical="center" wrapText="1"/>
    </xf>
    <xf numFmtId="3" fontId="16" fillId="0" borderId="1" xfId="0" applyNumberFormat="1" applyFont="1" applyFill="1" applyBorder="1" applyAlignment="1">
      <alignment horizontal="left" vertical="center" wrapText="1"/>
    </xf>
    <xf numFmtId="3" fontId="15" fillId="0" borderId="2" xfId="0" applyNumberFormat="1" applyFont="1" applyFill="1" applyBorder="1" applyAlignment="1">
      <alignment horizontal="left" vertical="center" wrapText="1"/>
    </xf>
    <xf numFmtId="3" fontId="10" fillId="0" borderId="2" xfId="0" applyNumberFormat="1" applyFont="1" applyFill="1" applyBorder="1" applyAlignment="1">
      <alignment horizontal="right" vertical="center" wrapText="1"/>
    </xf>
    <xf numFmtId="3" fontId="15" fillId="0" borderId="2" xfId="0" applyNumberFormat="1" applyFont="1" applyFill="1" applyBorder="1" applyAlignment="1">
      <alignment horizontal="right" vertical="center"/>
    </xf>
    <xf numFmtId="3" fontId="15" fillId="0" borderId="2" xfId="0" applyNumberFormat="1" applyFont="1" applyFill="1" applyBorder="1" applyAlignment="1">
      <alignment horizontal="left" vertical="center"/>
    </xf>
    <xf numFmtId="3" fontId="10" fillId="0" borderId="2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left" vertical="center" wrapText="1"/>
    </xf>
    <xf numFmtId="3" fontId="11" fillId="12" borderId="1" xfId="0" applyNumberFormat="1" applyFont="1" applyFill="1" applyBorder="1"/>
    <xf numFmtId="3" fontId="11" fillId="12" borderId="2" xfId="0" applyNumberFormat="1" applyFont="1" applyFill="1" applyBorder="1"/>
    <xf numFmtId="3" fontId="16" fillId="16" borderId="1" xfId="0" applyNumberFormat="1" applyFont="1" applyFill="1" applyBorder="1"/>
    <xf numFmtId="0" fontId="43" fillId="16" borderId="1" xfId="0" applyFont="1" applyFill="1" applyBorder="1"/>
    <xf numFmtId="167" fontId="11" fillId="16" borderId="1" xfId="0" applyNumberFormat="1" applyFont="1" applyFill="1" applyBorder="1" applyAlignment="1">
      <alignment vertical="center"/>
    </xf>
    <xf numFmtId="3" fontId="16" fillId="16" borderId="2" xfId="0" applyNumberFormat="1" applyFont="1" applyFill="1" applyBorder="1"/>
    <xf numFmtId="3" fontId="46" fillId="14" borderId="2" xfId="0" applyNumberFormat="1" applyFont="1" applyFill="1" applyBorder="1" applyAlignment="1">
      <alignment horizontal="right" vertical="center"/>
    </xf>
    <xf numFmtId="3" fontId="10" fillId="14" borderId="1" xfId="0" applyNumberFormat="1" applyFont="1" applyFill="1" applyBorder="1" applyAlignment="1">
      <alignment horizontal="right" vertical="center"/>
    </xf>
    <xf numFmtId="3" fontId="10" fillId="14" borderId="2" xfId="0" applyNumberFormat="1" applyFont="1" applyFill="1" applyBorder="1" applyAlignment="1">
      <alignment horizontal="right" vertical="center"/>
    </xf>
    <xf numFmtId="3" fontId="16" fillId="14" borderId="1" xfId="0" applyNumberFormat="1" applyFont="1" applyFill="1" applyBorder="1"/>
    <xf numFmtId="0" fontId="56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7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 vertical="center"/>
    </xf>
    <xf numFmtId="3" fontId="16" fillId="17" borderId="1" xfId="0" applyNumberFormat="1" applyFont="1" applyFill="1" applyBorder="1"/>
    <xf numFmtId="0" fontId="0" fillId="0" borderId="0" xfId="0"/>
    <xf numFmtId="0" fontId="6" fillId="0" borderId="1" xfId="0" applyFont="1" applyBorder="1"/>
    <xf numFmtId="0" fontId="24" fillId="0" borderId="0" xfId="0" applyFont="1" applyAlignment="1">
      <alignment horizontal="center"/>
    </xf>
    <xf numFmtId="0" fontId="0" fillId="0" borderId="0" xfId="0" applyAlignment="1"/>
    <xf numFmtId="0" fontId="27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wrapText="1"/>
    </xf>
    <xf numFmtId="0" fontId="48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0" xfId="0" applyFont="1" applyAlignment="1">
      <alignment horizont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9" fillId="0" borderId="0" xfId="0" applyFont="1" applyAlignment="1">
      <alignment horizontal="center" wrapText="1"/>
    </xf>
    <xf numFmtId="0" fontId="0" fillId="0" borderId="7" xfId="0" applyBorder="1" applyAlignment="1">
      <alignment horizontal="right"/>
    </xf>
    <xf numFmtId="0" fontId="35" fillId="0" borderId="2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/>
    <xf numFmtId="0" fontId="35" fillId="0" borderId="2" xfId="0" applyFont="1" applyBorder="1" applyAlignment="1">
      <alignment wrapText="1"/>
    </xf>
    <xf numFmtId="0" fontId="20" fillId="0" borderId="6" xfId="0" applyFont="1" applyBorder="1" applyAlignment="1">
      <alignment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23" fillId="0" borderId="3" xfId="0" applyFont="1" applyBorder="1" applyAlignment="1"/>
    <xf numFmtId="0" fontId="35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right" wrapText="1"/>
    </xf>
    <xf numFmtId="0" fontId="0" fillId="0" borderId="0" xfId="0" applyFont="1" applyAlignment="1">
      <alignment horizontal="right" wrapText="1"/>
    </xf>
    <xf numFmtId="0" fontId="13" fillId="0" borderId="0" xfId="0" applyNumberFormat="1" applyFont="1" applyAlignment="1">
      <alignment horizontal="center" wrapText="1"/>
    </xf>
    <xf numFmtId="0" fontId="0" fillId="0" borderId="0" xfId="0" applyNumberFormat="1" applyAlignment="1">
      <alignment horizontal="center" wrapText="1"/>
    </xf>
    <xf numFmtId="0" fontId="0" fillId="0" borderId="0" xfId="0" applyNumberFormat="1" applyAlignment="1"/>
    <xf numFmtId="0" fontId="16" fillId="0" borderId="0" xfId="0" applyFont="1" applyAlignment="1">
      <alignment horizontal="right" wrapText="1"/>
    </xf>
    <xf numFmtId="0" fontId="58" fillId="0" borderId="7" xfId="0" applyFont="1" applyBorder="1" applyAlignment="1">
      <alignment horizontal="center"/>
    </xf>
    <xf numFmtId="0" fontId="21" fillId="0" borderId="0" xfId="0" applyFont="1" applyAlignment="1">
      <alignment horizontal="center" wrapText="1"/>
    </xf>
    <xf numFmtId="0" fontId="24" fillId="0" borderId="0" xfId="0" applyFont="1" applyFill="1" applyAlignment="1">
      <alignment horizontal="center" wrapText="1"/>
    </xf>
    <xf numFmtId="0" fontId="16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njt.hu/cgi_bin/njt_doc.cgi?docid=139876.24347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H32"/>
  <sheetViews>
    <sheetView tabSelected="1" view="pageLayout" zoomScaleNormal="100" workbookViewId="0">
      <selection activeCell="A29" sqref="A29"/>
    </sheetView>
  </sheetViews>
  <sheetFormatPr defaultRowHeight="15"/>
  <cols>
    <col min="1" max="1" width="85.5703125" customWidth="1"/>
    <col min="2" max="2" width="17.28515625" customWidth="1"/>
  </cols>
  <sheetData>
    <row r="1" spans="1:8" ht="18">
      <c r="A1" s="239" t="s">
        <v>1106</v>
      </c>
      <c r="B1" s="240"/>
    </row>
    <row r="2" spans="1:8" ht="29.25" customHeight="1">
      <c r="A2" s="241" t="s">
        <v>593</v>
      </c>
      <c r="B2" s="240"/>
    </row>
    <row r="3" spans="1:8">
      <c r="A3" s="242"/>
      <c r="B3" s="242"/>
    </row>
    <row r="4" spans="1:8">
      <c r="B4" s="134" t="s">
        <v>141</v>
      </c>
      <c r="C4" s="4"/>
      <c r="D4" s="4"/>
      <c r="E4" s="4"/>
      <c r="F4" s="4"/>
      <c r="G4" s="4"/>
      <c r="H4" s="4"/>
    </row>
    <row r="5" spans="1:8">
      <c r="A5" s="131" t="s">
        <v>144</v>
      </c>
      <c r="B5" s="135">
        <v>12614968</v>
      </c>
      <c r="C5" s="4"/>
      <c r="D5" s="4"/>
      <c r="E5" s="4"/>
      <c r="F5" s="4"/>
      <c r="G5" s="4"/>
      <c r="H5" s="4"/>
    </row>
    <row r="6" spans="1:8">
      <c r="A6" s="131" t="s">
        <v>145</v>
      </c>
      <c r="B6" s="135">
        <v>1449449</v>
      </c>
      <c r="C6" s="4"/>
      <c r="D6" s="4"/>
      <c r="E6" s="4"/>
      <c r="F6" s="4"/>
      <c r="G6" s="4"/>
      <c r="H6" s="4"/>
    </row>
    <row r="7" spans="1:8">
      <c r="A7" s="131" t="s">
        <v>146</v>
      </c>
      <c r="B7" s="135">
        <v>12813218</v>
      </c>
      <c r="C7" s="4"/>
      <c r="D7" s="4"/>
      <c r="E7" s="4"/>
      <c r="F7" s="4"/>
      <c r="G7" s="4"/>
      <c r="H7" s="4"/>
    </row>
    <row r="8" spans="1:8">
      <c r="A8" s="131" t="s">
        <v>147</v>
      </c>
      <c r="B8" s="135">
        <v>2700000</v>
      </c>
      <c r="C8" s="4"/>
      <c r="D8" s="4"/>
      <c r="E8" s="4"/>
      <c r="F8" s="4"/>
      <c r="G8" s="4"/>
      <c r="H8" s="4"/>
    </row>
    <row r="9" spans="1:8">
      <c r="A9" s="131" t="s">
        <v>148</v>
      </c>
      <c r="B9" s="135">
        <v>1659600</v>
      </c>
      <c r="C9" s="4"/>
      <c r="D9" s="4"/>
      <c r="E9" s="4"/>
      <c r="F9" s="4"/>
      <c r="G9" s="4"/>
      <c r="H9" s="4"/>
    </row>
    <row r="10" spans="1:8">
      <c r="A10" s="131" t="s">
        <v>149</v>
      </c>
      <c r="B10" s="135">
        <v>2814643</v>
      </c>
      <c r="C10" s="4"/>
      <c r="D10" s="4"/>
      <c r="E10" s="4"/>
      <c r="F10" s="4"/>
      <c r="G10" s="4"/>
      <c r="H10" s="4"/>
    </row>
    <row r="11" spans="1:8">
      <c r="A11" s="131" t="s">
        <v>150</v>
      </c>
      <c r="B11" s="135">
        <v>670000</v>
      </c>
      <c r="C11" s="4"/>
      <c r="D11" s="4"/>
      <c r="E11" s="4"/>
      <c r="F11" s="4"/>
      <c r="G11" s="4"/>
      <c r="H11" s="4"/>
    </row>
    <row r="12" spans="1:8">
      <c r="A12" s="131" t="s">
        <v>151</v>
      </c>
      <c r="B12" s="135"/>
      <c r="C12" s="4"/>
      <c r="D12" s="4"/>
      <c r="E12" s="4"/>
      <c r="F12" s="4"/>
      <c r="G12" s="4"/>
      <c r="H12" s="4"/>
    </row>
    <row r="13" spans="1:8">
      <c r="A13" s="132" t="s">
        <v>143</v>
      </c>
      <c r="B13" s="135">
        <f>SUM(B5:B12)</f>
        <v>34721878</v>
      </c>
      <c r="C13" s="4"/>
      <c r="D13" s="4"/>
      <c r="E13" s="4"/>
      <c r="F13" s="4"/>
      <c r="G13" s="4"/>
      <c r="H13" s="4"/>
    </row>
    <row r="14" spans="1:8">
      <c r="A14" s="132" t="s">
        <v>152</v>
      </c>
      <c r="B14" s="135">
        <v>801963</v>
      </c>
      <c r="C14" s="4"/>
      <c r="D14" s="4"/>
      <c r="E14" s="4"/>
      <c r="F14" s="4"/>
      <c r="G14" s="4"/>
      <c r="H14" s="4"/>
    </row>
    <row r="15" spans="1:8">
      <c r="A15" s="133" t="s">
        <v>591</v>
      </c>
      <c r="B15" s="136">
        <f>SUM(B13:B14)</f>
        <v>35523841</v>
      </c>
      <c r="C15" s="4"/>
      <c r="D15" s="4"/>
      <c r="E15" s="4"/>
      <c r="F15" s="4"/>
      <c r="G15" s="4"/>
      <c r="H15" s="4"/>
    </row>
    <row r="16" spans="1:8">
      <c r="A16" s="131" t="s">
        <v>154</v>
      </c>
      <c r="B16" s="135">
        <v>28832225</v>
      </c>
      <c r="C16" s="4"/>
      <c r="D16" s="4"/>
      <c r="E16" s="4"/>
      <c r="F16" s="4"/>
      <c r="G16" s="4"/>
      <c r="H16" s="4"/>
    </row>
    <row r="17" spans="1:8">
      <c r="A17" s="131" t="s">
        <v>155</v>
      </c>
      <c r="B17" s="135">
        <v>79888615</v>
      </c>
      <c r="C17" s="4"/>
      <c r="D17" s="4"/>
      <c r="E17" s="4"/>
      <c r="F17" s="4"/>
      <c r="G17" s="4"/>
      <c r="H17" s="4"/>
    </row>
    <row r="18" spans="1:8">
      <c r="A18" s="131" t="s">
        <v>156</v>
      </c>
      <c r="B18" s="135">
        <v>4802403</v>
      </c>
      <c r="C18" s="4"/>
      <c r="D18" s="4"/>
      <c r="E18" s="4"/>
      <c r="F18" s="4"/>
      <c r="G18" s="4"/>
      <c r="H18" s="4"/>
    </row>
    <row r="19" spans="1:8">
      <c r="A19" s="131" t="s">
        <v>157</v>
      </c>
      <c r="B19" s="135">
        <v>1535046</v>
      </c>
      <c r="C19" s="4"/>
      <c r="D19" s="4"/>
      <c r="E19" s="4"/>
      <c r="F19" s="4"/>
      <c r="G19" s="4"/>
      <c r="H19" s="4"/>
    </row>
    <row r="20" spans="1:8">
      <c r="A20" s="131" t="s">
        <v>158</v>
      </c>
      <c r="B20" s="135">
        <v>0</v>
      </c>
      <c r="C20" s="4"/>
      <c r="D20" s="4"/>
      <c r="E20" s="4"/>
      <c r="F20" s="4"/>
      <c r="G20" s="4"/>
      <c r="H20" s="4"/>
    </row>
    <row r="21" spans="1:8">
      <c r="A21" s="131" t="s">
        <v>159</v>
      </c>
      <c r="B21" s="135">
        <v>0</v>
      </c>
      <c r="C21" s="4"/>
      <c r="D21" s="4"/>
      <c r="E21" s="4"/>
      <c r="F21" s="4"/>
      <c r="G21" s="4"/>
      <c r="H21" s="4"/>
    </row>
    <row r="22" spans="1:8">
      <c r="A22" s="131" t="s">
        <v>160</v>
      </c>
      <c r="B22" s="135">
        <v>170110</v>
      </c>
      <c r="C22" s="4"/>
      <c r="D22" s="4"/>
      <c r="E22" s="4"/>
      <c r="F22" s="4"/>
      <c r="G22" s="4"/>
      <c r="H22" s="4"/>
    </row>
    <row r="23" spans="1:8">
      <c r="A23" s="132" t="s">
        <v>153</v>
      </c>
      <c r="B23" s="135">
        <f>SUM(B16:B22)</f>
        <v>115228399</v>
      </c>
      <c r="C23" s="4"/>
      <c r="D23" s="4"/>
      <c r="E23" s="4"/>
      <c r="F23" s="4"/>
      <c r="G23" s="4"/>
      <c r="H23" s="4"/>
    </row>
    <row r="24" spans="1:8">
      <c r="A24" s="132" t="s">
        <v>161</v>
      </c>
      <c r="B24" s="135">
        <v>7451345</v>
      </c>
      <c r="C24" s="4"/>
      <c r="D24" s="4"/>
      <c r="E24" s="4"/>
      <c r="F24" s="4"/>
      <c r="G24" s="4"/>
      <c r="H24" s="4"/>
    </row>
    <row r="25" spans="1:8">
      <c r="A25" s="133" t="s">
        <v>592</v>
      </c>
      <c r="B25" s="136">
        <f>SUM(B23:B24)</f>
        <v>122679744</v>
      </c>
      <c r="C25" s="4"/>
      <c r="D25" s="4"/>
      <c r="E25" s="4"/>
      <c r="F25" s="4"/>
      <c r="G25" s="4"/>
      <c r="H25" s="4"/>
    </row>
    <row r="26" spans="1:8">
      <c r="A26" s="4"/>
      <c r="B26" s="4"/>
      <c r="C26" s="4"/>
      <c r="D26" s="4"/>
      <c r="E26" s="4"/>
      <c r="F26" s="4"/>
      <c r="G26" s="4"/>
      <c r="H26" s="4"/>
    </row>
    <row r="27" spans="1:8">
      <c r="A27" s="4"/>
      <c r="B27" s="4"/>
      <c r="C27" s="4"/>
      <c r="D27" s="4"/>
      <c r="E27" s="4"/>
      <c r="F27" s="4"/>
      <c r="G27" s="4"/>
      <c r="H27" s="4"/>
    </row>
    <row r="28" spans="1:8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4"/>
      <c r="D29" s="4"/>
      <c r="E29" s="4"/>
      <c r="F29" s="4"/>
      <c r="G29" s="4"/>
      <c r="H29" s="4"/>
    </row>
    <row r="30" spans="1:8">
      <c r="A30" s="4"/>
      <c r="B30" s="4"/>
      <c r="C30" s="4"/>
      <c r="D30" s="4"/>
      <c r="E30" s="4"/>
      <c r="F30" s="4"/>
      <c r="G30" s="4"/>
      <c r="H30" s="4"/>
    </row>
    <row r="31" spans="1:8">
      <c r="A31" s="4"/>
      <c r="B31" s="4"/>
      <c r="C31" s="4"/>
      <c r="D31" s="4"/>
      <c r="E31" s="4"/>
      <c r="F31" s="4"/>
      <c r="G31" s="4"/>
      <c r="H31" s="4"/>
    </row>
    <row r="32" spans="1:8">
      <c r="A32" s="4"/>
      <c r="B32" s="4"/>
      <c r="C32" s="4"/>
      <c r="D32" s="4"/>
      <c r="E32" s="4"/>
      <c r="F32" s="4"/>
      <c r="G32" s="4"/>
      <c r="H32" s="4"/>
    </row>
  </sheetData>
  <mergeCells count="3">
    <mergeCell ref="A1:B1"/>
    <mergeCell ref="A2:B2"/>
    <mergeCell ref="A3:B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  <headerFooter>
    <oddHeader xml:space="preserve">&amp;C6/2021.(V.25.) önkormányzati rendelete 1. melléklete 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I73"/>
  <sheetViews>
    <sheetView view="pageLayout" zoomScaleNormal="100" workbookViewId="0">
      <selection activeCell="A2" sqref="A2:H2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>
      <c r="A1" s="243" t="s">
        <v>1112</v>
      </c>
      <c r="B1" s="263"/>
      <c r="C1" s="263"/>
      <c r="D1" s="263"/>
      <c r="E1" s="263"/>
      <c r="F1" s="263"/>
      <c r="G1" s="263"/>
      <c r="H1" s="263"/>
    </row>
    <row r="2" spans="1:9" ht="82.5" customHeight="1">
      <c r="A2" s="253" t="s">
        <v>1105</v>
      </c>
      <c r="B2" s="241"/>
      <c r="C2" s="241"/>
      <c r="D2" s="241"/>
      <c r="E2" s="241"/>
      <c r="F2" s="241"/>
      <c r="G2" s="241"/>
      <c r="H2" s="241"/>
    </row>
    <row r="3" spans="1:9" ht="20.25" customHeight="1">
      <c r="A3" s="60"/>
      <c r="B3" s="61"/>
      <c r="C3" s="61"/>
      <c r="D3" s="61"/>
      <c r="E3" s="61"/>
      <c r="F3" s="61"/>
      <c r="G3" s="61"/>
      <c r="H3" s="61"/>
    </row>
    <row r="4" spans="1:9">
      <c r="A4" s="4" t="s">
        <v>751</v>
      </c>
      <c r="F4" s="262"/>
      <c r="G4" s="262"/>
      <c r="H4" s="262"/>
      <c r="I4" s="262"/>
    </row>
    <row r="5" spans="1:9" ht="86.25" customHeight="1">
      <c r="A5" s="2" t="s">
        <v>162</v>
      </c>
      <c r="B5" s="3" t="s">
        <v>163</v>
      </c>
      <c r="C5" s="55" t="s">
        <v>726</v>
      </c>
      <c r="D5" s="55" t="s">
        <v>727</v>
      </c>
      <c r="E5" s="55" t="s">
        <v>730</v>
      </c>
      <c r="F5" s="55" t="s">
        <v>731</v>
      </c>
      <c r="G5" s="55" t="s">
        <v>732</v>
      </c>
      <c r="H5" s="55" t="s">
        <v>733</v>
      </c>
      <c r="I5" s="55" t="s">
        <v>16</v>
      </c>
    </row>
    <row r="6" spans="1:9">
      <c r="A6" s="20" t="s">
        <v>585</v>
      </c>
      <c r="B6" s="5" t="s">
        <v>425</v>
      </c>
      <c r="C6" s="40"/>
      <c r="D6" s="40"/>
      <c r="E6" s="56"/>
      <c r="F6" s="40"/>
      <c r="G6" s="40"/>
      <c r="H6" s="40"/>
      <c r="I6" s="40"/>
    </row>
    <row r="7" spans="1:9">
      <c r="A7" s="48" t="s">
        <v>300</v>
      </c>
      <c r="B7" s="48" t="s">
        <v>425</v>
      </c>
      <c r="C7" s="40"/>
      <c r="D7" s="40"/>
      <c r="E7" s="40"/>
      <c r="F7" s="40"/>
      <c r="G7" s="40"/>
      <c r="H7" s="40"/>
      <c r="I7" s="40"/>
    </row>
    <row r="8" spans="1:9" ht="30">
      <c r="A8" s="12" t="s">
        <v>426</v>
      </c>
      <c r="B8" s="5" t="s">
        <v>427</v>
      </c>
      <c r="C8" s="40"/>
      <c r="D8" s="40"/>
      <c r="E8" s="40"/>
      <c r="F8" s="40"/>
      <c r="G8" s="40"/>
      <c r="H8" s="40"/>
      <c r="I8" s="40"/>
    </row>
    <row r="9" spans="1:9">
      <c r="A9" s="20" t="s">
        <v>634</v>
      </c>
      <c r="B9" s="5" t="s">
        <v>428</v>
      </c>
      <c r="C9" s="40"/>
      <c r="D9" s="40"/>
      <c r="E9" s="40"/>
      <c r="F9" s="40"/>
      <c r="G9" s="40"/>
      <c r="H9" s="40"/>
      <c r="I9" s="40"/>
    </row>
    <row r="10" spans="1:9">
      <c r="A10" s="48" t="s">
        <v>300</v>
      </c>
      <c r="B10" s="48" t="s">
        <v>428</v>
      </c>
      <c r="C10" s="40"/>
      <c r="D10" s="40"/>
      <c r="E10" s="40"/>
      <c r="F10" s="40"/>
      <c r="G10" s="40"/>
      <c r="H10" s="40"/>
      <c r="I10" s="40"/>
    </row>
    <row r="11" spans="1:9">
      <c r="A11" s="11" t="s">
        <v>605</v>
      </c>
      <c r="B11" s="7" t="s">
        <v>429</v>
      </c>
      <c r="C11" s="40"/>
      <c r="D11" s="40"/>
      <c r="E11" s="40"/>
      <c r="F11" s="40"/>
      <c r="G11" s="40"/>
      <c r="H11" s="40"/>
      <c r="I11" s="40"/>
    </row>
    <row r="12" spans="1:9">
      <c r="A12" s="12" t="s">
        <v>635</v>
      </c>
      <c r="B12" s="5" t="s">
        <v>430</v>
      </c>
      <c r="C12" s="40"/>
      <c r="D12" s="40"/>
      <c r="E12" s="40"/>
      <c r="F12" s="40"/>
      <c r="G12" s="40"/>
      <c r="H12" s="40"/>
      <c r="I12" s="40"/>
    </row>
    <row r="13" spans="1:9">
      <c r="A13" s="48" t="s">
        <v>308</v>
      </c>
      <c r="B13" s="48" t="s">
        <v>430</v>
      </c>
      <c r="C13" s="40"/>
      <c r="D13" s="40"/>
      <c r="E13" s="40"/>
      <c r="F13" s="40"/>
      <c r="G13" s="40"/>
      <c r="H13" s="40"/>
      <c r="I13" s="40"/>
    </row>
    <row r="14" spans="1:9">
      <c r="A14" s="20" t="s">
        <v>431</v>
      </c>
      <c r="B14" s="5" t="s">
        <v>432</v>
      </c>
      <c r="C14" s="40"/>
      <c r="D14" s="40"/>
      <c r="E14" s="40"/>
      <c r="F14" s="40"/>
      <c r="G14" s="40"/>
      <c r="H14" s="40"/>
      <c r="I14" s="40"/>
    </row>
    <row r="15" spans="1:9">
      <c r="A15" s="13" t="s">
        <v>636</v>
      </c>
      <c r="B15" s="5" t="s">
        <v>433</v>
      </c>
      <c r="C15" s="29"/>
      <c r="D15" s="29"/>
      <c r="E15" s="29"/>
      <c r="F15" s="29"/>
      <c r="G15" s="29"/>
      <c r="H15" s="29"/>
      <c r="I15" s="29"/>
    </row>
    <row r="16" spans="1:9">
      <c r="A16" s="48" t="s">
        <v>309</v>
      </c>
      <c r="B16" s="48" t="s">
        <v>433</v>
      </c>
      <c r="C16" s="29"/>
      <c r="D16" s="29"/>
      <c r="E16" s="29"/>
      <c r="F16" s="29"/>
      <c r="G16" s="29"/>
      <c r="H16" s="29"/>
      <c r="I16" s="29"/>
    </row>
    <row r="17" spans="1:9">
      <c r="A17" s="20" t="s">
        <v>434</v>
      </c>
      <c r="B17" s="5" t="s">
        <v>435</v>
      </c>
      <c r="C17" s="29"/>
      <c r="D17" s="29"/>
      <c r="E17" s="29"/>
      <c r="F17" s="29"/>
      <c r="G17" s="29"/>
      <c r="H17" s="29"/>
      <c r="I17" s="29"/>
    </row>
    <row r="18" spans="1:9">
      <c r="A18" s="21" t="s">
        <v>606</v>
      </c>
      <c r="B18" s="7" t="s">
        <v>436</v>
      </c>
      <c r="C18" s="29"/>
      <c r="D18" s="29"/>
      <c r="E18" s="29"/>
      <c r="F18" s="29"/>
      <c r="G18" s="29"/>
      <c r="H18" s="29"/>
      <c r="I18" s="29"/>
    </row>
    <row r="19" spans="1:9">
      <c r="A19" s="12" t="s">
        <v>451</v>
      </c>
      <c r="B19" s="5" t="s">
        <v>452</v>
      </c>
      <c r="C19" s="29"/>
      <c r="D19" s="29"/>
      <c r="E19" s="29"/>
      <c r="F19" s="29"/>
      <c r="G19" s="29"/>
      <c r="H19" s="29"/>
      <c r="I19" s="29"/>
    </row>
    <row r="20" spans="1:9">
      <c r="A20" s="13" t="s">
        <v>453</v>
      </c>
      <c r="B20" s="5" t="s">
        <v>454</v>
      </c>
      <c r="C20" s="29"/>
      <c r="D20" s="29"/>
      <c r="E20" s="29"/>
      <c r="F20" s="29"/>
      <c r="G20" s="29"/>
      <c r="H20" s="29"/>
      <c r="I20" s="29"/>
    </row>
    <row r="21" spans="1:9">
      <c r="A21" s="20" t="s">
        <v>455</v>
      </c>
      <c r="B21" s="5" t="s">
        <v>456</v>
      </c>
      <c r="C21" s="29"/>
      <c r="D21" s="29"/>
      <c r="E21" s="29"/>
      <c r="F21" s="29"/>
      <c r="G21" s="29"/>
      <c r="H21" s="29"/>
      <c r="I21" s="29"/>
    </row>
    <row r="22" spans="1:9">
      <c r="A22" s="20" t="s">
        <v>590</v>
      </c>
      <c r="B22" s="5" t="s">
        <v>457</v>
      </c>
      <c r="C22" s="29"/>
      <c r="D22" s="29"/>
      <c r="E22" s="29"/>
      <c r="F22" s="29"/>
      <c r="G22" s="29"/>
      <c r="H22" s="29"/>
      <c r="I22" s="29"/>
    </row>
    <row r="23" spans="1:9">
      <c r="A23" s="48" t="s">
        <v>334</v>
      </c>
      <c r="B23" s="48" t="s">
        <v>457</v>
      </c>
      <c r="C23" s="29"/>
      <c r="D23" s="29"/>
      <c r="E23" s="29"/>
      <c r="F23" s="29"/>
      <c r="G23" s="29"/>
      <c r="H23" s="29"/>
      <c r="I23" s="29"/>
    </row>
    <row r="24" spans="1:9">
      <c r="A24" s="48" t="s">
        <v>335</v>
      </c>
      <c r="B24" s="48" t="s">
        <v>457</v>
      </c>
      <c r="C24" s="29"/>
      <c r="D24" s="29"/>
      <c r="E24" s="29"/>
      <c r="F24" s="29"/>
      <c r="G24" s="29"/>
      <c r="H24" s="29"/>
      <c r="I24" s="29"/>
    </row>
    <row r="25" spans="1:9">
      <c r="A25" s="49" t="s">
        <v>336</v>
      </c>
      <c r="B25" s="49" t="s">
        <v>457</v>
      </c>
      <c r="C25" s="29"/>
      <c r="D25" s="29"/>
      <c r="E25" s="29"/>
      <c r="F25" s="29"/>
      <c r="G25" s="29"/>
      <c r="H25" s="29"/>
      <c r="I25" s="29"/>
    </row>
    <row r="26" spans="1:9">
      <c r="A26" s="50" t="s">
        <v>609</v>
      </c>
      <c r="B26" s="39" t="s">
        <v>458</v>
      </c>
      <c r="C26" s="29"/>
      <c r="D26" s="29"/>
      <c r="E26" s="29"/>
      <c r="F26" s="29"/>
      <c r="G26" s="29"/>
      <c r="H26" s="29"/>
      <c r="I26" s="29"/>
    </row>
    <row r="27" spans="1:9">
      <c r="A27" s="75"/>
      <c r="B27" s="76"/>
    </row>
    <row r="28" spans="1:9" ht="24.75" customHeight="1">
      <c r="A28" s="2" t="s">
        <v>162</v>
      </c>
      <c r="B28" s="3" t="s">
        <v>163</v>
      </c>
      <c r="C28" s="29"/>
      <c r="D28" s="29"/>
      <c r="E28" s="29"/>
    </row>
    <row r="29" spans="1:9" ht="31.5">
      <c r="A29" s="77" t="s">
        <v>15</v>
      </c>
      <c r="B29" s="39"/>
      <c r="C29" s="29"/>
      <c r="D29" s="29"/>
      <c r="E29" s="29"/>
    </row>
    <row r="30" spans="1:9" ht="15.75">
      <c r="A30" s="78" t="s">
        <v>9</v>
      </c>
      <c r="B30" s="39"/>
      <c r="C30" s="29"/>
      <c r="D30" s="29"/>
      <c r="E30" s="29"/>
    </row>
    <row r="31" spans="1:9" ht="31.5">
      <c r="A31" s="78" t="s">
        <v>10</v>
      </c>
      <c r="B31" s="39"/>
      <c r="C31" s="29"/>
      <c r="D31" s="29"/>
      <c r="E31" s="29"/>
    </row>
    <row r="32" spans="1:9" ht="15.75">
      <c r="A32" s="78" t="s">
        <v>11</v>
      </c>
      <c r="B32" s="39"/>
      <c r="C32" s="29"/>
      <c r="D32" s="29"/>
      <c r="E32" s="29"/>
    </row>
    <row r="33" spans="1:7" ht="31.5">
      <c r="A33" s="78" t="s">
        <v>12</v>
      </c>
      <c r="B33" s="39"/>
      <c r="C33" s="29"/>
      <c r="D33" s="29"/>
      <c r="E33" s="29"/>
    </row>
    <row r="34" spans="1:7" ht="15.75">
      <c r="A34" s="78" t="s">
        <v>13</v>
      </c>
      <c r="B34" s="39"/>
      <c r="C34" s="29"/>
      <c r="D34" s="29"/>
      <c r="E34" s="29"/>
    </row>
    <row r="35" spans="1:7" ht="15.75">
      <c r="A35" s="78" t="s">
        <v>14</v>
      </c>
      <c r="B35" s="39"/>
      <c r="C35" s="29"/>
      <c r="D35" s="29"/>
      <c r="E35" s="29"/>
    </row>
    <row r="36" spans="1:7">
      <c r="A36" s="50" t="s">
        <v>766</v>
      </c>
      <c r="B36" s="39"/>
      <c r="C36" s="29"/>
      <c r="D36" s="29"/>
      <c r="E36" s="29"/>
    </row>
    <row r="37" spans="1:7">
      <c r="A37" s="75"/>
      <c r="B37" s="76"/>
    </row>
    <row r="38" spans="1:7">
      <c r="A38" s="75"/>
      <c r="B38" s="76"/>
    </row>
    <row r="39" spans="1:7">
      <c r="A39" s="75"/>
      <c r="B39" s="76"/>
    </row>
    <row r="40" spans="1:7">
      <c r="A40" s="75"/>
      <c r="B40" s="76"/>
    </row>
    <row r="41" spans="1:7">
      <c r="A41" s="75"/>
      <c r="B41" s="76"/>
    </row>
    <row r="42" spans="1:7">
      <c r="A42" s="75"/>
      <c r="B42" s="76"/>
    </row>
    <row r="43" spans="1:7">
      <c r="A43" s="75"/>
      <c r="B43" s="76"/>
    </row>
    <row r="44" spans="1:7">
      <c r="A44" s="75"/>
      <c r="B44" s="76"/>
    </row>
    <row r="45" spans="1:7">
      <c r="A45" s="75"/>
      <c r="B45" s="76"/>
    </row>
    <row r="47" spans="1:7">
      <c r="A47" s="4"/>
      <c r="B47" s="4"/>
      <c r="C47" s="4"/>
      <c r="D47" s="4"/>
      <c r="E47" s="4"/>
      <c r="F47" s="4"/>
      <c r="G47" s="4"/>
    </row>
    <row r="48" spans="1:7">
      <c r="A48" s="58" t="s">
        <v>734</v>
      </c>
      <c r="B48" s="4"/>
      <c r="C48" s="4"/>
      <c r="D48" s="4"/>
      <c r="E48" s="4"/>
      <c r="F48" s="4"/>
      <c r="G48" s="4"/>
    </row>
    <row r="49" spans="1:8" ht="15.75">
      <c r="A49" s="59" t="s">
        <v>738</v>
      </c>
      <c r="B49" s="4"/>
      <c r="C49" s="4"/>
      <c r="D49" s="4"/>
      <c r="E49" s="4"/>
      <c r="F49" s="4"/>
      <c r="G49" s="4"/>
    </row>
    <row r="50" spans="1:8" ht="15.75">
      <c r="A50" s="59" t="s">
        <v>739</v>
      </c>
      <c r="B50" s="4"/>
      <c r="C50" s="4"/>
      <c r="D50" s="4"/>
      <c r="E50" s="4"/>
      <c r="F50" s="4"/>
      <c r="G50" s="4"/>
    </row>
    <row r="51" spans="1:8" ht="15.75">
      <c r="A51" s="59" t="s">
        <v>740</v>
      </c>
      <c r="B51" s="4"/>
      <c r="C51" s="4"/>
      <c r="D51" s="4"/>
      <c r="E51" s="4"/>
      <c r="F51" s="4"/>
      <c r="G51" s="4"/>
    </row>
    <row r="52" spans="1:8" ht="15.75">
      <c r="A52" s="59" t="s">
        <v>741</v>
      </c>
      <c r="B52" s="4"/>
      <c r="C52" s="4"/>
      <c r="D52" s="4"/>
      <c r="E52" s="4"/>
      <c r="F52" s="4"/>
      <c r="G52" s="4"/>
    </row>
    <row r="53" spans="1:8" ht="15.75">
      <c r="A53" s="59" t="s">
        <v>742</v>
      </c>
      <c r="B53" s="4"/>
      <c r="C53" s="4"/>
      <c r="D53" s="4"/>
      <c r="E53" s="4"/>
      <c r="F53" s="4"/>
      <c r="G53" s="4"/>
    </row>
    <row r="54" spans="1:8">
      <c r="A54" s="58" t="s">
        <v>735</v>
      </c>
      <c r="B54" s="4"/>
      <c r="C54" s="4"/>
      <c r="D54" s="4"/>
      <c r="E54" s="4"/>
      <c r="F54" s="4"/>
      <c r="G54" s="4"/>
    </row>
    <row r="55" spans="1:8">
      <c r="A55" s="4"/>
      <c r="B55" s="4"/>
      <c r="C55" s="4"/>
      <c r="D55" s="4"/>
      <c r="E55" s="4"/>
      <c r="F55" s="4"/>
      <c r="G55" s="4"/>
    </row>
    <row r="56" spans="1:8" ht="45.75" customHeight="1">
      <c r="A56" s="276" t="s">
        <v>743</v>
      </c>
      <c r="B56" s="277"/>
      <c r="C56" s="277"/>
      <c r="D56" s="277"/>
      <c r="E56" s="277"/>
      <c r="F56" s="277"/>
      <c r="G56" s="277"/>
      <c r="H56" s="277"/>
    </row>
    <row r="59" spans="1:8" ht="15.75">
      <c r="A59" s="51" t="s">
        <v>745</v>
      </c>
    </row>
    <row r="60" spans="1:8" ht="15.75">
      <c r="A60" s="59" t="s">
        <v>746</v>
      </c>
    </row>
    <row r="61" spans="1:8" ht="15.75">
      <c r="A61" s="59" t="s">
        <v>747</v>
      </c>
    </row>
    <row r="62" spans="1:8" ht="15.75">
      <c r="A62" s="59" t="s">
        <v>748</v>
      </c>
    </row>
    <row r="63" spans="1:8">
      <c r="A63" s="58" t="s">
        <v>744</v>
      </c>
    </row>
    <row r="64" spans="1:8" ht="15.75">
      <c r="A64" s="59" t="s">
        <v>749</v>
      </c>
    </row>
    <row r="66" spans="1:1" ht="15.75">
      <c r="A66" s="73" t="s">
        <v>7</v>
      </c>
    </row>
    <row r="67" spans="1:1" ht="15.75">
      <c r="A67" s="73" t="s">
        <v>8</v>
      </c>
    </row>
    <row r="68" spans="1:1" ht="15.75">
      <c r="A68" s="74" t="s">
        <v>9</v>
      </c>
    </row>
    <row r="69" spans="1:1" ht="15.75">
      <c r="A69" s="74" t="s">
        <v>10</v>
      </c>
    </row>
    <row r="70" spans="1:1" ht="15.75">
      <c r="A70" s="74" t="s">
        <v>11</v>
      </c>
    </row>
    <row r="71" spans="1:1" ht="15.75">
      <c r="A71" s="74" t="s">
        <v>12</v>
      </c>
    </row>
    <row r="72" spans="1:1" ht="15.75">
      <c r="A72" s="74" t="s">
        <v>13</v>
      </c>
    </row>
    <row r="73" spans="1:1" ht="15.75">
      <c r="A73" s="74" t="s">
        <v>14</v>
      </c>
    </row>
  </sheetData>
  <mergeCells count="4">
    <mergeCell ref="A2:H2"/>
    <mergeCell ref="A56:H56"/>
    <mergeCell ref="A1:H1"/>
    <mergeCell ref="F4:I4"/>
  </mergeCells>
  <phoneticPr fontId="0" type="noConversion"/>
  <hyperlinks>
    <hyperlink ref="A18" r:id="rId1" location="foot4" display="http://njt.hu/cgi_bin/njt_doc.cgi?docid=142896.245143 - foot4"/>
    <hyperlink ref="A48" r:id="rId2" location="foot4" display="http://njt.hu/cgi_bin/njt_doc.cgi?docid=142896.245143 - foot4"/>
    <hyperlink ref="A54" r:id="rId3" location="foot5" display="http://njt.hu/cgi_bin/njt_doc.cgi?docid=142896.245143 - foot5"/>
    <hyperlink ref="A63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5"/>
  <headerFooter>
    <oddHeader xml:space="preserve">&amp;C6/2021.(V.25.) önkormányzati rendelete 10. melléklete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G42"/>
  <sheetViews>
    <sheetView view="pageLayout" zoomScaleNormal="100" workbookViewId="0">
      <selection activeCell="A3" sqref="A3:D3"/>
    </sheetView>
  </sheetViews>
  <sheetFormatPr defaultRowHeight="15"/>
  <cols>
    <col min="1" max="1" width="83.28515625" customWidth="1"/>
    <col min="2" max="2" width="15.7109375" customWidth="1"/>
    <col min="3" max="3" width="13.140625" customWidth="1"/>
    <col min="4" max="4" width="14.5703125" customWidth="1"/>
  </cols>
  <sheetData>
    <row r="1" spans="1:7" ht="27" customHeight="1">
      <c r="A1" s="243" t="s">
        <v>1112</v>
      </c>
      <c r="B1" s="263"/>
      <c r="C1" s="240"/>
      <c r="D1" s="240"/>
    </row>
    <row r="2" spans="1:7" ht="71.25" customHeight="1">
      <c r="A2" s="253" t="s">
        <v>790</v>
      </c>
      <c r="B2" s="241"/>
      <c r="C2" s="252"/>
      <c r="D2" s="252"/>
      <c r="E2" s="65"/>
      <c r="F2" s="65"/>
      <c r="G2" s="65"/>
    </row>
    <row r="3" spans="1:7" ht="24" customHeight="1">
      <c r="A3" s="278"/>
      <c r="B3" s="278"/>
      <c r="C3" s="278"/>
      <c r="D3" s="278"/>
      <c r="E3" s="65"/>
      <c r="F3" s="65"/>
      <c r="G3" s="65"/>
    </row>
    <row r="4" spans="1:7" ht="22.5" customHeight="1">
      <c r="A4" s="4" t="s">
        <v>751</v>
      </c>
    </row>
    <row r="5" spans="1:7" ht="30">
      <c r="A5" s="238" t="s">
        <v>1113</v>
      </c>
      <c r="B5" s="70" t="s">
        <v>767</v>
      </c>
      <c r="C5" s="70" t="s">
        <v>17</v>
      </c>
      <c r="D5" s="116" t="s">
        <v>18</v>
      </c>
    </row>
    <row r="6" spans="1:7">
      <c r="A6" s="40" t="s">
        <v>144</v>
      </c>
      <c r="B6" s="40"/>
      <c r="C6" s="29"/>
      <c r="D6" s="29"/>
    </row>
    <row r="7" spans="1:7">
      <c r="A7" s="66" t="s">
        <v>145</v>
      </c>
      <c r="B7" s="40"/>
      <c r="C7" s="29"/>
      <c r="D7" s="29"/>
    </row>
    <row r="8" spans="1:7">
      <c r="A8" s="40" t="s">
        <v>146</v>
      </c>
      <c r="B8" s="40"/>
      <c r="C8" s="29"/>
      <c r="D8" s="29"/>
    </row>
    <row r="9" spans="1:7">
      <c r="A9" s="40" t="s">
        <v>147</v>
      </c>
      <c r="B9" s="40"/>
      <c r="C9" s="29"/>
      <c r="D9" s="29"/>
    </row>
    <row r="10" spans="1:7">
      <c r="A10" s="40" t="s">
        <v>148</v>
      </c>
      <c r="B10" s="40"/>
      <c r="C10" s="29"/>
      <c r="D10" s="29"/>
    </row>
    <row r="11" spans="1:7">
      <c r="A11" s="40" t="s">
        <v>149</v>
      </c>
      <c r="B11" s="40"/>
      <c r="C11" s="29"/>
      <c r="D11" s="29"/>
    </row>
    <row r="12" spans="1:7">
      <c r="A12" s="40" t="s">
        <v>150</v>
      </c>
      <c r="B12" s="40"/>
      <c r="C12" s="29"/>
      <c r="D12" s="29"/>
    </row>
    <row r="13" spans="1:7">
      <c r="A13" s="40" t="s">
        <v>151</v>
      </c>
      <c r="B13" s="40"/>
      <c r="C13" s="29"/>
      <c r="D13" s="29"/>
    </row>
    <row r="14" spans="1:7">
      <c r="A14" s="117" t="s">
        <v>762</v>
      </c>
      <c r="B14" s="102"/>
      <c r="C14" s="106"/>
      <c r="D14" s="106"/>
    </row>
    <row r="15" spans="1:7" ht="30">
      <c r="A15" s="67" t="s">
        <v>755</v>
      </c>
      <c r="B15" s="40"/>
      <c r="C15" s="29"/>
      <c r="D15" s="29"/>
    </row>
    <row r="16" spans="1:7" ht="30">
      <c r="A16" s="67" t="s">
        <v>756</v>
      </c>
      <c r="B16" s="40">
        <v>0</v>
      </c>
      <c r="C16" s="29">
        <v>76716469</v>
      </c>
      <c r="D16" s="29">
        <v>76716469</v>
      </c>
    </row>
    <row r="17" spans="1:4">
      <c r="A17" s="68" t="s">
        <v>757</v>
      </c>
      <c r="B17" s="40"/>
      <c r="C17" s="29"/>
      <c r="D17" s="29"/>
    </row>
    <row r="18" spans="1:4">
      <c r="A18" s="68" t="s">
        <v>758</v>
      </c>
      <c r="B18" s="40"/>
      <c r="C18" s="29"/>
      <c r="D18" s="29"/>
    </row>
    <row r="19" spans="1:4">
      <c r="A19" s="40" t="s">
        <v>760</v>
      </c>
      <c r="B19" s="40"/>
      <c r="C19" s="29"/>
      <c r="D19" s="29"/>
    </row>
    <row r="20" spans="1:4">
      <c r="A20" s="44" t="s">
        <v>759</v>
      </c>
      <c r="B20" s="40"/>
      <c r="C20" s="29"/>
      <c r="D20" s="29"/>
    </row>
    <row r="21" spans="1:4" ht="31.5">
      <c r="A21" s="69" t="s">
        <v>761</v>
      </c>
      <c r="B21" s="22"/>
      <c r="C21" s="29"/>
      <c r="D21" s="29"/>
    </row>
    <row r="22" spans="1:4" ht="15.75">
      <c r="A22" s="112" t="s">
        <v>637</v>
      </c>
      <c r="B22" s="113"/>
      <c r="C22" s="106"/>
      <c r="D22" s="106"/>
    </row>
    <row r="25" spans="1:4" ht="30">
      <c r="A25" s="42" t="s">
        <v>754</v>
      </c>
      <c r="B25" s="70" t="s">
        <v>767</v>
      </c>
      <c r="C25" s="70" t="s">
        <v>17</v>
      </c>
      <c r="D25" s="116" t="s">
        <v>18</v>
      </c>
    </row>
    <row r="26" spans="1:4">
      <c r="A26" s="40" t="s">
        <v>144</v>
      </c>
      <c r="B26" s="40"/>
      <c r="C26" s="29"/>
      <c r="D26" s="29"/>
    </row>
    <row r="27" spans="1:4">
      <c r="A27" s="66" t="s">
        <v>145</v>
      </c>
      <c r="B27" s="40"/>
      <c r="C27" s="29"/>
      <c r="D27" s="29"/>
    </row>
    <row r="28" spans="1:4">
      <c r="A28" s="40" t="s">
        <v>146</v>
      </c>
      <c r="B28" s="40"/>
      <c r="C28" s="29"/>
      <c r="D28" s="29"/>
    </row>
    <row r="29" spans="1:4">
      <c r="A29" s="40" t="s">
        <v>147</v>
      </c>
      <c r="B29" s="40"/>
      <c r="C29" s="29"/>
      <c r="D29" s="29"/>
    </row>
    <row r="30" spans="1:4">
      <c r="A30" s="40" t="s">
        <v>148</v>
      </c>
      <c r="B30" s="40"/>
      <c r="C30" s="29"/>
      <c r="D30" s="29"/>
    </row>
    <row r="31" spans="1:4">
      <c r="A31" s="40" t="s">
        <v>149</v>
      </c>
      <c r="B31" s="40"/>
      <c r="C31" s="29"/>
      <c r="D31" s="29"/>
    </row>
    <row r="32" spans="1:4">
      <c r="A32" s="40" t="s">
        <v>150</v>
      </c>
      <c r="B32" s="40"/>
      <c r="C32" s="29"/>
      <c r="D32" s="29"/>
    </row>
    <row r="33" spans="1:4">
      <c r="A33" s="40" t="s">
        <v>151</v>
      </c>
      <c r="B33" s="40"/>
      <c r="C33" s="29"/>
      <c r="D33" s="29"/>
    </row>
    <row r="34" spans="1:4">
      <c r="A34" s="117" t="s">
        <v>762</v>
      </c>
      <c r="B34" s="102"/>
      <c r="C34" s="106"/>
      <c r="D34" s="106"/>
    </row>
    <row r="35" spans="1:4" ht="30">
      <c r="A35" s="67" t="s">
        <v>755</v>
      </c>
      <c r="B35" s="40"/>
      <c r="C35" s="29"/>
      <c r="D35" s="29"/>
    </row>
    <row r="36" spans="1:4" ht="30">
      <c r="A36" s="67" t="s">
        <v>756</v>
      </c>
      <c r="B36" s="40"/>
      <c r="C36" s="29"/>
      <c r="D36" s="29"/>
    </row>
    <row r="37" spans="1:4">
      <c r="A37" s="68" t="s">
        <v>757</v>
      </c>
      <c r="B37" s="40"/>
      <c r="C37" s="29"/>
      <c r="D37" s="29"/>
    </row>
    <row r="38" spans="1:4">
      <c r="A38" s="68" t="s">
        <v>758</v>
      </c>
      <c r="B38" s="40"/>
      <c r="C38" s="29"/>
      <c r="D38" s="29"/>
    </row>
    <row r="39" spans="1:4">
      <c r="A39" s="40" t="s">
        <v>760</v>
      </c>
      <c r="B39" s="40"/>
      <c r="C39" s="29"/>
      <c r="D39" s="29"/>
    </row>
    <row r="40" spans="1:4">
      <c r="A40" s="44" t="s">
        <v>759</v>
      </c>
      <c r="B40" s="40"/>
      <c r="C40" s="29"/>
      <c r="D40" s="29"/>
    </row>
    <row r="41" spans="1:4" ht="31.5">
      <c r="A41" s="69" t="s">
        <v>761</v>
      </c>
      <c r="B41" s="22"/>
      <c r="C41" s="29"/>
      <c r="D41" s="29"/>
    </row>
    <row r="42" spans="1:4" ht="15.75">
      <c r="A42" s="112" t="s">
        <v>637</v>
      </c>
      <c r="B42" s="113"/>
      <c r="C42" s="106"/>
      <c r="D42" s="106"/>
    </row>
  </sheetData>
  <mergeCells count="3">
    <mergeCell ref="A1:D1"/>
    <mergeCell ref="A2:D2"/>
    <mergeCell ref="A3:D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 xml:space="preserve">&amp;C6/2021.(V.25.) önkormányzati rendelete 11. melléklete 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H69"/>
  <sheetViews>
    <sheetView view="pageLayout" zoomScaleNormal="100" workbookViewId="0">
      <selection activeCell="D4" sqref="D4:H4"/>
    </sheetView>
  </sheetViews>
  <sheetFormatPr defaultRowHeight="1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ht="22.5" customHeight="1">
      <c r="A1" s="243" t="s">
        <v>1112</v>
      </c>
      <c r="B1" s="244"/>
      <c r="C1" s="244"/>
      <c r="D1" s="244"/>
      <c r="E1" s="240"/>
      <c r="F1" s="240"/>
      <c r="G1" s="240"/>
      <c r="H1" s="240"/>
    </row>
    <row r="2" spans="1:8" ht="48.75" customHeight="1">
      <c r="A2" s="253" t="s">
        <v>791</v>
      </c>
      <c r="B2" s="244"/>
      <c r="C2" s="244"/>
      <c r="D2" s="279"/>
      <c r="E2" s="240"/>
      <c r="F2" s="240"/>
      <c r="G2" s="240"/>
      <c r="H2" s="240"/>
    </row>
    <row r="3" spans="1:8" ht="21" customHeight="1">
      <c r="A3" s="62"/>
      <c r="B3" s="63"/>
      <c r="C3" s="63"/>
    </row>
    <row r="4" spans="1:8">
      <c r="A4" s="4" t="s">
        <v>751</v>
      </c>
      <c r="D4" s="262"/>
      <c r="E4" s="262"/>
      <c r="F4" s="262"/>
      <c r="G4" s="262"/>
      <c r="H4" s="262"/>
    </row>
    <row r="5" spans="1:8" ht="51.75">
      <c r="A5" s="41" t="s">
        <v>724</v>
      </c>
      <c r="B5" s="3" t="s">
        <v>163</v>
      </c>
      <c r="C5" s="81" t="s">
        <v>0</v>
      </c>
      <c r="D5" s="81" t="s">
        <v>1</v>
      </c>
      <c r="E5" s="81" t="s">
        <v>116</v>
      </c>
      <c r="F5" s="81" t="s">
        <v>117</v>
      </c>
      <c r="G5" s="81" t="s">
        <v>118</v>
      </c>
      <c r="H5" s="81" t="s">
        <v>119</v>
      </c>
    </row>
    <row r="6" spans="1:8">
      <c r="A6" s="12" t="s">
        <v>513</v>
      </c>
      <c r="B6" s="5" t="s">
        <v>299</v>
      </c>
      <c r="C6" s="29"/>
      <c r="D6" s="29"/>
      <c r="E6" s="29"/>
      <c r="F6" s="29"/>
      <c r="G6" s="29"/>
      <c r="H6" s="29"/>
    </row>
    <row r="7" spans="1:8">
      <c r="A7" s="18" t="s">
        <v>300</v>
      </c>
      <c r="B7" s="18" t="s">
        <v>299</v>
      </c>
      <c r="C7" s="29"/>
      <c r="D7" s="29"/>
      <c r="E7" s="29"/>
      <c r="F7" s="29"/>
      <c r="G7" s="29"/>
      <c r="H7" s="29"/>
    </row>
    <row r="8" spans="1:8">
      <c r="A8" s="18" t="s">
        <v>301</v>
      </c>
      <c r="B8" s="18" t="s">
        <v>299</v>
      </c>
      <c r="C8" s="29"/>
      <c r="D8" s="29"/>
      <c r="E8" s="29"/>
      <c r="F8" s="29"/>
      <c r="G8" s="29"/>
      <c r="H8" s="29"/>
    </row>
    <row r="9" spans="1:8" ht="30">
      <c r="A9" s="12" t="s">
        <v>302</v>
      </c>
      <c r="B9" s="5" t="s">
        <v>303</v>
      </c>
      <c r="C9" s="29"/>
      <c r="D9" s="29"/>
      <c r="E9" s="29"/>
      <c r="F9" s="29"/>
      <c r="G9" s="29"/>
      <c r="H9" s="29"/>
    </row>
    <row r="10" spans="1:8">
      <c r="A10" s="12" t="s">
        <v>512</v>
      </c>
      <c r="B10" s="5" t="s">
        <v>304</v>
      </c>
      <c r="C10" s="29"/>
      <c r="D10" s="29"/>
      <c r="E10" s="29"/>
      <c r="F10" s="29"/>
      <c r="G10" s="29"/>
      <c r="H10" s="29"/>
    </row>
    <row r="11" spans="1:8">
      <c r="A11" s="18" t="s">
        <v>300</v>
      </c>
      <c r="B11" s="18" t="s">
        <v>304</v>
      </c>
      <c r="C11" s="29"/>
      <c r="D11" s="29"/>
      <c r="E11" s="29"/>
      <c r="F11" s="29"/>
      <c r="G11" s="29"/>
      <c r="H11" s="29"/>
    </row>
    <row r="12" spans="1:8">
      <c r="A12" s="18" t="s">
        <v>301</v>
      </c>
      <c r="B12" s="18" t="s">
        <v>305</v>
      </c>
      <c r="C12" s="29"/>
      <c r="D12" s="29"/>
      <c r="E12" s="29"/>
      <c r="F12" s="29"/>
      <c r="G12" s="29"/>
      <c r="H12" s="29"/>
    </row>
    <row r="13" spans="1:8">
      <c r="A13" s="11" t="s">
        <v>511</v>
      </c>
      <c r="B13" s="7" t="s">
        <v>306</v>
      </c>
      <c r="C13" s="29"/>
      <c r="D13" s="29"/>
      <c r="E13" s="29"/>
      <c r="F13" s="29"/>
      <c r="G13" s="29"/>
      <c r="H13" s="29"/>
    </row>
    <row r="14" spans="1:8">
      <c r="A14" s="20" t="s">
        <v>516</v>
      </c>
      <c r="B14" s="5" t="s">
        <v>307</v>
      </c>
      <c r="C14" s="29"/>
      <c r="D14" s="29"/>
      <c r="E14" s="29"/>
      <c r="F14" s="29"/>
      <c r="G14" s="29"/>
      <c r="H14" s="29"/>
    </row>
    <row r="15" spans="1:8">
      <c r="A15" s="18" t="s">
        <v>308</v>
      </c>
      <c r="B15" s="18" t="s">
        <v>307</v>
      </c>
      <c r="C15" s="29"/>
      <c r="D15" s="29"/>
      <c r="E15" s="29"/>
      <c r="F15" s="29"/>
      <c r="G15" s="29"/>
      <c r="H15" s="29"/>
    </row>
    <row r="16" spans="1:8">
      <c r="A16" s="18" t="s">
        <v>309</v>
      </c>
      <c r="B16" s="18" t="s">
        <v>307</v>
      </c>
      <c r="C16" s="29"/>
      <c r="D16" s="29"/>
      <c r="E16" s="29"/>
      <c r="F16" s="29"/>
      <c r="G16" s="29"/>
      <c r="H16" s="29"/>
    </row>
    <row r="17" spans="1:8">
      <c r="A17" s="20" t="s">
        <v>517</v>
      </c>
      <c r="B17" s="5" t="s">
        <v>310</v>
      </c>
      <c r="C17" s="29"/>
      <c r="D17" s="29"/>
      <c r="E17" s="29"/>
      <c r="F17" s="29"/>
      <c r="G17" s="29"/>
      <c r="H17" s="29"/>
    </row>
    <row r="18" spans="1:8">
      <c r="A18" s="18" t="s">
        <v>301</v>
      </c>
      <c r="B18" s="18" t="s">
        <v>310</v>
      </c>
      <c r="C18" s="29"/>
      <c r="D18" s="29"/>
      <c r="E18" s="29"/>
      <c r="F18" s="29"/>
      <c r="G18" s="29"/>
      <c r="H18" s="29"/>
    </row>
    <row r="19" spans="1:8">
      <c r="A19" s="13" t="s">
        <v>311</v>
      </c>
      <c r="B19" s="5" t="s">
        <v>312</v>
      </c>
      <c r="C19" s="29"/>
      <c r="D19" s="29"/>
      <c r="E19" s="29"/>
      <c r="F19" s="29"/>
      <c r="G19" s="29"/>
      <c r="H19" s="29"/>
    </row>
    <row r="20" spans="1:8">
      <c r="A20" s="13" t="s">
        <v>518</v>
      </c>
      <c r="B20" s="5" t="s">
        <v>313</v>
      </c>
      <c r="C20" s="29"/>
      <c r="D20" s="29"/>
      <c r="E20" s="29"/>
      <c r="F20" s="29"/>
      <c r="G20" s="29"/>
      <c r="H20" s="29"/>
    </row>
    <row r="21" spans="1:8">
      <c r="A21" s="18" t="s">
        <v>309</v>
      </c>
      <c r="B21" s="18" t="s">
        <v>313</v>
      </c>
      <c r="C21" s="29"/>
      <c r="D21" s="29"/>
      <c r="E21" s="29"/>
      <c r="F21" s="29"/>
      <c r="G21" s="29"/>
      <c r="H21" s="29"/>
    </row>
    <row r="22" spans="1:8">
      <c r="A22" s="18" t="s">
        <v>301</v>
      </c>
      <c r="B22" s="18" t="s">
        <v>313</v>
      </c>
      <c r="C22" s="29"/>
      <c r="D22" s="29"/>
      <c r="E22" s="29"/>
      <c r="F22" s="29"/>
      <c r="G22" s="29"/>
      <c r="H22" s="29"/>
    </row>
    <row r="23" spans="1:8">
      <c r="A23" s="21" t="s">
        <v>514</v>
      </c>
      <c r="B23" s="7" t="s">
        <v>314</v>
      </c>
      <c r="C23" s="29"/>
      <c r="D23" s="29"/>
      <c r="E23" s="29"/>
      <c r="F23" s="29"/>
      <c r="G23" s="29"/>
      <c r="H23" s="29"/>
    </row>
    <row r="24" spans="1:8">
      <c r="A24" s="20" t="s">
        <v>315</v>
      </c>
      <c r="B24" s="5" t="s">
        <v>316</v>
      </c>
      <c r="C24" s="29"/>
      <c r="D24" s="29"/>
      <c r="E24" s="29"/>
      <c r="F24" s="29"/>
      <c r="G24" s="29"/>
      <c r="H24" s="29"/>
    </row>
    <row r="25" spans="1:8">
      <c r="A25" s="20" t="s">
        <v>317</v>
      </c>
      <c r="B25" s="5" t="s">
        <v>318</v>
      </c>
      <c r="C25" s="29"/>
      <c r="D25" s="29"/>
      <c r="E25" s="29"/>
      <c r="F25" s="29"/>
      <c r="G25" s="29"/>
      <c r="H25" s="29"/>
    </row>
    <row r="26" spans="1:8">
      <c r="A26" s="20" t="s">
        <v>321</v>
      </c>
      <c r="B26" s="5" t="s">
        <v>322</v>
      </c>
      <c r="C26" s="29"/>
      <c r="D26" s="29"/>
      <c r="E26" s="29"/>
      <c r="F26" s="29"/>
      <c r="G26" s="29"/>
      <c r="H26" s="29"/>
    </row>
    <row r="27" spans="1:8">
      <c r="A27" s="20" t="s">
        <v>323</v>
      </c>
      <c r="B27" s="5" t="s">
        <v>324</v>
      </c>
      <c r="C27" s="29"/>
      <c r="D27" s="29"/>
      <c r="E27" s="29"/>
      <c r="F27" s="29"/>
      <c r="G27" s="29"/>
      <c r="H27" s="29"/>
    </row>
    <row r="28" spans="1:8">
      <c r="A28" s="20" t="s">
        <v>325</v>
      </c>
      <c r="B28" s="5" t="s">
        <v>326</v>
      </c>
      <c r="C28" s="29"/>
      <c r="D28" s="29"/>
      <c r="E28" s="29"/>
      <c r="F28" s="29"/>
      <c r="G28" s="29"/>
      <c r="H28" s="29"/>
    </row>
    <row r="29" spans="1:8">
      <c r="A29" s="118" t="s">
        <v>515</v>
      </c>
      <c r="B29" s="119" t="s">
        <v>327</v>
      </c>
      <c r="C29" s="85"/>
      <c r="D29" s="85"/>
      <c r="E29" s="85"/>
      <c r="F29" s="85"/>
      <c r="G29" s="85"/>
      <c r="H29" s="85"/>
    </row>
    <row r="30" spans="1:8">
      <c r="A30" s="20" t="s">
        <v>328</v>
      </c>
      <c r="B30" s="5" t="s">
        <v>329</v>
      </c>
      <c r="C30" s="29"/>
      <c r="D30" s="29"/>
      <c r="E30" s="29"/>
      <c r="F30" s="29"/>
      <c r="G30" s="29"/>
      <c r="H30" s="29"/>
    </row>
    <row r="31" spans="1:8">
      <c r="A31" s="12" t="s">
        <v>330</v>
      </c>
      <c r="B31" s="5" t="s">
        <v>331</v>
      </c>
      <c r="C31" s="29"/>
      <c r="D31" s="29"/>
      <c r="E31" s="29"/>
      <c r="F31" s="29"/>
      <c r="G31" s="29"/>
      <c r="H31" s="29"/>
    </row>
    <row r="32" spans="1:8">
      <c r="A32" s="20" t="s">
        <v>519</v>
      </c>
      <c r="B32" s="5" t="s">
        <v>332</v>
      </c>
      <c r="C32" s="29"/>
      <c r="D32" s="29"/>
      <c r="E32" s="29"/>
      <c r="F32" s="29"/>
      <c r="G32" s="29"/>
      <c r="H32" s="29"/>
    </row>
    <row r="33" spans="1:8">
      <c r="A33" s="18" t="s">
        <v>301</v>
      </c>
      <c r="B33" s="18" t="s">
        <v>332</v>
      </c>
      <c r="C33" s="29"/>
      <c r="D33" s="29"/>
      <c r="E33" s="29"/>
      <c r="F33" s="29"/>
      <c r="G33" s="29"/>
      <c r="H33" s="29"/>
    </row>
    <row r="34" spans="1:8">
      <c r="A34" s="20" t="s">
        <v>520</v>
      </c>
      <c r="B34" s="5" t="s">
        <v>333</v>
      </c>
      <c r="C34" s="29"/>
      <c r="D34" s="29"/>
      <c r="E34" s="29"/>
      <c r="F34" s="29"/>
      <c r="G34" s="29"/>
      <c r="H34" s="29"/>
    </row>
    <row r="35" spans="1:8">
      <c r="A35" s="18" t="s">
        <v>334</v>
      </c>
      <c r="B35" s="18" t="s">
        <v>333</v>
      </c>
      <c r="C35" s="29"/>
      <c r="D35" s="29"/>
      <c r="E35" s="29"/>
      <c r="F35" s="29"/>
      <c r="G35" s="29"/>
      <c r="H35" s="29"/>
    </row>
    <row r="36" spans="1:8">
      <c r="A36" s="18" t="s">
        <v>335</v>
      </c>
      <c r="B36" s="18" t="s">
        <v>333</v>
      </c>
      <c r="C36" s="29"/>
      <c r="D36" s="29"/>
      <c r="E36" s="29"/>
      <c r="F36" s="29"/>
      <c r="G36" s="29"/>
      <c r="H36" s="29"/>
    </row>
    <row r="37" spans="1:8">
      <c r="A37" s="18" t="s">
        <v>336</v>
      </c>
      <c r="B37" s="18" t="s">
        <v>333</v>
      </c>
      <c r="C37" s="29"/>
      <c r="D37" s="29"/>
      <c r="E37" s="29"/>
      <c r="F37" s="29"/>
      <c r="G37" s="29"/>
      <c r="H37" s="29"/>
    </row>
    <row r="38" spans="1:8">
      <c r="A38" s="18" t="s">
        <v>301</v>
      </c>
      <c r="B38" s="18" t="s">
        <v>333</v>
      </c>
      <c r="C38" s="29"/>
      <c r="D38" s="29"/>
      <c r="E38" s="29"/>
      <c r="F38" s="29"/>
      <c r="G38" s="29"/>
      <c r="H38" s="29"/>
    </row>
    <row r="39" spans="1:8">
      <c r="A39" s="118" t="s">
        <v>521</v>
      </c>
      <c r="B39" s="119" t="s">
        <v>337</v>
      </c>
      <c r="C39" s="85"/>
      <c r="D39" s="85"/>
      <c r="E39" s="85"/>
      <c r="F39" s="85"/>
      <c r="G39" s="85"/>
      <c r="H39" s="85"/>
    </row>
    <row r="42" spans="1:8" ht="51.75">
      <c r="A42" s="41" t="s">
        <v>724</v>
      </c>
      <c r="B42" s="3" t="s">
        <v>163</v>
      </c>
      <c r="C42" s="81" t="s">
        <v>0</v>
      </c>
      <c r="D42" s="81" t="s">
        <v>1</v>
      </c>
      <c r="E42" s="81" t="s">
        <v>116</v>
      </c>
      <c r="F42" s="81" t="s">
        <v>117</v>
      </c>
      <c r="G42" s="81" t="s">
        <v>118</v>
      </c>
      <c r="H42" s="81" t="s">
        <v>119</v>
      </c>
    </row>
    <row r="43" spans="1:8">
      <c r="A43" s="20" t="s">
        <v>585</v>
      </c>
      <c r="B43" s="5" t="s">
        <v>425</v>
      </c>
      <c r="C43" s="29"/>
      <c r="D43" s="29"/>
      <c r="E43" s="29"/>
      <c r="F43" s="29"/>
      <c r="G43" s="29"/>
      <c r="H43" s="29"/>
    </row>
    <row r="44" spans="1:8">
      <c r="A44" s="48" t="s">
        <v>300</v>
      </c>
      <c r="B44" s="48" t="s">
        <v>425</v>
      </c>
      <c r="C44" s="29"/>
      <c r="D44" s="29"/>
      <c r="E44" s="29"/>
      <c r="F44" s="29"/>
      <c r="G44" s="29"/>
      <c r="H44" s="29"/>
    </row>
    <row r="45" spans="1:8" ht="30">
      <c r="A45" s="12" t="s">
        <v>426</v>
      </c>
      <c r="B45" s="5" t="s">
        <v>427</v>
      </c>
      <c r="C45" s="29"/>
      <c r="D45" s="29"/>
      <c r="E45" s="29"/>
      <c r="F45" s="29"/>
      <c r="G45" s="29"/>
      <c r="H45" s="29"/>
    </row>
    <row r="46" spans="1:8">
      <c r="A46" s="20" t="s">
        <v>634</v>
      </c>
      <c r="B46" s="5" t="s">
        <v>428</v>
      </c>
      <c r="C46" s="29"/>
      <c r="D46" s="29"/>
      <c r="E46" s="29"/>
      <c r="F46" s="29"/>
      <c r="G46" s="29"/>
      <c r="H46" s="29"/>
    </row>
    <row r="47" spans="1:8">
      <c r="A47" s="48" t="s">
        <v>300</v>
      </c>
      <c r="B47" s="48" t="s">
        <v>428</v>
      </c>
      <c r="C47" s="29"/>
      <c r="D47" s="29"/>
      <c r="E47" s="29"/>
      <c r="F47" s="29"/>
      <c r="G47" s="29"/>
      <c r="H47" s="29"/>
    </row>
    <row r="48" spans="1:8">
      <c r="A48" s="11" t="s">
        <v>605</v>
      </c>
      <c r="B48" s="7" t="s">
        <v>429</v>
      </c>
      <c r="C48" s="29"/>
      <c r="D48" s="29"/>
      <c r="E48" s="29"/>
      <c r="F48" s="29"/>
      <c r="G48" s="29"/>
      <c r="H48" s="29"/>
    </row>
    <row r="49" spans="1:8">
      <c r="A49" s="12" t="s">
        <v>635</v>
      </c>
      <c r="B49" s="5" t="s">
        <v>430</v>
      </c>
      <c r="C49" s="29"/>
      <c r="D49" s="29"/>
      <c r="E49" s="29"/>
      <c r="F49" s="29"/>
      <c r="G49" s="29"/>
      <c r="H49" s="29"/>
    </row>
    <row r="50" spans="1:8">
      <c r="A50" s="48" t="s">
        <v>308</v>
      </c>
      <c r="B50" s="48" t="s">
        <v>430</v>
      </c>
      <c r="C50" s="29"/>
      <c r="D50" s="29"/>
      <c r="E50" s="29"/>
      <c r="F50" s="29"/>
      <c r="G50" s="29"/>
      <c r="H50" s="29"/>
    </row>
    <row r="51" spans="1:8">
      <c r="A51" s="20" t="s">
        <v>431</v>
      </c>
      <c r="B51" s="5" t="s">
        <v>432</v>
      </c>
      <c r="C51" s="29"/>
      <c r="D51" s="29"/>
      <c r="E51" s="29"/>
      <c r="F51" s="29"/>
      <c r="G51" s="29"/>
      <c r="H51" s="29"/>
    </row>
    <row r="52" spans="1:8">
      <c r="A52" s="13" t="s">
        <v>636</v>
      </c>
      <c r="B52" s="5" t="s">
        <v>433</v>
      </c>
      <c r="C52" s="29"/>
      <c r="D52" s="29"/>
      <c r="E52" s="29"/>
      <c r="F52" s="29"/>
      <c r="G52" s="29"/>
      <c r="H52" s="29"/>
    </row>
    <row r="53" spans="1:8">
      <c r="A53" s="48" t="s">
        <v>309</v>
      </c>
      <c r="B53" s="48" t="s">
        <v>433</v>
      </c>
      <c r="C53" s="29"/>
      <c r="D53" s="29"/>
      <c r="E53" s="29"/>
      <c r="F53" s="29"/>
      <c r="G53" s="29"/>
      <c r="H53" s="29"/>
    </row>
    <row r="54" spans="1:8">
      <c r="A54" s="20" t="s">
        <v>434</v>
      </c>
      <c r="B54" s="5" t="s">
        <v>435</v>
      </c>
      <c r="C54" s="29"/>
      <c r="D54" s="29"/>
      <c r="E54" s="29"/>
      <c r="F54" s="29"/>
      <c r="G54" s="29"/>
      <c r="H54" s="29"/>
    </row>
    <row r="55" spans="1:8">
      <c r="A55" s="21" t="s">
        <v>606</v>
      </c>
      <c r="B55" s="7" t="s">
        <v>436</v>
      </c>
      <c r="C55" s="29"/>
      <c r="D55" s="29"/>
      <c r="E55" s="29"/>
      <c r="F55" s="29"/>
      <c r="G55" s="29"/>
      <c r="H55" s="29"/>
    </row>
    <row r="56" spans="1:8">
      <c r="A56" s="21" t="s">
        <v>440</v>
      </c>
      <c r="B56" s="7" t="s">
        <v>441</v>
      </c>
      <c r="C56" s="29"/>
      <c r="D56" s="29"/>
      <c r="E56" s="29"/>
      <c r="F56" s="29"/>
      <c r="G56" s="29"/>
      <c r="H56" s="29"/>
    </row>
    <row r="57" spans="1:8">
      <c r="A57" s="21" t="s">
        <v>442</v>
      </c>
      <c r="B57" s="7" t="s">
        <v>443</v>
      </c>
      <c r="C57" s="29"/>
      <c r="D57" s="29"/>
      <c r="E57" s="29"/>
      <c r="F57" s="29"/>
      <c r="G57" s="29"/>
      <c r="H57" s="29"/>
    </row>
    <row r="58" spans="1:8">
      <c r="A58" s="21" t="s">
        <v>446</v>
      </c>
      <c r="B58" s="7" t="s">
        <v>447</v>
      </c>
      <c r="C58" s="29"/>
      <c r="D58" s="29"/>
      <c r="E58" s="29"/>
      <c r="F58" s="29"/>
      <c r="G58" s="29"/>
      <c r="H58" s="29"/>
    </row>
    <row r="59" spans="1:8">
      <c r="A59" s="11" t="s">
        <v>750</v>
      </c>
      <c r="B59" s="7" t="s">
        <v>448</v>
      </c>
      <c r="C59" s="29"/>
      <c r="D59" s="29"/>
      <c r="E59" s="29"/>
      <c r="F59" s="29"/>
      <c r="G59" s="29"/>
      <c r="H59" s="29"/>
    </row>
    <row r="60" spans="1:8">
      <c r="A60" s="15" t="s">
        <v>449</v>
      </c>
      <c r="B60" s="7" t="s">
        <v>448</v>
      </c>
      <c r="C60" s="29"/>
      <c r="D60" s="29"/>
      <c r="E60" s="29"/>
      <c r="F60" s="29"/>
      <c r="G60" s="29"/>
      <c r="H60" s="29"/>
    </row>
    <row r="61" spans="1:8">
      <c r="A61" s="120" t="s">
        <v>608</v>
      </c>
      <c r="B61" s="121" t="s">
        <v>450</v>
      </c>
      <c r="C61" s="111"/>
      <c r="D61" s="111"/>
      <c r="E61" s="111"/>
      <c r="F61" s="111"/>
      <c r="G61" s="111"/>
      <c r="H61" s="111"/>
    </row>
    <row r="62" spans="1:8">
      <c r="A62" s="12" t="s">
        <v>451</v>
      </c>
      <c r="B62" s="5" t="s">
        <v>452</v>
      </c>
      <c r="C62" s="29"/>
      <c r="D62" s="29"/>
      <c r="E62" s="29"/>
      <c r="F62" s="29"/>
      <c r="G62" s="29"/>
      <c r="H62" s="29"/>
    </row>
    <row r="63" spans="1:8">
      <c r="A63" s="13" t="s">
        <v>453</v>
      </c>
      <c r="B63" s="5" t="s">
        <v>454</v>
      </c>
      <c r="C63" s="29"/>
      <c r="D63" s="29"/>
      <c r="E63" s="29"/>
      <c r="F63" s="29"/>
      <c r="G63" s="29"/>
      <c r="H63" s="29"/>
    </row>
    <row r="64" spans="1:8">
      <c r="A64" s="20" t="s">
        <v>455</v>
      </c>
      <c r="B64" s="5" t="s">
        <v>456</v>
      </c>
      <c r="C64" s="29"/>
      <c r="D64" s="29"/>
      <c r="E64" s="29"/>
      <c r="F64" s="29"/>
      <c r="G64" s="29"/>
      <c r="H64" s="29"/>
    </row>
    <row r="65" spans="1:8">
      <c r="A65" s="20" t="s">
        <v>590</v>
      </c>
      <c r="B65" s="5" t="s">
        <v>457</v>
      </c>
      <c r="C65" s="29"/>
      <c r="D65" s="29"/>
      <c r="E65" s="29"/>
      <c r="F65" s="29"/>
      <c r="G65" s="29"/>
      <c r="H65" s="29"/>
    </row>
    <row r="66" spans="1:8">
      <c r="A66" s="48" t="s">
        <v>334</v>
      </c>
      <c r="B66" s="48" t="s">
        <v>457</v>
      </c>
      <c r="C66" s="29"/>
      <c r="D66" s="29"/>
      <c r="E66" s="29"/>
      <c r="F66" s="29"/>
      <c r="G66" s="29"/>
      <c r="H66" s="29"/>
    </row>
    <row r="67" spans="1:8">
      <c r="A67" s="48" t="s">
        <v>335</v>
      </c>
      <c r="B67" s="48" t="s">
        <v>457</v>
      </c>
      <c r="C67" s="29"/>
      <c r="D67" s="29"/>
      <c r="E67" s="29"/>
      <c r="F67" s="29"/>
      <c r="G67" s="29"/>
      <c r="H67" s="29"/>
    </row>
    <row r="68" spans="1:8">
      <c r="A68" s="49" t="s">
        <v>336</v>
      </c>
      <c r="B68" s="49" t="s">
        <v>457</v>
      </c>
      <c r="C68" s="29"/>
      <c r="D68" s="29"/>
      <c r="E68" s="29"/>
      <c r="F68" s="29"/>
      <c r="G68" s="29"/>
      <c r="H68" s="29"/>
    </row>
    <row r="69" spans="1:8">
      <c r="A69" s="122" t="s">
        <v>609</v>
      </c>
      <c r="B69" s="121" t="s">
        <v>458</v>
      </c>
      <c r="C69" s="111"/>
      <c r="D69" s="111"/>
      <c r="E69" s="111"/>
      <c r="F69" s="111"/>
      <c r="G69" s="111"/>
      <c r="H69" s="111"/>
    </row>
  </sheetData>
  <mergeCells count="3">
    <mergeCell ref="A1:H1"/>
    <mergeCell ref="A2:H2"/>
    <mergeCell ref="D4:H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  <headerFooter>
    <oddHeader xml:space="preserve">&amp;C6/2021.(V.25.) önkormányzati rendelete 12. melléklete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18"/>
  <sheetViews>
    <sheetView view="pageLayout" zoomScaleNormal="100" workbookViewId="0">
      <selection activeCell="A2" sqref="A2:E2"/>
    </sheetView>
  </sheetViews>
  <sheetFormatPr defaultRowHeight="15"/>
  <cols>
    <col min="1" max="1" width="69.28515625" customWidth="1"/>
    <col min="2" max="2" width="14.5703125" customWidth="1"/>
    <col min="3" max="3" width="16" customWidth="1"/>
    <col min="4" max="4" width="13.28515625" customWidth="1"/>
    <col min="5" max="5" width="14.42578125" customWidth="1"/>
  </cols>
  <sheetData>
    <row r="1" spans="1:5" ht="23.25" customHeight="1">
      <c r="A1" s="243" t="s">
        <v>1106</v>
      </c>
      <c r="B1" s="244"/>
      <c r="C1" s="244"/>
      <c r="D1" s="244"/>
      <c r="E1" s="244"/>
    </row>
    <row r="2" spans="1:5" ht="25.5" customHeight="1">
      <c r="A2" s="284" t="s">
        <v>792</v>
      </c>
      <c r="B2" s="244"/>
      <c r="C2" s="244"/>
      <c r="D2" s="244"/>
      <c r="E2" s="244"/>
    </row>
    <row r="3" spans="1:5" ht="21.75" customHeight="1">
      <c r="A3" s="72"/>
      <c r="B3" s="63"/>
      <c r="C3" s="63"/>
      <c r="D3" s="63"/>
      <c r="E3" s="63"/>
    </row>
    <row r="4" spans="1:5" ht="20.25" customHeight="1">
      <c r="A4" s="4" t="s">
        <v>751</v>
      </c>
      <c r="B4" s="262"/>
      <c r="C4" s="262"/>
      <c r="D4" s="262"/>
      <c r="E4" s="262"/>
    </row>
    <row r="5" spans="1:5">
      <c r="A5" s="280" t="s">
        <v>724</v>
      </c>
      <c r="B5" s="247" t="s">
        <v>163</v>
      </c>
      <c r="C5" s="281" t="s">
        <v>765</v>
      </c>
      <c r="D5" s="282"/>
      <c r="E5" s="283"/>
    </row>
    <row r="6" spans="1:5" ht="30.75" customHeight="1">
      <c r="A6" s="273"/>
      <c r="B6" s="248"/>
      <c r="C6" s="71" t="s">
        <v>767</v>
      </c>
      <c r="D6" s="81" t="s">
        <v>17</v>
      </c>
      <c r="E6" s="71" t="s">
        <v>18</v>
      </c>
    </row>
    <row r="7" spans="1:5" ht="30">
      <c r="A7" s="67" t="s">
        <v>763</v>
      </c>
      <c r="B7" s="5" t="s">
        <v>320</v>
      </c>
      <c r="C7" s="166"/>
      <c r="D7" s="166"/>
      <c r="E7" s="166"/>
    </row>
    <row r="8" spans="1:5" ht="30">
      <c r="A8" s="67" t="s">
        <v>764</v>
      </c>
      <c r="B8" s="5" t="s">
        <v>320</v>
      </c>
      <c r="C8" s="166"/>
      <c r="D8" s="166"/>
      <c r="E8" s="166"/>
    </row>
    <row r="9" spans="1:5" ht="18.75" customHeight="1">
      <c r="A9" s="41" t="s">
        <v>766</v>
      </c>
      <c r="B9" s="41"/>
      <c r="C9" s="166">
        <f>SUM(C7:C8)</f>
        <v>0</v>
      </c>
      <c r="D9" s="166">
        <f>SUM(D7:D8)</f>
        <v>0</v>
      </c>
      <c r="E9" s="166">
        <f>SUM(E7:E8)</f>
        <v>0</v>
      </c>
    </row>
    <row r="14" spans="1:5">
      <c r="A14" s="280" t="s">
        <v>724</v>
      </c>
      <c r="B14" s="247" t="s">
        <v>163</v>
      </c>
      <c r="C14" s="281" t="s">
        <v>753</v>
      </c>
      <c r="D14" s="282"/>
      <c r="E14" s="283"/>
    </row>
    <row r="15" spans="1:5" ht="26.25">
      <c r="A15" s="273"/>
      <c r="B15" s="248"/>
      <c r="C15" s="71" t="s">
        <v>767</v>
      </c>
      <c r="D15" s="81" t="s">
        <v>17</v>
      </c>
      <c r="E15" s="71" t="s">
        <v>18</v>
      </c>
    </row>
    <row r="16" spans="1:5" ht="30">
      <c r="A16" s="67" t="s">
        <v>763</v>
      </c>
      <c r="B16" s="5" t="s">
        <v>320</v>
      </c>
      <c r="C16" s="171"/>
      <c r="D16" s="171"/>
      <c r="E16" s="171"/>
    </row>
    <row r="17" spans="1:5" ht="30">
      <c r="A17" s="67" t="s">
        <v>764</v>
      </c>
      <c r="B17" s="5" t="s">
        <v>320</v>
      </c>
      <c r="C17" s="171">
        <v>0</v>
      </c>
      <c r="D17" s="171">
        <v>0</v>
      </c>
      <c r="E17" s="171">
        <v>0</v>
      </c>
    </row>
    <row r="18" spans="1:5" ht="21" customHeight="1">
      <c r="A18" s="41" t="s">
        <v>766</v>
      </c>
      <c r="B18" s="41"/>
      <c r="C18" s="175">
        <f>SUM(C16:C17)</f>
        <v>0</v>
      </c>
      <c r="D18" s="175">
        <f>SUM(D16:D17)</f>
        <v>0</v>
      </c>
      <c r="E18" s="175">
        <f>SUM(E16:E17)</f>
        <v>0</v>
      </c>
    </row>
  </sheetData>
  <mergeCells count="9">
    <mergeCell ref="A14:A15"/>
    <mergeCell ref="B14:B15"/>
    <mergeCell ref="C14:E14"/>
    <mergeCell ref="A1:E1"/>
    <mergeCell ref="A2:E2"/>
    <mergeCell ref="A5:A6"/>
    <mergeCell ref="B5:B6"/>
    <mergeCell ref="C5:E5"/>
    <mergeCell ref="B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 xml:space="preserve">&amp;C6/2021.(V.25.) önkormányzati rendelete 13. melléklete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39"/>
  <sheetViews>
    <sheetView view="pageLayout" zoomScaleNormal="100" workbookViewId="0">
      <selection activeCell="A21" sqref="A21"/>
    </sheetView>
  </sheetViews>
  <sheetFormatPr defaultRowHeight="1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 ht="28.5" customHeight="1">
      <c r="A1" s="243" t="s">
        <v>1106</v>
      </c>
      <c r="B1" s="263"/>
      <c r="C1" s="263"/>
      <c r="D1" s="240"/>
      <c r="E1" s="240"/>
    </row>
    <row r="2" spans="1:5" ht="27" customHeight="1">
      <c r="A2" s="253" t="s">
        <v>793</v>
      </c>
      <c r="B2" s="241"/>
      <c r="C2" s="241"/>
      <c r="D2" s="240"/>
      <c r="E2" s="240"/>
    </row>
    <row r="3" spans="1:5" ht="18.75" customHeight="1">
      <c r="A3" s="285"/>
      <c r="B3" s="285"/>
      <c r="C3" s="285"/>
      <c r="D3" s="285"/>
      <c r="E3" s="285"/>
    </row>
    <row r="4" spans="1:5" ht="23.25" customHeight="1">
      <c r="A4" s="4" t="s">
        <v>751</v>
      </c>
    </row>
    <row r="5" spans="1:5" ht="26.25">
      <c r="A5" s="41" t="s">
        <v>724</v>
      </c>
      <c r="B5" s="3" t="s">
        <v>163</v>
      </c>
      <c r="C5" s="71" t="s">
        <v>767</v>
      </c>
      <c r="D5" s="81" t="s">
        <v>17</v>
      </c>
      <c r="E5" s="71" t="s">
        <v>18</v>
      </c>
    </row>
    <row r="6" spans="1:5">
      <c r="A6" s="140" t="s">
        <v>773</v>
      </c>
      <c r="B6" s="7" t="s">
        <v>240</v>
      </c>
      <c r="C6" s="159"/>
      <c r="D6" s="189"/>
      <c r="E6" s="159"/>
    </row>
    <row r="7" spans="1:5">
      <c r="A7" s="12" t="s">
        <v>470</v>
      </c>
      <c r="B7" s="6" t="s">
        <v>242</v>
      </c>
      <c r="C7" s="166"/>
      <c r="D7" s="166"/>
      <c r="E7" s="166"/>
    </row>
    <row r="8" spans="1:5">
      <c r="A8" s="12" t="s">
        <v>471</v>
      </c>
      <c r="B8" s="6" t="s">
        <v>242</v>
      </c>
      <c r="C8" s="166"/>
      <c r="D8" s="166"/>
      <c r="E8" s="166"/>
    </row>
    <row r="9" spans="1:5">
      <c r="A9" s="12" t="s">
        <v>472</v>
      </c>
      <c r="B9" s="6" t="s">
        <v>242</v>
      </c>
      <c r="C9" s="166"/>
      <c r="D9" s="166"/>
      <c r="E9" s="166"/>
    </row>
    <row r="10" spans="1:5">
      <c r="A10" s="12" t="s">
        <v>473</v>
      </c>
      <c r="B10" s="6" t="s">
        <v>242</v>
      </c>
      <c r="C10" s="166"/>
      <c r="D10" s="166"/>
      <c r="E10" s="166"/>
    </row>
    <row r="11" spans="1:5">
      <c r="A11" s="13" t="s">
        <v>474</v>
      </c>
      <c r="B11" s="6" t="s">
        <v>242</v>
      </c>
      <c r="C11" s="166"/>
      <c r="D11" s="166"/>
      <c r="E11" s="166"/>
    </row>
    <row r="12" spans="1:5">
      <c r="A12" s="13" t="s">
        <v>475</v>
      </c>
      <c r="B12" s="6" t="s">
        <v>242</v>
      </c>
      <c r="C12" s="166"/>
      <c r="D12" s="166"/>
      <c r="E12" s="166"/>
    </row>
    <row r="13" spans="1:5">
      <c r="A13" s="15" t="s">
        <v>5</v>
      </c>
      <c r="B13" s="14" t="s">
        <v>242</v>
      </c>
      <c r="C13" s="166">
        <f>SUM(C7:C12)</f>
        <v>0</v>
      </c>
      <c r="D13" s="166">
        <f>SUM(D7:D12)</f>
        <v>0</v>
      </c>
      <c r="E13" s="166">
        <f>SUM(E7:E12)</f>
        <v>0</v>
      </c>
    </row>
    <row r="14" spans="1:5">
      <c r="A14" s="12" t="s">
        <v>476</v>
      </c>
      <c r="B14" s="6" t="s">
        <v>243</v>
      </c>
      <c r="C14" s="166"/>
      <c r="D14" s="166"/>
      <c r="E14" s="166"/>
    </row>
    <row r="15" spans="1:5">
      <c r="A15" s="16" t="s">
        <v>4</v>
      </c>
      <c r="B15" s="14" t="s">
        <v>243</v>
      </c>
      <c r="C15" s="166">
        <f>SUM(C14)</f>
        <v>0</v>
      </c>
      <c r="D15" s="166">
        <f>SUM(D14)</f>
        <v>0</v>
      </c>
      <c r="E15" s="166">
        <f>SUM(E14)</f>
        <v>0</v>
      </c>
    </row>
    <row r="16" spans="1:5">
      <c r="A16" s="12" t="s">
        <v>477</v>
      </c>
      <c r="B16" s="6" t="s">
        <v>244</v>
      </c>
      <c r="C16" s="166"/>
      <c r="D16" s="166"/>
      <c r="E16" s="166"/>
    </row>
    <row r="17" spans="1:5">
      <c r="A17" s="12" t="s">
        <v>478</v>
      </c>
      <c r="B17" s="6" t="s">
        <v>244</v>
      </c>
      <c r="C17" s="166"/>
      <c r="D17" s="166"/>
      <c r="E17" s="166"/>
    </row>
    <row r="18" spans="1:5">
      <c r="A18" s="13" t="s">
        <v>479</v>
      </c>
      <c r="B18" s="6" t="s">
        <v>244</v>
      </c>
      <c r="C18" s="166"/>
      <c r="D18" s="166"/>
      <c r="E18" s="166"/>
    </row>
    <row r="19" spans="1:5">
      <c r="A19" s="13" t="s">
        <v>480</v>
      </c>
      <c r="B19" s="6" t="s">
        <v>244</v>
      </c>
      <c r="C19" s="166"/>
      <c r="D19" s="166"/>
      <c r="E19" s="166"/>
    </row>
    <row r="20" spans="1:5">
      <c r="A20" s="13" t="s">
        <v>481</v>
      </c>
      <c r="B20" s="6" t="s">
        <v>244</v>
      </c>
      <c r="C20" s="166"/>
      <c r="D20" s="166"/>
      <c r="E20" s="166"/>
    </row>
    <row r="21" spans="1:5" ht="30">
      <c r="A21" s="17" t="s">
        <v>482</v>
      </c>
      <c r="B21" s="6" t="s">
        <v>244</v>
      </c>
      <c r="C21" s="166"/>
      <c r="D21" s="166"/>
      <c r="E21" s="166"/>
    </row>
    <row r="22" spans="1:5">
      <c r="A22" s="11" t="s">
        <v>3</v>
      </c>
      <c r="B22" s="14" t="s">
        <v>244</v>
      </c>
      <c r="C22" s="166">
        <f>SUM(C16:C21)</f>
        <v>0</v>
      </c>
      <c r="D22" s="166">
        <f>SUM(D16:D21)</f>
        <v>0</v>
      </c>
      <c r="E22" s="166">
        <f>SUM(E16:E21)</f>
        <v>0</v>
      </c>
    </row>
    <row r="23" spans="1:5">
      <c r="A23" s="12" t="s">
        <v>483</v>
      </c>
      <c r="B23" s="6" t="s">
        <v>245</v>
      </c>
      <c r="C23" s="166"/>
      <c r="D23" s="166"/>
      <c r="E23" s="166"/>
    </row>
    <row r="24" spans="1:5">
      <c r="A24" s="12" t="s">
        <v>484</v>
      </c>
      <c r="B24" s="6" t="s">
        <v>245</v>
      </c>
      <c r="C24" s="166">
        <v>0</v>
      </c>
      <c r="D24" s="166">
        <v>0</v>
      </c>
      <c r="E24" s="166">
        <v>0</v>
      </c>
    </row>
    <row r="25" spans="1:5">
      <c r="A25" s="11" t="s">
        <v>2</v>
      </c>
      <c r="B25" s="8" t="s">
        <v>245</v>
      </c>
      <c r="C25" s="166">
        <f>SUM(C23:C24)</f>
        <v>0</v>
      </c>
      <c r="D25" s="166">
        <f>SUM(D23:D24)</f>
        <v>0</v>
      </c>
      <c r="E25" s="166">
        <f>SUM(E23:E24)</f>
        <v>0</v>
      </c>
    </row>
    <row r="26" spans="1:5">
      <c r="A26" s="12" t="s">
        <v>485</v>
      </c>
      <c r="B26" s="6" t="s">
        <v>246</v>
      </c>
      <c r="C26" s="166"/>
      <c r="D26" s="166"/>
      <c r="E26" s="166"/>
    </row>
    <row r="27" spans="1:5">
      <c r="A27" s="12" t="s">
        <v>486</v>
      </c>
      <c r="B27" s="6" t="s">
        <v>246</v>
      </c>
      <c r="C27" s="166"/>
      <c r="D27" s="166"/>
      <c r="E27" s="166"/>
    </row>
    <row r="28" spans="1:5">
      <c r="A28" s="13" t="s">
        <v>794</v>
      </c>
      <c r="B28" s="6" t="s">
        <v>246</v>
      </c>
      <c r="C28" s="166"/>
      <c r="D28" s="166"/>
      <c r="E28" s="166">
        <v>2500000</v>
      </c>
    </row>
    <row r="29" spans="1:5">
      <c r="A29" s="13" t="s">
        <v>487</v>
      </c>
      <c r="B29" s="6" t="s">
        <v>246</v>
      </c>
      <c r="C29" s="166"/>
      <c r="D29" s="166"/>
      <c r="E29" s="166"/>
    </row>
    <row r="30" spans="1:5">
      <c r="A30" s="13" t="s">
        <v>488</v>
      </c>
      <c r="B30" s="6" t="s">
        <v>246</v>
      </c>
      <c r="C30" s="166"/>
      <c r="D30" s="166"/>
      <c r="E30" s="166">
        <v>100000</v>
      </c>
    </row>
    <row r="31" spans="1:5">
      <c r="A31" s="13" t="s">
        <v>489</v>
      </c>
      <c r="B31" s="6" t="s">
        <v>246</v>
      </c>
      <c r="C31" s="166"/>
      <c r="D31" s="166"/>
      <c r="E31" s="166"/>
    </row>
    <row r="32" spans="1:5">
      <c r="A32" s="13" t="s">
        <v>778</v>
      </c>
      <c r="B32" s="6" t="s">
        <v>246</v>
      </c>
      <c r="C32" s="166"/>
      <c r="D32" s="166"/>
      <c r="E32" s="166"/>
    </row>
    <row r="33" spans="1:5">
      <c r="A33" s="13" t="s">
        <v>490</v>
      </c>
      <c r="B33" s="6" t="s">
        <v>246</v>
      </c>
      <c r="C33" s="166"/>
      <c r="D33" s="166"/>
      <c r="E33" s="166"/>
    </row>
    <row r="34" spans="1:5">
      <c r="A34" s="13" t="s">
        <v>491</v>
      </c>
      <c r="B34" s="6" t="s">
        <v>246</v>
      </c>
      <c r="C34" s="166"/>
      <c r="D34" s="166"/>
      <c r="E34" s="166"/>
    </row>
    <row r="35" spans="1:5">
      <c r="A35" s="13" t="s">
        <v>492</v>
      </c>
      <c r="B35" s="6" t="s">
        <v>246</v>
      </c>
      <c r="C35" s="166"/>
      <c r="D35" s="166"/>
      <c r="E35" s="166"/>
    </row>
    <row r="36" spans="1:5" ht="30">
      <c r="A36" s="13" t="s">
        <v>493</v>
      </c>
      <c r="B36" s="6" t="s">
        <v>246</v>
      </c>
      <c r="C36" s="166"/>
      <c r="D36" s="166"/>
      <c r="E36" s="166"/>
    </row>
    <row r="37" spans="1:5" ht="30">
      <c r="A37" s="13" t="s">
        <v>494</v>
      </c>
      <c r="B37" s="6" t="s">
        <v>246</v>
      </c>
      <c r="C37" s="166"/>
      <c r="D37" s="166"/>
      <c r="E37" s="166">
        <v>100000</v>
      </c>
    </row>
    <row r="38" spans="1:5">
      <c r="A38" s="11" t="s">
        <v>495</v>
      </c>
      <c r="B38" s="14" t="s">
        <v>246</v>
      </c>
      <c r="C38" s="166">
        <v>3200000</v>
      </c>
      <c r="D38" s="166">
        <v>2700000</v>
      </c>
      <c r="E38" s="166">
        <v>2700000</v>
      </c>
    </row>
    <row r="39" spans="1:5" ht="15.75">
      <c r="A39" s="123" t="s">
        <v>496</v>
      </c>
      <c r="B39" s="124" t="s">
        <v>247</v>
      </c>
      <c r="C39" s="170">
        <f>SUM(C38,C25,C22,C15,C13,C6)</f>
        <v>3200000</v>
      </c>
      <c r="D39" s="170">
        <f>SUM(D38,D25,D22,D15,D13,D6)</f>
        <v>2700000</v>
      </c>
      <c r="E39" s="170">
        <f>SUM(E38,E25,E22,E15,E13,E6)</f>
        <v>2700000</v>
      </c>
    </row>
  </sheetData>
  <mergeCells count="3">
    <mergeCell ref="A1:E1"/>
    <mergeCell ref="A2:E2"/>
    <mergeCell ref="A3:E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  <headerFooter>
    <oddHeader xml:space="preserve">&amp;C6/2021.(V.25.) önkormányzati rendelete 14. melléklete 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115"/>
  <sheetViews>
    <sheetView view="pageLayout" zoomScaleNormal="100" workbookViewId="0">
      <selection sqref="A1:E1"/>
    </sheetView>
  </sheetViews>
  <sheetFormatPr defaultRowHeight="1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5" ht="27" customHeight="1">
      <c r="A1" s="243" t="s">
        <v>1106</v>
      </c>
      <c r="B1" s="263"/>
      <c r="C1" s="263"/>
      <c r="D1" s="240"/>
      <c r="E1" s="240"/>
    </row>
    <row r="2" spans="1:5" ht="27" customHeight="1">
      <c r="A2" s="253" t="s">
        <v>795</v>
      </c>
      <c r="B2" s="244"/>
      <c r="C2" s="244"/>
      <c r="D2" s="240"/>
      <c r="E2" s="240"/>
    </row>
    <row r="3" spans="1:5" ht="19.5" customHeight="1">
      <c r="A3" s="286"/>
      <c r="B3" s="287"/>
      <c r="C3" s="287"/>
      <c r="D3" s="287"/>
      <c r="E3" s="287"/>
    </row>
    <row r="4" spans="1:5">
      <c r="A4" s="4" t="s">
        <v>751</v>
      </c>
    </row>
    <row r="5" spans="1:5" ht="26.25">
      <c r="A5" s="41" t="s">
        <v>724</v>
      </c>
      <c r="B5" s="3" t="s">
        <v>163</v>
      </c>
      <c r="C5" s="71" t="s">
        <v>767</v>
      </c>
      <c r="D5" s="81" t="s">
        <v>17</v>
      </c>
      <c r="E5" s="71" t="s">
        <v>18</v>
      </c>
    </row>
    <row r="6" spans="1:5">
      <c r="A6" s="13" t="s">
        <v>669</v>
      </c>
      <c r="B6" s="6" t="s">
        <v>253</v>
      </c>
      <c r="C6" s="166"/>
      <c r="D6" s="166"/>
      <c r="E6" s="166"/>
    </row>
    <row r="7" spans="1:5">
      <c r="A7" s="13" t="s">
        <v>670</v>
      </c>
      <c r="B7" s="6" t="s">
        <v>253</v>
      </c>
      <c r="C7" s="166"/>
      <c r="D7" s="166"/>
      <c r="E7" s="166"/>
    </row>
    <row r="8" spans="1:5" ht="30">
      <c r="A8" s="13" t="s">
        <v>671</v>
      </c>
      <c r="B8" s="6" t="s">
        <v>253</v>
      </c>
      <c r="C8" s="166"/>
      <c r="D8" s="166"/>
      <c r="E8" s="166"/>
    </row>
    <row r="9" spans="1:5">
      <c r="A9" s="13" t="s">
        <v>672</v>
      </c>
      <c r="B9" s="6" t="s">
        <v>253</v>
      </c>
      <c r="C9" s="166"/>
      <c r="D9" s="166"/>
      <c r="E9" s="166"/>
    </row>
    <row r="10" spans="1:5">
      <c r="A10" s="13" t="s">
        <v>673</v>
      </c>
      <c r="B10" s="6" t="s">
        <v>253</v>
      </c>
      <c r="C10" s="166"/>
      <c r="D10" s="166"/>
      <c r="E10" s="166"/>
    </row>
    <row r="11" spans="1:5">
      <c r="A11" s="13" t="s">
        <v>674</v>
      </c>
      <c r="B11" s="6" t="s">
        <v>253</v>
      </c>
      <c r="C11" s="166"/>
      <c r="D11" s="166"/>
      <c r="E11" s="166"/>
    </row>
    <row r="12" spans="1:5">
      <c r="A12" s="13" t="s">
        <v>675</v>
      </c>
      <c r="B12" s="6" t="s">
        <v>253</v>
      </c>
      <c r="C12" s="166"/>
      <c r="D12" s="166"/>
      <c r="E12" s="166"/>
    </row>
    <row r="13" spans="1:5">
      <c r="A13" s="13" t="s">
        <v>676</v>
      </c>
      <c r="B13" s="6" t="s">
        <v>253</v>
      </c>
      <c r="C13" s="166"/>
      <c r="D13" s="166"/>
      <c r="E13" s="166"/>
    </row>
    <row r="14" spans="1:5">
      <c r="A14" s="13" t="s">
        <v>677</v>
      </c>
      <c r="B14" s="6" t="s">
        <v>253</v>
      </c>
      <c r="C14" s="166"/>
      <c r="D14" s="166"/>
      <c r="E14" s="166"/>
    </row>
    <row r="15" spans="1:5">
      <c r="A15" s="13" t="s">
        <v>678</v>
      </c>
      <c r="B15" s="6" t="s">
        <v>253</v>
      </c>
      <c r="C15" s="166"/>
      <c r="D15" s="166"/>
      <c r="E15" s="166"/>
    </row>
    <row r="16" spans="1:5" ht="25.5">
      <c r="A16" s="11" t="s">
        <v>497</v>
      </c>
      <c r="B16" s="8" t="s">
        <v>253</v>
      </c>
      <c r="C16" s="166"/>
      <c r="D16" s="166"/>
      <c r="E16" s="166"/>
    </row>
    <row r="17" spans="1:5">
      <c r="A17" s="13" t="s">
        <v>669</v>
      </c>
      <c r="B17" s="6" t="s">
        <v>254</v>
      </c>
      <c r="C17" s="166"/>
      <c r="D17" s="166"/>
      <c r="E17" s="166"/>
    </row>
    <row r="18" spans="1:5">
      <c r="A18" s="13" t="s">
        <v>670</v>
      </c>
      <c r="B18" s="6" t="s">
        <v>254</v>
      </c>
      <c r="C18" s="166"/>
      <c r="D18" s="166"/>
      <c r="E18" s="166"/>
    </row>
    <row r="19" spans="1:5" ht="30">
      <c r="A19" s="13" t="s">
        <v>671</v>
      </c>
      <c r="B19" s="6" t="s">
        <v>254</v>
      </c>
      <c r="C19" s="166"/>
      <c r="D19" s="166"/>
      <c r="E19" s="166"/>
    </row>
    <row r="20" spans="1:5">
      <c r="A20" s="13" t="s">
        <v>672</v>
      </c>
      <c r="B20" s="6" t="s">
        <v>254</v>
      </c>
      <c r="C20" s="166"/>
      <c r="D20" s="166"/>
      <c r="E20" s="166"/>
    </row>
    <row r="21" spans="1:5">
      <c r="A21" s="13" t="s">
        <v>673</v>
      </c>
      <c r="B21" s="6" t="s">
        <v>254</v>
      </c>
      <c r="C21" s="166"/>
      <c r="D21" s="166"/>
      <c r="E21" s="166"/>
    </row>
    <row r="22" spans="1:5">
      <c r="A22" s="13" t="s">
        <v>674</v>
      </c>
      <c r="B22" s="6" t="s">
        <v>254</v>
      </c>
      <c r="C22" s="166"/>
      <c r="D22" s="166"/>
      <c r="E22" s="166"/>
    </row>
    <row r="23" spans="1:5">
      <c r="A23" s="13" t="s">
        <v>675</v>
      </c>
      <c r="B23" s="6" t="s">
        <v>254</v>
      </c>
      <c r="C23" s="166"/>
      <c r="D23" s="166"/>
      <c r="E23" s="166"/>
    </row>
    <row r="24" spans="1:5">
      <c r="A24" s="13" t="s">
        <v>676</v>
      </c>
      <c r="B24" s="6" t="s">
        <v>254</v>
      </c>
      <c r="C24" s="166"/>
      <c r="D24" s="166"/>
      <c r="E24" s="166"/>
    </row>
    <row r="25" spans="1:5">
      <c r="A25" s="13" t="s">
        <v>677</v>
      </c>
      <c r="B25" s="6" t="s">
        <v>254</v>
      </c>
      <c r="C25" s="166"/>
      <c r="D25" s="166"/>
      <c r="E25" s="166"/>
    </row>
    <row r="26" spans="1:5">
      <c r="A26" s="13" t="s">
        <v>678</v>
      </c>
      <c r="B26" s="6" t="s">
        <v>254</v>
      </c>
      <c r="C26" s="166"/>
      <c r="D26" s="166"/>
      <c r="E26" s="166"/>
    </row>
    <row r="27" spans="1:5" ht="25.5">
      <c r="A27" s="11" t="s">
        <v>498</v>
      </c>
      <c r="B27" s="8" t="s">
        <v>254</v>
      </c>
      <c r="C27" s="166"/>
      <c r="D27" s="166"/>
      <c r="E27" s="166"/>
    </row>
    <row r="28" spans="1:5">
      <c r="A28" s="13" t="s">
        <v>669</v>
      </c>
      <c r="B28" s="6" t="s">
        <v>255</v>
      </c>
      <c r="C28" s="166"/>
      <c r="D28" s="166"/>
      <c r="E28" s="166"/>
    </row>
    <row r="29" spans="1:5">
      <c r="A29" s="13" t="s">
        <v>670</v>
      </c>
      <c r="B29" s="6" t="s">
        <v>255</v>
      </c>
      <c r="C29" s="166"/>
      <c r="D29" s="166"/>
      <c r="E29" s="166"/>
    </row>
    <row r="30" spans="1:5" ht="30">
      <c r="A30" s="13" t="s">
        <v>671</v>
      </c>
      <c r="B30" s="6" t="s">
        <v>255</v>
      </c>
      <c r="C30" s="166"/>
      <c r="D30" s="166"/>
      <c r="E30" s="166"/>
    </row>
    <row r="31" spans="1:5">
      <c r="A31" s="13" t="s">
        <v>672</v>
      </c>
      <c r="B31" s="6" t="s">
        <v>255</v>
      </c>
      <c r="C31" s="166"/>
      <c r="D31" s="166"/>
      <c r="E31" s="166"/>
    </row>
    <row r="32" spans="1:5">
      <c r="A32" s="13" t="s">
        <v>673</v>
      </c>
      <c r="B32" s="6" t="s">
        <v>255</v>
      </c>
      <c r="C32" s="166"/>
      <c r="D32" s="166"/>
      <c r="E32" s="166"/>
    </row>
    <row r="33" spans="1:5">
      <c r="A33" s="13" t="s">
        <v>674</v>
      </c>
      <c r="B33" s="6" t="s">
        <v>255</v>
      </c>
      <c r="C33" s="166"/>
      <c r="D33" s="166"/>
      <c r="E33" s="166"/>
    </row>
    <row r="34" spans="1:5">
      <c r="A34" s="13" t="s">
        <v>675</v>
      </c>
      <c r="B34" s="6" t="s">
        <v>255</v>
      </c>
      <c r="C34" s="166"/>
      <c r="D34" s="166"/>
      <c r="E34" s="166"/>
    </row>
    <row r="35" spans="1:5">
      <c r="A35" s="13" t="s">
        <v>676</v>
      </c>
      <c r="B35" s="6" t="s">
        <v>255</v>
      </c>
      <c r="C35" s="166">
        <v>1559600</v>
      </c>
      <c r="D35" s="166">
        <v>1359600</v>
      </c>
      <c r="E35" s="166">
        <v>1359600</v>
      </c>
    </row>
    <row r="36" spans="1:5">
      <c r="A36" s="13" t="s">
        <v>677</v>
      </c>
      <c r="B36" s="6" t="s">
        <v>255</v>
      </c>
      <c r="C36" s="166"/>
      <c r="D36" s="166"/>
      <c r="E36" s="166"/>
    </row>
    <row r="37" spans="1:5">
      <c r="A37" s="13" t="s">
        <v>678</v>
      </c>
      <c r="B37" s="6" t="s">
        <v>255</v>
      </c>
      <c r="C37" s="166"/>
      <c r="D37" s="166"/>
      <c r="E37" s="166"/>
    </row>
    <row r="38" spans="1:5">
      <c r="A38" s="11" t="s">
        <v>499</v>
      </c>
      <c r="B38" s="8" t="s">
        <v>255</v>
      </c>
      <c r="C38" s="166">
        <v>1559600</v>
      </c>
      <c r="D38" s="166">
        <v>1359600</v>
      </c>
      <c r="E38" s="166">
        <v>1359600</v>
      </c>
    </row>
    <row r="39" spans="1:5">
      <c r="A39" s="13" t="s">
        <v>679</v>
      </c>
      <c r="B39" s="5" t="s">
        <v>257</v>
      </c>
      <c r="C39" s="166"/>
      <c r="D39" s="166"/>
      <c r="E39" s="166"/>
    </row>
    <row r="40" spans="1:5">
      <c r="A40" s="13" t="s">
        <v>680</v>
      </c>
      <c r="B40" s="5" t="s">
        <v>257</v>
      </c>
      <c r="C40" s="166"/>
      <c r="D40" s="166"/>
      <c r="E40" s="166"/>
    </row>
    <row r="41" spans="1:5">
      <c r="A41" s="13" t="s">
        <v>681</v>
      </c>
      <c r="B41" s="5" t="s">
        <v>257</v>
      </c>
      <c r="C41" s="166"/>
      <c r="D41" s="166"/>
      <c r="E41" s="166"/>
    </row>
    <row r="42" spans="1:5">
      <c r="A42" s="5" t="s">
        <v>682</v>
      </c>
      <c r="B42" s="5" t="s">
        <v>257</v>
      </c>
      <c r="C42" s="166"/>
      <c r="D42" s="166"/>
      <c r="E42" s="166"/>
    </row>
    <row r="43" spans="1:5">
      <c r="A43" s="5" t="s">
        <v>683</v>
      </c>
      <c r="B43" s="5" t="s">
        <v>257</v>
      </c>
      <c r="C43" s="166"/>
      <c r="D43" s="166"/>
      <c r="E43" s="166"/>
    </row>
    <row r="44" spans="1:5">
      <c r="A44" s="5" t="s">
        <v>684</v>
      </c>
      <c r="B44" s="5" t="s">
        <v>257</v>
      </c>
      <c r="C44" s="166"/>
      <c r="D44" s="166"/>
      <c r="E44" s="166"/>
    </row>
    <row r="45" spans="1:5">
      <c r="A45" s="13" t="s">
        <v>685</v>
      </c>
      <c r="B45" s="5" t="s">
        <v>257</v>
      </c>
      <c r="C45" s="166"/>
      <c r="D45" s="166"/>
      <c r="E45" s="166"/>
    </row>
    <row r="46" spans="1:5">
      <c r="A46" s="13" t="s">
        <v>686</v>
      </c>
      <c r="B46" s="5" t="s">
        <v>257</v>
      </c>
      <c r="C46" s="166"/>
      <c r="D46" s="166"/>
      <c r="E46" s="166"/>
    </row>
    <row r="47" spans="1:5">
      <c r="A47" s="13" t="s">
        <v>687</v>
      </c>
      <c r="B47" s="5" t="s">
        <v>257</v>
      </c>
      <c r="C47" s="166"/>
      <c r="D47" s="166"/>
      <c r="E47" s="166"/>
    </row>
    <row r="48" spans="1:5">
      <c r="A48" s="13" t="s">
        <v>688</v>
      </c>
      <c r="B48" s="5" t="s">
        <v>257</v>
      </c>
      <c r="C48" s="166"/>
      <c r="D48" s="166"/>
      <c r="E48" s="166"/>
    </row>
    <row r="49" spans="1:5" ht="25.5">
      <c r="A49" s="11" t="s">
        <v>500</v>
      </c>
      <c r="B49" s="8" t="s">
        <v>257</v>
      </c>
      <c r="C49" s="166"/>
      <c r="D49" s="166"/>
      <c r="E49" s="166"/>
    </row>
    <row r="50" spans="1:5">
      <c r="A50" s="13" t="s">
        <v>679</v>
      </c>
      <c r="B50" s="5" t="s">
        <v>262</v>
      </c>
      <c r="C50" s="166"/>
      <c r="D50" s="166"/>
      <c r="E50" s="166"/>
    </row>
    <row r="51" spans="1:5">
      <c r="A51" s="13" t="s">
        <v>680</v>
      </c>
      <c r="B51" s="5" t="s">
        <v>262</v>
      </c>
      <c r="C51" s="166"/>
      <c r="D51" s="166"/>
      <c r="E51" s="166"/>
    </row>
    <row r="52" spans="1:5">
      <c r="A52" s="13" t="s">
        <v>681</v>
      </c>
      <c r="B52" s="5" t="s">
        <v>262</v>
      </c>
      <c r="C52" s="166">
        <v>300000</v>
      </c>
      <c r="D52" s="166">
        <v>300000</v>
      </c>
      <c r="E52" s="166">
        <v>300000</v>
      </c>
    </row>
    <row r="53" spans="1:5">
      <c r="A53" s="5" t="s">
        <v>682</v>
      </c>
      <c r="B53" s="5" t="s">
        <v>262</v>
      </c>
      <c r="C53" s="166"/>
      <c r="D53" s="166"/>
      <c r="E53" s="166"/>
    </row>
    <row r="54" spans="1:5">
      <c r="A54" s="5" t="s">
        <v>683</v>
      </c>
      <c r="B54" s="5" t="s">
        <v>262</v>
      </c>
      <c r="C54" s="166"/>
      <c r="D54" s="166"/>
      <c r="E54" s="166"/>
    </row>
    <row r="55" spans="1:5">
      <c r="A55" s="5" t="s">
        <v>684</v>
      </c>
      <c r="B55" s="5" t="s">
        <v>262</v>
      </c>
      <c r="C55" s="166"/>
      <c r="D55" s="166"/>
      <c r="E55" s="166"/>
    </row>
    <row r="56" spans="1:5">
      <c r="A56" s="13" t="s">
        <v>685</v>
      </c>
      <c r="B56" s="5" t="s">
        <v>262</v>
      </c>
      <c r="C56" s="166"/>
      <c r="D56" s="166"/>
      <c r="E56" s="166"/>
    </row>
    <row r="57" spans="1:5">
      <c r="A57" s="13" t="s">
        <v>689</v>
      </c>
      <c r="B57" s="5" t="s">
        <v>262</v>
      </c>
      <c r="C57" s="166"/>
      <c r="D57" s="166"/>
      <c r="E57" s="166"/>
    </row>
    <row r="58" spans="1:5">
      <c r="A58" s="13" t="s">
        <v>687</v>
      </c>
      <c r="B58" s="5" t="s">
        <v>262</v>
      </c>
      <c r="C58" s="166"/>
      <c r="D58" s="166"/>
      <c r="E58" s="166"/>
    </row>
    <row r="59" spans="1:5">
      <c r="A59" s="13" t="s">
        <v>688</v>
      </c>
      <c r="B59" s="5" t="s">
        <v>262</v>
      </c>
      <c r="C59" s="166"/>
      <c r="D59" s="166"/>
      <c r="E59" s="166"/>
    </row>
    <row r="60" spans="1:5">
      <c r="A60" s="15" t="s">
        <v>501</v>
      </c>
      <c r="B60" s="7" t="s">
        <v>262</v>
      </c>
      <c r="C60" s="166">
        <f>SUM(C50:C59)</f>
        <v>300000</v>
      </c>
      <c r="D60" s="166">
        <f>SUM(D50:D59)</f>
        <v>300000</v>
      </c>
      <c r="E60" s="166">
        <f>SUM(E50:E59)</f>
        <v>300000</v>
      </c>
    </row>
    <row r="61" spans="1:5">
      <c r="A61" s="13" t="s">
        <v>669</v>
      </c>
      <c r="B61" s="6" t="s">
        <v>289</v>
      </c>
      <c r="C61" s="166"/>
      <c r="D61" s="166"/>
      <c r="E61" s="166"/>
    </row>
    <row r="62" spans="1:5">
      <c r="A62" s="13" t="s">
        <v>670</v>
      </c>
      <c r="B62" s="6" t="s">
        <v>289</v>
      </c>
      <c r="C62" s="166"/>
      <c r="D62" s="166"/>
      <c r="E62" s="166"/>
    </row>
    <row r="63" spans="1:5" ht="30">
      <c r="A63" s="13" t="s">
        <v>671</v>
      </c>
      <c r="B63" s="6" t="s">
        <v>289</v>
      </c>
      <c r="C63" s="166"/>
      <c r="D63" s="166"/>
      <c r="E63" s="166"/>
    </row>
    <row r="64" spans="1:5">
      <c r="A64" s="13" t="s">
        <v>672</v>
      </c>
      <c r="B64" s="6" t="s">
        <v>289</v>
      </c>
      <c r="C64" s="166"/>
      <c r="D64" s="166"/>
      <c r="E64" s="166"/>
    </row>
    <row r="65" spans="1:5">
      <c r="A65" s="13" t="s">
        <v>673</v>
      </c>
      <c r="B65" s="6" t="s">
        <v>289</v>
      </c>
      <c r="C65" s="166"/>
      <c r="D65" s="166"/>
      <c r="E65" s="166"/>
    </row>
    <row r="66" spans="1:5">
      <c r="A66" s="13" t="s">
        <v>674</v>
      </c>
      <c r="B66" s="6" t="s">
        <v>289</v>
      </c>
      <c r="C66" s="166"/>
      <c r="D66" s="166"/>
      <c r="E66" s="166"/>
    </row>
    <row r="67" spans="1:5">
      <c r="A67" s="13" t="s">
        <v>675</v>
      </c>
      <c r="B67" s="6" t="s">
        <v>289</v>
      </c>
      <c r="C67" s="166"/>
      <c r="D67" s="166"/>
      <c r="E67" s="166"/>
    </row>
    <row r="68" spans="1:5">
      <c r="A68" s="13" t="s">
        <v>676</v>
      </c>
      <c r="B68" s="6" t="s">
        <v>289</v>
      </c>
      <c r="C68" s="166"/>
      <c r="D68" s="166"/>
      <c r="E68" s="166"/>
    </row>
    <row r="69" spans="1:5">
      <c r="A69" s="13" t="s">
        <v>677</v>
      </c>
      <c r="B69" s="6" t="s">
        <v>289</v>
      </c>
      <c r="C69" s="166"/>
      <c r="D69" s="166"/>
      <c r="E69" s="166"/>
    </row>
    <row r="70" spans="1:5">
      <c r="A70" s="13" t="s">
        <v>678</v>
      </c>
      <c r="B70" s="6" t="s">
        <v>289</v>
      </c>
      <c r="C70" s="166"/>
      <c r="D70" s="166"/>
      <c r="E70" s="166"/>
    </row>
    <row r="71" spans="1:5" ht="25.5">
      <c r="A71" s="11" t="s">
        <v>510</v>
      </c>
      <c r="B71" s="8" t="s">
        <v>289</v>
      </c>
      <c r="C71" s="166"/>
      <c r="D71" s="166"/>
      <c r="E71" s="166"/>
    </row>
    <row r="72" spans="1:5">
      <c r="A72" s="13" t="s">
        <v>669</v>
      </c>
      <c r="B72" s="6" t="s">
        <v>290</v>
      </c>
      <c r="C72" s="166"/>
      <c r="D72" s="166"/>
      <c r="E72" s="166"/>
    </row>
    <row r="73" spans="1:5">
      <c r="A73" s="13" t="s">
        <v>670</v>
      </c>
      <c r="B73" s="6" t="s">
        <v>290</v>
      </c>
      <c r="C73" s="166"/>
      <c r="D73" s="166"/>
      <c r="E73" s="166"/>
    </row>
    <row r="74" spans="1:5" ht="30">
      <c r="A74" s="13" t="s">
        <v>671</v>
      </c>
      <c r="B74" s="6" t="s">
        <v>290</v>
      </c>
      <c r="C74" s="166"/>
      <c r="D74" s="166"/>
      <c r="E74" s="166"/>
    </row>
    <row r="75" spans="1:5">
      <c r="A75" s="13" t="s">
        <v>672</v>
      </c>
      <c r="B75" s="6" t="s">
        <v>290</v>
      </c>
      <c r="C75" s="166"/>
      <c r="D75" s="166"/>
      <c r="E75" s="166"/>
    </row>
    <row r="76" spans="1:5">
      <c r="A76" s="13" t="s">
        <v>673</v>
      </c>
      <c r="B76" s="6" t="s">
        <v>290</v>
      </c>
      <c r="C76" s="166"/>
      <c r="D76" s="166"/>
      <c r="E76" s="166"/>
    </row>
    <row r="77" spans="1:5">
      <c r="A77" s="13" t="s">
        <v>674</v>
      </c>
      <c r="B77" s="6" t="s">
        <v>290</v>
      </c>
      <c r="C77" s="166"/>
      <c r="D77" s="166"/>
      <c r="E77" s="166"/>
    </row>
    <row r="78" spans="1:5">
      <c r="A78" s="13" t="s">
        <v>675</v>
      </c>
      <c r="B78" s="6" t="s">
        <v>290</v>
      </c>
      <c r="C78" s="166"/>
      <c r="D78" s="166"/>
      <c r="E78" s="166"/>
    </row>
    <row r="79" spans="1:5">
      <c r="A79" s="13" t="s">
        <v>676</v>
      </c>
      <c r="B79" s="6" t="s">
        <v>290</v>
      </c>
      <c r="C79" s="166"/>
      <c r="D79" s="166"/>
      <c r="E79" s="166"/>
    </row>
    <row r="80" spans="1:5">
      <c r="A80" s="13" t="s">
        <v>677</v>
      </c>
      <c r="B80" s="6" t="s">
        <v>290</v>
      </c>
      <c r="C80" s="166"/>
      <c r="D80" s="166"/>
      <c r="E80" s="166"/>
    </row>
    <row r="81" spans="1:5">
      <c r="A81" s="13" t="s">
        <v>678</v>
      </c>
      <c r="B81" s="6" t="s">
        <v>290</v>
      </c>
      <c r="C81" s="166"/>
      <c r="D81" s="166"/>
      <c r="E81" s="166"/>
    </row>
    <row r="82" spans="1:5" ht="25.5">
      <c r="A82" s="11" t="s">
        <v>509</v>
      </c>
      <c r="B82" s="8" t="s">
        <v>290</v>
      </c>
      <c r="C82" s="166"/>
      <c r="D82" s="166"/>
      <c r="E82" s="166"/>
    </row>
    <row r="83" spans="1:5">
      <c r="A83" s="13" t="s">
        <v>669</v>
      </c>
      <c r="B83" s="6" t="s">
        <v>291</v>
      </c>
      <c r="C83" s="166"/>
      <c r="D83" s="166"/>
      <c r="E83" s="166"/>
    </row>
    <row r="84" spans="1:5">
      <c r="A84" s="13" t="s">
        <v>670</v>
      </c>
      <c r="B84" s="6" t="s">
        <v>291</v>
      </c>
      <c r="C84" s="166"/>
      <c r="D84" s="166"/>
      <c r="E84" s="166"/>
    </row>
    <row r="85" spans="1:5" ht="30">
      <c r="A85" s="13" t="s">
        <v>671</v>
      </c>
      <c r="B85" s="6" t="s">
        <v>291</v>
      </c>
      <c r="C85" s="166"/>
      <c r="D85" s="166"/>
      <c r="E85" s="166"/>
    </row>
    <row r="86" spans="1:5">
      <c r="A86" s="13" t="s">
        <v>672</v>
      </c>
      <c r="B86" s="6" t="s">
        <v>291</v>
      </c>
      <c r="C86" s="166"/>
      <c r="D86" s="166"/>
      <c r="E86" s="166"/>
    </row>
    <row r="87" spans="1:5">
      <c r="A87" s="13" t="s">
        <v>673</v>
      </c>
      <c r="B87" s="6" t="s">
        <v>291</v>
      </c>
      <c r="C87" s="166"/>
      <c r="D87" s="166"/>
      <c r="E87" s="166"/>
    </row>
    <row r="88" spans="1:5">
      <c r="A88" s="13" t="s">
        <v>674</v>
      </c>
      <c r="B88" s="6" t="s">
        <v>291</v>
      </c>
      <c r="C88" s="166"/>
      <c r="D88" s="166"/>
      <c r="E88" s="166"/>
    </row>
    <row r="89" spans="1:5">
      <c r="A89" s="13" t="s">
        <v>675</v>
      </c>
      <c r="B89" s="6" t="s">
        <v>291</v>
      </c>
      <c r="C89" s="166"/>
      <c r="D89" s="166"/>
      <c r="E89" s="166"/>
    </row>
    <row r="90" spans="1:5">
      <c r="A90" s="13" t="s">
        <v>676</v>
      </c>
      <c r="B90" s="6" t="s">
        <v>291</v>
      </c>
      <c r="C90" s="166"/>
      <c r="D90" s="166"/>
      <c r="E90" s="166"/>
    </row>
    <row r="91" spans="1:5">
      <c r="A91" s="13" t="s">
        <v>677</v>
      </c>
      <c r="B91" s="6" t="s">
        <v>291</v>
      </c>
      <c r="C91" s="166"/>
      <c r="D91" s="166"/>
      <c r="E91" s="166"/>
    </row>
    <row r="92" spans="1:5">
      <c r="A92" s="13" t="s">
        <v>678</v>
      </c>
      <c r="B92" s="6" t="s">
        <v>291</v>
      </c>
      <c r="C92" s="166"/>
      <c r="D92" s="166"/>
      <c r="E92" s="166"/>
    </row>
    <row r="93" spans="1:5">
      <c r="A93" s="11" t="s">
        <v>508</v>
      </c>
      <c r="B93" s="8" t="s">
        <v>291</v>
      </c>
      <c r="C93" s="166">
        <f>SUM(C83:C92)</f>
        <v>0</v>
      </c>
      <c r="D93" s="166">
        <f>SUM(D83:D92)</f>
        <v>0</v>
      </c>
      <c r="E93" s="166">
        <f>SUM(E83:E92)</f>
        <v>0</v>
      </c>
    </row>
    <row r="94" spans="1:5">
      <c r="A94" s="13" t="s">
        <v>679</v>
      </c>
      <c r="B94" s="5" t="s">
        <v>293</v>
      </c>
      <c r="C94" s="166"/>
      <c r="D94" s="166"/>
      <c r="E94" s="166"/>
    </row>
    <row r="95" spans="1:5">
      <c r="A95" s="13" t="s">
        <v>680</v>
      </c>
      <c r="B95" s="6" t="s">
        <v>293</v>
      </c>
      <c r="C95" s="166"/>
      <c r="D95" s="166"/>
      <c r="E95" s="166"/>
    </row>
    <row r="96" spans="1:5">
      <c r="A96" s="13" t="s">
        <v>681</v>
      </c>
      <c r="B96" s="5" t="s">
        <v>293</v>
      </c>
      <c r="C96" s="166"/>
      <c r="D96" s="166"/>
      <c r="E96" s="166"/>
    </row>
    <row r="97" spans="1:5">
      <c r="A97" s="5" t="s">
        <v>682</v>
      </c>
      <c r="B97" s="6" t="s">
        <v>293</v>
      </c>
      <c r="C97" s="166"/>
      <c r="D97" s="166"/>
      <c r="E97" s="166"/>
    </row>
    <row r="98" spans="1:5">
      <c r="A98" s="5" t="s">
        <v>683</v>
      </c>
      <c r="B98" s="5" t="s">
        <v>293</v>
      </c>
      <c r="C98" s="166"/>
      <c r="D98" s="166"/>
      <c r="E98" s="166"/>
    </row>
    <row r="99" spans="1:5">
      <c r="A99" s="5" t="s">
        <v>684</v>
      </c>
      <c r="B99" s="6" t="s">
        <v>293</v>
      </c>
      <c r="C99" s="166"/>
      <c r="D99" s="166"/>
      <c r="E99" s="166"/>
    </row>
    <row r="100" spans="1:5">
      <c r="A100" s="13" t="s">
        <v>685</v>
      </c>
      <c r="B100" s="5" t="s">
        <v>293</v>
      </c>
      <c r="C100" s="166"/>
      <c r="D100" s="166"/>
      <c r="E100" s="166"/>
    </row>
    <row r="101" spans="1:5">
      <c r="A101" s="13" t="s">
        <v>689</v>
      </c>
      <c r="B101" s="6" t="s">
        <v>293</v>
      </c>
      <c r="C101" s="166"/>
      <c r="D101" s="166"/>
      <c r="E101" s="166"/>
    </row>
    <row r="102" spans="1:5">
      <c r="A102" s="13" t="s">
        <v>687</v>
      </c>
      <c r="B102" s="5" t="s">
        <v>293</v>
      </c>
      <c r="C102" s="166"/>
      <c r="D102" s="166"/>
      <c r="E102" s="166"/>
    </row>
    <row r="103" spans="1:5">
      <c r="A103" s="13" t="s">
        <v>688</v>
      </c>
      <c r="B103" s="6" t="s">
        <v>293</v>
      </c>
      <c r="C103" s="166"/>
      <c r="D103" s="166"/>
      <c r="E103" s="166"/>
    </row>
    <row r="104" spans="1:5" ht="25.5">
      <c r="A104" s="11" t="s">
        <v>507</v>
      </c>
      <c r="B104" s="8" t="s">
        <v>293</v>
      </c>
      <c r="C104" s="166">
        <f>SUM(C94:C103)</f>
        <v>0</v>
      </c>
      <c r="D104" s="166">
        <f>SUM(D94:D103)</f>
        <v>0</v>
      </c>
      <c r="E104" s="166">
        <f>SUM(E94:E103)</f>
        <v>0</v>
      </c>
    </row>
    <row r="105" spans="1:5">
      <c r="A105" s="13" t="s">
        <v>679</v>
      </c>
      <c r="B105" s="5" t="s">
        <v>296</v>
      </c>
      <c r="C105" s="166"/>
      <c r="D105" s="166"/>
      <c r="E105" s="166"/>
    </row>
    <row r="106" spans="1:5">
      <c r="A106" s="13" t="s">
        <v>680</v>
      </c>
      <c r="B106" s="5" t="s">
        <v>296</v>
      </c>
      <c r="C106" s="166"/>
      <c r="D106" s="166"/>
      <c r="E106" s="166"/>
    </row>
    <row r="107" spans="1:5">
      <c r="A107" s="13" t="s">
        <v>681</v>
      </c>
      <c r="B107" s="5" t="s">
        <v>296</v>
      </c>
      <c r="C107" s="166"/>
      <c r="D107" s="166"/>
      <c r="E107" s="166"/>
    </row>
    <row r="108" spans="1:5">
      <c r="A108" s="5" t="s">
        <v>682</v>
      </c>
      <c r="B108" s="5" t="s">
        <v>296</v>
      </c>
      <c r="C108" s="166"/>
      <c r="D108" s="166"/>
      <c r="E108" s="166"/>
    </row>
    <row r="109" spans="1:5">
      <c r="A109" s="5" t="s">
        <v>683</v>
      </c>
      <c r="B109" s="5" t="s">
        <v>296</v>
      </c>
      <c r="C109" s="166"/>
      <c r="D109" s="166"/>
      <c r="E109" s="166"/>
    </row>
    <row r="110" spans="1:5">
      <c r="A110" s="5" t="s">
        <v>684</v>
      </c>
      <c r="B110" s="5" t="s">
        <v>296</v>
      </c>
      <c r="C110" s="166"/>
      <c r="D110" s="166"/>
      <c r="E110" s="166"/>
    </row>
    <row r="111" spans="1:5">
      <c r="A111" s="13" t="s">
        <v>685</v>
      </c>
      <c r="B111" s="5" t="s">
        <v>296</v>
      </c>
      <c r="C111" s="166"/>
      <c r="D111" s="166"/>
      <c r="E111" s="166"/>
    </row>
    <row r="112" spans="1:5">
      <c r="A112" s="13" t="s">
        <v>689</v>
      </c>
      <c r="B112" s="5" t="s">
        <v>296</v>
      </c>
      <c r="C112" s="166"/>
      <c r="D112" s="166"/>
      <c r="E112" s="166"/>
    </row>
    <row r="113" spans="1:5">
      <c r="A113" s="13" t="s">
        <v>687</v>
      </c>
      <c r="B113" s="5" t="s">
        <v>296</v>
      </c>
      <c r="C113" s="166"/>
      <c r="D113" s="166"/>
      <c r="E113" s="166"/>
    </row>
    <row r="114" spans="1:5">
      <c r="A114" s="13" t="s">
        <v>688</v>
      </c>
      <c r="B114" s="5" t="s">
        <v>296</v>
      </c>
      <c r="C114" s="166"/>
      <c r="D114" s="166"/>
      <c r="E114" s="166"/>
    </row>
    <row r="115" spans="1:5">
      <c r="A115" s="15" t="s">
        <v>546</v>
      </c>
      <c r="B115" s="8" t="s">
        <v>296</v>
      </c>
      <c r="C115" s="166">
        <v>0</v>
      </c>
      <c r="D115" s="166">
        <v>0</v>
      </c>
      <c r="E115" s="166">
        <v>0</v>
      </c>
    </row>
  </sheetData>
  <mergeCells count="3">
    <mergeCell ref="A1:E1"/>
    <mergeCell ref="A2:E2"/>
    <mergeCell ref="A3:E3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57" orientation="portrait" horizontalDpi="300" verticalDpi="300" r:id="rId1"/>
  <headerFooter>
    <oddHeader xml:space="preserve">&amp;C6/2021.(V.25.) önkormányzati rendelete 15. melléklete 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115"/>
  <sheetViews>
    <sheetView view="pageLayout" zoomScaleNormal="100" workbookViewId="0">
      <selection sqref="A1:E1"/>
    </sheetView>
  </sheetViews>
  <sheetFormatPr defaultRowHeight="1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ht="27" customHeight="1">
      <c r="A1" s="243" t="s">
        <v>1106</v>
      </c>
      <c r="B1" s="263"/>
      <c r="C1" s="263"/>
      <c r="D1" s="240"/>
      <c r="E1" s="240"/>
    </row>
    <row r="2" spans="1:5" ht="25.5" customHeight="1">
      <c r="A2" s="288" t="s">
        <v>796</v>
      </c>
      <c r="B2" s="289"/>
      <c r="C2" s="289"/>
      <c r="D2" s="290"/>
      <c r="E2" s="290"/>
    </row>
    <row r="3" spans="1:5" ht="15.75" customHeight="1">
      <c r="A3" s="291"/>
      <c r="B3" s="291"/>
      <c r="C3" s="291"/>
      <c r="D3" s="291"/>
      <c r="E3" s="291"/>
    </row>
    <row r="4" spans="1:5" ht="21" customHeight="1">
      <c r="A4" s="4" t="s">
        <v>751</v>
      </c>
    </row>
    <row r="5" spans="1:5" ht="26.25">
      <c r="A5" s="41" t="s">
        <v>724</v>
      </c>
      <c r="B5" s="3" t="s">
        <v>163</v>
      </c>
      <c r="C5" s="71" t="s">
        <v>767</v>
      </c>
      <c r="D5" s="81" t="s">
        <v>17</v>
      </c>
      <c r="E5" s="71" t="s">
        <v>18</v>
      </c>
    </row>
    <row r="6" spans="1:5">
      <c r="A6" s="13" t="s">
        <v>690</v>
      </c>
      <c r="B6" s="6" t="s">
        <v>357</v>
      </c>
      <c r="C6" s="166"/>
      <c r="D6" s="166"/>
      <c r="E6" s="166"/>
    </row>
    <row r="7" spans="1:5">
      <c r="A7" s="13" t="s">
        <v>699</v>
      </c>
      <c r="B7" s="6" t="s">
        <v>357</v>
      </c>
      <c r="C7" s="166"/>
      <c r="D7" s="166"/>
      <c r="E7" s="166"/>
    </row>
    <row r="8" spans="1:5" ht="30">
      <c r="A8" s="13" t="s">
        <v>700</v>
      </c>
      <c r="B8" s="6" t="s">
        <v>357</v>
      </c>
      <c r="C8" s="166"/>
      <c r="D8" s="166"/>
      <c r="E8" s="166"/>
    </row>
    <row r="9" spans="1:5">
      <c r="A9" s="13" t="s">
        <v>698</v>
      </c>
      <c r="B9" s="6" t="s">
        <v>357</v>
      </c>
      <c r="C9" s="166"/>
      <c r="D9" s="166"/>
      <c r="E9" s="166"/>
    </row>
    <row r="10" spans="1:5">
      <c r="A10" s="13" t="s">
        <v>697</v>
      </c>
      <c r="B10" s="6" t="s">
        <v>357</v>
      </c>
      <c r="C10" s="166"/>
      <c r="D10" s="166"/>
      <c r="E10" s="166"/>
    </row>
    <row r="11" spans="1:5">
      <c r="A11" s="13" t="s">
        <v>696</v>
      </c>
      <c r="B11" s="6" t="s">
        <v>357</v>
      </c>
      <c r="C11" s="166"/>
      <c r="D11" s="166"/>
      <c r="E11" s="166"/>
    </row>
    <row r="12" spans="1:5">
      <c r="A12" s="13" t="s">
        <v>691</v>
      </c>
      <c r="B12" s="6" t="s">
        <v>357</v>
      </c>
      <c r="C12" s="166"/>
      <c r="D12" s="166"/>
      <c r="E12" s="166"/>
    </row>
    <row r="13" spans="1:5">
      <c r="A13" s="13" t="s">
        <v>692</v>
      </c>
      <c r="B13" s="6" t="s">
        <v>357</v>
      </c>
      <c r="C13" s="166"/>
      <c r="D13" s="166"/>
      <c r="E13" s="166"/>
    </row>
    <row r="14" spans="1:5">
      <c r="A14" s="13" t="s">
        <v>693</v>
      </c>
      <c r="B14" s="6" t="s">
        <v>357</v>
      </c>
      <c r="C14" s="166"/>
      <c r="D14" s="166"/>
      <c r="E14" s="166"/>
    </row>
    <row r="15" spans="1:5">
      <c r="A15" s="13" t="s">
        <v>694</v>
      </c>
      <c r="B15" s="6" t="s">
        <v>357</v>
      </c>
      <c r="C15" s="166"/>
      <c r="D15" s="166"/>
      <c r="E15" s="166"/>
    </row>
    <row r="16" spans="1:5" ht="25.5">
      <c r="A16" s="7" t="s">
        <v>556</v>
      </c>
      <c r="B16" s="8" t="s">
        <v>357</v>
      </c>
      <c r="C16" s="166"/>
      <c r="D16" s="166"/>
      <c r="E16" s="166"/>
    </row>
    <row r="17" spans="1:5">
      <c r="A17" s="13" t="s">
        <v>690</v>
      </c>
      <c r="B17" s="6" t="s">
        <v>358</v>
      </c>
      <c r="C17" s="166"/>
      <c r="D17" s="166"/>
      <c r="E17" s="166"/>
    </row>
    <row r="18" spans="1:5">
      <c r="A18" s="13" t="s">
        <v>699</v>
      </c>
      <c r="B18" s="6" t="s">
        <v>358</v>
      </c>
      <c r="C18" s="166"/>
      <c r="D18" s="166"/>
      <c r="E18" s="166"/>
    </row>
    <row r="19" spans="1:5" ht="30">
      <c r="A19" s="13" t="s">
        <v>700</v>
      </c>
      <c r="B19" s="6" t="s">
        <v>358</v>
      </c>
      <c r="C19" s="166"/>
      <c r="D19" s="166"/>
      <c r="E19" s="166"/>
    </row>
    <row r="20" spans="1:5">
      <c r="A20" s="13" t="s">
        <v>698</v>
      </c>
      <c r="B20" s="6" t="s">
        <v>358</v>
      </c>
      <c r="C20" s="166"/>
      <c r="D20" s="166"/>
      <c r="E20" s="166"/>
    </row>
    <row r="21" spans="1:5">
      <c r="A21" s="13" t="s">
        <v>697</v>
      </c>
      <c r="B21" s="6" t="s">
        <v>358</v>
      </c>
      <c r="C21" s="166"/>
      <c r="D21" s="166"/>
      <c r="E21" s="166"/>
    </row>
    <row r="22" spans="1:5">
      <c r="A22" s="13" t="s">
        <v>696</v>
      </c>
      <c r="B22" s="6" t="s">
        <v>358</v>
      </c>
      <c r="C22" s="166"/>
      <c r="D22" s="166"/>
      <c r="E22" s="166"/>
    </row>
    <row r="23" spans="1:5">
      <c r="A23" s="13" t="s">
        <v>691</v>
      </c>
      <c r="B23" s="6" t="s">
        <v>358</v>
      </c>
      <c r="C23" s="166"/>
      <c r="D23" s="166"/>
      <c r="E23" s="166"/>
    </row>
    <row r="24" spans="1:5">
      <c r="A24" s="13" t="s">
        <v>692</v>
      </c>
      <c r="B24" s="6" t="s">
        <v>358</v>
      </c>
      <c r="C24" s="166"/>
      <c r="D24" s="166"/>
      <c r="E24" s="166"/>
    </row>
    <row r="25" spans="1:5">
      <c r="A25" s="13" t="s">
        <v>693</v>
      </c>
      <c r="B25" s="6" t="s">
        <v>358</v>
      </c>
      <c r="C25" s="166"/>
      <c r="D25" s="166"/>
      <c r="E25" s="166"/>
    </row>
    <row r="26" spans="1:5">
      <c r="A26" s="13" t="s">
        <v>694</v>
      </c>
      <c r="B26" s="6" t="s">
        <v>358</v>
      </c>
      <c r="C26" s="166"/>
      <c r="D26" s="166"/>
      <c r="E26" s="166"/>
    </row>
    <row r="27" spans="1:5" ht="25.5">
      <c r="A27" s="7" t="s">
        <v>613</v>
      </c>
      <c r="B27" s="8" t="s">
        <v>358</v>
      </c>
      <c r="C27" s="166"/>
      <c r="D27" s="166"/>
      <c r="E27" s="166"/>
    </row>
    <row r="28" spans="1:5">
      <c r="A28" s="13" t="s">
        <v>690</v>
      </c>
      <c r="B28" s="6" t="s">
        <v>359</v>
      </c>
      <c r="C28" s="166"/>
      <c r="D28" s="166"/>
      <c r="E28" s="166"/>
    </row>
    <row r="29" spans="1:5">
      <c r="A29" s="13" t="s">
        <v>699</v>
      </c>
      <c r="B29" s="6" t="s">
        <v>359</v>
      </c>
      <c r="C29" s="166"/>
      <c r="D29" s="166"/>
      <c r="E29" s="166"/>
    </row>
    <row r="30" spans="1:5" ht="30">
      <c r="A30" s="13" t="s">
        <v>700</v>
      </c>
      <c r="B30" s="6" t="s">
        <v>359</v>
      </c>
      <c r="C30" s="166"/>
      <c r="D30" s="166"/>
      <c r="E30" s="166"/>
    </row>
    <row r="31" spans="1:5">
      <c r="A31" s="13" t="s">
        <v>698</v>
      </c>
      <c r="B31" s="6" t="s">
        <v>359</v>
      </c>
      <c r="C31" s="166"/>
      <c r="D31" s="166"/>
      <c r="E31" s="166"/>
    </row>
    <row r="32" spans="1:5">
      <c r="A32" s="13" t="s">
        <v>697</v>
      </c>
      <c r="B32" s="6" t="s">
        <v>359</v>
      </c>
      <c r="C32" s="166"/>
      <c r="D32" s="166"/>
      <c r="E32" s="166"/>
    </row>
    <row r="33" spans="1:5">
      <c r="A33" s="13" t="s">
        <v>696</v>
      </c>
      <c r="B33" s="6" t="s">
        <v>359</v>
      </c>
      <c r="C33" s="166">
        <v>1580573</v>
      </c>
      <c r="D33" s="166">
        <v>7489011</v>
      </c>
      <c r="E33" s="166">
        <v>7489011</v>
      </c>
    </row>
    <row r="34" spans="1:5">
      <c r="A34" s="13" t="s">
        <v>691</v>
      </c>
      <c r="B34" s="6" t="s">
        <v>359</v>
      </c>
      <c r="C34" s="166"/>
      <c r="D34" s="166"/>
      <c r="E34" s="166"/>
    </row>
    <row r="35" spans="1:5">
      <c r="A35" s="13" t="s">
        <v>692</v>
      </c>
      <c r="B35" s="6" t="s">
        <v>359</v>
      </c>
      <c r="C35" s="166"/>
      <c r="D35" s="166"/>
      <c r="E35" s="166"/>
    </row>
    <row r="36" spans="1:5">
      <c r="A36" s="13" t="s">
        <v>693</v>
      </c>
      <c r="B36" s="6" t="s">
        <v>359</v>
      </c>
      <c r="C36" s="166"/>
      <c r="D36" s="166"/>
      <c r="E36" s="166"/>
    </row>
    <row r="37" spans="1:5">
      <c r="A37" s="13" t="s">
        <v>694</v>
      </c>
      <c r="B37" s="6" t="s">
        <v>359</v>
      </c>
      <c r="C37" s="166"/>
      <c r="D37" s="166"/>
      <c r="E37" s="166"/>
    </row>
    <row r="38" spans="1:5">
      <c r="A38" s="7" t="s">
        <v>612</v>
      </c>
      <c r="B38" s="8" t="s">
        <v>359</v>
      </c>
      <c r="C38" s="166">
        <f>SUM(C28:C37)</f>
        <v>1580573</v>
      </c>
      <c r="D38" s="166">
        <f>SUM(D28:D37)</f>
        <v>7489011</v>
      </c>
      <c r="E38" s="166">
        <f>SUM(E28:E37)</f>
        <v>7489011</v>
      </c>
    </row>
    <row r="39" spans="1:5">
      <c r="A39" s="13" t="s">
        <v>690</v>
      </c>
      <c r="B39" s="6" t="s">
        <v>365</v>
      </c>
      <c r="C39" s="166"/>
      <c r="D39" s="166"/>
      <c r="E39" s="166"/>
    </row>
    <row r="40" spans="1:5">
      <c r="A40" s="13" t="s">
        <v>699</v>
      </c>
      <c r="B40" s="6" t="s">
        <v>365</v>
      </c>
      <c r="C40" s="166"/>
      <c r="D40" s="166"/>
      <c r="E40" s="166"/>
    </row>
    <row r="41" spans="1:5" ht="30">
      <c r="A41" s="13" t="s">
        <v>700</v>
      </c>
      <c r="B41" s="6" t="s">
        <v>365</v>
      </c>
      <c r="C41" s="166"/>
      <c r="D41" s="166"/>
      <c r="E41" s="166"/>
    </row>
    <row r="42" spans="1:5">
      <c r="A42" s="13" t="s">
        <v>698</v>
      </c>
      <c r="B42" s="6" t="s">
        <v>365</v>
      </c>
      <c r="C42" s="166"/>
      <c r="D42" s="166"/>
      <c r="E42" s="166"/>
    </row>
    <row r="43" spans="1:5">
      <c r="A43" s="13" t="s">
        <v>697</v>
      </c>
      <c r="B43" s="6" t="s">
        <v>365</v>
      </c>
      <c r="C43" s="166"/>
      <c r="D43" s="166"/>
      <c r="E43" s="166"/>
    </row>
    <row r="44" spans="1:5">
      <c r="A44" s="13" t="s">
        <v>696</v>
      </c>
      <c r="B44" s="6" t="s">
        <v>365</v>
      </c>
      <c r="C44" s="166"/>
      <c r="D44" s="166"/>
      <c r="E44" s="166"/>
    </row>
    <row r="45" spans="1:5">
      <c r="A45" s="13" t="s">
        <v>691</v>
      </c>
      <c r="B45" s="6" t="s">
        <v>365</v>
      </c>
      <c r="C45" s="166"/>
      <c r="D45" s="166"/>
      <c r="E45" s="166"/>
    </row>
    <row r="46" spans="1:5">
      <c r="A46" s="13" t="s">
        <v>692</v>
      </c>
      <c r="B46" s="6" t="s">
        <v>365</v>
      </c>
      <c r="C46" s="166"/>
      <c r="D46" s="166"/>
      <c r="E46" s="166"/>
    </row>
    <row r="47" spans="1:5">
      <c r="A47" s="13" t="s">
        <v>693</v>
      </c>
      <c r="B47" s="6" t="s">
        <v>365</v>
      </c>
      <c r="C47" s="166"/>
      <c r="D47" s="166"/>
      <c r="E47" s="166"/>
    </row>
    <row r="48" spans="1:5">
      <c r="A48" s="13" t="s">
        <v>694</v>
      </c>
      <c r="B48" s="6" t="s">
        <v>365</v>
      </c>
      <c r="C48" s="166"/>
      <c r="D48" s="166"/>
      <c r="E48" s="166"/>
    </row>
    <row r="49" spans="1:5" ht="25.5">
      <c r="A49" s="7" t="s">
        <v>611</v>
      </c>
      <c r="B49" s="8" t="s">
        <v>365</v>
      </c>
      <c r="C49" s="166"/>
      <c r="D49" s="166"/>
      <c r="E49" s="166"/>
    </row>
    <row r="50" spans="1:5">
      <c r="A50" s="13" t="s">
        <v>695</v>
      </c>
      <c r="B50" s="6" t="s">
        <v>366</v>
      </c>
      <c r="C50" s="166"/>
      <c r="D50" s="166"/>
      <c r="E50" s="166"/>
    </row>
    <row r="51" spans="1:5">
      <c r="A51" s="13" t="s">
        <v>699</v>
      </c>
      <c r="B51" s="6" t="s">
        <v>366</v>
      </c>
      <c r="C51" s="166"/>
      <c r="D51" s="166"/>
      <c r="E51" s="166"/>
    </row>
    <row r="52" spans="1:5" ht="30">
      <c r="A52" s="13" t="s">
        <v>700</v>
      </c>
      <c r="B52" s="6" t="s">
        <v>366</v>
      </c>
      <c r="C52" s="166">
        <v>0</v>
      </c>
      <c r="D52" s="166">
        <v>76716469</v>
      </c>
      <c r="E52" s="166">
        <v>76716469</v>
      </c>
    </row>
    <row r="53" spans="1:5">
      <c r="A53" s="13" t="s">
        <v>698</v>
      </c>
      <c r="B53" s="6" t="s">
        <v>366</v>
      </c>
      <c r="C53" s="166">
        <v>0</v>
      </c>
      <c r="D53" s="166">
        <v>3172146</v>
      </c>
      <c r="E53" s="166">
        <v>3172146</v>
      </c>
    </row>
    <row r="54" spans="1:5">
      <c r="A54" s="13" t="s">
        <v>697</v>
      </c>
      <c r="B54" s="6" t="s">
        <v>366</v>
      </c>
      <c r="C54" s="166"/>
      <c r="D54" s="166"/>
      <c r="E54" s="166"/>
    </row>
    <row r="55" spans="1:5">
      <c r="A55" s="13" t="s">
        <v>696</v>
      </c>
      <c r="B55" s="6" t="s">
        <v>366</v>
      </c>
      <c r="C55" s="166"/>
      <c r="D55" s="166"/>
      <c r="E55" s="166"/>
    </row>
    <row r="56" spans="1:5">
      <c r="A56" s="13" t="s">
        <v>691</v>
      </c>
      <c r="B56" s="6" t="s">
        <v>366</v>
      </c>
      <c r="C56" s="166"/>
      <c r="D56" s="166"/>
      <c r="E56" s="166"/>
    </row>
    <row r="57" spans="1:5">
      <c r="A57" s="13" t="s">
        <v>692</v>
      </c>
      <c r="B57" s="6" t="s">
        <v>366</v>
      </c>
      <c r="C57" s="166"/>
      <c r="D57" s="166"/>
      <c r="E57" s="166"/>
    </row>
    <row r="58" spans="1:5">
      <c r="A58" s="13" t="s">
        <v>693</v>
      </c>
      <c r="B58" s="6" t="s">
        <v>366</v>
      </c>
      <c r="C58" s="166"/>
      <c r="D58" s="166"/>
      <c r="E58" s="166"/>
    </row>
    <row r="59" spans="1:5">
      <c r="A59" s="13" t="s">
        <v>694</v>
      </c>
      <c r="B59" s="6" t="s">
        <v>366</v>
      </c>
      <c r="C59" s="166"/>
      <c r="D59" s="166"/>
      <c r="E59" s="166"/>
    </row>
    <row r="60" spans="1:5" ht="25.5">
      <c r="A60" s="7" t="s">
        <v>614</v>
      </c>
      <c r="B60" s="8" t="s">
        <v>366</v>
      </c>
      <c r="C60" s="166"/>
      <c r="D60" s="166"/>
      <c r="E60" s="166"/>
    </row>
    <row r="61" spans="1:5">
      <c r="A61" s="13" t="s">
        <v>690</v>
      </c>
      <c r="B61" s="6" t="s">
        <v>367</v>
      </c>
      <c r="C61" s="166"/>
      <c r="D61" s="166"/>
      <c r="E61" s="166"/>
    </row>
    <row r="62" spans="1:5">
      <c r="A62" s="13" t="s">
        <v>699</v>
      </c>
      <c r="B62" s="6" t="s">
        <v>367</v>
      </c>
      <c r="C62" s="166"/>
      <c r="D62" s="166"/>
      <c r="E62" s="166"/>
    </row>
    <row r="63" spans="1:5" ht="24.75" customHeight="1">
      <c r="A63" s="13" t="s">
        <v>700</v>
      </c>
      <c r="B63" s="6" t="s">
        <v>367</v>
      </c>
      <c r="C63" s="166"/>
      <c r="D63" s="166"/>
      <c r="E63" s="166"/>
    </row>
    <row r="64" spans="1:5">
      <c r="A64" s="13" t="s">
        <v>698</v>
      </c>
      <c r="B64" s="6" t="s">
        <v>367</v>
      </c>
      <c r="C64" s="166"/>
      <c r="D64" s="166"/>
      <c r="E64" s="166"/>
    </row>
    <row r="65" spans="1:5">
      <c r="A65" s="13" t="s">
        <v>697</v>
      </c>
      <c r="B65" s="6" t="s">
        <v>367</v>
      </c>
      <c r="C65" s="166"/>
      <c r="D65" s="166"/>
      <c r="E65" s="166"/>
    </row>
    <row r="66" spans="1:5">
      <c r="A66" s="13" t="s">
        <v>696</v>
      </c>
      <c r="B66" s="6" t="s">
        <v>367</v>
      </c>
      <c r="C66" s="166"/>
      <c r="D66" s="166"/>
      <c r="E66" s="166"/>
    </row>
    <row r="67" spans="1:5">
      <c r="A67" s="13" t="s">
        <v>691</v>
      </c>
      <c r="B67" s="6" t="s">
        <v>367</v>
      </c>
      <c r="C67" s="166"/>
      <c r="D67" s="166"/>
      <c r="E67" s="166"/>
    </row>
    <row r="68" spans="1:5">
      <c r="A68" s="13" t="s">
        <v>692</v>
      </c>
      <c r="B68" s="6" t="s">
        <v>367</v>
      </c>
      <c r="C68" s="166"/>
      <c r="D68" s="166"/>
      <c r="E68" s="166"/>
    </row>
    <row r="69" spans="1:5">
      <c r="A69" s="13" t="s">
        <v>693</v>
      </c>
      <c r="B69" s="6" t="s">
        <v>367</v>
      </c>
      <c r="C69" s="166"/>
      <c r="D69" s="166"/>
      <c r="E69" s="166"/>
    </row>
    <row r="70" spans="1:5">
      <c r="A70" s="13" t="s">
        <v>694</v>
      </c>
      <c r="B70" s="6" t="s">
        <v>367</v>
      </c>
      <c r="C70" s="166"/>
      <c r="D70" s="166"/>
      <c r="E70" s="166"/>
    </row>
    <row r="71" spans="1:5">
      <c r="A71" s="7" t="s">
        <v>561</v>
      </c>
      <c r="B71" s="8" t="s">
        <v>367</v>
      </c>
      <c r="C71" s="166">
        <f>SUM(C61:C70)</f>
        <v>0</v>
      </c>
      <c r="D71" s="166">
        <f>SUM(D61:D70)</f>
        <v>0</v>
      </c>
      <c r="E71" s="166">
        <f>SUM(E61:E70)</f>
        <v>0</v>
      </c>
    </row>
    <row r="72" spans="1:5">
      <c r="A72" s="13" t="s">
        <v>701</v>
      </c>
      <c r="B72" s="5" t="s">
        <v>416</v>
      </c>
      <c r="C72" s="166"/>
      <c r="D72" s="166"/>
      <c r="E72" s="166"/>
    </row>
    <row r="73" spans="1:5">
      <c r="A73" s="13" t="s">
        <v>702</v>
      </c>
      <c r="B73" s="5" t="s">
        <v>416</v>
      </c>
      <c r="C73" s="166"/>
      <c r="D73" s="166"/>
      <c r="E73" s="166"/>
    </row>
    <row r="74" spans="1:5">
      <c r="A74" s="13" t="s">
        <v>710</v>
      </c>
      <c r="B74" s="5" t="s">
        <v>416</v>
      </c>
      <c r="C74" s="166"/>
      <c r="D74" s="166"/>
      <c r="E74" s="166"/>
    </row>
    <row r="75" spans="1:5">
      <c r="A75" s="5" t="s">
        <v>709</v>
      </c>
      <c r="B75" s="5" t="s">
        <v>416</v>
      </c>
      <c r="C75" s="166"/>
      <c r="D75" s="166"/>
      <c r="E75" s="166"/>
    </row>
    <row r="76" spans="1:5">
      <c r="A76" s="5" t="s">
        <v>708</v>
      </c>
      <c r="B76" s="5" t="s">
        <v>416</v>
      </c>
      <c r="C76" s="166"/>
      <c r="D76" s="166"/>
      <c r="E76" s="166"/>
    </row>
    <row r="77" spans="1:5">
      <c r="A77" s="5" t="s">
        <v>707</v>
      </c>
      <c r="B77" s="5" t="s">
        <v>416</v>
      </c>
      <c r="C77" s="166"/>
      <c r="D77" s="166"/>
      <c r="E77" s="166"/>
    </row>
    <row r="78" spans="1:5">
      <c r="A78" s="13" t="s">
        <v>706</v>
      </c>
      <c r="B78" s="5" t="s">
        <v>416</v>
      </c>
      <c r="C78" s="166"/>
      <c r="D78" s="166"/>
      <c r="E78" s="166"/>
    </row>
    <row r="79" spans="1:5">
      <c r="A79" s="13" t="s">
        <v>711</v>
      </c>
      <c r="B79" s="5" t="s">
        <v>416</v>
      </c>
      <c r="C79" s="166"/>
      <c r="D79" s="166"/>
      <c r="E79" s="166"/>
    </row>
    <row r="80" spans="1:5">
      <c r="A80" s="13" t="s">
        <v>703</v>
      </c>
      <c r="B80" s="5" t="s">
        <v>416</v>
      </c>
      <c r="C80" s="166"/>
      <c r="D80" s="166"/>
      <c r="E80" s="166"/>
    </row>
    <row r="81" spans="1:5">
      <c r="A81" s="13" t="s">
        <v>704</v>
      </c>
      <c r="B81" s="5" t="s">
        <v>416</v>
      </c>
      <c r="C81" s="166"/>
      <c r="D81" s="166"/>
      <c r="E81" s="166"/>
    </row>
    <row r="82" spans="1:5" ht="25.5">
      <c r="A82" s="7" t="s">
        <v>630</v>
      </c>
      <c r="B82" s="8" t="s">
        <v>416</v>
      </c>
      <c r="C82" s="166"/>
      <c r="D82" s="166"/>
      <c r="E82" s="166"/>
    </row>
    <row r="83" spans="1:5">
      <c r="A83" s="13" t="s">
        <v>701</v>
      </c>
      <c r="B83" s="5" t="s">
        <v>417</v>
      </c>
      <c r="C83" s="166"/>
      <c r="D83" s="166"/>
      <c r="E83" s="166"/>
    </row>
    <row r="84" spans="1:5">
      <c r="A84" s="13" t="s">
        <v>702</v>
      </c>
      <c r="B84" s="5" t="s">
        <v>417</v>
      </c>
      <c r="C84" s="166"/>
      <c r="D84" s="166"/>
      <c r="E84" s="166"/>
    </row>
    <row r="85" spans="1:5">
      <c r="A85" s="13" t="s">
        <v>710</v>
      </c>
      <c r="B85" s="5" t="s">
        <v>417</v>
      </c>
      <c r="C85" s="166"/>
      <c r="D85" s="166"/>
      <c r="E85" s="166"/>
    </row>
    <row r="86" spans="1:5">
      <c r="A86" s="5" t="s">
        <v>709</v>
      </c>
      <c r="B86" s="5" t="s">
        <v>417</v>
      </c>
      <c r="C86" s="166"/>
      <c r="D86" s="166"/>
      <c r="E86" s="166"/>
    </row>
    <row r="87" spans="1:5">
      <c r="A87" s="5" t="s">
        <v>708</v>
      </c>
      <c r="B87" s="5" t="s">
        <v>417</v>
      </c>
      <c r="C87" s="166"/>
      <c r="D87" s="166"/>
      <c r="E87" s="166"/>
    </row>
    <row r="88" spans="1:5">
      <c r="A88" s="5" t="s">
        <v>707</v>
      </c>
      <c r="B88" s="5" t="s">
        <v>417</v>
      </c>
      <c r="C88" s="166"/>
      <c r="D88" s="166"/>
      <c r="E88" s="166"/>
    </row>
    <row r="89" spans="1:5">
      <c r="A89" s="13" t="s">
        <v>706</v>
      </c>
      <c r="B89" s="5" t="s">
        <v>417</v>
      </c>
      <c r="C89" s="166"/>
      <c r="D89" s="166"/>
      <c r="E89" s="166"/>
    </row>
    <row r="90" spans="1:5">
      <c r="A90" s="13" t="s">
        <v>705</v>
      </c>
      <c r="B90" s="5" t="s">
        <v>417</v>
      </c>
      <c r="C90" s="166"/>
      <c r="D90" s="166"/>
      <c r="E90" s="166"/>
    </row>
    <row r="91" spans="1:5">
      <c r="A91" s="13" t="s">
        <v>703</v>
      </c>
      <c r="B91" s="5" t="s">
        <v>417</v>
      </c>
      <c r="C91" s="166"/>
      <c r="D91" s="166"/>
      <c r="E91" s="166"/>
    </row>
    <row r="92" spans="1:5">
      <c r="A92" s="13" t="s">
        <v>704</v>
      </c>
      <c r="B92" s="5" t="s">
        <v>417</v>
      </c>
      <c r="C92" s="166"/>
      <c r="D92" s="166"/>
      <c r="E92" s="166"/>
    </row>
    <row r="93" spans="1:5">
      <c r="A93" s="15" t="s">
        <v>631</v>
      </c>
      <c r="B93" s="8" t="s">
        <v>417</v>
      </c>
      <c r="C93" s="166"/>
      <c r="D93" s="166"/>
      <c r="E93" s="166"/>
    </row>
    <row r="94" spans="1:5">
      <c r="A94" s="13" t="s">
        <v>701</v>
      </c>
      <c r="B94" s="5" t="s">
        <v>776</v>
      </c>
      <c r="C94" s="166"/>
      <c r="D94" s="166"/>
      <c r="E94" s="166"/>
    </row>
    <row r="95" spans="1:5">
      <c r="A95" s="13" t="s">
        <v>702</v>
      </c>
      <c r="B95" s="5" t="s">
        <v>776</v>
      </c>
      <c r="C95" s="166"/>
      <c r="D95" s="166"/>
      <c r="E95" s="166"/>
    </row>
    <row r="96" spans="1:5">
      <c r="A96" s="13" t="s">
        <v>710</v>
      </c>
      <c r="B96" s="5" t="s">
        <v>776</v>
      </c>
      <c r="C96" s="166">
        <v>300000</v>
      </c>
      <c r="D96" s="166">
        <v>170110</v>
      </c>
      <c r="E96" s="166">
        <v>170110</v>
      </c>
    </row>
    <row r="97" spans="1:5">
      <c r="A97" s="5" t="s">
        <v>709</v>
      </c>
      <c r="B97" s="5" t="s">
        <v>776</v>
      </c>
      <c r="C97" s="166"/>
      <c r="D97" s="166"/>
      <c r="E97" s="166"/>
    </row>
    <row r="98" spans="1:5">
      <c r="A98" s="5" t="s">
        <v>708</v>
      </c>
      <c r="B98" s="5" t="s">
        <v>776</v>
      </c>
      <c r="C98" s="166"/>
      <c r="D98" s="166"/>
      <c r="E98" s="166"/>
    </row>
    <row r="99" spans="1:5">
      <c r="A99" s="5" t="s">
        <v>707</v>
      </c>
      <c r="B99" s="5" t="s">
        <v>776</v>
      </c>
      <c r="C99" s="166"/>
      <c r="D99" s="166"/>
      <c r="E99" s="166"/>
    </row>
    <row r="100" spans="1:5">
      <c r="A100" s="13" t="s">
        <v>706</v>
      </c>
      <c r="B100" s="5" t="s">
        <v>776</v>
      </c>
      <c r="C100" s="166"/>
      <c r="D100" s="166"/>
      <c r="E100" s="166"/>
    </row>
    <row r="101" spans="1:5">
      <c r="A101" s="13" t="s">
        <v>711</v>
      </c>
      <c r="B101" s="5" t="s">
        <v>776</v>
      </c>
      <c r="C101" s="166"/>
      <c r="D101" s="166"/>
      <c r="E101" s="166"/>
    </row>
    <row r="102" spans="1:5">
      <c r="A102" s="13" t="s">
        <v>703</v>
      </c>
      <c r="B102" s="5" t="s">
        <v>776</v>
      </c>
      <c r="C102" s="166"/>
      <c r="D102" s="166"/>
      <c r="E102" s="166"/>
    </row>
    <row r="103" spans="1:5">
      <c r="A103" s="13" t="s">
        <v>704</v>
      </c>
      <c r="B103" s="5" t="s">
        <v>776</v>
      </c>
      <c r="C103" s="166"/>
      <c r="D103" s="166"/>
      <c r="E103" s="166"/>
    </row>
    <row r="104" spans="1:5" ht="25.5">
      <c r="A104" s="7" t="s">
        <v>632</v>
      </c>
      <c r="B104" s="7" t="s">
        <v>776</v>
      </c>
      <c r="C104" s="166">
        <f>SUM(C94:C103)</f>
        <v>300000</v>
      </c>
      <c r="D104" s="166">
        <f>SUM(D94:D103)</f>
        <v>170110</v>
      </c>
      <c r="E104" s="166">
        <f>SUM(E94:E103)</f>
        <v>170110</v>
      </c>
    </row>
    <row r="105" spans="1:5">
      <c r="A105" s="13" t="s">
        <v>701</v>
      </c>
      <c r="B105" s="5" t="s">
        <v>422</v>
      </c>
      <c r="C105" s="166"/>
      <c r="D105" s="166"/>
      <c r="E105" s="166"/>
    </row>
    <row r="106" spans="1:5">
      <c r="A106" s="13" t="s">
        <v>702</v>
      </c>
      <c r="B106" s="5" t="s">
        <v>422</v>
      </c>
      <c r="C106" s="166"/>
      <c r="D106" s="166"/>
      <c r="E106" s="166"/>
    </row>
    <row r="107" spans="1:5">
      <c r="A107" s="13" t="s">
        <v>710</v>
      </c>
      <c r="B107" s="5" t="s">
        <v>422</v>
      </c>
      <c r="C107" s="166"/>
      <c r="D107" s="166"/>
      <c r="E107" s="166"/>
    </row>
    <row r="108" spans="1:5">
      <c r="A108" s="5" t="s">
        <v>709</v>
      </c>
      <c r="B108" s="5" t="s">
        <v>422</v>
      </c>
      <c r="C108" s="166"/>
      <c r="D108" s="166"/>
      <c r="E108" s="166"/>
    </row>
    <row r="109" spans="1:5">
      <c r="A109" s="5" t="s">
        <v>708</v>
      </c>
      <c r="B109" s="5" t="s">
        <v>422</v>
      </c>
      <c r="C109" s="166"/>
      <c r="D109" s="166"/>
      <c r="E109" s="166"/>
    </row>
    <row r="110" spans="1:5">
      <c r="A110" s="5" t="s">
        <v>707</v>
      </c>
      <c r="B110" s="5" t="s">
        <v>422</v>
      </c>
      <c r="C110" s="166"/>
      <c r="D110" s="166"/>
      <c r="E110" s="166"/>
    </row>
    <row r="111" spans="1:5">
      <c r="A111" s="13" t="s">
        <v>706</v>
      </c>
      <c r="B111" s="5" t="s">
        <v>422</v>
      </c>
      <c r="C111" s="166"/>
      <c r="D111" s="166"/>
      <c r="E111" s="166"/>
    </row>
    <row r="112" spans="1:5">
      <c r="A112" s="13" t="s">
        <v>705</v>
      </c>
      <c r="B112" s="5" t="s">
        <v>422</v>
      </c>
      <c r="C112" s="166"/>
      <c r="D112" s="166"/>
      <c r="E112" s="166"/>
    </row>
    <row r="113" spans="1:5">
      <c r="A113" s="13" t="s">
        <v>703</v>
      </c>
      <c r="B113" s="5" t="s">
        <v>422</v>
      </c>
      <c r="C113" s="166"/>
      <c r="D113" s="166"/>
      <c r="E113" s="166"/>
    </row>
    <row r="114" spans="1:5">
      <c r="A114" s="13" t="s">
        <v>704</v>
      </c>
      <c r="B114" s="5" t="s">
        <v>422</v>
      </c>
      <c r="C114" s="166"/>
      <c r="D114" s="166"/>
      <c r="E114" s="166"/>
    </row>
    <row r="115" spans="1:5">
      <c r="A115" s="15" t="s">
        <v>633</v>
      </c>
      <c r="B115" s="8" t="s">
        <v>422</v>
      </c>
      <c r="C115" s="166"/>
      <c r="D115" s="166"/>
      <c r="E115" s="166"/>
    </row>
  </sheetData>
  <mergeCells count="3">
    <mergeCell ref="A1:E1"/>
    <mergeCell ref="A2:E2"/>
    <mergeCell ref="A3:E3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58" orientation="portrait" horizontalDpi="300" verticalDpi="300" r:id="rId1"/>
  <headerFooter>
    <oddHeader xml:space="preserve">&amp;C6/2021.(V.25.) önkormányzati rendelete 16. melléklete  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32"/>
  <sheetViews>
    <sheetView view="pageLayout" zoomScaleNormal="100" workbookViewId="0">
      <selection sqref="A1:E1"/>
    </sheetView>
  </sheetViews>
  <sheetFormatPr defaultRowHeight="1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ht="24" customHeight="1">
      <c r="A1" s="243" t="s">
        <v>1106</v>
      </c>
      <c r="B1" s="263"/>
      <c r="C1" s="263"/>
      <c r="D1" s="240"/>
      <c r="E1" s="240"/>
    </row>
    <row r="2" spans="1:5" ht="26.25" customHeight="1">
      <c r="A2" s="253" t="s">
        <v>797</v>
      </c>
      <c r="B2" s="244"/>
      <c r="C2" s="244"/>
      <c r="D2" s="240"/>
      <c r="E2" s="240"/>
    </row>
    <row r="3" spans="1:5">
      <c r="B3" s="292"/>
      <c r="C3" s="292"/>
      <c r="D3" s="292"/>
      <c r="E3" s="292"/>
    </row>
    <row r="4" spans="1:5" ht="26.25">
      <c r="A4" s="41" t="s">
        <v>724</v>
      </c>
      <c r="B4" s="3" t="s">
        <v>163</v>
      </c>
      <c r="C4" s="71" t="s">
        <v>767</v>
      </c>
      <c r="D4" s="81" t="s">
        <v>17</v>
      </c>
      <c r="E4" s="71" t="s">
        <v>18</v>
      </c>
    </row>
    <row r="5" spans="1:5">
      <c r="A5" s="5" t="s">
        <v>615</v>
      </c>
      <c r="B5" s="5" t="s">
        <v>374</v>
      </c>
      <c r="C5" s="166"/>
      <c r="D5" s="166"/>
      <c r="E5" s="166"/>
    </row>
    <row r="6" spans="1:5">
      <c r="A6" s="5" t="s">
        <v>616</v>
      </c>
      <c r="B6" s="5" t="s">
        <v>374</v>
      </c>
      <c r="C6" s="166"/>
      <c r="D6" s="166"/>
      <c r="E6" s="166"/>
    </row>
    <row r="7" spans="1:5">
      <c r="A7" s="5" t="s">
        <v>617</v>
      </c>
      <c r="B7" s="5" t="s">
        <v>374</v>
      </c>
      <c r="C7" s="166">
        <v>800000</v>
      </c>
      <c r="D7" s="166">
        <v>757612</v>
      </c>
      <c r="E7" s="166">
        <v>757612</v>
      </c>
    </row>
    <row r="8" spans="1:5">
      <c r="A8" s="5" t="s">
        <v>618</v>
      </c>
      <c r="B8" s="5" t="s">
        <v>374</v>
      </c>
      <c r="C8" s="166"/>
      <c r="D8" s="166"/>
      <c r="E8" s="166"/>
    </row>
    <row r="9" spans="1:5">
      <c r="A9" s="7" t="s">
        <v>566</v>
      </c>
      <c r="B9" s="8" t="s">
        <v>374</v>
      </c>
      <c r="C9" s="166">
        <f>SUM(C5:C8)</f>
        <v>800000</v>
      </c>
      <c r="D9" s="166">
        <f>SUM(D5:D8)</f>
        <v>757612</v>
      </c>
      <c r="E9" s="166">
        <f>SUM(E5:E8)</f>
        <v>757612</v>
      </c>
    </row>
    <row r="10" spans="1:5">
      <c r="A10" s="5" t="s">
        <v>567</v>
      </c>
      <c r="B10" s="6" t="s">
        <v>375</v>
      </c>
      <c r="C10" s="166">
        <f>SUM(C11:C12)</f>
        <v>5500000</v>
      </c>
      <c r="D10" s="166">
        <f>SUM(D11:D12)</f>
        <v>3697262</v>
      </c>
      <c r="E10" s="166">
        <f>SUM(E11:E12)</f>
        <v>3697262</v>
      </c>
    </row>
    <row r="11" spans="1:5" ht="27">
      <c r="A11" s="48" t="s">
        <v>376</v>
      </c>
      <c r="B11" s="48" t="s">
        <v>375</v>
      </c>
      <c r="C11" s="166">
        <v>5500000</v>
      </c>
      <c r="D11" s="166">
        <v>3697262</v>
      </c>
      <c r="E11" s="166">
        <v>3697262</v>
      </c>
    </row>
    <row r="12" spans="1:5" ht="27">
      <c r="A12" s="48" t="s">
        <v>377</v>
      </c>
      <c r="B12" s="48" t="s">
        <v>375</v>
      </c>
      <c r="C12" s="166"/>
      <c r="D12" s="166"/>
      <c r="E12" s="166"/>
    </row>
    <row r="13" spans="1:5">
      <c r="A13" s="5" t="s">
        <v>569</v>
      </c>
      <c r="B13" s="6" t="s">
        <v>381</v>
      </c>
      <c r="C13" s="166">
        <f>SUM(C14:C17)</f>
        <v>900000</v>
      </c>
      <c r="D13" s="166">
        <f>SUM(D14:D17)</f>
        <v>0</v>
      </c>
      <c r="E13" s="166">
        <f>SUM(E14:E17)</f>
        <v>0</v>
      </c>
    </row>
    <row r="14" spans="1:5" ht="27">
      <c r="A14" s="48" t="s">
        <v>382</v>
      </c>
      <c r="B14" s="48" t="s">
        <v>381</v>
      </c>
      <c r="C14" s="166"/>
      <c r="D14" s="166"/>
      <c r="E14" s="166"/>
    </row>
    <row r="15" spans="1:5" ht="27">
      <c r="A15" s="48" t="s">
        <v>383</v>
      </c>
      <c r="B15" s="48" t="s">
        <v>381</v>
      </c>
      <c r="C15" s="166">
        <v>900000</v>
      </c>
      <c r="D15" s="166">
        <v>0</v>
      </c>
      <c r="E15" s="166">
        <v>0</v>
      </c>
    </row>
    <row r="16" spans="1:5">
      <c r="A16" s="48" t="s">
        <v>384</v>
      </c>
      <c r="B16" s="48" t="s">
        <v>381</v>
      </c>
      <c r="C16" s="166"/>
      <c r="D16" s="166"/>
      <c r="E16" s="166"/>
    </row>
    <row r="17" spans="1:5">
      <c r="A17" s="48" t="s">
        <v>385</v>
      </c>
      <c r="B17" s="48" t="s">
        <v>381</v>
      </c>
      <c r="C17" s="166"/>
      <c r="D17" s="166"/>
      <c r="E17" s="166"/>
    </row>
    <row r="18" spans="1:5">
      <c r="A18" s="5" t="s">
        <v>619</v>
      </c>
      <c r="B18" s="6" t="s">
        <v>386</v>
      </c>
      <c r="C18" s="166"/>
      <c r="D18" s="166"/>
      <c r="E18" s="166"/>
    </row>
    <row r="19" spans="1:5">
      <c r="A19" s="48" t="s">
        <v>387</v>
      </c>
      <c r="B19" s="48" t="s">
        <v>386</v>
      </c>
      <c r="C19" s="166"/>
      <c r="D19" s="166"/>
      <c r="E19" s="166"/>
    </row>
    <row r="20" spans="1:5">
      <c r="A20" s="48" t="s">
        <v>388</v>
      </c>
      <c r="B20" s="48" t="s">
        <v>386</v>
      </c>
      <c r="C20" s="166"/>
      <c r="D20" s="166"/>
      <c r="E20" s="166"/>
    </row>
    <row r="21" spans="1:5">
      <c r="A21" s="7" t="s">
        <v>598</v>
      </c>
      <c r="B21" s="8" t="s">
        <v>389</v>
      </c>
      <c r="C21" s="166">
        <f>SUM(C18,C13,C10)</f>
        <v>6400000</v>
      </c>
      <c r="D21" s="166">
        <f>SUM(D18,D13,D10)</f>
        <v>3697262</v>
      </c>
      <c r="E21" s="166">
        <f>SUM(E18,E13,E10)</f>
        <v>3697262</v>
      </c>
    </row>
    <row r="22" spans="1:5">
      <c r="A22" s="5" t="s">
        <v>620</v>
      </c>
      <c r="B22" s="5" t="s">
        <v>390</v>
      </c>
      <c r="C22" s="166"/>
      <c r="D22" s="166"/>
      <c r="E22" s="166"/>
    </row>
    <row r="23" spans="1:5">
      <c r="A23" s="5" t="s">
        <v>621</v>
      </c>
      <c r="B23" s="5" t="s">
        <v>390</v>
      </c>
      <c r="C23" s="166"/>
      <c r="D23" s="166"/>
      <c r="E23" s="166"/>
    </row>
    <row r="24" spans="1:5">
      <c r="A24" s="5" t="s">
        <v>622</v>
      </c>
      <c r="B24" s="5" t="s">
        <v>390</v>
      </c>
      <c r="C24" s="166"/>
      <c r="D24" s="166"/>
      <c r="E24" s="166"/>
    </row>
    <row r="25" spans="1:5">
      <c r="A25" s="5" t="s">
        <v>623</v>
      </c>
      <c r="B25" s="5" t="s">
        <v>390</v>
      </c>
      <c r="C25" s="166"/>
      <c r="D25" s="166"/>
      <c r="E25" s="166"/>
    </row>
    <row r="26" spans="1:5">
      <c r="A26" s="5" t="s">
        <v>624</v>
      </c>
      <c r="B26" s="5" t="s">
        <v>390</v>
      </c>
      <c r="C26" s="166"/>
      <c r="D26" s="166"/>
      <c r="E26" s="166"/>
    </row>
    <row r="27" spans="1:5">
      <c r="A27" s="5" t="s">
        <v>625</v>
      </c>
      <c r="B27" s="5" t="s">
        <v>390</v>
      </c>
      <c r="C27" s="166"/>
      <c r="D27" s="166"/>
      <c r="E27" s="166"/>
    </row>
    <row r="28" spans="1:5">
      <c r="A28" s="5" t="s">
        <v>626</v>
      </c>
      <c r="B28" s="5" t="s">
        <v>390</v>
      </c>
      <c r="C28" s="166"/>
      <c r="D28" s="166"/>
      <c r="E28" s="166"/>
    </row>
    <row r="29" spans="1:5">
      <c r="A29" s="5" t="s">
        <v>627</v>
      </c>
      <c r="B29" s="5" t="s">
        <v>390</v>
      </c>
      <c r="C29" s="166"/>
      <c r="D29" s="166"/>
      <c r="E29" s="166"/>
    </row>
    <row r="30" spans="1:5" ht="45">
      <c r="A30" s="5" t="s">
        <v>628</v>
      </c>
      <c r="B30" s="5" t="s">
        <v>390</v>
      </c>
      <c r="C30" s="166"/>
      <c r="D30" s="166"/>
      <c r="E30" s="166"/>
    </row>
    <row r="31" spans="1:5">
      <c r="A31" s="5" t="s">
        <v>629</v>
      </c>
      <c r="B31" s="5" t="s">
        <v>390</v>
      </c>
      <c r="C31" s="166"/>
      <c r="D31" s="166"/>
      <c r="E31" s="166"/>
    </row>
    <row r="32" spans="1:5">
      <c r="A32" s="7" t="s">
        <v>571</v>
      </c>
      <c r="B32" s="8" t="s">
        <v>390</v>
      </c>
      <c r="C32" s="166">
        <v>30000</v>
      </c>
      <c r="D32" s="166">
        <v>347529</v>
      </c>
      <c r="E32" s="166">
        <v>347529</v>
      </c>
    </row>
  </sheetData>
  <mergeCells count="3">
    <mergeCell ref="A1:E1"/>
    <mergeCell ref="A2:E2"/>
    <mergeCell ref="B3:E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 xml:space="preserve">&amp;C6/2021.(V.25.) önkormányzati rendelete 17. melléklete  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C80"/>
  <sheetViews>
    <sheetView view="pageLayout" zoomScaleNormal="100" workbookViewId="0">
      <selection activeCell="A4" sqref="A4:B4"/>
    </sheetView>
  </sheetViews>
  <sheetFormatPr defaultRowHeight="15"/>
  <cols>
    <col min="1" max="1" width="75" customWidth="1"/>
    <col min="2" max="2" width="16.42578125" customWidth="1"/>
  </cols>
  <sheetData>
    <row r="1" spans="1:3" ht="27.75" customHeight="1">
      <c r="A1" s="294" t="s">
        <v>1106</v>
      </c>
      <c r="B1" s="293"/>
    </row>
    <row r="2" spans="1:3" ht="23.25" customHeight="1">
      <c r="A2" s="253" t="s">
        <v>798</v>
      </c>
      <c r="B2" s="293"/>
    </row>
    <row r="4" spans="1:3">
      <c r="A4" s="268"/>
      <c r="B4" s="268"/>
    </row>
    <row r="5" spans="1:3">
      <c r="A5" s="146" t="s">
        <v>724</v>
      </c>
      <c r="B5" s="147" t="s">
        <v>141</v>
      </c>
      <c r="C5" s="4"/>
    </row>
    <row r="6" spans="1:3">
      <c r="A6" s="86" t="s">
        <v>122</v>
      </c>
      <c r="B6" s="142">
        <v>115228399</v>
      </c>
      <c r="C6" s="4"/>
    </row>
    <row r="7" spans="1:3">
      <c r="A7" s="86" t="s">
        <v>123</v>
      </c>
      <c r="B7" s="142">
        <v>34721878</v>
      </c>
      <c r="C7" s="4"/>
    </row>
    <row r="8" spans="1:3">
      <c r="A8" s="89" t="s">
        <v>124</v>
      </c>
      <c r="B8" s="143">
        <f>B6-B7</f>
        <v>80506521</v>
      </c>
      <c r="C8" s="4"/>
    </row>
    <row r="9" spans="1:3">
      <c r="A9" s="86" t="s">
        <v>125</v>
      </c>
      <c r="B9" s="142">
        <v>7451345</v>
      </c>
      <c r="C9" s="4"/>
    </row>
    <row r="10" spans="1:3">
      <c r="A10" s="86" t="s">
        <v>126</v>
      </c>
      <c r="B10" s="142">
        <v>801963</v>
      </c>
      <c r="C10" s="4"/>
    </row>
    <row r="11" spans="1:3">
      <c r="A11" s="89" t="s">
        <v>127</v>
      </c>
      <c r="B11" s="143">
        <f>B9-B10</f>
        <v>6649382</v>
      </c>
      <c r="C11" s="4"/>
    </row>
    <row r="12" spans="1:3">
      <c r="A12" s="126" t="s">
        <v>128</v>
      </c>
      <c r="B12" s="141">
        <f>SUM(B8,B11)</f>
        <v>87155903</v>
      </c>
      <c r="C12" s="4"/>
    </row>
    <row r="13" spans="1:3">
      <c r="A13" s="86" t="s">
        <v>129</v>
      </c>
      <c r="B13" s="142">
        <v>0</v>
      </c>
      <c r="C13" s="4"/>
    </row>
    <row r="14" spans="1:3">
      <c r="A14" s="86" t="s">
        <v>130</v>
      </c>
      <c r="B14" s="142">
        <v>0</v>
      </c>
      <c r="C14" s="4"/>
    </row>
    <row r="15" spans="1:3" ht="14.25" customHeight="1">
      <c r="A15" s="89" t="s">
        <v>131</v>
      </c>
      <c r="B15" s="143">
        <v>0</v>
      </c>
      <c r="C15" s="4"/>
    </row>
    <row r="16" spans="1:3">
      <c r="A16" s="86" t="s">
        <v>132</v>
      </c>
      <c r="B16" s="142">
        <v>0</v>
      </c>
      <c r="C16" s="4"/>
    </row>
    <row r="17" spans="1:3">
      <c r="A17" s="86" t="s">
        <v>133</v>
      </c>
      <c r="B17" s="142">
        <v>0</v>
      </c>
      <c r="C17" s="4"/>
    </row>
    <row r="18" spans="1:3" ht="15" customHeight="1">
      <c r="A18" s="89" t="s">
        <v>134</v>
      </c>
      <c r="B18" s="143">
        <v>0</v>
      </c>
      <c r="C18" s="4"/>
    </row>
    <row r="19" spans="1:3">
      <c r="A19" s="128" t="s">
        <v>135</v>
      </c>
      <c r="B19" s="144">
        <v>0</v>
      </c>
      <c r="C19" s="4"/>
    </row>
    <row r="20" spans="1:3">
      <c r="A20" s="89" t="s">
        <v>136</v>
      </c>
      <c r="B20" s="143">
        <f>SUM(B12,B19)</f>
        <v>87155903</v>
      </c>
      <c r="C20" s="4"/>
    </row>
    <row r="21" spans="1:3">
      <c r="A21" s="126" t="s">
        <v>137</v>
      </c>
      <c r="B21" s="141">
        <v>79073189</v>
      </c>
      <c r="C21" s="4"/>
    </row>
    <row r="22" spans="1:3">
      <c r="A22" s="126" t="s">
        <v>138</v>
      </c>
      <c r="B22" s="141">
        <f>B20-B21</f>
        <v>8082714</v>
      </c>
      <c r="C22" s="4"/>
    </row>
    <row r="23" spans="1:3" ht="25.5">
      <c r="A23" s="128" t="s">
        <v>139</v>
      </c>
      <c r="B23" s="144">
        <v>0</v>
      </c>
      <c r="C23" s="4"/>
    </row>
    <row r="24" spans="1:3" ht="14.25" customHeight="1">
      <c r="A24" s="128" t="s">
        <v>140</v>
      </c>
      <c r="B24" s="144">
        <v>0</v>
      </c>
      <c r="C24" s="4"/>
    </row>
    <row r="25" spans="1:3" ht="15" customHeight="1">
      <c r="A25" s="129" t="s">
        <v>142</v>
      </c>
      <c r="B25" s="145">
        <v>0</v>
      </c>
      <c r="C25" s="4"/>
    </row>
    <row r="26" spans="1:3">
      <c r="A26" s="4"/>
      <c r="B26" s="4"/>
      <c r="C26" s="4"/>
    </row>
    <row r="27" spans="1:3">
      <c r="A27" s="4"/>
      <c r="B27" s="4"/>
      <c r="C27" s="4"/>
    </row>
    <row r="28" spans="1:3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  <row r="31" spans="1:3">
      <c r="A31" s="4"/>
      <c r="B31" s="4"/>
      <c r="C31" s="4"/>
    </row>
    <row r="32" spans="1:3">
      <c r="A32" s="4"/>
      <c r="B32" s="4"/>
      <c r="C32" s="4"/>
    </row>
    <row r="33" spans="1:3">
      <c r="A33" s="4"/>
      <c r="B33" s="4"/>
      <c r="C33" s="4"/>
    </row>
    <row r="34" spans="1:3">
      <c r="A34" s="4"/>
      <c r="B34" s="4"/>
      <c r="C34" s="4"/>
    </row>
    <row r="35" spans="1:3">
      <c r="A35" s="4"/>
      <c r="B35" s="4"/>
      <c r="C35" s="4"/>
    </row>
    <row r="36" spans="1:3">
      <c r="A36" s="4"/>
      <c r="B36" s="4"/>
      <c r="C36" s="4"/>
    </row>
    <row r="37" spans="1:3">
      <c r="A37" s="4"/>
      <c r="B37" s="4"/>
      <c r="C37" s="4"/>
    </row>
    <row r="38" spans="1:3">
      <c r="A38" s="4"/>
      <c r="B38" s="4"/>
      <c r="C38" s="4"/>
    </row>
    <row r="39" spans="1:3">
      <c r="A39" s="4"/>
      <c r="B39" s="4"/>
      <c r="C39" s="4"/>
    </row>
    <row r="40" spans="1:3">
      <c r="A40" s="4"/>
      <c r="B40" s="4"/>
      <c r="C40" s="4"/>
    </row>
    <row r="41" spans="1:3">
      <c r="A41" s="4"/>
      <c r="B41" s="4"/>
      <c r="C41" s="4"/>
    </row>
    <row r="42" spans="1:3">
      <c r="A42" s="4"/>
      <c r="B42" s="4"/>
      <c r="C42" s="4"/>
    </row>
    <row r="43" spans="1:3">
      <c r="A43" s="4"/>
      <c r="B43" s="4"/>
      <c r="C43" s="4"/>
    </row>
    <row r="44" spans="1:3">
      <c r="A44" s="4"/>
      <c r="B44" s="4"/>
      <c r="C44" s="4"/>
    </row>
    <row r="45" spans="1:3">
      <c r="A45" s="4"/>
      <c r="B45" s="4"/>
      <c r="C45" s="4"/>
    </row>
    <row r="46" spans="1:3">
      <c r="A46" s="4"/>
      <c r="B46" s="4"/>
      <c r="C46" s="4"/>
    </row>
    <row r="47" spans="1:3">
      <c r="A47" s="4"/>
      <c r="B47" s="4"/>
      <c r="C47" s="4"/>
    </row>
    <row r="48" spans="1:3">
      <c r="A48" s="4"/>
      <c r="B48" s="4"/>
      <c r="C48" s="4"/>
    </row>
    <row r="49" spans="1:3">
      <c r="A49" s="4"/>
      <c r="B49" s="4"/>
      <c r="C49" s="4"/>
    </row>
    <row r="50" spans="1:3">
      <c r="A50" s="4"/>
      <c r="B50" s="4"/>
      <c r="C50" s="4"/>
    </row>
    <row r="51" spans="1:3">
      <c r="A51" s="4"/>
      <c r="B51" s="4"/>
      <c r="C51" s="4"/>
    </row>
    <row r="52" spans="1:3">
      <c r="A52" s="4"/>
      <c r="B52" s="4"/>
      <c r="C52" s="4"/>
    </row>
    <row r="53" spans="1:3">
      <c r="A53" s="4"/>
      <c r="B53" s="4"/>
      <c r="C53" s="4"/>
    </row>
    <row r="54" spans="1:3">
      <c r="A54" s="4"/>
      <c r="B54" s="4"/>
      <c r="C54" s="4"/>
    </row>
    <row r="55" spans="1:3">
      <c r="A55" s="4"/>
      <c r="B55" s="4"/>
      <c r="C55" s="4"/>
    </row>
    <row r="56" spans="1:3">
      <c r="A56" s="4"/>
      <c r="B56" s="4"/>
      <c r="C56" s="4"/>
    </row>
    <row r="57" spans="1:3">
      <c r="A57" s="4"/>
      <c r="B57" s="4"/>
      <c r="C57" s="4"/>
    </row>
    <row r="58" spans="1:3">
      <c r="A58" s="4"/>
      <c r="B58" s="4"/>
      <c r="C58" s="4"/>
    </row>
    <row r="59" spans="1:3">
      <c r="A59" s="4"/>
      <c r="B59" s="4"/>
      <c r="C59" s="4"/>
    </row>
    <row r="60" spans="1:3">
      <c r="A60" s="4"/>
      <c r="B60" s="4"/>
      <c r="C60" s="4"/>
    </row>
    <row r="61" spans="1:3">
      <c r="A61" s="4"/>
      <c r="B61" s="4"/>
      <c r="C61" s="4"/>
    </row>
    <row r="62" spans="1:3">
      <c r="A62" s="4"/>
      <c r="B62" s="4"/>
      <c r="C62" s="4"/>
    </row>
    <row r="63" spans="1:3">
      <c r="A63" s="4"/>
      <c r="B63" s="4"/>
      <c r="C63" s="4"/>
    </row>
    <row r="64" spans="1:3">
      <c r="A64" s="4"/>
      <c r="B64" s="4"/>
      <c r="C64" s="4"/>
    </row>
    <row r="65" spans="1:3">
      <c r="A65" s="4"/>
      <c r="B65" s="4"/>
      <c r="C65" s="4"/>
    </row>
    <row r="66" spans="1:3">
      <c r="A66" s="4"/>
      <c r="B66" s="4"/>
      <c r="C66" s="4"/>
    </row>
    <row r="67" spans="1:3">
      <c r="A67" s="4"/>
      <c r="B67" s="4"/>
      <c r="C67" s="4"/>
    </row>
    <row r="68" spans="1:3">
      <c r="A68" s="4"/>
      <c r="B68" s="4"/>
      <c r="C68" s="4"/>
    </row>
    <row r="69" spans="1:3">
      <c r="A69" s="4"/>
      <c r="B69" s="4"/>
      <c r="C69" s="4"/>
    </row>
    <row r="70" spans="1:3">
      <c r="A70" s="4"/>
      <c r="B70" s="4"/>
      <c r="C70" s="4"/>
    </row>
    <row r="71" spans="1:3">
      <c r="A71" s="4"/>
      <c r="B71" s="4"/>
      <c r="C71" s="4"/>
    </row>
    <row r="72" spans="1:3">
      <c r="A72" s="4"/>
      <c r="B72" s="4"/>
      <c r="C72" s="4"/>
    </row>
    <row r="73" spans="1:3">
      <c r="A73" s="4"/>
      <c r="B73" s="4"/>
      <c r="C73" s="4"/>
    </row>
    <row r="74" spans="1:3">
      <c r="A74" s="4"/>
      <c r="B74" s="4"/>
      <c r="C74" s="4"/>
    </row>
    <row r="75" spans="1:3">
      <c r="A75" s="4"/>
      <c r="B75" s="4"/>
      <c r="C75" s="4"/>
    </row>
    <row r="76" spans="1:3">
      <c r="A76" s="4"/>
      <c r="B76" s="4"/>
      <c r="C76" s="4"/>
    </row>
    <row r="77" spans="1:3">
      <c r="A77" s="4"/>
      <c r="B77" s="4"/>
      <c r="C77" s="4"/>
    </row>
    <row r="78" spans="1:3">
      <c r="A78" s="4"/>
      <c r="B78" s="4"/>
      <c r="C78" s="4"/>
    </row>
    <row r="79" spans="1:3">
      <c r="A79" s="4"/>
      <c r="B79" s="4"/>
      <c r="C79" s="4"/>
    </row>
    <row r="80" spans="1:3">
      <c r="A80" s="4"/>
      <c r="B80" s="4"/>
      <c r="C80" s="4"/>
    </row>
  </sheetData>
  <mergeCells count="3">
    <mergeCell ref="A2:B2"/>
    <mergeCell ref="A1:B1"/>
    <mergeCell ref="A4:B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 xml:space="preserve">&amp;C6/2021.(V.25.) önkormányzati rendelete 18. melléklete 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D49"/>
  <sheetViews>
    <sheetView view="pageLayout" zoomScaleNormal="100" workbookViewId="0">
      <selection activeCell="B4" sqref="B4:D4"/>
    </sheetView>
  </sheetViews>
  <sheetFormatPr defaultRowHeight="15"/>
  <cols>
    <col min="1" max="1" width="70.28515625" customWidth="1"/>
    <col min="2" max="4" width="23.42578125" customWidth="1"/>
  </cols>
  <sheetData>
    <row r="1" spans="1:4" s="183" customFormat="1" ht="21" customHeight="1">
      <c r="A1" s="294" t="s">
        <v>1106</v>
      </c>
      <c r="B1" s="293"/>
      <c r="C1" s="293"/>
      <c r="D1" s="293"/>
    </row>
    <row r="2" spans="1:4" s="183" customFormat="1" ht="21" customHeight="1">
      <c r="A2" s="253" t="s">
        <v>799</v>
      </c>
      <c r="B2" s="293"/>
      <c r="C2" s="293"/>
      <c r="D2" s="293"/>
    </row>
    <row r="3" spans="1:4">
      <c r="A3" s="127"/>
      <c r="B3" s="127"/>
      <c r="C3" s="127"/>
    </row>
    <row r="4" spans="1:4">
      <c r="A4" s="192" t="s">
        <v>121</v>
      </c>
      <c r="B4" s="295"/>
      <c r="C4" s="296"/>
      <c r="D4" s="296"/>
    </row>
    <row r="5" spans="1:4" s="191" customFormat="1" ht="36" customHeight="1">
      <c r="A5" s="190" t="s">
        <v>724</v>
      </c>
      <c r="B5" s="190" t="s">
        <v>800</v>
      </c>
      <c r="C5" s="190" t="s">
        <v>801</v>
      </c>
      <c r="D5" s="190" t="s">
        <v>802</v>
      </c>
    </row>
    <row r="6" spans="1:4" s="183" customFormat="1" ht="16.5" customHeight="1">
      <c r="A6" s="194" t="s">
        <v>803</v>
      </c>
      <c r="B6" s="195">
        <v>7514901</v>
      </c>
      <c r="C6" s="195">
        <v>0</v>
      </c>
      <c r="D6" s="195">
        <v>5953182</v>
      </c>
    </row>
    <row r="7" spans="1:4" s="183" customFormat="1" ht="33" customHeight="1">
      <c r="A7" s="194" t="s">
        <v>804</v>
      </c>
      <c r="B7" s="195">
        <v>900586</v>
      </c>
      <c r="C7" s="195">
        <v>0</v>
      </c>
      <c r="D7" s="195">
        <v>966038</v>
      </c>
    </row>
    <row r="8" spans="1:4" s="183" customFormat="1" ht="16.5" customHeight="1">
      <c r="A8" s="194" t="s">
        <v>805</v>
      </c>
      <c r="B8" s="195">
        <v>2862632</v>
      </c>
      <c r="C8" s="195">
        <v>0</v>
      </c>
      <c r="D8" s="195">
        <v>503021</v>
      </c>
    </row>
    <row r="9" spans="1:4" s="183" customFormat="1" ht="33" customHeight="1">
      <c r="A9" s="196" t="s">
        <v>806</v>
      </c>
      <c r="B9" s="197">
        <f>SUM(B6:B8)</f>
        <v>11278119</v>
      </c>
      <c r="C9" s="197">
        <f>SUM(C6:C8)</f>
        <v>0</v>
      </c>
      <c r="D9" s="197">
        <f>SUM(D6:D8)</f>
        <v>7422241</v>
      </c>
    </row>
    <row r="10" spans="1:4" s="183" customFormat="1" ht="16.5" customHeight="1">
      <c r="A10" s="194" t="s">
        <v>1081</v>
      </c>
      <c r="B10" s="195">
        <v>0</v>
      </c>
      <c r="C10" s="195">
        <v>0</v>
      </c>
      <c r="D10" s="195">
        <v>0</v>
      </c>
    </row>
    <row r="11" spans="1:4" s="183" customFormat="1" ht="16.5" customHeight="1">
      <c r="A11" s="194" t="s">
        <v>1082</v>
      </c>
      <c r="B11" s="195">
        <v>0</v>
      </c>
      <c r="C11" s="195">
        <v>0</v>
      </c>
      <c r="D11" s="195">
        <v>0</v>
      </c>
    </row>
    <row r="12" spans="1:4" s="183" customFormat="1" ht="16.5" customHeight="1">
      <c r="A12" s="196" t="s">
        <v>1083</v>
      </c>
      <c r="B12" s="197">
        <v>0</v>
      </c>
      <c r="C12" s="197">
        <v>0</v>
      </c>
      <c r="D12" s="197">
        <v>0</v>
      </c>
    </row>
    <row r="13" spans="1:4" s="183" customFormat="1" ht="33" customHeight="1">
      <c r="A13" s="194" t="s">
        <v>807</v>
      </c>
      <c r="B13" s="195">
        <v>18612147</v>
      </c>
      <c r="C13" s="195">
        <v>0</v>
      </c>
      <c r="D13" s="195">
        <v>21343214</v>
      </c>
    </row>
    <row r="14" spans="1:4" s="183" customFormat="1" ht="33" customHeight="1">
      <c r="A14" s="194" t="s">
        <v>808</v>
      </c>
      <c r="B14" s="195">
        <v>13165216</v>
      </c>
      <c r="C14" s="195">
        <v>0</v>
      </c>
      <c r="D14" s="195">
        <v>7489011</v>
      </c>
    </row>
    <row r="15" spans="1:4" s="183" customFormat="1" ht="33" customHeight="1">
      <c r="A15" s="194" t="s">
        <v>1084</v>
      </c>
      <c r="B15" s="195">
        <v>0</v>
      </c>
      <c r="C15" s="195">
        <v>0</v>
      </c>
      <c r="D15" s="195">
        <v>815426</v>
      </c>
    </row>
    <row r="16" spans="1:4" s="183" customFormat="1" ht="16.5" customHeight="1">
      <c r="A16" s="194" t="s">
        <v>809</v>
      </c>
      <c r="B16" s="195">
        <v>2209012</v>
      </c>
      <c r="C16" s="195">
        <v>0</v>
      </c>
      <c r="D16" s="195">
        <v>1691361</v>
      </c>
    </row>
    <row r="17" spans="1:4" s="183" customFormat="1" ht="16.5" customHeight="1">
      <c r="A17" s="196" t="s">
        <v>810</v>
      </c>
      <c r="B17" s="197">
        <f>SUM(B13:B16)</f>
        <v>33986375</v>
      </c>
      <c r="C17" s="197">
        <v>0</v>
      </c>
      <c r="D17" s="197">
        <f>SUM(D13:D16)</f>
        <v>31339012</v>
      </c>
    </row>
    <row r="18" spans="1:4" s="183" customFormat="1" ht="16.5" customHeight="1">
      <c r="A18" s="194" t="s">
        <v>811</v>
      </c>
      <c r="B18" s="195">
        <v>3774243</v>
      </c>
      <c r="C18" s="195">
        <v>0</v>
      </c>
      <c r="D18" s="195">
        <v>4133691</v>
      </c>
    </row>
    <row r="19" spans="1:4" s="183" customFormat="1" ht="16.5" customHeight="1">
      <c r="A19" s="194" t="s">
        <v>812</v>
      </c>
      <c r="B19" s="195">
        <v>6804480</v>
      </c>
      <c r="C19" s="195">
        <v>0</v>
      </c>
      <c r="D19" s="195">
        <v>5838501</v>
      </c>
    </row>
    <row r="20" spans="1:4" s="183" customFormat="1" ht="16.5" customHeight="1">
      <c r="A20" s="194" t="s">
        <v>1085</v>
      </c>
      <c r="B20" s="195">
        <v>0</v>
      </c>
      <c r="C20" s="195">
        <v>0</v>
      </c>
      <c r="D20" s="195">
        <v>0</v>
      </c>
    </row>
    <row r="21" spans="1:4" s="183" customFormat="1" ht="16.5" customHeight="1">
      <c r="A21" s="194" t="s">
        <v>1086</v>
      </c>
      <c r="B21" s="195">
        <v>0</v>
      </c>
      <c r="C21" s="195">
        <v>0</v>
      </c>
      <c r="D21" s="195">
        <v>0</v>
      </c>
    </row>
    <row r="22" spans="1:4" s="183" customFormat="1" ht="16.5" customHeight="1">
      <c r="A22" s="196" t="s">
        <v>813</v>
      </c>
      <c r="B22" s="197">
        <f>SUM(B18:B21)</f>
        <v>10578723</v>
      </c>
      <c r="C22" s="197">
        <v>0</v>
      </c>
      <c r="D22" s="197">
        <f>SUM(D18:D21)</f>
        <v>9972192</v>
      </c>
    </row>
    <row r="23" spans="1:4" s="183" customFormat="1" ht="16.5" customHeight="1">
      <c r="A23" s="194" t="s">
        <v>814</v>
      </c>
      <c r="B23" s="195">
        <v>11891984</v>
      </c>
      <c r="C23" s="195">
        <v>0</v>
      </c>
      <c r="D23" s="195">
        <v>10002840</v>
      </c>
    </row>
    <row r="24" spans="1:4" s="183" customFormat="1" ht="16.5" customHeight="1">
      <c r="A24" s="194" t="s">
        <v>815</v>
      </c>
      <c r="B24" s="195">
        <v>2527647</v>
      </c>
      <c r="C24" s="195">
        <v>0</v>
      </c>
      <c r="D24" s="195">
        <v>2384352</v>
      </c>
    </row>
    <row r="25" spans="1:4" s="183" customFormat="1" ht="16.5" customHeight="1">
      <c r="A25" s="194" t="s">
        <v>816</v>
      </c>
      <c r="B25" s="195">
        <v>1877117</v>
      </c>
      <c r="C25" s="195">
        <v>0</v>
      </c>
      <c r="D25" s="195">
        <v>1432193</v>
      </c>
    </row>
    <row r="26" spans="1:4">
      <c r="A26" s="196" t="s">
        <v>817</v>
      </c>
      <c r="B26" s="197">
        <f>SUM(B23:B25)</f>
        <v>16296748</v>
      </c>
      <c r="C26" s="197">
        <v>0</v>
      </c>
      <c r="D26" s="197">
        <f>SUM(D23:D25)</f>
        <v>13819385</v>
      </c>
    </row>
    <row r="27" spans="1:4">
      <c r="A27" s="196" t="s">
        <v>818</v>
      </c>
      <c r="B27" s="197">
        <v>6284351</v>
      </c>
      <c r="C27" s="197">
        <v>0</v>
      </c>
      <c r="D27" s="197">
        <v>6032958</v>
      </c>
    </row>
    <row r="28" spans="1:4">
      <c r="A28" s="196" t="s">
        <v>819</v>
      </c>
      <c r="B28" s="197">
        <v>10715014</v>
      </c>
      <c r="C28" s="197">
        <v>0</v>
      </c>
      <c r="D28" s="197">
        <v>10132462</v>
      </c>
    </row>
    <row r="29" spans="1:4">
      <c r="A29" s="196" t="s">
        <v>820</v>
      </c>
      <c r="B29" s="197">
        <f>B9+B12+B17-B22-B26-B27-B28</f>
        <v>1389658</v>
      </c>
      <c r="C29" s="197">
        <v>0</v>
      </c>
      <c r="D29" s="197">
        <f>D9+D12+D17-D22-D26-D27-D28</f>
        <v>-1195744</v>
      </c>
    </row>
    <row r="30" spans="1:4">
      <c r="A30" s="194" t="s">
        <v>1087</v>
      </c>
      <c r="B30" s="195">
        <v>0</v>
      </c>
      <c r="C30" s="195">
        <v>0</v>
      </c>
      <c r="D30" s="195">
        <v>0</v>
      </c>
    </row>
    <row r="31" spans="1:4" ht="30">
      <c r="A31" s="194" t="s">
        <v>1088</v>
      </c>
      <c r="B31" s="195">
        <v>0</v>
      </c>
      <c r="C31" s="195">
        <v>0</v>
      </c>
      <c r="D31" s="195">
        <v>0</v>
      </c>
    </row>
    <row r="32" spans="1:4" ht="30">
      <c r="A32" s="194" t="s">
        <v>1089</v>
      </c>
      <c r="B32" s="195">
        <v>0</v>
      </c>
      <c r="C32" s="195">
        <v>0</v>
      </c>
      <c r="D32" s="195">
        <v>0</v>
      </c>
    </row>
    <row r="33" spans="1:4" ht="30">
      <c r="A33" s="194" t="s">
        <v>821</v>
      </c>
      <c r="B33" s="195">
        <v>7</v>
      </c>
      <c r="C33" s="195">
        <v>0</v>
      </c>
      <c r="D33" s="195">
        <v>10</v>
      </c>
    </row>
    <row r="34" spans="1:4" ht="30">
      <c r="A34" s="194" t="s">
        <v>1090</v>
      </c>
      <c r="B34" s="195">
        <v>0</v>
      </c>
      <c r="C34" s="195">
        <v>0</v>
      </c>
      <c r="D34" s="195">
        <v>0</v>
      </c>
    </row>
    <row r="35" spans="1:4" ht="45">
      <c r="A35" s="194" t="s">
        <v>1091</v>
      </c>
      <c r="B35" s="195">
        <v>0</v>
      </c>
      <c r="C35" s="195">
        <v>0</v>
      </c>
      <c r="D35" s="195">
        <v>0</v>
      </c>
    </row>
    <row r="36" spans="1:4" ht="30">
      <c r="A36" s="194" t="s">
        <v>1092</v>
      </c>
      <c r="B36" s="195">
        <v>0</v>
      </c>
      <c r="C36" s="195">
        <v>0</v>
      </c>
      <c r="D36" s="195">
        <v>0</v>
      </c>
    </row>
    <row r="37" spans="1:4" ht="30">
      <c r="A37" s="196" t="s">
        <v>822</v>
      </c>
      <c r="B37" s="197">
        <f>SUM(B30:B36)</f>
        <v>7</v>
      </c>
      <c r="C37" s="197">
        <v>0</v>
      </c>
      <c r="D37" s="197">
        <f>SUM(D30:D36)</f>
        <v>10</v>
      </c>
    </row>
    <row r="38" spans="1:4" ht="30">
      <c r="A38" s="194" t="s">
        <v>1093</v>
      </c>
      <c r="B38" s="195">
        <v>0</v>
      </c>
      <c r="C38" s="195">
        <v>0</v>
      </c>
      <c r="D38" s="195">
        <v>0</v>
      </c>
    </row>
    <row r="39" spans="1:4" ht="30">
      <c r="A39" s="194" t="s">
        <v>1094</v>
      </c>
      <c r="B39" s="195">
        <v>0</v>
      </c>
      <c r="C39" s="195">
        <v>0</v>
      </c>
      <c r="D39" s="195">
        <v>0</v>
      </c>
    </row>
    <row r="40" spans="1:4">
      <c r="A40" s="194" t="s">
        <v>1095</v>
      </c>
      <c r="B40" s="195">
        <v>0</v>
      </c>
      <c r="C40" s="195">
        <v>0</v>
      </c>
      <c r="D40" s="195">
        <v>0</v>
      </c>
    </row>
    <row r="41" spans="1:4" ht="30">
      <c r="A41" s="194" t="s">
        <v>1096</v>
      </c>
      <c r="B41" s="195">
        <v>0</v>
      </c>
      <c r="C41" s="195">
        <v>0</v>
      </c>
      <c r="D41" s="195">
        <v>0</v>
      </c>
    </row>
    <row r="42" spans="1:4">
      <c r="A42" s="194" t="s">
        <v>1097</v>
      </c>
      <c r="B42" s="195">
        <v>0</v>
      </c>
      <c r="C42" s="195">
        <v>0</v>
      </c>
      <c r="D42" s="195">
        <v>0</v>
      </c>
    </row>
    <row r="43" spans="1:4" ht="30">
      <c r="A43" s="194" t="s">
        <v>1098</v>
      </c>
      <c r="B43" s="195">
        <v>0</v>
      </c>
      <c r="C43" s="195">
        <v>0</v>
      </c>
      <c r="D43" s="195">
        <v>0</v>
      </c>
    </row>
    <row r="44" spans="1:4">
      <c r="A44" s="194" t="s">
        <v>1099</v>
      </c>
      <c r="B44" s="195">
        <v>0</v>
      </c>
      <c r="C44" s="195">
        <v>0</v>
      </c>
      <c r="D44" s="195">
        <v>0</v>
      </c>
    </row>
    <row r="45" spans="1:4" ht="45">
      <c r="A45" s="194" t="s">
        <v>1100</v>
      </c>
      <c r="B45" s="195">
        <v>0</v>
      </c>
      <c r="C45" s="195">
        <v>0</v>
      </c>
      <c r="D45" s="195">
        <v>0</v>
      </c>
    </row>
    <row r="46" spans="1:4" ht="30">
      <c r="A46" s="194" t="s">
        <v>1101</v>
      </c>
      <c r="B46" s="195">
        <v>0</v>
      </c>
      <c r="C46" s="195">
        <v>0</v>
      </c>
      <c r="D46" s="195">
        <v>0</v>
      </c>
    </row>
    <row r="47" spans="1:4">
      <c r="A47" s="196" t="s">
        <v>1102</v>
      </c>
      <c r="B47" s="197">
        <v>0</v>
      </c>
      <c r="C47" s="197">
        <v>0</v>
      </c>
      <c r="D47" s="197">
        <v>0</v>
      </c>
    </row>
    <row r="48" spans="1:4">
      <c r="A48" s="196" t="s">
        <v>823</v>
      </c>
      <c r="B48" s="197">
        <f>B37-B47</f>
        <v>7</v>
      </c>
      <c r="C48" s="197">
        <v>0</v>
      </c>
      <c r="D48" s="197">
        <f>D37-D47</f>
        <v>10</v>
      </c>
    </row>
    <row r="49" spans="1:4">
      <c r="A49" s="196" t="s">
        <v>824</v>
      </c>
      <c r="B49" s="197">
        <f>B29+B48</f>
        <v>1389665</v>
      </c>
      <c r="C49" s="197">
        <v>0</v>
      </c>
      <c r="D49" s="197">
        <f>D29+D48</f>
        <v>-1195734</v>
      </c>
    </row>
  </sheetData>
  <mergeCells count="3">
    <mergeCell ref="A1:D1"/>
    <mergeCell ref="A2:D2"/>
    <mergeCell ref="B4:D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Header xml:space="preserve">&amp;C6/2021.(V.25.) önkormányzati rendelete 19. melléklete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W172"/>
  <sheetViews>
    <sheetView view="pageLayout" zoomScaleNormal="100" workbookViewId="0">
      <selection activeCell="C3" sqref="C3:F3"/>
    </sheetView>
  </sheetViews>
  <sheetFormatPr defaultRowHeight="15"/>
  <cols>
    <col min="1" max="1" width="83.42578125" customWidth="1"/>
    <col min="3" max="6" width="15.7109375" customWidth="1"/>
  </cols>
  <sheetData>
    <row r="1" spans="1:6" ht="21" customHeight="1">
      <c r="A1" s="243" t="s">
        <v>1106</v>
      </c>
      <c r="B1" s="244"/>
      <c r="C1" s="244"/>
      <c r="D1" s="244"/>
      <c r="E1" s="244"/>
      <c r="F1" s="244"/>
    </row>
    <row r="2" spans="1:6" ht="18.75" customHeight="1">
      <c r="A2" s="241" t="s">
        <v>638</v>
      </c>
      <c r="B2" s="244"/>
      <c r="C2" s="244"/>
      <c r="D2" s="244"/>
      <c r="E2" s="244"/>
      <c r="F2" s="244"/>
    </row>
    <row r="3" spans="1:6" ht="18">
      <c r="A3" s="43"/>
      <c r="C3" s="252"/>
      <c r="D3" s="252"/>
      <c r="E3" s="252"/>
      <c r="F3" s="252"/>
    </row>
    <row r="4" spans="1:6">
      <c r="A4" s="130" t="s">
        <v>771</v>
      </c>
      <c r="F4" s="25"/>
    </row>
    <row r="5" spans="1:6" ht="25.5" customHeight="1">
      <c r="A5" s="245" t="s">
        <v>162</v>
      </c>
      <c r="B5" s="247" t="s">
        <v>163</v>
      </c>
      <c r="C5" s="249" t="s">
        <v>141</v>
      </c>
      <c r="D5" s="250"/>
      <c r="E5" s="250"/>
      <c r="F5" s="251"/>
    </row>
    <row r="6" spans="1:6">
      <c r="A6" s="246"/>
      <c r="B6" s="248"/>
      <c r="C6" s="3" t="s">
        <v>768</v>
      </c>
      <c r="D6" s="3" t="s">
        <v>769</v>
      </c>
      <c r="E6" s="198" t="s">
        <v>770</v>
      </c>
      <c r="F6" s="3" t="s">
        <v>6</v>
      </c>
    </row>
    <row r="7" spans="1:6">
      <c r="A7" s="30" t="s">
        <v>164</v>
      </c>
      <c r="B7" s="31" t="s">
        <v>165</v>
      </c>
      <c r="C7" s="209">
        <v>9811848</v>
      </c>
      <c r="D7" s="210"/>
      <c r="E7" s="209"/>
      <c r="F7" s="176">
        <f>SUM(C7:E7)</f>
        <v>9811848</v>
      </c>
    </row>
    <row r="8" spans="1:6">
      <c r="A8" s="30" t="s">
        <v>166</v>
      </c>
      <c r="B8" s="32" t="s">
        <v>167</v>
      </c>
      <c r="C8" s="209"/>
      <c r="D8" s="210"/>
      <c r="E8" s="209"/>
      <c r="F8" s="176">
        <f t="shared" ref="F8:F71" si="0">SUM(C8:E8)</f>
        <v>0</v>
      </c>
    </row>
    <row r="9" spans="1:6">
      <c r="A9" s="30" t="s">
        <v>168</v>
      </c>
      <c r="B9" s="32" t="s">
        <v>169</v>
      </c>
      <c r="C9" s="209">
        <v>226756</v>
      </c>
      <c r="D9" s="210"/>
      <c r="E9" s="209"/>
      <c r="F9" s="176">
        <f t="shared" si="0"/>
        <v>226756</v>
      </c>
    </row>
    <row r="10" spans="1:6">
      <c r="A10" s="33" t="s">
        <v>170</v>
      </c>
      <c r="B10" s="32" t="s">
        <v>171</v>
      </c>
      <c r="C10" s="209"/>
      <c r="D10" s="210"/>
      <c r="E10" s="209"/>
      <c r="F10" s="176">
        <f t="shared" si="0"/>
        <v>0</v>
      </c>
    </row>
    <row r="11" spans="1:6">
      <c r="A11" s="33" t="s">
        <v>172</v>
      </c>
      <c r="B11" s="32" t="s">
        <v>173</v>
      </c>
      <c r="C11" s="209"/>
      <c r="D11" s="210"/>
      <c r="E11" s="209"/>
      <c r="F11" s="176">
        <f t="shared" si="0"/>
        <v>0</v>
      </c>
    </row>
    <row r="12" spans="1:6">
      <c r="A12" s="33" t="s">
        <v>174</v>
      </c>
      <c r="B12" s="32" t="s">
        <v>175</v>
      </c>
      <c r="C12" s="209"/>
      <c r="D12" s="210"/>
      <c r="E12" s="209"/>
      <c r="F12" s="176">
        <f t="shared" si="0"/>
        <v>0</v>
      </c>
    </row>
    <row r="13" spans="1:6">
      <c r="A13" s="33" t="s">
        <v>176</v>
      </c>
      <c r="B13" s="32" t="s">
        <v>177</v>
      </c>
      <c r="C13" s="209">
        <v>150000</v>
      </c>
      <c r="D13" s="210"/>
      <c r="E13" s="209"/>
      <c r="F13" s="176">
        <f t="shared" si="0"/>
        <v>150000</v>
      </c>
    </row>
    <row r="14" spans="1:6">
      <c r="A14" s="33" t="s">
        <v>178</v>
      </c>
      <c r="B14" s="32" t="s">
        <v>179</v>
      </c>
      <c r="C14" s="209"/>
      <c r="D14" s="210"/>
      <c r="E14" s="209"/>
      <c r="F14" s="176">
        <f t="shared" si="0"/>
        <v>0</v>
      </c>
    </row>
    <row r="15" spans="1:6">
      <c r="A15" s="5" t="s">
        <v>180</v>
      </c>
      <c r="B15" s="32" t="s">
        <v>181</v>
      </c>
      <c r="C15" s="209"/>
      <c r="D15" s="210"/>
      <c r="E15" s="209"/>
      <c r="F15" s="176">
        <f t="shared" si="0"/>
        <v>0</v>
      </c>
    </row>
    <row r="16" spans="1:6">
      <c r="A16" s="5" t="s">
        <v>182</v>
      </c>
      <c r="B16" s="32" t="s">
        <v>183</v>
      </c>
      <c r="C16" s="209"/>
      <c r="D16" s="210"/>
      <c r="E16" s="209"/>
      <c r="F16" s="176">
        <f t="shared" si="0"/>
        <v>0</v>
      </c>
    </row>
    <row r="17" spans="1:6">
      <c r="A17" s="5" t="s">
        <v>184</v>
      </c>
      <c r="B17" s="32" t="s">
        <v>185</v>
      </c>
      <c r="C17" s="209"/>
      <c r="D17" s="210"/>
      <c r="E17" s="209"/>
      <c r="F17" s="176">
        <f t="shared" si="0"/>
        <v>0</v>
      </c>
    </row>
    <row r="18" spans="1:6">
      <c r="A18" s="5" t="s">
        <v>186</v>
      </c>
      <c r="B18" s="32" t="s">
        <v>187</v>
      </c>
      <c r="C18" s="209"/>
      <c r="D18" s="210"/>
      <c r="E18" s="209"/>
      <c r="F18" s="176">
        <f t="shared" si="0"/>
        <v>0</v>
      </c>
    </row>
    <row r="19" spans="1:6">
      <c r="A19" s="5" t="s">
        <v>522</v>
      </c>
      <c r="B19" s="32" t="s">
        <v>188</v>
      </c>
      <c r="C19" s="209">
        <v>122220</v>
      </c>
      <c r="D19" s="210"/>
      <c r="E19" s="209"/>
      <c r="F19" s="176">
        <f t="shared" si="0"/>
        <v>122220</v>
      </c>
    </row>
    <row r="20" spans="1:6">
      <c r="A20" s="34" t="s">
        <v>462</v>
      </c>
      <c r="B20" s="35" t="s">
        <v>189</v>
      </c>
      <c r="C20" s="209">
        <f>SUM(C7:C19)</f>
        <v>10310824</v>
      </c>
      <c r="D20" s="176">
        <f>SUM(D7:D19)</f>
        <v>0</v>
      </c>
      <c r="E20" s="209">
        <f>SUM(E7:E19)</f>
        <v>0</v>
      </c>
      <c r="F20" s="176">
        <f t="shared" si="0"/>
        <v>10310824</v>
      </c>
    </row>
    <row r="21" spans="1:6">
      <c r="A21" s="5" t="s">
        <v>190</v>
      </c>
      <c r="B21" s="32" t="s">
        <v>191</v>
      </c>
      <c r="C21" s="209">
        <v>2064144</v>
      </c>
      <c r="D21" s="210"/>
      <c r="E21" s="209"/>
      <c r="F21" s="176">
        <f t="shared" si="0"/>
        <v>2064144</v>
      </c>
    </row>
    <row r="22" spans="1:6" ht="33.75" customHeight="1">
      <c r="A22" s="5" t="s">
        <v>192</v>
      </c>
      <c r="B22" s="32" t="s">
        <v>193</v>
      </c>
      <c r="C22" s="209"/>
      <c r="D22" s="210"/>
      <c r="E22" s="209"/>
      <c r="F22" s="176">
        <f t="shared" si="0"/>
        <v>0</v>
      </c>
    </row>
    <row r="23" spans="1:6">
      <c r="A23" s="6" t="s">
        <v>194</v>
      </c>
      <c r="B23" s="32" t="s">
        <v>195</v>
      </c>
      <c r="C23" s="209">
        <v>240000</v>
      </c>
      <c r="D23" s="210"/>
      <c r="E23" s="209"/>
      <c r="F23" s="176">
        <f t="shared" si="0"/>
        <v>240000</v>
      </c>
    </row>
    <row r="24" spans="1:6">
      <c r="A24" s="7" t="s">
        <v>463</v>
      </c>
      <c r="B24" s="35" t="s">
        <v>196</v>
      </c>
      <c r="C24" s="209">
        <f>SUM(C21:C23)</f>
        <v>2304144</v>
      </c>
      <c r="D24" s="176">
        <f>SUM(D21:D23)</f>
        <v>0</v>
      </c>
      <c r="E24" s="209">
        <f>SUM(E21:E23)</f>
        <v>0</v>
      </c>
      <c r="F24" s="176">
        <f t="shared" si="0"/>
        <v>2304144</v>
      </c>
    </row>
    <row r="25" spans="1:6">
      <c r="A25" s="46" t="s">
        <v>552</v>
      </c>
      <c r="B25" s="47" t="s">
        <v>197</v>
      </c>
      <c r="C25" s="211">
        <f>SUM(C24,C20)</f>
        <v>12614968</v>
      </c>
      <c r="D25" s="176">
        <f>SUM(D24,D20)</f>
        <v>0</v>
      </c>
      <c r="E25" s="209">
        <f>SUM(E24,E20)</f>
        <v>0</v>
      </c>
      <c r="F25" s="176">
        <f t="shared" si="0"/>
        <v>12614968</v>
      </c>
    </row>
    <row r="26" spans="1:6">
      <c r="A26" s="39" t="s">
        <v>523</v>
      </c>
      <c r="B26" s="47" t="s">
        <v>198</v>
      </c>
      <c r="C26" s="211">
        <v>1449449</v>
      </c>
      <c r="D26" s="212"/>
      <c r="E26" s="209"/>
      <c r="F26" s="176">
        <f t="shared" si="0"/>
        <v>1449449</v>
      </c>
    </row>
    <row r="27" spans="1:6">
      <c r="A27" s="5" t="s">
        <v>199</v>
      </c>
      <c r="B27" s="32" t="s">
        <v>200</v>
      </c>
      <c r="C27" s="209">
        <v>212094</v>
      </c>
      <c r="D27" s="210"/>
      <c r="E27" s="209"/>
      <c r="F27" s="176">
        <f t="shared" si="0"/>
        <v>212094</v>
      </c>
    </row>
    <row r="28" spans="1:6">
      <c r="A28" s="5" t="s">
        <v>201</v>
      </c>
      <c r="B28" s="32" t="s">
        <v>202</v>
      </c>
      <c r="C28" s="209">
        <v>4478930</v>
      </c>
      <c r="D28" s="210"/>
      <c r="E28" s="209"/>
      <c r="F28" s="176">
        <f t="shared" si="0"/>
        <v>4478930</v>
      </c>
    </row>
    <row r="29" spans="1:6">
      <c r="A29" s="5" t="s">
        <v>203</v>
      </c>
      <c r="B29" s="32" t="s">
        <v>204</v>
      </c>
      <c r="C29" s="209"/>
      <c r="D29" s="210"/>
      <c r="E29" s="209"/>
      <c r="F29" s="176">
        <f t="shared" si="0"/>
        <v>0</v>
      </c>
    </row>
    <row r="30" spans="1:6">
      <c r="A30" s="7" t="s">
        <v>464</v>
      </c>
      <c r="B30" s="35" t="s">
        <v>205</v>
      </c>
      <c r="C30" s="209">
        <f>SUM(C27:C29)</f>
        <v>4691024</v>
      </c>
      <c r="D30" s="176">
        <f>SUM(D27:D29)</f>
        <v>0</v>
      </c>
      <c r="E30" s="209">
        <f>SUM(E27:E29)</f>
        <v>0</v>
      </c>
      <c r="F30" s="176">
        <f t="shared" si="0"/>
        <v>4691024</v>
      </c>
    </row>
    <row r="31" spans="1:6">
      <c r="A31" s="5" t="s">
        <v>206</v>
      </c>
      <c r="B31" s="32" t="s">
        <v>207</v>
      </c>
      <c r="C31" s="209">
        <v>348341</v>
      </c>
      <c r="D31" s="210"/>
      <c r="E31" s="209"/>
      <c r="F31" s="176">
        <f t="shared" si="0"/>
        <v>348341</v>
      </c>
    </row>
    <row r="32" spans="1:6">
      <c r="A32" s="5" t="s">
        <v>208</v>
      </c>
      <c r="B32" s="32" t="s">
        <v>209</v>
      </c>
      <c r="C32" s="209">
        <v>92533</v>
      </c>
      <c r="D32" s="210"/>
      <c r="E32" s="209"/>
      <c r="F32" s="176">
        <f t="shared" si="0"/>
        <v>92533</v>
      </c>
    </row>
    <row r="33" spans="1:6" ht="15" customHeight="1">
      <c r="A33" s="7" t="s">
        <v>553</v>
      </c>
      <c r="B33" s="35" t="s">
        <v>210</v>
      </c>
      <c r="C33" s="209">
        <f>SUM(C31:C32)</f>
        <v>440874</v>
      </c>
      <c r="D33" s="176">
        <f>SUM(D31:D32)</f>
        <v>0</v>
      </c>
      <c r="E33" s="209">
        <f>SUM(E31:E32)</f>
        <v>0</v>
      </c>
      <c r="F33" s="176">
        <f t="shared" si="0"/>
        <v>440874</v>
      </c>
    </row>
    <row r="34" spans="1:6">
      <c r="A34" s="5" t="s">
        <v>211</v>
      </c>
      <c r="B34" s="32" t="s">
        <v>212</v>
      </c>
      <c r="C34" s="209">
        <v>1128808</v>
      </c>
      <c r="D34" s="210"/>
      <c r="E34" s="209"/>
      <c r="F34" s="176">
        <f t="shared" si="0"/>
        <v>1128808</v>
      </c>
    </row>
    <row r="35" spans="1:6">
      <c r="A35" s="5" t="s">
        <v>213</v>
      </c>
      <c r="B35" s="32" t="s">
        <v>214</v>
      </c>
      <c r="C35" s="209">
        <v>841812</v>
      </c>
      <c r="D35" s="210"/>
      <c r="E35" s="209"/>
      <c r="F35" s="176">
        <f t="shared" si="0"/>
        <v>841812</v>
      </c>
    </row>
    <row r="36" spans="1:6">
      <c r="A36" s="5" t="s">
        <v>524</v>
      </c>
      <c r="B36" s="32" t="s">
        <v>215</v>
      </c>
      <c r="C36" s="209">
        <v>1585</v>
      </c>
      <c r="D36" s="210"/>
      <c r="E36" s="209"/>
      <c r="F36" s="176">
        <f t="shared" si="0"/>
        <v>1585</v>
      </c>
    </row>
    <row r="37" spans="1:6">
      <c r="A37" s="5" t="s">
        <v>216</v>
      </c>
      <c r="B37" s="32" t="s">
        <v>217</v>
      </c>
      <c r="C37" s="209">
        <v>888940</v>
      </c>
      <c r="D37" s="210"/>
      <c r="E37" s="209"/>
      <c r="F37" s="176">
        <f t="shared" si="0"/>
        <v>888940</v>
      </c>
    </row>
    <row r="38" spans="1:6">
      <c r="A38" s="10" t="s">
        <v>525</v>
      </c>
      <c r="B38" s="32" t="s">
        <v>218</v>
      </c>
      <c r="C38" s="209"/>
      <c r="D38" s="210"/>
      <c r="E38" s="209"/>
      <c r="F38" s="176">
        <f t="shared" si="0"/>
        <v>0</v>
      </c>
    </row>
    <row r="39" spans="1:6">
      <c r="A39" s="6" t="s">
        <v>219</v>
      </c>
      <c r="B39" s="32" t="s">
        <v>220</v>
      </c>
      <c r="C39" s="209">
        <v>372350</v>
      </c>
      <c r="D39" s="210"/>
      <c r="E39" s="209"/>
      <c r="F39" s="176">
        <f t="shared" si="0"/>
        <v>372350</v>
      </c>
    </row>
    <row r="40" spans="1:6">
      <c r="A40" s="5" t="s">
        <v>526</v>
      </c>
      <c r="B40" s="32" t="s">
        <v>221</v>
      </c>
      <c r="C40" s="209">
        <v>2131732</v>
      </c>
      <c r="D40" s="210"/>
      <c r="E40" s="209"/>
      <c r="F40" s="176">
        <f t="shared" si="0"/>
        <v>2131732</v>
      </c>
    </row>
    <row r="41" spans="1:6">
      <c r="A41" s="7" t="s">
        <v>465</v>
      </c>
      <c r="B41" s="35" t="s">
        <v>222</v>
      </c>
      <c r="C41" s="209">
        <f>SUM(C34:C40)</f>
        <v>5365227</v>
      </c>
      <c r="D41" s="176">
        <f>SUM(D34:D40)</f>
        <v>0</v>
      </c>
      <c r="E41" s="209">
        <f>SUM(E34:E40)</f>
        <v>0</v>
      </c>
      <c r="F41" s="176">
        <f t="shared" si="0"/>
        <v>5365227</v>
      </c>
    </row>
    <row r="42" spans="1:6">
      <c r="A42" s="5" t="s">
        <v>223</v>
      </c>
      <c r="B42" s="32" t="s">
        <v>224</v>
      </c>
      <c r="C42" s="209">
        <v>0</v>
      </c>
      <c r="D42" s="210"/>
      <c r="E42" s="209"/>
      <c r="F42" s="176">
        <f t="shared" si="0"/>
        <v>0</v>
      </c>
    </row>
    <row r="43" spans="1:6">
      <c r="A43" s="5" t="s">
        <v>225</v>
      </c>
      <c r="B43" s="32" t="s">
        <v>226</v>
      </c>
      <c r="C43" s="209">
        <v>0</v>
      </c>
      <c r="D43" s="210"/>
      <c r="E43" s="209"/>
      <c r="F43" s="176">
        <f t="shared" si="0"/>
        <v>0</v>
      </c>
    </row>
    <row r="44" spans="1:6">
      <c r="A44" s="7" t="s">
        <v>466</v>
      </c>
      <c r="B44" s="35" t="s">
        <v>227</v>
      </c>
      <c r="C44" s="209">
        <f>SUM(C42:C43)</f>
        <v>0</v>
      </c>
      <c r="D44" s="176">
        <f>SUM(D42:D43)</f>
        <v>0</v>
      </c>
      <c r="E44" s="209">
        <f>SUM(E42:E43)</f>
        <v>0</v>
      </c>
      <c r="F44" s="176">
        <f t="shared" si="0"/>
        <v>0</v>
      </c>
    </row>
    <row r="45" spans="1:6">
      <c r="A45" s="5" t="s">
        <v>228</v>
      </c>
      <c r="B45" s="32" t="s">
        <v>229</v>
      </c>
      <c r="C45" s="209">
        <v>2202203</v>
      </c>
      <c r="D45" s="210"/>
      <c r="E45" s="209"/>
      <c r="F45" s="176">
        <f t="shared" si="0"/>
        <v>2202203</v>
      </c>
    </row>
    <row r="46" spans="1:6">
      <c r="A46" s="5" t="s">
        <v>230</v>
      </c>
      <c r="B46" s="32" t="s">
        <v>231</v>
      </c>
      <c r="C46" s="209"/>
      <c r="D46" s="210"/>
      <c r="E46" s="209"/>
      <c r="F46" s="176">
        <f t="shared" si="0"/>
        <v>0</v>
      </c>
    </row>
    <row r="47" spans="1:6">
      <c r="A47" s="5" t="s">
        <v>527</v>
      </c>
      <c r="B47" s="32" t="s">
        <v>232</v>
      </c>
      <c r="C47" s="209"/>
      <c r="D47" s="210"/>
      <c r="E47" s="209"/>
      <c r="F47" s="176">
        <f t="shared" si="0"/>
        <v>0</v>
      </c>
    </row>
    <row r="48" spans="1:6">
      <c r="A48" s="5" t="s">
        <v>528</v>
      </c>
      <c r="B48" s="32" t="s">
        <v>233</v>
      </c>
      <c r="C48" s="209"/>
      <c r="D48" s="210"/>
      <c r="E48" s="209"/>
      <c r="F48" s="176">
        <f t="shared" si="0"/>
        <v>0</v>
      </c>
    </row>
    <row r="49" spans="1:6">
      <c r="A49" s="5" t="s">
        <v>234</v>
      </c>
      <c r="B49" s="32" t="s">
        <v>235</v>
      </c>
      <c r="C49" s="209">
        <v>113890</v>
      </c>
      <c r="D49" s="210"/>
      <c r="E49" s="209"/>
      <c r="F49" s="176">
        <f t="shared" si="0"/>
        <v>113890</v>
      </c>
    </row>
    <row r="50" spans="1:6">
      <c r="A50" s="7" t="s">
        <v>467</v>
      </c>
      <c r="B50" s="35" t="s">
        <v>236</v>
      </c>
      <c r="C50" s="209">
        <f>SUM(C45:C49)</f>
        <v>2316093</v>
      </c>
      <c r="D50" s="176">
        <f>SUM(D45:D49)</f>
        <v>0</v>
      </c>
      <c r="E50" s="209">
        <f>SUM(E45:E49)</f>
        <v>0</v>
      </c>
      <c r="F50" s="176">
        <f t="shared" si="0"/>
        <v>2316093</v>
      </c>
    </row>
    <row r="51" spans="1:6">
      <c r="A51" s="39" t="s">
        <v>468</v>
      </c>
      <c r="B51" s="47" t="s">
        <v>237</v>
      </c>
      <c r="C51" s="211">
        <f>SUM(C50,C44,C41,C33,C30)</f>
        <v>12813218</v>
      </c>
      <c r="D51" s="176">
        <f>SUM(D50,D44,D41,D33,D30)</f>
        <v>0</v>
      </c>
      <c r="E51" s="209">
        <f>SUM(E50,E44,E41,E33,E30)</f>
        <v>0</v>
      </c>
      <c r="F51" s="176">
        <f t="shared" si="0"/>
        <v>12813218</v>
      </c>
    </row>
    <row r="52" spans="1:6">
      <c r="A52" s="13" t="s">
        <v>238</v>
      </c>
      <c r="B52" s="32" t="s">
        <v>239</v>
      </c>
      <c r="C52" s="209"/>
      <c r="D52" s="210"/>
      <c r="E52" s="209"/>
      <c r="F52" s="176">
        <f t="shared" si="0"/>
        <v>0</v>
      </c>
    </row>
    <row r="53" spans="1:6">
      <c r="A53" s="13" t="s">
        <v>469</v>
      </c>
      <c r="B53" s="32" t="s">
        <v>240</v>
      </c>
      <c r="C53" s="209"/>
      <c r="D53" s="210"/>
      <c r="E53" s="209"/>
      <c r="F53" s="176">
        <f t="shared" si="0"/>
        <v>0</v>
      </c>
    </row>
    <row r="54" spans="1:6">
      <c r="A54" s="17" t="s">
        <v>529</v>
      </c>
      <c r="B54" s="32" t="s">
        <v>241</v>
      </c>
      <c r="C54" s="209"/>
      <c r="D54" s="210"/>
      <c r="E54" s="209"/>
      <c r="F54" s="176">
        <f t="shared" si="0"/>
        <v>0</v>
      </c>
    </row>
    <row r="55" spans="1:6">
      <c r="A55" s="17" t="s">
        <v>530</v>
      </c>
      <c r="B55" s="32" t="s">
        <v>242</v>
      </c>
      <c r="C55" s="209"/>
      <c r="D55" s="210"/>
      <c r="E55" s="209"/>
      <c r="F55" s="176">
        <f t="shared" si="0"/>
        <v>0</v>
      </c>
    </row>
    <row r="56" spans="1:6">
      <c r="A56" s="17" t="s">
        <v>531</v>
      </c>
      <c r="B56" s="32" t="s">
        <v>243</v>
      </c>
      <c r="C56" s="209"/>
      <c r="D56" s="210"/>
      <c r="E56" s="209"/>
      <c r="F56" s="176">
        <f t="shared" si="0"/>
        <v>0</v>
      </c>
    </row>
    <row r="57" spans="1:6">
      <c r="A57" s="13" t="s">
        <v>532</v>
      </c>
      <c r="B57" s="32" t="s">
        <v>244</v>
      </c>
      <c r="C57" s="209"/>
      <c r="D57" s="210"/>
      <c r="E57" s="209"/>
      <c r="F57" s="176">
        <f t="shared" si="0"/>
        <v>0</v>
      </c>
    </row>
    <row r="58" spans="1:6">
      <c r="A58" s="13" t="s">
        <v>533</v>
      </c>
      <c r="B58" s="32" t="s">
        <v>245</v>
      </c>
      <c r="C58" s="209">
        <v>0</v>
      </c>
      <c r="D58" s="210"/>
      <c r="E58" s="209"/>
      <c r="F58" s="176">
        <f t="shared" si="0"/>
        <v>0</v>
      </c>
    </row>
    <row r="59" spans="1:6">
      <c r="A59" s="13" t="s">
        <v>534</v>
      </c>
      <c r="B59" s="32" t="s">
        <v>246</v>
      </c>
      <c r="C59" s="209">
        <v>2700000</v>
      </c>
      <c r="D59" s="210"/>
      <c r="E59" s="209"/>
      <c r="F59" s="176">
        <f t="shared" si="0"/>
        <v>2700000</v>
      </c>
    </row>
    <row r="60" spans="1:6">
      <c r="A60" s="44" t="s">
        <v>496</v>
      </c>
      <c r="B60" s="47" t="s">
        <v>247</v>
      </c>
      <c r="C60" s="211">
        <f>SUM(C52:C59)</f>
        <v>2700000</v>
      </c>
      <c r="D60" s="176">
        <f>SUM(D52:D59)</f>
        <v>0</v>
      </c>
      <c r="E60" s="209">
        <f>SUM(E52:E59)</f>
        <v>0</v>
      </c>
      <c r="F60" s="176">
        <f t="shared" si="0"/>
        <v>2700000</v>
      </c>
    </row>
    <row r="61" spans="1:6">
      <c r="A61" s="12" t="s">
        <v>535</v>
      </c>
      <c r="B61" s="32" t="s">
        <v>248</v>
      </c>
      <c r="C61" s="209"/>
      <c r="D61" s="210"/>
      <c r="E61" s="209"/>
      <c r="F61" s="176">
        <f t="shared" si="0"/>
        <v>0</v>
      </c>
    </row>
    <row r="62" spans="1:6">
      <c r="A62" s="12" t="s">
        <v>249</v>
      </c>
      <c r="B62" s="32" t="s">
        <v>250</v>
      </c>
      <c r="C62" s="209"/>
      <c r="D62" s="210"/>
      <c r="E62" s="209"/>
      <c r="F62" s="176">
        <f t="shared" si="0"/>
        <v>0</v>
      </c>
    </row>
    <row r="63" spans="1:6" ht="30">
      <c r="A63" s="12" t="s">
        <v>251</v>
      </c>
      <c r="B63" s="32" t="s">
        <v>252</v>
      </c>
      <c r="C63" s="209"/>
      <c r="D63" s="210"/>
      <c r="E63" s="209"/>
      <c r="F63" s="176">
        <f t="shared" si="0"/>
        <v>0</v>
      </c>
    </row>
    <row r="64" spans="1:6" ht="30">
      <c r="A64" s="12" t="s">
        <v>497</v>
      </c>
      <c r="B64" s="32" t="s">
        <v>253</v>
      </c>
      <c r="C64" s="209"/>
      <c r="D64" s="210"/>
      <c r="E64" s="209"/>
      <c r="F64" s="176">
        <f t="shared" si="0"/>
        <v>0</v>
      </c>
    </row>
    <row r="65" spans="1:6" ht="30">
      <c r="A65" s="12" t="s">
        <v>536</v>
      </c>
      <c r="B65" s="32" t="s">
        <v>254</v>
      </c>
      <c r="C65" s="209"/>
      <c r="D65" s="210"/>
      <c r="E65" s="209"/>
      <c r="F65" s="176">
        <f t="shared" si="0"/>
        <v>0</v>
      </c>
    </row>
    <row r="66" spans="1:6">
      <c r="A66" s="12" t="s">
        <v>499</v>
      </c>
      <c r="B66" s="32" t="s">
        <v>255</v>
      </c>
      <c r="C66" s="209">
        <v>1359600</v>
      </c>
      <c r="D66" s="210"/>
      <c r="E66" s="209"/>
      <c r="F66" s="176">
        <f t="shared" si="0"/>
        <v>1359600</v>
      </c>
    </row>
    <row r="67" spans="1:6" ht="30">
      <c r="A67" s="12" t="s">
        <v>537</v>
      </c>
      <c r="B67" s="32" t="s">
        <v>256</v>
      </c>
      <c r="C67" s="209"/>
      <c r="D67" s="210"/>
      <c r="E67" s="209"/>
      <c r="F67" s="176">
        <f t="shared" si="0"/>
        <v>0</v>
      </c>
    </row>
    <row r="68" spans="1:6" ht="30">
      <c r="A68" s="12" t="s">
        <v>538</v>
      </c>
      <c r="B68" s="32" t="s">
        <v>257</v>
      </c>
      <c r="C68" s="209"/>
      <c r="D68" s="210"/>
      <c r="E68" s="209"/>
      <c r="F68" s="176">
        <f t="shared" si="0"/>
        <v>0</v>
      </c>
    </row>
    <row r="69" spans="1:6">
      <c r="A69" s="12" t="s">
        <v>258</v>
      </c>
      <c r="B69" s="32" t="s">
        <v>259</v>
      </c>
      <c r="C69" s="209"/>
      <c r="D69" s="210"/>
      <c r="E69" s="209"/>
      <c r="F69" s="176">
        <f t="shared" si="0"/>
        <v>0</v>
      </c>
    </row>
    <row r="70" spans="1:6">
      <c r="A70" s="20" t="s">
        <v>260</v>
      </c>
      <c r="B70" s="32" t="s">
        <v>261</v>
      </c>
      <c r="C70" s="209"/>
      <c r="D70" s="210"/>
      <c r="E70" s="209"/>
      <c r="F70" s="176">
        <f t="shared" si="0"/>
        <v>0</v>
      </c>
    </row>
    <row r="71" spans="1:6">
      <c r="A71" s="12" t="s">
        <v>539</v>
      </c>
      <c r="B71" s="32" t="s">
        <v>262</v>
      </c>
      <c r="C71" s="209"/>
      <c r="D71" s="210">
        <v>300000</v>
      </c>
      <c r="E71" s="209"/>
      <c r="F71" s="176">
        <f t="shared" si="0"/>
        <v>300000</v>
      </c>
    </row>
    <row r="72" spans="1:6">
      <c r="A72" s="20" t="s">
        <v>720</v>
      </c>
      <c r="B72" s="32" t="s">
        <v>774</v>
      </c>
      <c r="C72" s="209"/>
      <c r="D72" s="210"/>
      <c r="E72" s="209"/>
      <c r="F72" s="176">
        <f t="shared" ref="F72:F123" si="1">SUM(C72:E72)</f>
        <v>0</v>
      </c>
    </row>
    <row r="73" spans="1:6">
      <c r="A73" s="20" t="s">
        <v>721</v>
      </c>
      <c r="B73" s="32" t="s">
        <v>774</v>
      </c>
      <c r="C73" s="209"/>
      <c r="D73" s="210"/>
      <c r="E73" s="209"/>
      <c r="F73" s="176">
        <f t="shared" si="1"/>
        <v>0</v>
      </c>
    </row>
    <row r="74" spans="1:6">
      <c r="A74" s="44" t="s">
        <v>502</v>
      </c>
      <c r="B74" s="47" t="s">
        <v>263</v>
      </c>
      <c r="C74" s="211">
        <f>SUM(C61:C73)</f>
        <v>1359600</v>
      </c>
      <c r="D74" s="176">
        <f>SUM(D61:D73)</f>
        <v>300000</v>
      </c>
      <c r="E74" s="209">
        <f>SUM(E61:E73)</f>
        <v>0</v>
      </c>
      <c r="F74" s="176">
        <f t="shared" si="1"/>
        <v>1659600</v>
      </c>
    </row>
    <row r="75" spans="1:6" ht="15.75">
      <c r="A75" s="225" t="s">
        <v>668</v>
      </c>
      <c r="B75" s="226"/>
      <c r="C75" s="227">
        <f>SUM(C74,C60,C51,C25:C26)</f>
        <v>30937235</v>
      </c>
      <c r="D75" s="224">
        <f>SUM(D74,D60,D51,D25:D26)</f>
        <v>300000</v>
      </c>
      <c r="E75" s="227">
        <f>SUM(E74,E60,E51,E25:E26)</f>
        <v>0</v>
      </c>
      <c r="F75" s="224">
        <f t="shared" si="1"/>
        <v>31237235</v>
      </c>
    </row>
    <row r="76" spans="1:6">
      <c r="A76" s="36" t="s">
        <v>264</v>
      </c>
      <c r="B76" s="32" t="s">
        <v>265</v>
      </c>
      <c r="C76" s="209"/>
      <c r="D76" s="210"/>
      <c r="E76" s="209"/>
      <c r="F76" s="176">
        <f t="shared" si="1"/>
        <v>0</v>
      </c>
    </row>
    <row r="77" spans="1:6">
      <c r="A77" s="36" t="s">
        <v>540</v>
      </c>
      <c r="B77" s="32" t="s">
        <v>266</v>
      </c>
      <c r="C77" s="209"/>
      <c r="D77" s="210"/>
      <c r="E77" s="209"/>
      <c r="F77" s="176">
        <f t="shared" si="1"/>
        <v>0</v>
      </c>
    </row>
    <row r="78" spans="1:6">
      <c r="A78" s="36" t="s">
        <v>267</v>
      </c>
      <c r="B78" s="32" t="s">
        <v>268</v>
      </c>
      <c r="C78" s="209">
        <v>156693</v>
      </c>
      <c r="D78" s="210"/>
      <c r="E78" s="209"/>
      <c r="F78" s="176">
        <f t="shared" si="1"/>
        <v>156693</v>
      </c>
    </row>
    <row r="79" spans="1:6">
      <c r="A79" s="36" t="s">
        <v>269</v>
      </c>
      <c r="B79" s="32" t="s">
        <v>270</v>
      </c>
      <c r="C79" s="209">
        <v>2122640</v>
      </c>
      <c r="D79" s="210"/>
      <c r="E79" s="209"/>
      <c r="F79" s="176">
        <f t="shared" si="1"/>
        <v>2122640</v>
      </c>
    </row>
    <row r="80" spans="1:6">
      <c r="A80" s="6" t="s">
        <v>271</v>
      </c>
      <c r="B80" s="32" t="s">
        <v>272</v>
      </c>
      <c r="C80" s="209"/>
      <c r="D80" s="210"/>
      <c r="E80" s="209"/>
      <c r="F80" s="176">
        <f t="shared" si="1"/>
        <v>0</v>
      </c>
    </row>
    <row r="81" spans="1:6">
      <c r="A81" s="6" t="s">
        <v>273</v>
      </c>
      <c r="B81" s="32" t="s">
        <v>274</v>
      </c>
      <c r="C81" s="209"/>
      <c r="D81" s="210"/>
      <c r="E81" s="209"/>
      <c r="F81" s="176">
        <f t="shared" si="1"/>
        <v>0</v>
      </c>
    </row>
    <row r="82" spans="1:6">
      <c r="A82" s="6" t="s">
        <v>275</v>
      </c>
      <c r="B82" s="32" t="s">
        <v>276</v>
      </c>
      <c r="C82" s="209">
        <v>535310</v>
      </c>
      <c r="D82" s="210"/>
      <c r="E82" s="209"/>
      <c r="F82" s="176">
        <f t="shared" si="1"/>
        <v>535310</v>
      </c>
    </row>
    <row r="83" spans="1:6">
      <c r="A83" s="45" t="s">
        <v>504</v>
      </c>
      <c r="B83" s="47" t="s">
        <v>277</v>
      </c>
      <c r="C83" s="211">
        <f>SUM(C76:C82)</f>
        <v>2814643</v>
      </c>
      <c r="D83" s="176">
        <f>SUM(D76:D82)</f>
        <v>0</v>
      </c>
      <c r="E83" s="209">
        <f>SUM(E76:E82)</f>
        <v>0</v>
      </c>
      <c r="F83" s="176">
        <f t="shared" si="1"/>
        <v>2814643</v>
      </c>
    </row>
    <row r="84" spans="1:6">
      <c r="A84" s="13" t="s">
        <v>278</v>
      </c>
      <c r="B84" s="32" t="s">
        <v>279</v>
      </c>
      <c r="C84" s="209">
        <v>670000</v>
      </c>
      <c r="D84" s="210"/>
      <c r="E84" s="209"/>
      <c r="F84" s="176">
        <f t="shared" si="1"/>
        <v>670000</v>
      </c>
    </row>
    <row r="85" spans="1:6">
      <c r="A85" s="13" t="s">
        <v>280</v>
      </c>
      <c r="B85" s="32" t="s">
        <v>281</v>
      </c>
      <c r="C85" s="209"/>
      <c r="D85" s="210"/>
      <c r="E85" s="209"/>
      <c r="F85" s="176">
        <f t="shared" si="1"/>
        <v>0</v>
      </c>
    </row>
    <row r="86" spans="1:6">
      <c r="A86" s="13" t="s">
        <v>282</v>
      </c>
      <c r="B86" s="32" t="s">
        <v>283</v>
      </c>
      <c r="C86" s="209"/>
      <c r="D86" s="210"/>
      <c r="E86" s="209"/>
      <c r="F86" s="176">
        <f t="shared" si="1"/>
        <v>0</v>
      </c>
    </row>
    <row r="87" spans="1:6">
      <c r="A87" s="13" t="s">
        <v>284</v>
      </c>
      <c r="B87" s="32" t="s">
        <v>285</v>
      </c>
      <c r="C87" s="209"/>
      <c r="D87" s="210"/>
      <c r="E87" s="209"/>
      <c r="F87" s="176">
        <f t="shared" si="1"/>
        <v>0</v>
      </c>
    </row>
    <row r="88" spans="1:6">
      <c r="A88" s="44" t="s">
        <v>505</v>
      </c>
      <c r="B88" s="47" t="s">
        <v>286</v>
      </c>
      <c r="C88" s="211">
        <f>SUM(C84:C87)</f>
        <v>670000</v>
      </c>
      <c r="D88" s="176">
        <f>SUM(D84:D87)</f>
        <v>0</v>
      </c>
      <c r="E88" s="209">
        <f>SUM(E84:E87)</f>
        <v>0</v>
      </c>
      <c r="F88" s="176">
        <f t="shared" si="1"/>
        <v>670000</v>
      </c>
    </row>
    <row r="89" spans="1:6" ht="30">
      <c r="A89" s="13" t="s">
        <v>287</v>
      </c>
      <c r="B89" s="32" t="s">
        <v>288</v>
      </c>
      <c r="C89" s="209"/>
      <c r="D89" s="210"/>
      <c r="E89" s="209"/>
      <c r="F89" s="176">
        <f t="shared" si="1"/>
        <v>0</v>
      </c>
    </row>
    <row r="90" spans="1:6" ht="30">
      <c r="A90" s="13" t="s">
        <v>541</v>
      </c>
      <c r="B90" s="32" t="s">
        <v>289</v>
      </c>
      <c r="C90" s="209"/>
      <c r="D90" s="210"/>
      <c r="E90" s="209"/>
      <c r="F90" s="176">
        <f t="shared" si="1"/>
        <v>0</v>
      </c>
    </row>
    <row r="91" spans="1:6" ht="30">
      <c r="A91" s="13" t="s">
        <v>542</v>
      </c>
      <c r="B91" s="32" t="s">
        <v>290</v>
      </c>
      <c r="C91" s="209"/>
      <c r="D91" s="210"/>
      <c r="E91" s="209"/>
      <c r="F91" s="176">
        <f t="shared" si="1"/>
        <v>0</v>
      </c>
    </row>
    <row r="92" spans="1:6">
      <c r="A92" s="13" t="s">
        <v>543</v>
      </c>
      <c r="B92" s="32" t="s">
        <v>291</v>
      </c>
      <c r="C92" s="209"/>
      <c r="D92" s="210"/>
      <c r="E92" s="209"/>
      <c r="F92" s="176">
        <f t="shared" si="1"/>
        <v>0</v>
      </c>
    </row>
    <row r="93" spans="1:6" ht="30">
      <c r="A93" s="13" t="s">
        <v>544</v>
      </c>
      <c r="B93" s="32" t="s">
        <v>292</v>
      </c>
      <c r="C93" s="209"/>
      <c r="D93" s="210"/>
      <c r="E93" s="209"/>
      <c r="F93" s="176">
        <f t="shared" si="1"/>
        <v>0</v>
      </c>
    </row>
    <row r="94" spans="1:6" ht="30">
      <c r="A94" s="13" t="s">
        <v>545</v>
      </c>
      <c r="B94" s="32" t="s">
        <v>293</v>
      </c>
      <c r="C94" s="209"/>
      <c r="D94" s="210"/>
      <c r="E94" s="209"/>
      <c r="F94" s="176">
        <f t="shared" si="1"/>
        <v>0</v>
      </c>
    </row>
    <row r="95" spans="1:6">
      <c r="A95" s="13" t="s">
        <v>294</v>
      </c>
      <c r="B95" s="32" t="s">
        <v>295</v>
      </c>
      <c r="C95" s="209"/>
      <c r="D95" s="210"/>
      <c r="E95" s="209"/>
      <c r="F95" s="176">
        <f t="shared" si="1"/>
        <v>0</v>
      </c>
    </row>
    <row r="96" spans="1:6">
      <c r="A96" s="13" t="s">
        <v>546</v>
      </c>
      <c r="B96" s="32" t="s">
        <v>296</v>
      </c>
      <c r="C96" s="209"/>
      <c r="D96" s="210"/>
      <c r="E96" s="209"/>
      <c r="F96" s="176">
        <f t="shared" si="1"/>
        <v>0</v>
      </c>
    </row>
    <row r="97" spans="1:23">
      <c r="A97" s="44" t="s">
        <v>506</v>
      </c>
      <c r="B97" s="47" t="s">
        <v>297</v>
      </c>
      <c r="C97" s="211">
        <f>SUM(C89:C96)</f>
        <v>0</v>
      </c>
      <c r="D97" s="176">
        <f>SUM(D89:D96)</f>
        <v>0</v>
      </c>
      <c r="E97" s="209">
        <f>SUM(E89:E96)</f>
        <v>0</v>
      </c>
      <c r="F97" s="176">
        <f t="shared" si="1"/>
        <v>0</v>
      </c>
    </row>
    <row r="98" spans="1:23" ht="15.75">
      <c r="A98" s="225" t="s">
        <v>667</v>
      </c>
      <c r="B98" s="226"/>
      <c r="C98" s="227">
        <f>SUM(C97,C88,C83)</f>
        <v>3484643</v>
      </c>
      <c r="D98" s="224">
        <v>0</v>
      </c>
      <c r="E98" s="227">
        <f>SUM(E97,E88,E83)</f>
        <v>0</v>
      </c>
      <c r="F98" s="224">
        <f t="shared" si="1"/>
        <v>3484643</v>
      </c>
      <c r="G98" s="24"/>
      <c r="H98" s="24"/>
      <c r="I98" s="24"/>
    </row>
    <row r="99" spans="1:23" ht="15.75">
      <c r="A99" s="100" t="s">
        <v>554</v>
      </c>
      <c r="B99" s="101" t="s">
        <v>298</v>
      </c>
      <c r="C99" s="213">
        <f>SUM(C98,C75)</f>
        <v>34421878</v>
      </c>
      <c r="D99" s="177">
        <f>SUM(D98,D75)</f>
        <v>300000</v>
      </c>
      <c r="E99" s="213">
        <f>SUM(E98,E75)</f>
        <v>0</v>
      </c>
      <c r="F99" s="236">
        <f t="shared" si="1"/>
        <v>34721878</v>
      </c>
      <c r="G99" s="24"/>
      <c r="H99" s="24"/>
      <c r="I99" s="24"/>
    </row>
    <row r="100" spans="1:23">
      <c r="A100" s="13" t="s">
        <v>547</v>
      </c>
      <c r="B100" s="5" t="s">
        <v>299</v>
      </c>
      <c r="C100" s="214"/>
      <c r="D100" s="215"/>
      <c r="E100" s="216"/>
      <c r="F100" s="176">
        <f t="shared" si="1"/>
        <v>0</v>
      </c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5"/>
      <c r="W100" s="25"/>
    </row>
    <row r="101" spans="1:23">
      <c r="A101" s="13" t="s">
        <v>302</v>
      </c>
      <c r="B101" s="5" t="s">
        <v>303</v>
      </c>
      <c r="C101" s="214"/>
      <c r="D101" s="215"/>
      <c r="E101" s="216"/>
      <c r="F101" s="176">
        <f t="shared" si="1"/>
        <v>0</v>
      </c>
      <c r="G101" s="26"/>
      <c r="H101" s="26"/>
      <c r="I101" s="26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5"/>
      <c r="W101" s="25"/>
    </row>
    <row r="102" spans="1:23">
      <c r="A102" s="13" t="s">
        <v>548</v>
      </c>
      <c r="B102" s="5" t="s">
        <v>304</v>
      </c>
      <c r="C102" s="214"/>
      <c r="D102" s="215"/>
      <c r="E102" s="216"/>
      <c r="F102" s="176">
        <f t="shared" si="1"/>
        <v>0</v>
      </c>
      <c r="G102" s="27"/>
      <c r="H102" s="27"/>
      <c r="I102" s="27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5"/>
      <c r="W102" s="25"/>
    </row>
    <row r="103" spans="1:23">
      <c r="A103" s="15" t="s">
        <v>511</v>
      </c>
      <c r="B103" s="7" t="s">
        <v>306</v>
      </c>
      <c r="C103" s="214">
        <f>SUM(C100:C102)</f>
        <v>0</v>
      </c>
      <c r="D103" s="178">
        <f>SUM(D100:D102)</f>
        <v>0</v>
      </c>
      <c r="E103" s="217">
        <f>SUM(E100:E102)</f>
        <v>0</v>
      </c>
      <c r="F103" s="176">
        <f t="shared" si="1"/>
        <v>0</v>
      </c>
      <c r="G103" s="27"/>
      <c r="H103" s="27"/>
      <c r="I103" s="27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5"/>
      <c r="W103" s="25"/>
    </row>
    <row r="104" spans="1:23">
      <c r="A104" s="37" t="s">
        <v>549</v>
      </c>
      <c r="B104" s="5" t="s">
        <v>307</v>
      </c>
      <c r="C104" s="218"/>
      <c r="D104" s="215"/>
      <c r="E104" s="219"/>
      <c r="F104" s="176">
        <f t="shared" si="1"/>
        <v>0</v>
      </c>
      <c r="G104" s="24"/>
      <c r="H104" s="24"/>
      <c r="I104" s="24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5"/>
      <c r="W104" s="25"/>
    </row>
    <row r="105" spans="1:23">
      <c r="A105" s="37" t="s">
        <v>517</v>
      </c>
      <c r="B105" s="5" t="s">
        <v>310</v>
      </c>
      <c r="C105" s="218"/>
      <c r="D105" s="215"/>
      <c r="E105" s="219"/>
      <c r="F105" s="176">
        <f t="shared" si="1"/>
        <v>0</v>
      </c>
      <c r="G105" s="24"/>
      <c r="H105" s="24"/>
      <c r="I105" s="24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5"/>
      <c r="W105" s="25"/>
    </row>
    <row r="106" spans="1:23">
      <c r="A106" s="13" t="s">
        <v>311</v>
      </c>
      <c r="B106" s="5" t="s">
        <v>312</v>
      </c>
      <c r="C106" s="214"/>
      <c r="D106" s="215"/>
      <c r="E106" s="216"/>
      <c r="F106" s="176">
        <f t="shared" si="1"/>
        <v>0</v>
      </c>
      <c r="G106" s="28"/>
      <c r="H106" s="28"/>
      <c r="I106" s="28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5"/>
      <c r="W106" s="25"/>
    </row>
    <row r="107" spans="1:23">
      <c r="A107" s="13" t="s">
        <v>550</v>
      </c>
      <c r="B107" s="5" t="s">
        <v>313</v>
      </c>
      <c r="C107" s="214"/>
      <c r="D107" s="215"/>
      <c r="E107" s="216"/>
      <c r="F107" s="176">
        <f t="shared" si="1"/>
        <v>0</v>
      </c>
      <c r="G107" s="27"/>
      <c r="H107" s="27"/>
      <c r="I107" s="27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5"/>
      <c r="W107" s="25"/>
    </row>
    <row r="108" spans="1:23">
      <c r="A108" s="14" t="s">
        <v>514</v>
      </c>
      <c r="B108" s="7" t="s">
        <v>314</v>
      </c>
      <c r="C108" s="218">
        <f>SUM(C104:C107)</f>
        <v>0</v>
      </c>
      <c r="D108" s="179">
        <f>SUM(D104:D107)</f>
        <v>0</v>
      </c>
      <c r="E108" s="220">
        <f>SUM(E104:E107)</f>
        <v>0</v>
      </c>
      <c r="F108" s="176">
        <f t="shared" si="1"/>
        <v>0</v>
      </c>
      <c r="G108" s="27"/>
      <c r="H108" s="27"/>
      <c r="I108" s="27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5"/>
      <c r="W108" s="25"/>
    </row>
    <row r="109" spans="1:23">
      <c r="A109" s="37" t="s">
        <v>315</v>
      </c>
      <c r="B109" s="5" t="s">
        <v>316</v>
      </c>
      <c r="C109" s="218"/>
      <c r="D109" s="215"/>
      <c r="E109" s="219"/>
      <c r="F109" s="176">
        <f t="shared" si="1"/>
        <v>0</v>
      </c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5"/>
      <c r="W109" s="25"/>
    </row>
    <row r="110" spans="1:23">
      <c r="A110" s="37" t="s">
        <v>317</v>
      </c>
      <c r="B110" s="5" t="s">
        <v>318</v>
      </c>
      <c r="C110" s="218">
        <v>801963</v>
      </c>
      <c r="D110" s="215"/>
      <c r="E110" s="219"/>
      <c r="F110" s="176">
        <f t="shared" si="1"/>
        <v>801963</v>
      </c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5"/>
      <c r="W110" s="25"/>
    </row>
    <row r="111" spans="1:23">
      <c r="A111" s="14" t="s">
        <v>319</v>
      </c>
      <c r="B111" s="7" t="s">
        <v>320</v>
      </c>
      <c r="C111" s="218"/>
      <c r="D111" s="221"/>
      <c r="E111" s="219"/>
      <c r="F111" s="176">
        <f t="shared" si="1"/>
        <v>0</v>
      </c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5"/>
      <c r="W111" s="25"/>
    </row>
    <row r="112" spans="1:23">
      <c r="A112" s="37" t="s">
        <v>321</v>
      </c>
      <c r="B112" s="5" t="s">
        <v>322</v>
      </c>
      <c r="C112" s="218"/>
      <c r="D112" s="215"/>
      <c r="E112" s="219"/>
      <c r="F112" s="176">
        <f t="shared" si="1"/>
        <v>0</v>
      </c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5"/>
      <c r="W112" s="25"/>
    </row>
    <row r="113" spans="1:23">
      <c r="A113" s="37" t="s">
        <v>323</v>
      </c>
      <c r="B113" s="5" t="s">
        <v>324</v>
      </c>
      <c r="C113" s="218"/>
      <c r="D113" s="215"/>
      <c r="E113" s="219"/>
      <c r="F113" s="176">
        <f t="shared" si="1"/>
        <v>0</v>
      </c>
      <c r="G113" s="28"/>
      <c r="H113" s="28"/>
      <c r="I113" s="28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5"/>
      <c r="W113" s="25"/>
    </row>
    <row r="114" spans="1:23">
      <c r="A114" s="37" t="s">
        <v>325</v>
      </c>
      <c r="B114" s="5" t="s">
        <v>326</v>
      </c>
      <c r="C114" s="218"/>
      <c r="D114" s="215"/>
      <c r="E114" s="219"/>
      <c r="F114" s="176">
        <f t="shared" si="1"/>
        <v>0</v>
      </c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5"/>
      <c r="W114" s="25"/>
    </row>
    <row r="115" spans="1:23">
      <c r="A115" s="38" t="s">
        <v>515</v>
      </c>
      <c r="B115" s="39" t="s">
        <v>327</v>
      </c>
      <c r="C115" s="218">
        <f>SUM(C108,C103,C109:C114)</f>
        <v>801963</v>
      </c>
      <c r="D115" s="179">
        <f>SUM(D108,D103,D109:D114)</f>
        <v>0</v>
      </c>
      <c r="E115" s="220">
        <f>SUM(E108,E103,E109:E114)</f>
        <v>0</v>
      </c>
      <c r="F115" s="176">
        <f t="shared" si="1"/>
        <v>801963</v>
      </c>
      <c r="G115" s="24"/>
      <c r="H115" s="24"/>
      <c r="I115" s="24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5"/>
      <c r="W115" s="25"/>
    </row>
    <row r="116" spans="1:23">
      <c r="A116" s="37" t="s">
        <v>328</v>
      </c>
      <c r="B116" s="5" t="s">
        <v>329</v>
      </c>
      <c r="C116" s="218"/>
      <c r="D116" s="215"/>
      <c r="E116" s="219"/>
      <c r="F116" s="176">
        <f t="shared" si="1"/>
        <v>0</v>
      </c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5"/>
      <c r="W116" s="25"/>
    </row>
    <row r="117" spans="1:23">
      <c r="A117" s="13" t="s">
        <v>330</v>
      </c>
      <c r="B117" s="5" t="s">
        <v>331</v>
      </c>
      <c r="C117" s="214"/>
      <c r="D117" s="215"/>
      <c r="E117" s="216"/>
      <c r="F117" s="176">
        <f t="shared" si="1"/>
        <v>0</v>
      </c>
      <c r="G117" s="27"/>
      <c r="H117" s="27"/>
      <c r="I117" s="27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5"/>
      <c r="W117" s="25"/>
    </row>
    <row r="118" spans="1:23">
      <c r="A118" s="37" t="s">
        <v>551</v>
      </c>
      <c r="B118" s="5" t="s">
        <v>332</v>
      </c>
      <c r="C118" s="218"/>
      <c r="D118" s="215"/>
      <c r="E118" s="219"/>
      <c r="F118" s="176">
        <f t="shared" si="1"/>
        <v>0</v>
      </c>
      <c r="G118" s="28"/>
      <c r="H118" s="28"/>
      <c r="I118" s="28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5"/>
      <c r="W118" s="25"/>
    </row>
    <row r="119" spans="1:23">
      <c r="A119" s="37" t="s">
        <v>520</v>
      </c>
      <c r="B119" s="5" t="s">
        <v>333</v>
      </c>
      <c r="C119" s="218"/>
      <c r="D119" s="215"/>
      <c r="E119" s="219"/>
      <c r="F119" s="176">
        <f t="shared" si="1"/>
        <v>0</v>
      </c>
      <c r="G119" s="24"/>
      <c r="H119" s="24"/>
      <c r="I119" s="24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5"/>
      <c r="W119" s="25"/>
    </row>
    <row r="120" spans="1:23">
      <c r="A120" s="38" t="s">
        <v>521</v>
      </c>
      <c r="B120" s="39" t="s">
        <v>337</v>
      </c>
      <c r="C120" s="218">
        <f>SUM(C116:C119)</f>
        <v>0</v>
      </c>
      <c r="D120" s="179">
        <f>SUM(D116:D119)</f>
        <v>0</v>
      </c>
      <c r="E120" s="220">
        <f>SUM(E116:E119)</f>
        <v>0</v>
      </c>
      <c r="F120" s="176">
        <f t="shared" si="1"/>
        <v>0</v>
      </c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5"/>
      <c r="W120" s="25"/>
    </row>
    <row r="121" spans="1:23">
      <c r="A121" s="13" t="s">
        <v>338</v>
      </c>
      <c r="B121" s="5" t="s">
        <v>339</v>
      </c>
      <c r="C121" s="214"/>
      <c r="D121" s="215"/>
      <c r="E121" s="216"/>
      <c r="F121" s="176">
        <f t="shared" si="1"/>
        <v>0</v>
      </c>
      <c r="G121" s="25"/>
      <c r="H121" s="25"/>
      <c r="I121" s="25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5"/>
      <c r="W121" s="25"/>
    </row>
    <row r="122" spans="1:23" ht="15.75">
      <c r="A122" s="200" t="s">
        <v>555</v>
      </c>
      <c r="B122" s="201" t="s">
        <v>340</v>
      </c>
      <c r="C122" s="228">
        <f>SUM(C115,C120,C121)</f>
        <v>801963</v>
      </c>
      <c r="D122" s="229">
        <f>SUM(D115,D120,D121)</f>
        <v>0</v>
      </c>
      <c r="E122" s="230">
        <f>SUM(E115,E120,E121)</f>
        <v>0</v>
      </c>
      <c r="F122" s="231">
        <f t="shared" si="1"/>
        <v>801963</v>
      </c>
      <c r="G122" s="25"/>
      <c r="H122" s="25"/>
      <c r="I122" s="25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5"/>
      <c r="W122" s="25"/>
    </row>
    <row r="123" spans="1:23" ht="15.75">
      <c r="A123" s="185" t="s">
        <v>591</v>
      </c>
      <c r="B123" s="186"/>
      <c r="C123" s="222">
        <f>SUM(C122,C99)</f>
        <v>35223841</v>
      </c>
      <c r="D123" s="222">
        <f>SUM(D122,D99)</f>
        <v>300000</v>
      </c>
      <c r="E123" s="223">
        <f>SUM(E122,E99)</f>
        <v>0</v>
      </c>
      <c r="F123" s="222">
        <f t="shared" si="1"/>
        <v>35523841</v>
      </c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</row>
    <row r="124" spans="1:23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</row>
    <row r="125" spans="1:23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</row>
    <row r="126" spans="1:23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</row>
    <row r="127" spans="1:23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</row>
    <row r="128" spans="1:23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</row>
    <row r="129" spans="2:23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</row>
    <row r="130" spans="2:23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</row>
    <row r="131" spans="2:23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</row>
    <row r="132" spans="2:23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</row>
    <row r="133" spans="2:23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</row>
    <row r="134" spans="2:23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</row>
    <row r="135" spans="2:23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</row>
    <row r="136" spans="2:23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</row>
    <row r="137" spans="2:23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</row>
    <row r="138" spans="2:23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</row>
    <row r="139" spans="2:23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</row>
    <row r="140" spans="2:23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</row>
    <row r="141" spans="2:23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</row>
    <row r="142" spans="2:23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</row>
    <row r="143" spans="2:23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</row>
    <row r="144" spans="2:23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</row>
    <row r="145" spans="2:23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</row>
    <row r="146" spans="2:23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</row>
    <row r="147" spans="2:23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</row>
    <row r="148" spans="2:23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</row>
    <row r="149" spans="2:23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</row>
    <row r="150" spans="2:23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</row>
    <row r="151" spans="2:23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</row>
    <row r="152" spans="2:23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</row>
    <row r="153" spans="2:23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</row>
    <row r="154" spans="2:23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</row>
    <row r="155" spans="2:23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</row>
    <row r="156" spans="2:23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</row>
    <row r="157" spans="2:23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</row>
    <row r="158" spans="2:23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</row>
    <row r="159" spans="2:23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</row>
    <row r="160" spans="2:23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</row>
    <row r="161" spans="2:23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</row>
    <row r="162" spans="2:23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</row>
    <row r="163" spans="2:23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</row>
    <row r="164" spans="2:23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</row>
    <row r="165" spans="2:23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</row>
    <row r="166" spans="2:23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</row>
    <row r="167" spans="2:23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</row>
    <row r="168" spans="2:23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</row>
    <row r="169" spans="2:23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</row>
    <row r="170" spans="2:23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</row>
    <row r="171" spans="2:23">
      <c r="B171" s="25"/>
      <c r="C171" s="25"/>
      <c r="D171" s="25"/>
      <c r="E171" s="25"/>
      <c r="F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</row>
    <row r="172" spans="2:23">
      <c r="B172" s="25"/>
      <c r="C172" s="25"/>
      <c r="D172" s="25"/>
      <c r="E172" s="25"/>
      <c r="F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</row>
  </sheetData>
  <mergeCells count="6">
    <mergeCell ref="A1:F1"/>
    <mergeCell ref="A2:F2"/>
    <mergeCell ref="A5:A6"/>
    <mergeCell ref="B5:B6"/>
    <mergeCell ref="C5:F5"/>
    <mergeCell ref="C3:F3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54" orientation="portrait" horizontalDpi="300" verticalDpi="300" r:id="rId1"/>
  <headerFooter>
    <oddHeader xml:space="preserve">&amp;C6/2021.(V.25.) önkormányzati rendelete 2. melléklete  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F259"/>
  <sheetViews>
    <sheetView view="pageLayout" zoomScaleNormal="100" workbookViewId="0">
      <selection activeCell="A3" sqref="A3:D3"/>
    </sheetView>
  </sheetViews>
  <sheetFormatPr defaultRowHeight="15"/>
  <cols>
    <col min="1" max="1" width="71" customWidth="1"/>
    <col min="2" max="4" width="16.28515625" customWidth="1"/>
  </cols>
  <sheetData>
    <row r="1" spans="1:6" s="183" customFormat="1" ht="27" customHeight="1">
      <c r="A1" s="294" t="s">
        <v>1106</v>
      </c>
      <c r="B1" s="244"/>
      <c r="C1" s="244"/>
      <c r="D1" s="244"/>
      <c r="E1" s="184"/>
      <c r="F1" s="182"/>
    </row>
    <row r="2" spans="1:6" s="183" customFormat="1" ht="25.5" customHeight="1">
      <c r="A2" s="253" t="s">
        <v>825</v>
      </c>
      <c r="B2" s="244"/>
      <c r="C2" s="244"/>
      <c r="D2" s="244"/>
      <c r="E2" s="181"/>
      <c r="F2" s="182"/>
    </row>
    <row r="3" spans="1:6" s="183" customFormat="1">
      <c r="A3" s="242"/>
      <c r="B3" s="242"/>
      <c r="C3" s="242"/>
      <c r="D3" s="242"/>
    </row>
    <row r="4" spans="1:6" s="183" customFormat="1">
      <c r="A4" s="192" t="s">
        <v>121</v>
      </c>
      <c r="B4" s="4"/>
      <c r="C4" s="4"/>
      <c r="D4" s="4"/>
      <c r="E4" s="4"/>
      <c r="F4" s="4"/>
    </row>
    <row r="5" spans="1:6" s="183" customFormat="1" ht="31.5">
      <c r="A5" s="193" t="s">
        <v>724</v>
      </c>
      <c r="B5" s="193" t="s">
        <v>800</v>
      </c>
      <c r="C5" s="193" t="s">
        <v>801</v>
      </c>
      <c r="D5" s="193" t="s">
        <v>1080</v>
      </c>
    </row>
    <row r="6" spans="1:6" s="148" customFormat="1">
      <c r="A6" s="86" t="s">
        <v>880</v>
      </c>
      <c r="B6" s="87">
        <v>0</v>
      </c>
      <c r="C6" s="87">
        <v>0</v>
      </c>
      <c r="D6" s="87">
        <v>0</v>
      </c>
    </row>
    <row r="7" spans="1:6" s="148" customFormat="1">
      <c r="A7" s="86" t="s">
        <v>881</v>
      </c>
      <c r="B7" s="87">
        <v>338117</v>
      </c>
      <c r="C7" s="87">
        <v>0</v>
      </c>
      <c r="D7" s="87">
        <v>189617</v>
      </c>
    </row>
    <row r="8" spans="1:6" s="148" customFormat="1">
      <c r="A8" s="86" t="s">
        <v>882</v>
      </c>
      <c r="B8" s="87">
        <v>0</v>
      </c>
      <c r="C8" s="87">
        <v>0</v>
      </c>
      <c r="D8" s="87">
        <v>0</v>
      </c>
    </row>
    <row r="9" spans="1:6" s="148" customFormat="1">
      <c r="A9" s="89" t="s">
        <v>883</v>
      </c>
      <c r="B9" s="90">
        <f>SUM(B6:B8)</f>
        <v>338117</v>
      </c>
      <c r="C9" s="90">
        <v>0</v>
      </c>
      <c r="D9" s="90">
        <f>SUM(D6:D8)</f>
        <v>189617</v>
      </c>
    </row>
    <row r="10" spans="1:6" s="148" customFormat="1">
      <c r="A10" s="86" t="s">
        <v>826</v>
      </c>
      <c r="B10" s="87">
        <v>91763999</v>
      </c>
      <c r="C10" s="87">
        <v>0</v>
      </c>
      <c r="D10" s="87">
        <v>89248138</v>
      </c>
    </row>
    <row r="11" spans="1:6" s="148" customFormat="1">
      <c r="A11" s="86" t="s">
        <v>827</v>
      </c>
      <c r="B11" s="87">
        <v>2262029</v>
      </c>
      <c r="C11" s="87">
        <v>0</v>
      </c>
      <c r="D11" s="87">
        <v>1842765</v>
      </c>
    </row>
    <row r="12" spans="1:6" s="148" customFormat="1">
      <c r="A12" s="86" t="s">
        <v>884</v>
      </c>
      <c r="B12" s="87">
        <v>0</v>
      </c>
      <c r="C12" s="87">
        <v>0</v>
      </c>
      <c r="D12" s="87">
        <v>0</v>
      </c>
    </row>
    <row r="13" spans="1:6" s="148" customFormat="1">
      <c r="A13" s="86" t="s">
        <v>885</v>
      </c>
      <c r="B13" s="87">
        <v>0</v>
      </c>
      <c r="C13" s="87">
        <v>0</v>
      </c>
      <c r="D13" s="87">
        <v>0</v>
      </c>
    </row>
    <row r="14" spans="1:6" s="148" customFormat="1">
      <c r="A14" s="86" t="s">
        <v>886</v>
      </c>
      <c r="B14" s="87">
        <v>0</v>
      </c>
      <c r="C14" s="87">
        <v>0</v>
      </c>
      <c r="D14" s="87">
        <v>0</v>
      </c>
    </row>
    <row r="15" spans="1:6" s="148" customFormat="1">
      <c r="A15" s="89" t="s">
        <v>828</v>
      </c>
      <c r="B15" s="90">
        <f>SUM(B10:B14)</f>
        <v>94026028</v>
      </c>
      <c r="C15" s="90">
        <v>0</v>
      </c>
      <c r="D15" s="90">
        <f>SUM(D10:D14)</f>
        <v>91090903</v>
      </c>
    </row>
    <row r="16" spans="1:6" s="148" customFormat="1">
      <c r="A16" s="86" t="s">
        <v>829</v>
      </c>
      <c r="B16" s="87">
        <v>1931920</v>
      </c>
      <c r="C16" s="87">
        <v>0</v>
      </c>
      <c r="D16" s="87">
        <v>1931920</v>
      </c>
    </row>
    <row r="17" spans="1:4" s="148" customFormat="1">
      <c r="A17" s="86" t="s">
        <v>887</v>
      </c>
      <c r="B17" s="87">
        <v>0</v>
      </c>
      <c r="C17" s="87">
        <v>0</v>
      </c>
      <c r="D17" s="87">
        <v>0</v>
      </c>
    </row>
    <row r="18" spans="1:4" s="148" customFormat="1">
      <c r="A18" s="86" t="s">
        <v>830</v>
      </c>
      <c r="B18" s="87">
        <v>1931920</v>
      </c>
      <c r="C18" s="87">
        <v>0</v>
      </c>
      <c r="D18" s="87">
        <v>1931920</v>
      </c>
    </row>
    <row r="19" spans="1:4" s="148" customFormat="1">
      <c r="A19" s="86" t="s">
        <v>888</v>
      </c>
      <c r="B19" s="87">
        <v>0</v>
      </c>
      <c r="C19" s="87">
        <v>0</v>
      </c>
      <c r="D19" s="87">
        <v>0</v>
      </c>
    </row>
    <row r="20" spans="1:4" s="148" customFormat="1">
      <c r="A20" s="86" t="s">
        <v>889</v>
      </c>
      <c r="B20" s="87">
        <v>0</v>
      </c>
      <c r="C20" s="87">
        <v>0</v>
      </c>
      <c r="D20" s="87">
        <v>0</v>
      </c>
    </row>
    <row r="21" spans="1:4" s="148" customFormat="1">
      <c r="A21" s="86" t="s">
        <v>890</v>
      </c>
      <c r="B21" s="87">
        <v>0</v>
      </c>
      <c r="C21" s="87">
        <v>0</v>
      </c>
      <c r="D21" s="87">
        <v>0</v>
      </c>
    </row>
    <row r="22" spans="1:4" s="148" customFormat="1" ht="30">
      <c r="A22" s="86" t="s">
        <v>891</v>
      </c>
      <c r="B22" s="87">
        <v>0</v>
      </c>
      <c r="C22" s="87">
        <v>0</v>
      </c>
      <c r="D22" s="87">
        <v>0</v>
      </c>
    </row>
    <row r="23" spans="1:4" s="148" customFormat="1">
      <c r="A23" s="86" t="s">
        <v>892</v>
      </c>
      <c r="B23" s="87">
        <v>0</v>
      </c>
      <c r="C23" s="87">
        <v>0</v>
      </c>
      <c r="D23" s="87">
        <v>0</v>
      </c>
    </row>
    <row r="24" spans="1:4" s="148" customFormat="1">
      <c r="A24" s="86" t="s">
        <v>893</v>
      </c>
      <c r="B24" s="87">
        <v>0</v>
      </c>
      <c r="C24" s="87">
        <v>0</v>
      </c>
      <c r="D24" s="87">
        <v>0</v>
      </c>
    </row>
    <row r="25" spans="1:4" s="148" customFormat="1">
      <c r="A25" s="86" t="s">
        <v>894</v>
      </c>
      <c r="B25" s="87">
        <v>0</v>
      </c>
      <c r="C25" s="87">
        <v>0</v>
      </c>
      <c r="D25" s="87">
        <v>0</v>
      </c>
    </row>
    <row r="26" spans="1:4" s="148" customFormat="1">
      <c r="A26" s="89" t="s">
        <v>831</v>
      </c>
      <c r="B26" s="90">
        <v>1931920</v>
      </c>
      <c r="C26" s="90">
        <v>0</v>
      </c>
      <c r="D26" s="90">
        <v>1931920</v>
      </c>
    </row>
    <row r="27" spans="1:4" s="148" customFormat="1" ht="30">
      <c r="A27" s="86" t="s">
        <v>895</v>
      </c>
      <c r="B27" s="87">
        <v>0</v>
      </c>
      <c r="C27" s="87">
        <v>0</v>
      </c>
      <c r="D27" s="87">
        <v>0</v>
      </c>
    </row>
    <row r="28" spans="1:4" s="148" customFormat="1">
      <c r="A28" s="86" t="s">
        <v>896</v>
      </c>
      <c r="B28" s="87">
        <v>0</v>
      </c>
      <c r="C28" s="87">
        <v>0</v>
      </c>
      <c r="D28" s="87">
        <v>0</v>
      </c>
    </row>
    <row r="29" spans="1:4" s="148" customFormat="1">
      <c r="A29" s="86" t="s">
        <v>897</v>
      </c>
      <c r="B29" s="87">
        <v>0</v>
      </c>
      <c r="C29" s="87">
        <v>0</v>
      </c>
      <c r="D29" s="87">
        <v>0</v>
      </c>
    </row>
    <row r="30" spans="1:4" s="148" customFormat="1" ht="30">
      <c r="A30" s="86" t="s">
        <v>898</v>
      </c>
      <c r="B30" s="87">
        <v>0</v>
      </c>
      <c r="C30" s="87">
        <v>0</v>
      </c>
      <c r="D30" s="87">
        <v>0</v>
      </c>
    </row>
    <row r="31" spans="1:4" s="148" customFormat="1" ht="30">
      <c r="A31" s="86" t="s">
        <v>899</v>
      </c>
      <c r="B31" s="87">
        <v>0</v>
      </c>
      <c r="C31" s="87">
        <v>0</v>
      </c>
      <c r="D31" s="87">
        <v>0</v>
      </c>
    </row>
    <row r="32" spans="1:4" s="148" customFormat="1" ht="25.5">
      <c r="A32" s="89" t="s">
        <v>900</v>
      </c>
      <c r="B32" s="90">
        <v>0</v>
      </c>
      <c r="C32" s="90">
        <v>0</v>
      </c>
      <c r="D32" s="90">
        <v>0</v>
      </c>
    </row>
    <row r="33" spans="1:4" s="148" customFormat="1" ht="25.5">
      <c r="A33" s="89" t="s">
        <v>832</v>
      </c>
      <c r="B33" s="90">
        <f>SUM(B32,B26,B15,B9)</f>
        <v>96296065</v>
      </c>
      <c r="C33" s="90">
        <v>0</v>
      </c>
      <c r="D33" s="90">
        <f>SUM(D32,D26,D15,D9)</f>
        <v>93212440</v>
      </c>
    </row>
    <row r="34" spans="1:4" s="148" customFormat="1">
      <c r="A34" s="86" t="s">
        <v>901</v>
      </c>
      <c r="B34" s="87">
        <v>0</v>
      </c>
      <c r="C34" s="87">
        <v>0</v>
      </c>
      <c r="D34" s="87">
        <v>0</v>
      </c>
    </row>
    <row r="35" spans="1:4" s="148" customFormat="1">
      <c r="A35" s="86" t="s">
        <v>902</v>
      </c>
      <c r="B35" s="87">
        <v>0</v>
      </c>
      <c r="C35" s="87">
        <v>0</v>
      </c>
      <c r="D35" s="87">
        <v>0</v>
      </c>
    </row>
    <row r="36" spans="1:4" s="148" customFormat="1">
      <c r="A36" s="86" t="s">
        <v>903</v>
      </c>
      <c r="B36" s="87">
        <v>0</v>
      </c>
      <c r="C36" s="87">
        <v>0</v>
      </c>
      <c r="D36" s="87">
        <v>0</v>
      </c>
    </row>
    <row r="37" spans="1:4" s="148" customFormat="1">
      <c r="A37" s="86" t="s">
        <v>904</v>
      </c>
      <c r="B37" s="87">
        <v>0</v>
      </c>
      <c r="C37" s="87">
        <v>0</v>
      </c>
      <c r="D37" s="87">
        <v>0</v>
      </c>
    </row>
    <row r="38" spans="1:4" s="148" customFormat="1">
      <c r="A38" s="86" t="s">
        <v>905</v>
      </c>
      <c r="B38" s="87">
        <v>0</v>
      </c>
      <c r="C38" s="87">
        <v>0</v>
      </c>
      <c r="D38" s="87">
        <v>0</v>
      </c>
    </row>
    <row r="39" spans="1:4" s="148" customFormat="1">
      <c r="A39" s="89" t="s">
        <v>906</v>
      </c>
      <c r="B39" s="90">
        <v>0</v>
      </c>
      <c r="C39" s="90">
        <v>0</v>
      </c>
      <c r="D39" s="90">
        <v>0</v>
      </c>
    </row>
    <row r="40" spans="1:4" s="148" customFormat="1">
      <c r="A40" s="86" t="s">
        <v>907</v>
      </c>
      <c r="B40" s="87">
        <v>0</v>
      </c>
      <c r="C40" s="87">
        <v>0</v>
      </c>
      <c r="D40" s="87">
        <v>20000000</v>
      </c>
    </row>
    <row r="41" spans="1:4" s="148" customFormat="1" ht="30">
      <c r="A41" s="86" t="s">
        <v>833</v>
      </c>
      <c r="B41" s="87">
        <v>20000000</v>
      </c>
      <c r="C41" s="87">
        <v>0</v>
      </c>
      <c r="D41" s="87">
        <v>0</v>
      </c>
    </row>
    <row r="42" spans="1:4" s="148" customFormat="1">
      <c r="A42" s="86" t="s">
        <v>908</v>
      </c>
      <c r="B42" s="87">
        <v>0</v>
      </c>
      <c r="C42" s="87">
        <v>0</v>
      </c>
      <c r="D42" s="87">
        <v>0</v>
      </c>
    </row>
    <row r="43" spans="1:4" s="148" customFormat="1">
      <c r="A43" s="86" t="s">
        <v>909</v>
      </c>
      <c r="B43" s="87">
        <v>0</v>
      </c>
      <c r="C43" s="87">
        <v>0</v>
      </c>
      <c r="D43" s="87">
        <v>0</v>
      </c>
    </row>
    <row r="44" spans="1:4" s="148" customFormat="1">
      <c r="A44" s="86" t="s">
        <v>910</v>
      </c>
      <c r="B44" s="87">
        <v>0</v>
      </c>
      <c r="C44" s="87">
        <v>0</v>
      </c>
      <c r="D44" s="87">
        <v>0</v>
      </c>
    </row>
    <row r="45" spans="1:4" s="148" customFormat="1">
      <c r="A45" s="86" t="s">
        <v>911</v>
      </c>
      <c r="B45" s="87">
        <v>0</v>
      </c>
      <c r="C45" s="87">
        <v>0</v>
      </c>
      <c r="D45" s="87">
        <v>0</v>
      </c>
    </row>
    <row r="46" spans="1:4" s="148" customFormat="1">
      <c r="A46" s="86" t="s">
        <v>834</v>
      </c>
      <c r="B46" s="87">
        <v>20000000</v>
      </c>
      <c r="C46" s="87">
        <v>0</v>
      </c>
      <c r="D46" s="87">
        <v>20000000</v>
      </c>
    </row>
    <row r="47" spans="1:4" s="148" customFormat="1">
      <c r="A47" s="89" t="s">
        <v>835</v>
      </c>
      <c r="B47" s="90">
        <f>SUM(B40:B41)</f>
        <v>20000000</v>
      </c>
      <c r="C47" s="90">
        <v>0</v>
      </c>
      <c r="D47" s="90">
        <f>SUM(D40:D41)</f>
        <v>20000000</v>
      </c>
    </row>
    <row r="48" spans="1:4" s="148" customFormat="1">
      <c r="A48" s="89" t="s">
        <v>836</v>
      </c>
      <c r="B48" s="90">
        <f>SUM(B47,B39)</f>
        <v>20000000</v>
      </c>
      <c r="C48" s="90">
        <v>0</v>
      </c>
      <c r="D48" s="90">
        <f>SUM(D47,D39)</f>
        <v>20000000</v>
      </c>
    </row>
    <row r="49" spans="1:4" s="148" customFormat="1">
      <c r="A49" s="86" t="s">
        <v>912</v>
      </c>
      <c r="B49" s="87">
        <v>0</v>
      </c>
      <c r="C49" s="87">
        <v>0</v>
      </c>
      <c r="D49" s="87">
        <v>0</v>
      </c>
    </row>
    <row r="50" spans="1:4" s="148" customFormat="1">
      <c r="A50" s="86" t="s">
        <v>913</v>
      </c>
      <c r="B50" s="87">
        <v>0</v>
      </c>
      <c r="C50" s="87">
        <v>0</v>
      </c>
      <c r="D50" s="87">
        <v>0</v>
      </c>
    </row>
    <row r="51" spans="1:4" s="148" customFormat="1">
      <c r="A51" s="89" t="s">
        <v>914</v>
      </c>
      <c r="B51" s="90">
        <v>0</v>
      </c>
      <c r="C51" s="90">
        <v>0</v>
      </c>
      <c r="D51" s="90">
        <v>0</v>
      </c>
    </row>
    <row r="52" spans="1:4" s="148" customFormat="1">
      <c r="A52" s="86" t="s">
        <v>837</v>
      </c>
      <c r="B52" s="87">
        <v>57210</v>
      </c>
      <c r="C52" s="87">
        <v>0</v>
      </c>
      <c r="D52" s="87">
        <v>106505</v>
      </c>
    </row>
    <row r="53" spans="1:4" s="148" customFormat="1">
      <c r="A53" s="86" t="s">
        <v>915</v>
      </c>
      <c r="B53" s="87">
        <v>0</v>
      </c>
      <c r="C53" s="87">
        <v>0</v>
      </c>
      <c r="D53" s="87">
        <v>0</v>
      </c>
    </row>
    <row r="54" spans="1:4" s="148" customFormat="1">
      <c r="A54" s="86" t="s">
        <v>916</v>
      </c>
      <c r="B54" s="87">
        <v>0</v>
      </c>
      <c r="C54" s="87">
        <v>0</v>
      </c>
      <c r="D54" s="87">
        <v>0</v>
      </c>
    </row>
    <row r="55" spans="1:4" s="148" customFormat="1">
      <c r="A55" s="89" t="s">
        <v>838</v>
      </c>
      <c r="B55" s="90">
        <f>SUM(B52:B54)</f>
        <v>57210</v>
      </c>
      <c r="C55" s="90">
        <v>0</v>
      </c>
      <c r="D55" s="90">
        <f>SUM(D52:D54)</f>
        <v>106505</v>
      </c>
    </row>
    <row r="56" spans="1:4" s="148" customFormat="1">
      <c r="A56" s="86" t="s">
        <v>839</v>
      </c>
      <c r="B56" s="87">
        <v>7762771</v>
      </c>
      <c r="C56" s="87">
        <v>0</v>
      </c>
      <c r="D56" s="87">
        <v>11758678</v>
      </c>
    </row>
    <row r="57" spans="1:4" s="148" customFormat="1">
      <c r="A57" s="86" t="s">
        <v>917</v>
      </c>
      <c r="B57" s="87">
        <v>0</v>
      </c>
      <c r="C57" s="87">
        <v>0</v>
      </c>
      <c r="D57" s="87">
        <v>76716469</v>
      </c>
    </row>
    <row r="58" spans="1:4" s="148" customFormat="1">
      <c r="A58" s="89" t="s">
        <v>840</v>
      </c>
      <c r="B58" s="90">
        <f>SUM(B56:B57)</f>
        <v>7762771</v>
      </c>
      <c r="C58" s="90">
        <v>0</v>
      </c>
      <c r="D58" s="90">
        <f>SUM(D56:D57)</f>
        <v>88475147</v>
      </c>
    </row>
    <row r="59" spans="1:4">
      <c r="A59" s="86" t="s">
        <v>918</v>
      </c>
      <c r="B59" s="87">
        <v>0</v>
      </c>
      <c r="C59" s="87">
        <v>0</v>
      </c>
      <c r="D59" s="87">
        <v>0</v>
      </c>
    </row>
    <row r="60" spans="1:4">
      <c r="A60" s="86" t="s">
        <v>919</v>
      </c>
      <c r="B60" s="87">
        <v>0</v>
      </c>
      <c r="C60" s="87">
        <v>0</v>
      </c>
      <c r="D60" s="87">
        <v>0</v>
      </c>
    </row>
    <row r="61" spans="1:4">
      <c r="A61" s="89" t="s">
        <v>920</v>
      </c>
      <c r="B61" s="90">
        <v>0</v>
      </c>
      <c r="C61" s="90">
        <v>0</v>
      </c>
      <c r="D61" s="90">
        <v>0</v>
      </c>
    </row>
    <row r="62" spans="1:4">
      <c r="A62" s="89" t="s">
        <v>841</v>
      </c>
      <c r="B62" s="90">
        <f>SUM(B61,B58,B55,B51)</f>
        <v>7819981</v>
      </c>
      <c r="C62" s="90">
        <v>0</v>
      </c>
      <c r="D62" s="90">
        <f>SUM(D61,D58,D55,D51)</f>
        <v>88581652</v>
      </c>
    </row>
    <row r="63" spans="1:4" ht="30">
      <c r="A63" s="86" t="s">
        <v>921</v>
      </c>
      <c r="B63" s="87">
        <v>0</v>
      </c>
      <c r="C63" s="87">
        <v>0</v>
      </c>
      <c r="D63" s="87">
        <v>0</v>
      </c>
    </row>
    <row r="64" spans="1:4" ht="45">
      <c r="A64" s="86" t="s">
        <v>922</v>
      </c>
      <c r="B64" s="87">
        <v>0</v>
      </c>
      <c r="C64" s="87">
        <v>0</v>
      </c>
      <c r="D64" s="87">
        <v>0</v>
      </c>
    </row>
    <row r="65" spans="1:4" ht="30">
      <c r="A65" s="86" t="s">
        <v>923</v>
      </c>
      <c r="B65" s="87">
        <v>0</v>
      </c>
      <c r="C65" s="87">
        <v>0</v>
      </c>
      <c r="D65" s="87">
        <v>0</v>
      </c>
    </row>
    <row r="66" spans="1:4" ht="45">
      <c r="A66" s="86" t="s">
        <v>924</v>
      </c>
      <c r="B66" s="87">
        <v>0</v>
      </c>
      <c r="C66" s="87">
        <v>0</v>
      </c>
      <c r="D66" s="87">
        <v>0</v>
      </c>
    </row>
    <row r="67" spans="1:4" ht="30">
      <c r="A67" s="86" t="s">
        <v>842</v>
      </c>
      <c r="B67" s="87">
        <v>353674</v>
      </c>
      <c r="C67" s="87">
        <v>0</v>
      </c>
      <c r="D67" s="87">
        <v>489718</v>
      </c>
    </row>
    <row r="68" spans="1:4" ht="30">
      <c r="A68" s="86" t="s">
        <v>925</v>
      </c>
      <c r="B68" s="87">
        <v>0</v>
      </c>
      <c r="C68" s="87">
        <v>0</v>
      </c>
      <c r="D68" s="87">
        <v>0</v>
      </c>
    </row>
    <row r="69" spans="1:4" ht="30">
      <c r="A69" s="86" t="s">
        <v>926</v>
      </c>
      <c r="B69" s="87">
        <v>0</v>
      </c>
      <c r="C69" s="87">
        <v>0</v>
      </c>
      <c r="D69" s="87">
        <v>0</v>
      </c>
    </row>
    <row r="70" spans="1:4" ht="30">
      <c r="A70" s="86" t="s">
        <v>927</v>
      </c>
      <c r="B70" s="87">
        <v>0</v>
      </c>
      <c r="C70" s="87">
        <v>0</v>
      </c>
      <c r="D70" s="87">
        <v>0</v>
      </c>
    </row>
    <row r="71" spans="1:4" ht="30">
      <c r="A71" s="86" t="s">
        <v>843</v>
      </c>
      <c r="B71" s="87">
        <v>109590</v>
      </c>
      <c r="C71" s="87">
        <v>0</v>
      </c>
      <c r="D71" s="87">
        <v>99959</v>
      </c>
    </row>
    <row r="72" spans="1:4" ht="30">
      <c r="A72" s="86" t="s">
        <v>844</v>
      </c>
      <c r="B72" s="87">
        <v>203565</v>
      </c>
      <c r="C72" s="87">
        <v>0</v>
      </c>
      <c r="D72" s="87">
        <v>337578</v>
      </c>
    </row>
    <row r="73" spans="1:4" ht="30">
      <c r="A73" s="86" t="s">
        <v>845</v>
      </c>
      <c r="B73" s="87">
        <v>40519</v>
      </c>
      <c r="C73" s="87">
        <v>0</v>
      </c>
      <c r="D73" s="87">
        <v>52181</v>
      </c>
    </row>
    <row r="74" spans="1:4" ht="30">
      <c r="A74" s="86" t="s">
        <v>846</v>
      </c>
      <c r="B74" s="87">
        <v>1320796</v>
      </c>
      <c r="C74" s="87">
        <v>0</v>
      </c>
      <c r="D74" s="87">
        <v>1254906</v>
      </c>
    </row>
    <row r="75" spans="1:4" ht="45">
      <c r="A75" s="86" t="s">
        <v>847</v>
      </c>
      <c r="B75" s="87">
        <v>1227796</v>
      </c>
      <c r="C75" s="87">
        <v>0</v>
      </c>
      <c r="D75" s="87">
        <v>1254906</v>
      </c>
    </row>
    <row r="76" spans="1:4" ht="30">
      <c r="A76" s="86" t="s">
        <v>928</v>
      </c>
      <c r="B76" s="87">
        <v>93000</v>
      </c>
      <c r="C76" s="87">
        <v>0</v>
      </c>
      <c r="D76" s="87">
        <v>0</v>
      </c>
    </row>
    <row r="77" spans="1:4" ht="30">
      <c r="A77" s="86" t="s">
        <v>848</v>
      </c>
      <c r="B77" s="87">
        <v>0</v>
      </c>
      <c r="C77" s="87">
        <v>0</v>
      </c>
      <c r="D77" s="87">
        <v>0</v>
      </c>
    </row>
    <row r="78" spans="1:4" ht="30">
      <c r="A78" s="86" t="s">
        <v>929</v>
      </c>
      <c r="B78" s="87">
        <v>0</v>
      </c>
      <c r="C78" s="87">
        <v>0</v>
      </c>
      <c r="D78" s="87">
        <v>0</v>
      </c>
    </row>
    <row r="79" spans="1:4" ht="30">
      <c r="A79" s="86" t="s">
        <v>930</v>
      </c>
      <c r="B79" s="87">
        <v>0</v>
      </c>
      <c r="C79" s="87">
        <v>0</v>
      </c>
      <c r="D79" s="87">
        <v>0</v>
      </c>
    </row>
    <row r="80" spans="1:4" ht="30">
      <c r="A80" s="86" t="s">
        <v>931</v>
      </c>
      <c r="B80" s="87">
        <v>0</v>
      </c>
      <c r="C80" s="87">
        <v>0</v>
      </c>
      <c r="D80" s="87">
        <v>0</v>
      </c>
    </row>
    <row r="81" spans="1:4" ht="30">
      <c r="A81" s="86" t="s">
        <v>932</v>
      </c>
      <c r="B81" s="87">
        <v>0</v>
      </c>
      <c r="C81" s="87">
        <v>0</v>
      </c>
      <c r="D81" s="87">
        <v>0</v>
      </c>
    </row>
    <row r="82" spans="1:4" ht="30">
      <c r="A82" s="86" t="s">
        <v>933</v>
      </c>
      <c r="B82" s="87">
        <v>0</v>
      </c>
      <c r="C82" s="87">
        <v>0</v>
      </c>
      <c r="D82" s="87">
        <v>0</v>
      </c>
    </row>
    <row r="83" spans="1:4" ht="30">
      <c r="A83" s="86" t="s">
        <v>934</v>
      </c>
      <c r="B83" s="87">
        <v>0</v>
      </c>
      <c r="C83" s="87">
        <v>0</v>
      </c>
      <c r="D83" s="87">
        <v>0</v>
      </c>
    </row>
    <row r="84" spans="1:4" ht="30">
      <c r="A84" s="86" t="s">
        <v>935</v>
      </c>
      <c r="B84" s="87">
        <v>0</v>
      </c>
      <c r="C84" s="87">
        <v>0</v>
      </c>
      <c r="D84" s="87">
        <v>0</v>
      </c>
    </row>
    <row r="85" spans="1:4" ht="30">
      <c r="A85" s="86" t="s">
        <v>936</v>
      </c>
      <c r="B85" s="87">
        <v>0</v>
      </c>
      <c r="C85" s="87">
        <v>0</v>
      </c>
      <c r="D85" s="87">
        <v>0</v>
      </c>
    </row>
    <row r="86" spans="1:4" ht="30">
      <c r="A86" s="86" t="s">
        <v>937</v>
      </c>
      <c r="B86" s="87">
        <v>0</v>
      </c>
      <c r="C86" s="87">
        <v>0</v>
      </c>
      <c r="D86" s="87">
        <v>0</v>
      </c>
    </row>
    <row r="87" spans="1:4" ht="30">
      <c r="A87" s="86" t="s">
        <v>938</v>
      </c>
      <c r="B87" s="87">
        <v>0</v>
      </c>
      <c r="C87" s="87">
        <v>0</v>
      </c>
      <c r="D87" s="87">
        <v>0</v>
      </c>
    </row>
    <row r="88" spans="1:4" ht="30">
      <c r="A88" s="86" t="s">
        <v>939</v>
      </c>
      <c r="B88" s="87">
        <v>0</v>
      </c>
      <c r="C88" s="87">
        <v>0</v>
      </c>
      <c r="D88" s="87">
        <v>0</v>
      </c>
    </row>
    <row r="89" spans="1:4" ht="30">
      <c r="A89" s="86" t="s">
        <v>940</v>
      </c>
      <c r="B89" s="87">
        <v>0</v>
      </c>
      <c r="C89" s="87">
        <v>0</v>
      </c>
      <c r="D89" s="87">
        <v>0</v>
      </c>
    </row>
    <row r="90" spans="1:4" ht="30">
      <c r="A90" s="86" t="s">
        <v>941</v>
      </c>
      <c r="B90" s="87">
        <v>0</v>
      </c>
      <c r="C90" s="87">
        <v>0</v>
      </c>
      <c r="D90" s="87">
        <v>0</v>
      </c>
    </row>
    <row r="91" spans="1:4" ht="45">
      <c r="A91" s="86" t="s">
        <v>942</v>
      </c>
      <c r="B91" s="87">
        <v>0</v>
      </c>
      <c r="C91" s="87">
        <v>0</v>
      </c>
      <c r="D91" s="87">
        <v>0</v>
      </c>
    </row>
    <row r="92" spans="1:4" ht="45">
      <c r="A92" s="86" t="s">
        <v>943</v>
      </c>
      <c r="B92" s="87">
        <v>0</v>
      </c>
      <c r="C92" s="87">
        <v>0</v>
      </c>
      <c r="D92" s="87">
        <v>0</v>
      </c>
    </row>
    <row r="93" spans="1:4" ht="45">
      <c r="A93" s="86" t="s">
        <v>944</v>
      </c>
      <c r="B93" s="87">
        <v>0</v>
      </c>
      <c r="C93" s="87">
        <v>0</v>
      </c>
      <c r="D93" s="87">
        <v>0</v>
      </c>
    </row>
    <row r="94" spans="1:4" ht="30">
      <c r="A94" s="86" t="s">
        <v>849</v>
      </c>
      <c r="B94" s="87">
        <v>1248219</v>
      </c>
      <c r="C94" s="87">
        <v>0</v>
      </c>
      <c r="D94" s="87">
        <v>1391599</v>
      </c>
    </row>
    <row r="95" spans="1:4" ht="45">
      <c r="A95" s="86" t="s">
        <v>945</v>
      </c>
      <c r="B95" s="87">
        <v>0</v>
      </c>
      <c r="C95" s="87">
        <v>0</v>
      </c>
      <c r="D95" s="87">
        <v>0</v>
      </c>
    </row>
    <row r="96" spans="1:4" ht="45">
      <c r="A96" s="86" t="s">
        <v>946</v>
      </c>
      <c r="B96" s="87">
        <v>0</v>
      </c>
      <c r="C96" s="87">
        <v>0</v>
      </c>
      <c r="D96" s="87">
        <v>0</v>
      </c>
    </row>
    <row r="97" spans="1:4" ht="45">
      <c r="A97" s="86" t="s">
        <v>850</v>
      </c>
      <c r="B97" s="87">
        <v>1969185</v>
      </c>
      <c r="C97" s="87">
        <v>0</v>
      </c>
      <c r="D97" s="87">
        <v>1391599</v>
      </c>
    </row>
    <row r="98" spans="1:4" ht="30">
      <c r="A98" s="86" t="s">
        <v>947</v>
      </c>
      <c r="B98" s="87">
        <v>0</v>
      </c>
      <c r="C98" s="87">
        <v>0</v>
      </c>
      <c r="D98" s="87">
        <v>0</v>
      </c>
    </row>
    <row r="99" spans="1:4" ht="30">
      <c r="A99" s="86" t="s">
        <v>948</v>
      </c>
      <c r="B99" s="87">
        <v>0</v>
      </c>
      <c r="C99" s="87">
        <v>0</v>
      </c>
      <c r="D99" s="87">
        <v>0</v>
      </c>
    </row>
    <row r="100" spans="1:4" ht="30">
      <c r="A100" s="86" t="s">
        <v>949</v>
      </c>
      <c r="B100" s="87">
        <v>0</v>
      </c>
      <c r="C100" s="87">
        <v>0</v>
      </c>
      <c r="D100" s="87">
        <v>0</v>
      </c>
    </row>
    <row r="101" spans="1:4" ht="30">
      <c r="A101" s="86" t="s">
        <v>950</v>
      </c>
      <c r="B101" s="87">
        <v>0</v>
      </c>
      <c r="C101" s="87">
        <v>0</v>
      </c>
      <c r="D101" s="87">
        <v>0</v>
      </c>
    </row>
    <row r="102" spans="1:4" ht="30">
      <c r="A102" s="86" t="s">
        <v>951</v>
      </c>
      <c r="B102" s="87">
        <v>0</v>
      </c>
      <c r="C102" s="87">
        <v>0</v>
      </c>
      <c r="D102" s="87">
        <v>0</v>
      </c>
    </row>
    <row r="103" spans="1:4" ht="30">
      <c r="A103" s="86" t="s">
        <v>952</v>
      </c>
      <c r="B103" s="87">
        <v>0</v>
      </c>
      <c r="C103" s="87">
        <v>0</v>
      </c>
      <c r="D103" s="87">
        <v>0</v>
      </c>
    </row>
    <row r="104" spans="1:4" ht="30">
      <c r="A104" s="86" t="s">
        <v>953</v>
      </c>
      <c r="B104" s="87">
        <v>0</v>
      </c>
      <c r="C104" s="87">
        <v>0</v>
      </c>
      <c r="D104" s="87">
        <v>0</v>
      </c>
    </row>
    <row r="105" spans="1:4" ht="30">
      <c r="A105" s="86" t="s">
        <v>954</v>
      </c>
      <c r="B105" s="87">
        <v>0</v>
      </c>
      <c r="C105" s="87">
        <v>0</v>
      </c>
      <c r="D105" s="87">
        <v>0</v>
      </c>
    </row>
    <row r="106" spans="1:4">
      <c r="A106" s="89" t="s">
        <v>851</v>
      </c>
      <c r="B106" s="90">
        <v>2922689</v>
      </c>
      <c r="C106" s="90">
        <v>0</v>
      </c>
      <c r="D106" s="90">
        <v>3136223</v>
      </c>
    </row>
    <row r="107" spans="1:4" ht="30">
      <c r="A107" s="86" t="s">
        <v>955</v>
      </c>
      <c r="B107" s="87">
        <v>0</v>
      </c>
      <c r="C107" s="87">
        <v>0</v>
      </c>
      <c r="D107" s="87">
        <v>0</v>
      </c>
    </row>
    <row r="108" spans="1:4" ht="45">
      <c r="A108" s="86" t="s">
        <v>956</v>
      </c>
      <c r="B108" s="87">
        <v>0</v>
      </c>
      <c r="C108" s="87">
        <v>0</v>
      </c>
      <c r="D108" s="87">
        <v>0</v>
      </c>
    </row>
    <row r="109" spans="1:4" ht="30">
      <c r="A109" s="86" t="s">
        <v>957</v>
      </c>
      <c r="B109" s="87">
        <v>0</v>
      </c>
      <c r="C109" s="87">
        <v>0</v>
      </c>
      <c r="D109" s="87">
        <v>0</v>
      </c>
    </row>
    <row r="110" spans="1:4" ht="45">
      <c r="A110" s="86" t="s">
        <v>958</v>
      </c>
      <c r="B110" s="87">
        <v>0</v>
      </c>
      <c r="C110" s="87">
        <v>0</v>
      </c>
      <c r="D110" s="87">
        <v>0</v>
      </c>
    </row>
    <row r="111" spans="1:4" ht="30">
      <c r="A111" s="86" t="s">
        <v>959</v>
      </c>
      <c r="B111" s="87">
        <v>0</v>
      </c>
      <c r="C111" s="87">
        <v>0</v>
      </c>
      <c r="D111" s="87">
        <v>0</v>
      </c>
    </row>
    <row r="112" spans="1:4" ht="30">
      <c r="A112" s="86" t="s">
        <v>960</v>
      </c>
      <c r="B112" s="87">
        <v>0</v>
      </c>
      <c r="C112" s="87">
        <v>0</v>
      </c>
      <c r="D112" s="87">
        <v>0</v>
      </c>
    </row>
    <row r="113" spans="1:4" ht="30">
      <c r="A113" s="86" t="s">
        <v>961</v>
      </c>
      <c r="B113" s="87">
        <v>0</v>
      </c>
      <c r="C113" s="87">
        <v>0</v>
      </c>
      <c r="D113" s="87">
        <v>0</v>
      </c>
    </row>
    <row r="114" spans="1:4" ht="30">
      <c r="A114" s="86" t="s">
        <v>962</v>
      </c>
      <c r="B114" s="87">
        <v>0</v>
      </c>
      <c r="C114" s="87">
        <v>0</v>
      </c>
      <c r="D114" s="87">
        <v>0</v>
      </c>
    </row>
    <row r="115" spans="1:4" ht="30">
      <c r="A115" s="86" t="s">
        <v>963</v>
      </c>
      <c r="B115" s="87">
        <v>0</v>
      </c>
      <c r="C115" s="87">
        <v>0</v>
      </c>
      <c r="D115" s="87">
        <v>0</v>
      </c>
    </row>
    <row r="116" spans="1:4" ht="30">
      <c r="A116" s="86" t="s">
        <v>964</v>
      </c>
      <c r="B116" s="87">
        <v>0</v>
      </c>
      <c r="C116" s="87">
        <v>0</v>
      </c>
      <c r="D116" s="87">
        <v>0</v>
      </c>
    </row>
    <row r="117" spans="1:4" ht="30">
      <c r="A117" s="86" t="s">
        <v>965</v>
      </c>
      <c r="B117" s="87">
        <v>0</v>
      </c>
      <c r="C117" s="87">
        <v>0</v>
      </c>
      <c r="D117" s="87">
        <v>0</v>
      </c>
    </row>
    <row r="118" spans="1:4" ht="30">
      <c r="A118" s="86" t="s">
        <v>966</v>
      </c>
      <c r="B118" s="87">
        <v>0</v>
      </c>
      <c r="C118" s="87">
        <v>0</v>
      </c>
      <c r="D118" s="87">
        <v>0</v>
      </c>
    </row>
    <row r="119" spans="1:4" ht="45">
      <c r="A119" s="86" t="s">
        <v>967</v>
      </c>
      <c r="B119" s="87">
        <v>0</v>
      </c>
      <c r="C119" s="87">
        <v>0</v>
      </c>
      <c r="D119" s="87">
        <v>0</v>
      </c>
    </row>
    <row r="120" spans="1:4" ht="30">
      <c r="A120" s="86" t="s">
        <v>968</v>
      </c>
      <c r="B120" s="87">
        <v>0</v>
      </c>
      <c r="C120" s="87">
        <v>0</v>
      </c>
      <c r="D120" s="87">
        <v>0</v>
      </c>
    </row>
    <row r="121" spans="1:4" ht="30">
      <c r="A121" s="86" t="s">
        <v>969</v>
      </c>
      <c r="B121" s="87">
        <v>0</v>
      </c>
      <c r="C121" s="87">
        <v>0</v>
      </c>
      <c r="D121" s="87">
        <v>0</v>
      </c>
    </row>
    <row r="122" spans="1:4" ht="30">
      <c r="A122" s="86" t="s">
        <v>970</v>
      </c>
      <c r="B122" s="87">
        <v>0</v>
      </c>
      <c r="C122" s="87">
        <v>0</v>
      </c>
      <c r="D122" s="87">
        <v>0</v>
      </c>
    </row>
    <row r="123" spans="1:4" ht="30">
      <c r="A123" s="86" t="s">
        <v>971</v>
      </c>
      <c r="B123" s="87">
        <v>0</v>
      </c>
      <c r="C123" s="87">
        <v>0</v>
      </c>
      <c r="D123" s="87">
        <v>0</v>
      </c>
    </row>
    <row r="124" spans="1:4" ht="30">
      <c r="A124" s="86" t="s">
        <v>972</v>
      </c>
      <c r="B124" s="87">
        <v>0</v>
      </c>
      <c r="C124" s="87">
        <v>0</v>
      </c>
      <c r="D124" s="87">
        <v>0</v>
      </c>
    </row>
    <row r="125" spans="1:4" ht="30">
      <c r="A125" s="86" t="s">
        <v>973</v>
      </c>
      <c r="B125" s="87">
        <v>0</v>
      </c>
      <c r="C125" s="87">
        <v>0</v>
      </c>
      <c r="D125" s="87">
        <v>0</v>
      </c>
    </row>
    <row r="126" spans="1:4" ht="30">
      <c r="A126" s="86" t="s">
        <v>974</v>
      </c>
      <c r="B126" s="87">
        <v>0</v>
      </c>
      <c r="C126" s="87">
        <v>0</v>
      </c>
      <c r="D126" s="87">
        <v>0</v>
      </c>
    </row>
    <row r="127" spans="1:4" ht="30">
      <c r="A127" s="86" t="s">
        <v>975</v>
      </c>
      <c r="B127" s="87">
        <v>0</v>
      </c>
      <c r="C127" s="87">
        <v>0</v>
      </c>
      <c r="D127" s="87">
        <v>0</v>
      </c>
    </row>
    <row r="128" spans="1:4" ht="30">
      <c r="A128" s="86" t="s">
        <v>976</v>
      </c>
      <c r="B128" s="87">
        <v>0</v>
      </c>
      <c r="C128" s="87">
        <v>0</v>
      </c>
      <c r="D128" s="87">
        <v>0</v>
      </c>
    </row>
    <row r="129" spans="1:4" ht="30">
      <c r="A129" s="86" t="s">
        <v>977</v>
      </c>
      <c r="B129" s="87">
        <v>0</v>
      </c>
      <c r="C129" s="87">
        <v>0</v>
      </c>
      <c r="D129" s="87">
        <v>0</v>
      </c>
    </row>
    <row r="130" spans="1:4" ht="30">
      <c r="A130" s="86" t="s">
        <v>978</v>
      </c>
      <c r="B130" s="87">
        <v>0</v>
      </c>
      <c r="C130" s="87">
        <v>0</v>
      </c>
      <c r="D130" s="87">
        <v>0</v>
      </c>
    </row>
    <row r="131" spans="1:4" ht="30">
      <c r="A131" s="86" t="s">
        <v>979</v>
      </c>
      <c r="B131" s="87">
        <v>0</v>
      </c>
      <c r="C131" s="87">
        <v>0</v>
      </c>
      <c r="D131" s="87">
        <v>0</v>
      </c>
    </row>
    <row r="132" spans="1:4" ht="30">
      <c r="A132" s="86" t="s">
        <v>980</v>
      </c>
      <c r="B132" s="87">
        <v>0</v>
      </c>
      <c r="C132" s="87">
        <v>0</v>
      </c>
      <c r="D132" s="87">
        <v>0</v>
      </c>
    </row>
    <row r="133" spans="1:4" ht="30">
      <c r="A133" s="86" t="s">
        <v>981</v>
      </c>
      <c r="B133" s="87">
        <v>0</v>
      </c>
      <c r="C133" s="87">
        <v>0</v>
      </c>
      <c r="D133" s="87">
        <v>0</v>
      </c>
    </row>
    <row r="134" spans="1:4" ht="30">
      <c r="A134" s="86" t="s">
        <v>982</v>
      </c>
      <c r="B134" s="87">
        <v>0</v>
      </c>
      <c r="C134" s="87">
        <v>0</v>
      </c>
      <c r="D134" s="87">
        <v>0</v>
      </c>
    </row>
    <row r="135" spans="1:4" ht="45">
      <c r="A135" s="86" t="s">
        <v>983</v>
      </c>
      <c r="B135" s="87">
        <v>0</v>
      </c>
      <c r="C135" s="87">
        <v>0</v>
      </c>
      <c r="D135" s="87">
        <v>0</v>
      </c>
    </row>
    <row r="136" spans="1:4" ht="45">
      <c r="A136" s="86" t="s">
        <v>984</v>
      </c>
      <c r="B136" s="87">
        <v>0</v>
      </c>
      <c r="C136" s="87">
        <v>0</v>
      </c>
      <c r="D136" s="87">
        <v>0</v>
      </c>
    </row>
    <row r="137" spans="1:4" ht="45">
      <c r="A137" s="86" t="s">
        <v>985</v>
      </c>
      <c r="B137" s="87">
        <v>0</v>
      </c>
      <c r="C137" s="87">
        <v>0</v>
      </c>
      <c r="D137" s="87">
        <v>0</v>
      </c>
    </row>
    <row r="138" spans="1:4" ht="30">
      <c r="A138" s="86" t="s">
        <v>852</v>
      </c>
      <c r="B138" s="87">
        <v>313490</v>
      </c>
      <c r="C138" s="87">
        <v>0</v>
      </c>
      <c r="D138" s="87">
        <v>0</v>
      </c>
    </row>
    <row r="139" spans="1:4" ht="45">
      <c r="A139" s="86" t="s">
        <v>986</v>
      </c>
      <c r="B139" s="87">
        <v>0</v>
      </c>
      <c r="C139" s="87">
        <v>0</v>
      </c>
      <c r="D139" s="87">
        <v>0</v>
      </c>
    </row>
    <row r="140" spans="1:4" ht="45">
      <c r="A140" s="86" t="s">
        <v>987</v>
      </c>
      <c r="B140" s="87">
        <v>0</v>
      </c>
      <c r="C140" s="87">
        <v>0</v>
      </c>
      <c r="D140" s="87">
        <v>0</v>
      </c>
    </row>
    <row r="141" spans="1:4" ht="45">
      <c r="A141" s="86" t="s">
        <v>853</v>
      </c>
      <c r="B141" s="87">
        <v>313490</v>
      </c>
      <c r="C141" s="87">
        <v>0</v>
      </c>
      <c r="D141" s="87">
        <v>0</v>
      </c>
    </row>
    <row r="142" spans="1:4" ht="30">
      <c r="A142" s="86" t="s">
        <v>988</v>
      </c>
      <c r="B142" s="87">
        <v>0</v>
      </c>
      <c r="C142" s="87">
        <v>0</v>
      </c>
      <c r="D142" s="87">
        <v>0</v>
      </c>
    </row>
    <row r="143" spans="1:4" ht="30">
      <c r="A143" s="86" t="s">
        <v>989</v>
      </c>
      <c r="B143" s="87">
        <v>0</v>
      </c>
      <c r="C143" s="87">
        <v>0</v>
      </c>
      <c r="D143" s="87">
        <v>0</v>
      </c>
    </row>
    <row r="144" spans="1:4" ht="30">
      <c r="A144" s="86" t="s">
        <v>990</v>
      </c>
      <c r="B144" s="87">
        <v>0</v>
      </c>
      <c r="C144" s="87">
        <v>0</v>
      </c>
      <c r="D144" s="87">
        <v>0</v>
      </c>
    </row>
    <row r="145" spans="1:4" ht="30">
      <c r="A145" s="86" t="s">
        <v>991</v>
      </c>
      <c r="B145" s="87">
        <v>0</v>
      </c>
      <c r="C145" s="87">
        <v>0</v>
      </c>
      <c r="D145" s="87">
        <v>0</v>
      </c>
    </row>
    <row r="146" spans="1:4" ht="30">
      <c r="A146" s="86" t="s">
        <v>992</v>
      </c>
      <c r="B146" s="87">
        <v>0</v>
      </c>
      <c r="C146" s="87">
        <v>0</v>
      </c>
      <c r="D146" s="87">
        <v>0</v>
      </c>
    </row>
    <row r="147" spans="1:4" ht="25.5">
      <c r="A147" s="89" t="s">
        <v>854</v>
      </c>
      <c r="B147" s="90">
        <v>313490</v>
      </c>
      <c r="C147" s="90">
        <v>0</v>
      </c>
      <c r="D147" s="90">
        <v>0</v>
      </c>
    </row>
    <row r="148" spans="1:4">
      <c r="A148" s="86" t="s">
        <v>855</v>
      </c>
      <c r="B148" s="87">
        <v>0</v>
      </c>
      <c r="C148" s="87">
        <v>0</v>
      </c>
      <c r="D148" s="87">
        <v>0</v>
      </c>
    </row>
    <row r="149" spans="1:4">
      <c r="A149" s="86" t="s">
        <v>993</v>
      </c>
      <c r="B149" s="87">
        <v>0</v>
      </c>
      <c r="C149" s="87">
        <v>0</v>
      </c>
      <c r="D149" s="87">
        <v>0</v>
      </c>
    </row>
    <row r="150" spans="1:4">
      <c r="A150" s="86" t="s">
        <v>994</v>
      </c>
      <c r="B150" s="87">
        <v>0</v>
      </c>
      <c r="C150" s="87">
        <v>0</v>
      </c>
      <c r="D150" s="87">
        <v>0</v>
      </c>
    </row>
    <row r="151" spans="1:4">
      <c r="A151" s="86" t="s">
        <v>995</v>
      </c>
      <c r="B151" s="87">
        <v>0</v>
      </c>
      <c r="C151" s="87">
        <v>0</v>
      </c>
      <c r="D151" s="87">
        <v>0</v>
      </c>
    </row>
    <row r="152" spans="1:4">
      <c r="A152" s="86" t="s">
        <v>996</v>
      </c>
      <c r="B152" s="87">
        <v>0</v>
      </c>
      <c r="C152" s="87">
        <v>0</v>
      </c>
      <c r="D152" s="87">
        <v>0</v>
      </c>
    </row>
    <row r="153" spans="1:4">
      <c r="A153" s="86" t="s">
        <v>997</v>
      </c>
      <c r="B153" s="87">
        <v>0</v>
      </c>
      <c r="C153" s="87">
        <v>0</v>
      </c>
      <c r="D153" s="87">
        <v>0</v>
      </c>
    </row>
    <row r="154" spans="1:4">
      <c r="A154" s="86" t="s">
        <v>856</v>
      </c>
      <c r="B154" s="87">
        <v>0</v>
      </c>
      <c r="C154" s="87">
        <v>0</v>
      </c>
      <c r="D154" s="87">
        <v>0</v>
      </c>
    </row>
    <row r="155" spans="1:4" ht="30">
      <c r="A155" s="86" t="s">
        <v>998</v>
      </c>
      <c r="B155" s="87">
        <v>0</v>
      </c>
      <c r="C155" s="87">
        <v>0</v>
      </c>
      <c r="D155" s="87">
        <v>0</v>
      </c>
    </row>
    <row r="156" spans="1:4">
      <c r="A156" s="86" t="s">
        <v>999</v>
      </c>
      <c r="B156" s="87">
        <v>0</v>
      </c>
      <c r="C156" s="87">
        <v>0</v>
      </c>
      <c r="D156" s="87">
        <v>0</v>
      </c>
    </row>
    <row r="157" spans="1:4">
      <c r="A157" s="86" t="s">
        <v>857</v>
      </c>
      <c r="B157" s="87">
        <v>60000</v>
      </c>
      <c r="C157" s="87">
        <v>0</v>
      </c>
      <c r="D157" s="87">
        <v>0</v>
      </c>
    </row>
    <row r="158" spans="1:4" ht="30">
      <c r="A158" s="86" t="s">
        <v>1000</v>
      </c>
      <c r="B158" s="87">
        <v>0</v>
      </c>
      <c r="C158" s="87">
        <v>0</v>
      </c>
      <c r="D158" s="87">
        <v>0</v>
      </c>
    </row>
    <row r="159" spans="1:4" ht="30">
      <c r="A159" s="86" t="s">
        <v>1001</v>
      </c>
      <c r="B159" s="87">
        <v>0</v>
      </c>
      <c r="C159" s="87">
        <v>0</v>
      </c>
      <c r="D159" s="87">
        <v>0</v>
      </c>
    </row>
    <row r="160" spans="1:4" ht="30">
      <c r="A160" s="86" t="s">
        <v>1002</v>
      </c>
      <c r="B160" s="87">
        <v>0</v>
      </c>
      <c r="C160" s="87">
        <v>0</v>
      </c>
      <c r="D160" s="87">
        <v>0</v>
      </c>
    </row>
    <row r="161" spans="1:4">
      <c r="A161" s="86" t="s">
        <v>1003</v>
      </c>
      <c r="B161" s="87">
        <v>0</v>
      </c>
      <c r="C161" s="87">
        <v>0</v>
      </c>
      <c r="D161" s="87">
        <v>0</v>
      </c>
    </row>
    <row r="162" spans="1:4" ht="30">
      <c r="A162" s="86" t="s">
        <v>1004</v>
      </c>
      <c r="B162" s="87">
        <v>0</v>
      </c>
      <c r="C162" s="87">
        <v>0</v>
      </c>
      <c r="D162" s="87">
        <v>0</v>
      </c>
    </row>
    <row r="163" spans="1:4">
      <c r="A163" s="89" t="s">
        <v>858</v>
      </c>
      <c r="B163" s="90">
        <v>60000</v>
      </c>
      <c r="C163" s="90">
        <v>0</v>
      </c>
      <c r="D163" s="90">
        <v>0</v>
      </c>
    </row>
    <row r="164" spans="1:4">
      <c r="A164" s="89" t="s">
        <v>859</v>
      </c>
      <c r="B164" s="90">
        <v>3296179</v>
      </c>
      <c r="C164" s="90">
        <v>0</v>
      </c>
      <c r="D164" s="90">
        <v>3136223</v>
      </c>
    </row>
    <row r="165" spans="1:4" ht="30">
      <c r="A165" s="86" t="s">
        <v>1005</v>
      </c>
      <c r="B165" s="87">
        <v>0</v>
      </c>
      <c r="C165" s="87">
        <v>0</v>
      </c>
      <c r="D165" s="87">
        <v>0</v>
      </c>
    </row>
    <row r="166" spans="1:4">
      <c r="A166" s="86" t="s">
        <v>1006</v>
      </c>
      <c r="B166" s="87">
        <v>0</v>
      </c>
      <c r="C166" s="87">
        <v>0</v>
      </c>
      <c r="D166" s="87">
        <v>0</v>
      </c>
    </row>
    <row r="167" spans="1:4" ht="30">
      <c r="A167" s="86" t="s">
        <v>1007</v>
      </c>
      <c r="B167" s="87">
        <v>0</v>
      </c>
      <c r="C167" s="87">
        <v>0</v>
      </c>
      <c r="D167" s="87">
        <v>0</v>
      </c>
    </row>
    <row r="168" spans="1:4">
      <c r="A168" s="86" t="s">
        <v>1008</v>
      </c>
      <c r="B168" s="87">
        <v>691</v>
      </c>
      <c r="C168" s="87">
        <v>0</v>
      </c>
      <c r="D168" s="87">
        <v>8748</v>
      </c>
    </row>
    <row r="169" spans="1:4" ht="25.5">
      <c r="A169" s="89" t="s">
        <v>1009</v>
      </c>
      <c r="B169" s="90">
        <v>691</v>
      </c>
      <c r="C169" s="90">
        <v>0</v>
      </c>
      <c r="D169" s="90">
        <v>8748</v>
      </c>
    </row>
    <row r="170" spans="1:4">
      <c r="A170" s="86" t="s">
        <v>1010</v>
      </c>
      <c r="B170" s="87">
        <v>0</v>
      </c>
      <c r="C170" s="87">
        <v>0</v>
      </c>
      <c r="D170" s="87">
        <v>0</v>
      </c>
    </row>
    <row r="171" spans="1:4">
      <c r="A171" s="86" t="s">
        <v>1011</v>
      </c>
      <c r="B171" s="87">
        <v>0</v>
      </c>
      <c r="C171" s="87">
        <v>0</v>
      </c>
      <c r="D171" s="87">
        <v>0</v>
      </c>
    </row>
    <row r="172" spans="1:4">
      <c r="A172" s="89" t="s">
        <v>1012</v>
      </c>
      <c r="B172" s="90">
        <v>0</v>
      </c>
      <c r="C172" s="90">
        <v>0</v>
      </c>
      <c r="D172" s="90">
        <v>0</v>
      </c>
    </row>
    <row r="173" spans="1:4">
      <c r="A173" s="86" t="s">
        <v>860</v>
      </c>
      <c r="B173" s="87">
        <v>0</v>
      </c>
      <c r="C173" s="87">
        <v>0</v>
      </c>
      <c r="D173" s="87">
        <v>17522</v>
      </c>
    </row>
    <row r="174" spans="1:4" ht="30">
      <c r="A174" s="86" t="s">
        <v>1013</v>
      </c>
      <c r="B174" s="87">
        <v>0</v>
      </c>
      <c r="C174" s="87">
        <v>0</v>
      </c>
      <c r="D174" s="87">
        <v>0</v>
      </c>
    </row>
    <row r="175" spans="1:4">
      <c r="A175" s="89" t="s">
        <v>861</v>
      </c>
      <c r="B175" s="90">
        <v>0</v>
      </c>
      <c r="C175" s="90">
        <v>0</v>
      </c>
      <c r="D175" s="90">
        <v>17522</v>
      </c>
    </row>
    <row r="176" spans="1:4">
      <c r="A176" s="89" t="s">
        <v>862</v>
      </c>
      <c r="B176" s="90">
        <v>691</v>
      </c>
      <c r="C176" s="90">
        <v>0</v>
      </c>
      <c r="D176" s="90">
        <v>26270</v>
      </c>
    </row>
    <row r="177" spans="1:4">
      <c r="A177" s="86" t="s">
        <v>1014</v>
      </c>
      <c r="B177" s="87">
        <v>0</v>
      </c>
      <c r="C177" s="87">
        <v>0</v>
      </c>
      <c r="D177" s="87">
        <v>0</v>
      </c>
    </row>
    <row r="178" spans="1:4">
      <c r="A178" s="86" t="s">
        <v>1015</v>
      </c>
      <c r="B178" s="87">
        <v>0</v>
      </c>
      <c r="C178" s="87">
        <v>0</v>
      </c>
      <c r="D178" s="87">
        <v>0</v>
      </c>
    </row>
    <row r="179" spans="1:4">
      <c r="A179" s="86" t="s">
        <v>1016</v>
      </c>
      <c r="B179" s="87">
        <v>0</v>
      </c>
      <c r="C179" s="87">
        <v>0</v>
      </c>
      <c r="D179" s="87">
        <v>0</v>
      </c>
    </row>
    <row r="180" spans="1:4">
      <c r="A180" s="89" t="s">
        <v>1017</v>
      </c>
      <c r="B180" s="90">
        <v>0</v>
      </c>
      <c r="C180" s="90">
        <v>0</v>
      </c>
      <c r="D180" s="90">
        <v>0</v>
      </c>
    </row>
    <row r="181" spans="1:4">
      <c r="A181" s="89" t="s">
        <v>863</v>
      </c>
      <c r="B181" s="90">
        <v>127412916</v>
      </c>
      <c r="C181" s="90">
        <v>0</v>
      </c>
      <c r="D181" s="90">
        <v>204956585</v>
      </c>
    </row>
    <row r="182" spans="1:4">
      <c r="A182" s="86" t="s">
        <v>864</v>
      </c>
      <c r="B182" s="87">
        <v>104094255</v>
      </c>
      <c r="C182" s="87">
        <v>0</v>
      </c>
      <c r="D182" s="87">
        <v>104094255</v>
      </c>
    </row>
    <row r="183" spans="1:4">
      <c r="A183" s="86" t="s">
        <v>1018</v>
      </c>
      <c r="B183" s="87">
        <v>0</v>
      </c>
      <c r="C183" s="87">
        <v>0</v>
      </c>
      <c r="D183" s="87">
        <v>0</v>
      </c>
    </row>
    <row r="184" spans="1:4" ht="30">
      <c r="A184" s="86" t="s">
        <v>1019</v>
      </c>
      <c r="B184" s="87">
        <v>0</v>
      </c>
      <c r="C184" s="87">
        <v>0</v>
      </c>
      <c r="D184" s="87">
        <v>0</v>
      </c>
    </row>
    <row r="185" spans="1:4" ht="30">
      <c r="A185" s="86" t="s">
        <v>1020</v>
      </c>
      <c r="B185" s="87">
        <v>0</v>
      </c>
      <c r="C185" s="87">
        <v>0</v>
      </c>
      <c r="D185" s="87">
        <v>0</v>
      </c>
    </row>
    <row r="186" spans="1:4" ht="30">
      <c r="A186" s="86" t="s">
        <v>865</v>
      </c>
      <c r="B186" s="87">
        <v>6271342</v>
      </c>
      <c r="C186" s="87">
        <v>0</v>
      </c>
      <c r="D186" s="87">
        <v>6271342</v>
      </c>
    </row>
    <row r="187" spans="1:4" ht="25.5">
      <c r="A187" s="89" t="s">
        <v>866</v>
      </c>
      <c r="B187" s="90">
        <v>6271342</v>
      </c>
      <c r="C187" s="90">
        <v>0</v>
      </c>
      <c r="D187" s="90">
        <v>6271342</v>
      </c>
    </row>
    <row r="188" spans="1:4">
      <c r="A188" s="86" t="s">
        <v>867</v>
      </c>
      <c r="B188" s="87">
        <v>3398645</v>
      </c>
      <c r="C188" s="87">
        <v>0</v>
      </c>
      <c r="D188" s="87">
        <v>4788310</v>
      </c>
    </row>
    <row r="189" spans="1:4">
      <c r="A189" s="86" t="s">
        <v>1021</v>
      </c>
      <c r="B189" s="87">
        <v>0</v>
      </c>
      <c r="C189" s="87">
        <v>0</v>
      </c>
      <c r="D189" s="87">
        <v>0</v>
      </c>
    </row>
    <row r="190" spans="1:4">
      <c r="A190" s="86" t="s">
        <v>868</v>
      </c>
      <c r="B190" s="87">
        <v>1389665</v>
      </c>
      <c r="C190" s="87">
        <v>0</v>
      </c>
      <c r="D190" s="87">
        <v>-1195734</v>
      </c>
    </row>
    <row r="191" spans="1:4">
      <c r="A191" s="89" t="s">
        <v>869</v>
      </c>
      <c r="B191" s="90">
        <f>SUM(B182,B187,B188,B189,B190)</f>
        <v>115153907</v>
      </c>
      <c r="C191" s="90">
        <v>0</v>
      </c>
      <c r="D191" s="90">
        <f>SUM(D182,D187,D188,D189,D190)</f>
        <v>113958173</v>
      </c>
    </row>
    <row r="192" spans="1:4" ht="30">
      <c r="A192" s="86" t="s">
        <v>1022</v>
      </c>
      <c r="B192" s="87">
        <v>0</v>
      </c>
      <c r="C192" s="87">
        <v>0</v>
      </c>
      <c r="D192" s="87">
        <v>0</v>
      </c>
    </row>
    <row r="193" spans="1:4" ht="30">
      <c r="A193" s="86" t="s">
        <v>1023</v>
      </c>
      <c r="B193" s="87">
        <v>0</v>
      </c>
      <c r="C193" s="87">
        <v>0</v>
      </c>
      <c r="D193" s="87">
        <v>0</v>
      </c>
    </row>
    <row r="194" spans="1:4">
      <c r="A194" s="86" t="s">
        <v>1024</v>
      </c>
      <c r="B194" s="87">
        <v>14520</v>
      </c>
      <c r="C194" s="87">
        <v>0</v>
      </c>
      <c r="D194" s="87">
        <v>60078</v>
      </c>
    </row>
    <row r="195" spans="1:4" ht="30">
      <c r="A195" s="86" t="s">
        <v>1025</v>
      </c>
      <c r="B195" s="87">
        <v>0</v>
      </c>
      <c r="C195" s="87">
        <v>0</v>
      </c>
      <c r="D195" s="87">
        <v>0</v>
      </c>
    </row>
    <row r="196" spans="1:4" ht="30">
      <c r="A196" s="86" t="s">
        <v>1026</v>
      </c>
      <c r="B196" s="87">
        <v>0</v>
      </c>
      <c r="C196" s="87">
        <v>0</v>
      </c>
      <c r="D196" s="87">
        <v>0</v>
      </c>
    </row>
    <row r="197" spans="1:4" ht="45">
      <c r="A197" s="86" t="s">
        <v>1027</v>
      </c>
      <c r="B197" s="87">
        <v>0</v>
      </c>
      <c r="C197" s="87">
        <v>0</v>
      </c>
      <c r="D197" s="87">
        <v>0</v>
      </c>
    </row>
    <row r="198" spans="1:4" ht="30">
      <c r="A198" s="86" t="s">
        <v>1028</v>
      </c>
      <c r="B198" s="87">
        <v>0</v>
      </c>
      <c r="C198" s="87">
        <v>0</v>
      </c>
      <c r="D198" s="87">
        <v>0</v>
      </c>
    </row>
    <row r="199" spans="1:4">
      <c r="A199" s="86" t="s">
        <v>1029</v>
      </c>
      <c r="B199" s="87">
        <v>0</v>
      </c>
      <c r="C199" s="87">
        <v>0</v>
      </c>
      <c r="D199" s="87">
        <v>0</v>
      </c>
    </row>
    <row r="200" spans="1:4">
      <c r="A200" s="86" t="s">
        <v>1030</v>
      </c>
      <c r="B200" s="87">
        <v>0</v>
      </c>
      <c r="C200" s="87">
        <v>0</v>
      </c>
      <c r="D200" s="87">
        <v>0</v>
      </c>
    </row>
    <row r="201" spans="1:4" ht="30">
      <c r="A201" s="86" t="s">
        <v>1031</v>
      </c>
      <c r="B201" s="87">
        <v>0</v>
      </c>
      <c r="C201" s="87">
        <v>0</v>
      </c>
      <c r="D201" s="87">
        <v>0</v>
      </c>
    </row>
    <row r="202" spans="1:4" ht="45">
      <c r="A202" s="86" t="s">
        <v>1032</v>
      </c>
      <c r="B202" s="87">
        <v>0</v>
      </c>
      <c r="C202" s="87">
        <v>0</v>
      </c>
      <c r="D202" s="87">
        <v>0</v>
      </c>
    </row>
    <row r="203" spans="1:4" ht="30">
      <c r="A203" s="86" t="s">
        <v>1033</v>
      </c>
      <c r="B203" s="87">
        <v>0</v>
      </c>
      <c r="C203" s="87">
        <v>0</v>
      </c>
      <c r="D203" s="87">
        <v>0</v>
      </c>
    </row>
    <row r="204" spans="1:4" ht="30">
      <c r="A204" s="86" t="s">
        <v>1034</v>
      </c>
      <c r="B204" s="87">
        <v>0</v>
      </c>
      <c r="C204" s="87">
        <v>0</v>
      </c>
      <c r="D204" s="87">
        <v>0</v>
      </c>
    </row>
    <row r="205" spans="1:4" ht="30">
      <c r="A205" s="86" t="s">
        <v>1035</v>
      </c>
      <c r="B205" s="87">
        <v>0</v>
      </c>
      <c r="C205" s="87">
        <v>0</v>
      </c>
      <c r="D205" s="87">
        <v>0</v>
      </c>
    </row>
    <row r="206" spans="1:4" ht="30">
      <c r="A206" s="86" t="s">
        <v>1036</v>
      </c>
      <c r="B206" s="87">
        <v>0</v>
      </c>
      <c r="C206" s="87">
        <v>0</v>
      </c>
      <c r="D206" s="87">
        <v>0</v>
      </c>
    </row>
    <row r="207" spans="1:4" ht="30">
      <c r="A207" s="86" t="s">
        <v>1037</v>
      </c>
      <c r="B207" s="87">
        <v>0</v>
      </c>
      <c r="C207" s="87">
        <v>0</v>
      </c>
      <c r="D207" s="87">
        <v>0</v>
      </c>
    </row>
    <row r="208" spans="1:4" ht="30">
      <c r="A208" s="86" t="s">
        <v>1038</v>
      </c>
      <c r="B208" s="87">
        <v>0</v>
      </c>
      <c r="C208" s="87">
        <v>0</v>
      </c>
      <c r="D208" s="87">
        <v>0</v>
      </c>
    </row>
    <row r="209" spans="1:4" ht="30">
      <c r="A209" s="86" t="s">
        <v>1039</v>
      </c>
      <c r="B209" s="87">
        <v>0</v>
      </c>
      <c r="C209" s="87">
        <v>0</v>
      </c>
      <c r="D209" s="87">
        <v>0</v>
      </c>
    </row>
    <row r="210" spans="1:4" ht="30">
      <c r="A210" s="86" t="s">
        <v>1040</v>
      </c>
      <c r="B210" s="87">
        <v>0</v>
      </c>
      <c r="C210" s="87">
        <v>0</v>
      </c>
      <c r="D210" s="87">
        <v>0</v>
      </c>
    </row>
    <row r="211" spans="1:4" ht="30">
      <c r="A211" s="86" t="s">
        <v>1041</v>
      </c>
      <c r="B211" s="87">
        <v>0</v>
      </c>
      <c r="C211" s="87">
        <v>0</v>
      </c>
      <c r="D211" s="87">
        <v>0</v>
      </c>
    </row>
    <row r="212" spans="1:4" ht="30">
      <c r="A212" s="86" t="s">
        <v>1042</v>
      </c>
      <c r="B212" s="87">
        <v>0</v>
      </c>
      <c r="C212" s="87">
        <v>0</v>
      </c>
      <c r="D212" s="87">
        <v>0</v>
      </c>
    </row>
    <row r="213" spans="1:4" ht="30">
      <c r="A213" s="86" t="s">
        <v>1043</v>
      </c>
      <c r="B213" s="87">
        <v>0</v>
      </c>
      <c r="C213" s="87">
        <v>0</v>
      </c>
      <c r="D213" s="87">
        <v>0</v>
      </c>
    </row>
    <row r="214" spans="1:4" ht="45">
      <c r="A214" s="86" t="s">
        <v>1044</v>
      </c>
      <c r="B214" s="87">
        <v>0</v>
      </c>
      <c r="C214" s="87">
        <v>0</v>
      </c>
      <c r="D214" s="87">
        <v>0</v>
      </c>
    </row>
    <row r="215" spans="1:4" ht="30">
      <c r="A215" s="86" t="s">
        <v>1045</v>
      </c>
      <c r="B215" s="87">
        <v>0</v>
      </c>
      <c r="C215" s="87">
        <v>0</v>
      </c>
      <c r="D215" s="87">
        <v>0</v>
      </c>
    </row>
    <row r="216" spans="1:4" ht="30">
      <c r="A216" s="86" t="s">
        <v>1046</v>
      </c>
      <c r="B216" s="87">
        <v>0</v>
      </c>
      <c r="C216" s="87">
        <v>0</v>
      </c>
      <c r="D216" s="87">
        <v>0</v>
      </c>
    </row>
    <row r="217" spans="1:4" ht="25.5">
      <c r="A217" s="89" t="s">
        <v>1047</v>
      </c>
      <c r="B217" s="90">
        <v>14520</v>
      </c>
      <c r="C217" s="90">
        <v>0</v>
      </c>
      <c r="D217" s="90">
        <v>60078</v>
      </c>
    </row>
    <row r="218" spans="1:4" ht="30">
      <c r="A218" s="86" t="s">
        <v>1048</v>
      </c>
      <c r="B218" s="87">
        <v>0</v>
      </c>
      <c r="C218" s="87">
        <v>0</v>
      </c>
      <c r="D218" s="87">
        <v>0</v>
      </c>
    </row>
    <row r="219" spans="1:4" ht="30">
      <c r="A219" s="86" t="s">
        <v>1049</v>
      </c>
      <c r="B219" s="87">
        <v>0</v>
      </c>
      <c r="C219" s="87">
        <v>0</v>
      </c>
      <c r="D219" s="87">
        <v>0</v>
      </c>
    </row>
    <row r="220" spans="1:4" ht="30">
      <c r="A220" s="86" t="s">
        <v>1050</v>
      </c>
      <c r="B220" s="87">
        <v>0</v>
      </c>
      <c r="C220" s="87">
        <v>0</v>
      </c>
      <c r="D220" s="87">
        <v>0</v>
      </c>
    </row>
    <row r="221" spans="1:4" ht="30">
      <c r="A221" s="86" t="s">
        <v>1051</v>
      </c>
      <c r="B221" s="87">
        <v>0</v>
      </c>
      <c r="C221" s="87">
        <v>0</v>
      </c>
      <c r="D221" s="87">
        <v>0</v>
      </c>
    </row>
    <row r="222" spans="1:4" ht="30">
      <c r="A222" s="86" t="s">
        <v>1052</v>
      </c>
      <c r="B222" s="87">
        <v>0</v>
      </c>
      <c r="C222" s="87">
        <v>0</v>
      </c>
      <c r="D222" s="87">
        <v>0</v>
      </c>
    </row>
    <row r="223" spans="1:4" ht="45">
      <c r="A223" s="86" t="s">
        <v>1053</v>
      </c>
      <c r="B223" s="87">
        <v>0</v>
      </c>
      <c r="C223" s="87">
        <v>0</v>
      </c>
      <c r="D223" s="87">
        <v>0</v>
      </c>
    </row>
    <row r="224" spans="1:4" ht="30">
      <c r="A224" s="86" t="s">
        <v>1054</v>
      </c>
      <c r="B224" s="87">
        <v>0</v>
      </c>
      <c r="C224" s="87">
        <v>0</v>
      </c>
      <c r="D224" s="87">
        <v>0</v>
      </c>
    </row>
    <row r="225" spans="1:4" ht="30">
      <c r="A225" s="86" t="s">
        <v>1055</v>
      </c>
      <c r="B225" s="87">
        <v>0</v>
      </c>
      <c r="C225" s="87">
        <v>0</v>
      </c>
      <c r="D225" s="87">
        <v>0</v>
      </c>
    </row>
    <row r="226" spans="1:4" ht="30">
      <c r="A226" s="86" t="s">
        <v>1056</v>
      </c>
      <c r="B226" s="87">
        <v>0</v>
      </c>
      <c r="C226" s="87">
        <v>0</v>
      </c>
      <c r="D226" s="87">
        <v>0</v>
      </c>
    </row>
    <row r="227" spans="1:4" ht="30">
      <c r="A227" s="86" t="s">
        <v>1057</v>
      </c>
      <c r="B227" s="87">
        <v>0</v>
      </c>
      <c r="C227" s="87">
        <v>0</v>
      </c>
      <c r="D227" s="87">
        <v>0</v>
      </c>
    </row>
    <row r="228" spans="1:4" ht="45">
      <c r="A228" s="86" t="s">
        <v>1058</v>
      </c>
      <c r="B228" s="87">
        <v>0</v>
      </c>
      <c r="C228" s="87">
        <v>0</v>
      </c>
      <c r="D228" s="87">
        <v>0</v>
      </c>
    </row>
    <row r="229" spans="1:4" ht="30">
      <c r="A229" s="86" t="s">
        <v>1059</v>
      </c>
      <c r="B229" s="87">
        <v>0</v>
      </c>
      <c r="C229" s="87">
        <v>0</v>
      </c>
      <c r="D229" s="87">
        <v>0</v>
      </c>
    </row>
    <row r="230" spans="1:4" ht="30">
      <c r="A230" s="86" t="s">
        <v>870</v>
      </c>
      <c r="B230" s="87">
        <v>801963</v>
      </c>
      <c r="C230" s="87">
        <v>0</v>
      </c>
      <c r="D230" s="87">
        <v>864495</v>
      </c>
    </row>
    <row r="231" spans="1:4" ht="45">
      <c r="A231" s="86" t="s">
        <v>1060</v>
      </c>
      <c r="B231" s="87">
        <v>0</v>
      </c>
      <c r="C231" s="87">
        <v>0</v>
      </c>
      <c r="D231" s="87">
        <v>0</v>
      </c>
    </row>
    <row r="232" spans="1:4" ht="30">
      <c r="A232" s="86" t="s">
        <v>1061</v>
      </c>
      <c r="B232" s="87">
        <v>0</v>
      </c>
      <c r="C232" s="87">
        <v>0</v>
      </c>
      <c r="D232" s="87">
        <v>0</v>
      </c>
    </row>
    <row r="233" spans="1:4" ht="30">
      <c r="A233" s="86" t="s">
        <v>1062</v>
      </c>
      <c r="B233" s="87">
        <v>0</v>
      </c>
      <c r="C233" s="87">
        <v>0</v>
      </c>
      <c r="D233" s="87">
        <v>0</v>
      </c>
    </row>
    <row r="234" spans="1:4" ht="30">
      <c r="A234" s="86" t="s">
        <v>1063</v>
      </c>
      <c r="B234" s="87">
        <v>0</v>
      </c>
      <c r="C234" s="87">
        <v>0</v>
      </c>
      <c r="D234" s="87">
        <v>0</v>
      </c>
    </row>
    <row r="235" spans="1:4" ht="30">
      <c r="A235" s="86" t="s">
        <v>871</v>
      </c>
      <c r="B235" s="87">
        <v>801963</v>
      </c>
      <c r="C235" s="87">
        <v>0</v>
      </c>
      <c r="D235" s="87">
        <v>864495</v>
      </c>
    </row>
    <row r="236" spans="1:4" ht="30">
      <c r="A236" s="86" t="s">
        <v>1064</v>
      </c>
      <c r="B236" s="87">
        <v>0</v>
      </c>
      <c r="C236" s="87">
        <v>0</v>
      </c>
      <c r="D236" s="87">
        <v>0</v>
      </c>
    </row>
    <row r="237" spans="1:4" ht="30">
      <c r="A237" s="86" t="s">
        <v>1065</v>
      </c>
      <c r="B237" s="87">
        <v>0</v>
      </c>
      <c r="C237" s="87">
        <v>0</v>
      </c>
      <c r="D237" s="87">
        <v>0</v>
      </c>
    </row>
    <row r="238" spans="1:4" ht="45">
      <c r="A238" s="86" t="s">
        <v>1066</v>
      </c>
      <c r="B238" s="87">
        <v>0</v>
      </c>
      <c r="C238" s="87">
        <v>0</v>
      </c>
      <c r="D238" s="87">
        <v>0</v>
      </c>
    </row>
    <row r="239" spans="1:4" ht="30">
      <c r="A239" s="86" t="s">
        <v>1067</v>
      </c>
      <c r="B239" s="87">
        <v>0</v>
      </c>
      <c r="C239" s="87">
        <v>0</v>
      </c>
      <c r="D239" s="87">
        <v>0</v>
      </c>
    </row>
    <row r="240" spans="1:4" ht="30">
      <c r="A240" s="86" t="s">
        <v>1068</v>
      </c>
      <c r="B240" s="87">
        <v>0</v>
      </c>
      <c r="C240" s="87">
        <v>0</v>
      </c>
      <c r="D240" s="87">
        <v>0</v>
      </c>
    </row>
    <row r="241" spans="1:4" ht="25.5">
      <c r="A241" s="89" t="s">
        <v>872</v>
      </c>
      <c r="B241" s="90">
        <v>801963</v>
      </c>
      <c r="C241" s="90">
        <v>0</v>
      </c>
      <c r="D241" s="90">
        <v>864495</v>
      </c>
    </row>
    <row r="242" spans="1:4">
      <c r="A242" s="86" t="s">
        <v>873</v>
      </c>
      <c r="B242" s="87">
        <v>1293131</v>
      </c>
      <c r="C242" s="87">
        <v>0</v>
      </c>
      <c r="D242" s="87">
        <v>1443271</v>
      </c>
    </row>
    <row r="243" spans="1:4" ht="30">
      <c r="A243" s="86" t="s">
        <v>1069</v>
      </c>
      <c r="B243" s="87">
        <v>0</v>
      </c>
      <c r="C243" s="87">
        <v>0</v>
      </c>
      <c r="D243" s="87">
        <v>0</v>
      </c>
    </row>
    <row r="244" spans="1:4">
      <c r="A244" s="86" t="s">
        <v>1070</v>
      </c>
      <c r="B244" s="87">
        <v>0</v>
      </c>
      <c r="C244" s="87">
        <v>0</v>
      </c>
      <c r="D244" s="87">
        <v>0</v>
      </c>
    </row>
    <row r="245" spans="1:4">
      <c r="A245" s="86" t="s">
        <v>1071</v>
      </c>
      <c r="B245" s="87">
        <v>0</v>
      </c>
      <c r="C245" s="87">
        <v>0</v>
      </c>
      <c r="D245" s="87">
        <v>0</v>
      </c>
    </row>
    <row r="246" spans="1:4" ht="30">
      <c r="A246" s="86" t="s">
        <v>1072</v>
      </c>
      <c r="B246" s="87">
        <v>0</v>
      </c>
      <c r="C246" s="87">
        <v>0</v>
      </c>
      <c r="D246" s="87">
        <v>0</v>
      </c>
    </row>
    <row r="247" spans="1:4" ht="30">
      <c r="A247" s="86" t="s">
        <v>1073</v>
      </c>
      <c r="B247" s="87">
        <v>0</v>
      </c>
      <c r="C247" s="87">
        <v>0</v>
      </c>
      <c r="D247" s="87">
        <v>0</v>
      </c>
    </row>
    <row r="248" spans="1:4" ht="30">
      <c r="A248" s="86" t="s">
        <v>1074</v>
      </c>
      <c r="B248" s="87">
        <v>0</v>
      </c>
      <c r="C248" s="87">
        <v>0</v>
      </c>
      <c r="D248" s="87">
        <v>0</v>
      </c>
    </row>
    <row r="249" spans="1:4" ht="30">
      <c r="A249" s="86" t="s">
        <v>1075</v>
      </c>
      <c r="B249" s="87">
        <v>0</v>
      </c>
      <c r="C249" s="87">
        <v>0</v>
      </c>
      <c r="D249" s="87">
        <v>0</v>
      </c>
    </row>
    <row r="250" spans="1:4">
      <c r="A250" s="86" t="s">
        <v>1076</v>
      </c>
      <c r="B250" s="87">
        <v>0</v>
      </c>
      <c r="C250" s="87">
        <v>0</v>
      </c>
      <c r="D250" s="87">
        <v>0</v>
      </c>
    </row>
    <row r="251" spans="1:4" ht="30">
      <c r="A251" s="86" t="s">
        <v>1077</v>
      </c>
      <c r="B251" s="87">
        <v>0</v>
      </c>
      <c r="C251" s="87">
        <v>0</v>
      </c>
      <c r="D251" s="87">
        <v>0</v>
      </c>
    </row>
    <row r="252" spans="1:4" ht="25.5">
      <c r="A252" s="89" t="s">
        <v>874</v>
      </c>
      <c r="B252" s="90">
        <v>1293131</v>
      </c>
      <c r="C252" s="90">
        <v>0</v>
      </c>
      <c r="D252" s="90">
        <v>1443271</v>
      </c>
    </row>
    <row r="253" spans="1:4">
      <c r="A253" s="89" t="s">
        <v>875</v>
      </c>
      <c r="B253" s="90">
        <v>2109614</v>
      </c>
      <c r="C253" s="90">
        <v>0</v>
      </c>
      <c r="D253" s="90">
        <v>2367844</v>
      </c>
    </row>
    <row r="254" spans="1:4">
      <c r="A254" s="89" t="s">
        <v>1078</v>
      </c>
      <c r="B254" s="90">
        <v>0</v>
      </c>
      <c r="C254" s="90">
        <v>0</v>
      </c>
      <c r="D254" s="90">
        <v>0</v>
      </c>
    </row>
    <row r="255" spans="1:4">
      <c r="A255" s="86" t="s">
        <v>1079</v>
      </c>
      <c r="B255" s="87">
        <v>0</v>
      </c>
      <c r="C255" s="87">
        <v>0</v>
      </c>
      <c r="D255" s="87">
        <v>0</v>
      </c>
    </row>
    <row r="256" spans="1:4">
      <c r="A256" s="86" t="s">
        <v>876</v>
      </c>
      <c r="B256" s="87">
        <v>1278050</v>
      </c>
      <c r="C256" s="87">
        <v>0</v>
      </c>
      <c r="D256" s="87">
        <v>1033018</v>
      </c>
    </row>
    <row r="257" spans="1:4">
      <c r="A257" s="86" t="s">
        <v>877</v>
      </c>
      <c r="B257" s="87">
        <v>8871345</v>
      </c>
      <c r="C257" s="87">
        <v>0</v>
      </c>
      <c r="D257" s="87">
        <v>87597550</v>
      </c>
    </row>
    <row r="258" spans="1:4">
      <c r="A258" s="89" t="s">
        <v>878</v>
      </c>
      <c r="B258" s="90">
        <f>SUM(B255:B257)</f>
        <v>10149395</v>
      </c>
      <c r="C258" s="90">
        <v>0</v>
      </c>
      <c r="D258" s="90">
        <f>SUM(D255:D257)</f>
        <v>88630568</v>
      </c>
    </row>
    <row r="259" spans="1:4">
      <c r="A259" s="89" t="s">
        <v>879</v>
      </c>
      <c r="B259" s="90">
        <f>SUM(B258,B253,B191)</f>
        <v>127412916</v>
      </c>
      <c r="C259" s="90">
        <v>0</v>
      </c>
      <c r="D259" s="90">
        <f>SUM(D258,D253,D191)</f>
        <v>204956585</v>
      </c>
    </row>
  </sheetData>
  <mergeCells count="3">
    <mergeCell ref="A1:D1"/>
    <mergeCell ref="A2:D2"/>
    <mergeCell ref="A3:D3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66" fitToHeight="4" orientation="portrait" r:id="rId1"/>
  <headerFooter>
    <oddHeader xml:space="preserve">&amp;C6/2021.(V.25.) önkormányzati rendelete 20. melléklete  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H175"/>
  <sheetViews>
    <sheetView view="pageLayout" zoomScaleNormal="100" workbookViewId="0">
      <selection activeCell="F2" sqref="F2"/>
    </sheetView>
  </sheetViews>
  <sheetFormatPr defaultRowHeight="15"/>
  <cols>
    <col min="1" max="1" width="85.85546875" customWidth="1"/>
    <col min="2" max="2" width="13.42578125" customWidth="1"/>
    <col min="3" max="3" width="18.5703125" customWidth="1"/>
    <col min="4" max="4" width="16.85546875" customWidth="1"/>
  </cols>
  <sheetData>
    <row r="1" spans="1:8">
      <c r="A1" s="96" t="s">
        <v>115</v>
      </c>
    </row>
    <row r="2" spans="1:8" ht="22.5" customHeight="1">
      <c r="A2" s="243" t="s">
        <v>1106</v>
      </c>
      <c r="B2" s="244"/>
      <c r="C2" s="244"/>
      <c r="D2" s="244"/>
      <c r="E2" s="80"/>
      <c r="F2" s="1"/>
      <c r="G2" s="1"/>
      <c r="H2" s="1"/>
    </row>
    <row r="3" spans="1:8" ht="24" customHeight="1">
      <c r="A3" s="253" t="s">
        <v>1103</v>
      </c>
      <c r="B3" s="244"/>
      <c r="C3" s="244"/>
      <c r="D3" s="244"/>
      <c r="E3" s="63"/>
      <c r="F3" s="1"/>
      <c r="G3" s="1"/>
      <c r="H3" s="1"/>
    </row>
    <row r="4" spans="1:8" ht="24" customHeight="1">
      <c r="A4" s="291"/>
      <c r="B4" s="291"/>
      <c r="C4" s="291"/>
      <c r="D4" s="291"/>
      <c r="E4" s="63"/>
      <c r="F4" s="1"/>
      <c r="G4" s="1"/>
      <c r="H4" s="1"/>
    </row>
    <row r="5" spans="1:8">
      <c r="A5" s="130" t="s">
        <v>106</v>
      </c>
      <c r="B5" s="4"/>
      <c r="C5" s="4"/>
      <c r="D5" s="4"/>
      <c r="E5" s="4"/>
    </row>
    <row r="6" spans="1:8" ht="26.25">
      <c r="A6" s="41" t="s">
        <v>724</v>
      </c>
      <c r="B6" s="64" t="s">
        <v>95</v>
      </c>
      <c r="C6" s="64" t="s">
        <v>93</v>
      </c>
      <c r="D6" s="64" t="s">
        <v>94</v>
      </c>
      <c r="E6" s="4"/>
    </row>
    <row r="7" spans="1:8">
      <c r="A7" s="125" t="s">
        <v>120</v>
      </c>
      <c r="B7" s="151"/>
      <c r="C7" s="151"/>
      <c r="D7" s="151"/>
      <c r="E7" s="4"/>
    </row>
    <row r="8" spans="1:8">
      <c r="A8" s="86" t="s">
        <v>20</v>
      </c>
      <c r="B8" s="152"/>
      <c r="C8" s="152"/>
      <c r="D8" s="152"/>
      <c r="E8" s="4"/>
    </row>
    <row r="9" spans="1:8">
      <c r="A9" s="88" t="s">
        <v>89</v>
      </c>
      <c r="B9" s="152"/>
      <c r="C9" s="152"/>
      <c r="D9" s="152"/>
      <c r="E9" s="4"/>
    </row>
    <row r="10" spans="1:8">
      <c r="A10" s="88" t="s">
        <v>90</v>
      </c>
      <c r="B10" s="152"/>
      <c r="C10" s="152"/>
      <c r="D10" s="152"/>
      <c r="E10" s="4"/>
    </row>
    <row r="11" spans="1:8">
      <c r="A11" s="88" t="s">
        <v>91</v>
      </c>
      <c r="B11" s="152"/>
      <c r="C11" s="152"/>
      <c r="D11" s="152"/>
      <c r="E11" s="4"/>
    </row>
    <row r="12" spans="1:8">
      <c r="A12" s="88" t="s">
        <v>92</v>
      </c>
      <c r="B12" s="152"/>
      <c r="C12" s="152"/>
      <c r="D12" s="152"/>
      <c r="E12" s="4"/>
    </row>
    <row r="13" spans="1:8">
      <c r="A13" s="88" t="s">
        <v>96</v>
      </c>
      <c r="B13" s="152"/>
      <c r="C13" s="152"/>
      <c r="D13" s="152"/>
      <c r="E13" s="4"/>
    </row>
    <row r="14" spans="1:8">
      <c r="A14" s="88" t="s">
        <v>97</v>
      </c>
      <c r="B14" s="152"/>
      <c r="C14" s="152"/>
      <c r="D14" s="152"/>
      <c r="E14" s="4"/>
    </row>
    <row r="15" spans="1:8">
      <c r="A15" s="86" t="s">
        <v>21</v>
      </c>
      <c r="B15" s="152"/>
      <c r="C15" s="152"/>
      <c r="D15" s="152"/>
      <c r="E15" s="4"/>
    </row>
    <row r="16" spans="1:8">
      <c r="A16" s="88" t="s">
        <v>89</v>
      </c>
      <c r="B16" s="152"/>
      <c r="C16" s="152"/>
      <c r="D16" s="152"/>
      <c r="E16" s="4"/>
    </row>
    <row r="17" spans="1:5">
      <c r="A17" s="88" t="s">
        <v>90</v>
      </c>
      <c r="B17" s="152"/>
      <c r="C17" s="152"/>
      <c r="D17" s="152"/>
      <c r="E17" s="4"/>
    </row>
    <row r="18" spans="1:5">
      <c r="A18" s="88" t="s">
        <v>91</v>
      </c>
      <c r="B18" s="152"/>
      <c r="C18" s="152"/>
      <c r="D18" s="152"/>
      <c r="E18" s="4"/>
    </row>
    <row r="19" spans="1:5">
      <c r="A19" s="88" t="s">
        <v>92</v>
      </c>
      <c r="B19" s="152"/>
      <c r="C19" s="152"/>
      <c r="D19" s="152"/>
      <c r="E19" s="4"/>
    </row>
    <row r="20" spans="1:5">
      <c r="A20" s="88" t="s">
        <v>96</v>
      </c>
      <c r="B20" s="152"/>
      <c r="C20" s="152"/>
      <c r="D20" s="152"/>
      <c r="E20" s="4"/>
    </row>
    <row r="21" spans="1:5">
      <c r="A21" s="88" t="s">
        <v>97</v>
      </c>
      <c r="B21" s="152"/>
      <c r="C21" s="152"/>
      <c r="D21" s="152"/>
      <c r="E21" s="4"/>
    </row>
    <row r="22" spans="1:5">
      <c r="A22" s="86" t="s">
        <v>22</v>
      </c>
      <c r="B22" s="152"/>
      <c r="C22" s="152"/>
      <c r="D22" s="152"/>
      <c r="E22" s="4"/>
    </row>
    <row r="23" spans="1:5">
      <c r="A23" s="88" t="s">
        <v>89</v>
      </c>
      <c r="B23" s="152"/>
      <c r="C23" s="152"/>
      <c r="D23" s="152"/>
      <c r="E23" s="4"/>
    </row>
    <row r="24" spans="1:5">
      <c r="A24" s="88" t="s">
        <v>90</v>
      </c>
      <c r="B24" s="152"/>
      <c r="C24" s="152"/>
      <c r="D24" s="152"/>
      <c r="E24" s="4"/>
    </row>
    <row r="25" spans="1:5">
      <c r="A25" s="88" t="s">
        <v>91</v>
      </c>
      <c r="B25" s="152"/>
      <c r="C25" s="152"/>
      <c r="D25" s="152"/>
      <c r="E25" s="4"/>
    </row>
    <row r="26" spans="1:5">
      <c r="A26" s="88" t="s">
        <v>92</v>
      </c>
      <c r="B26" s="152"/>
      <c r="C26" s="152"/>
      <c r="D26" s="152"/>
      <c r="E26" s="4"/>
    </row>
    <row r="27" spans="1:5">
      <c r="A27" s="88" t="s">
        <v>96</v>
      </c>
      <c r="B27" s="152"/>
      <c r="C27" s="152"/>
      <c r="D27" s="152"/>
      <c r="E27" s="4"/>
    </row>
    <row r="28" spans="1:5">
      <c r="A28" s="88" t="s">
        <v>97</v>
      </c>
      <c r="B28" s="152"/>
      <c r="C28" s="152"/>
      <c r="D28" s="152"/>
      <c r="E28" s="4"/>
    </row>
    <row r="29" spans="1:5">
      <c r="A29" s="89" t="s">
        <v>69</v>
      </c>
      <c r="B29" s="153">
        <f>SUM(B30:B33)</f>
        <v>450000</v>
      </c>
      <c r="C29" s="153">
        <f>SUM(C30:C33)</f>
        <v>260383</v>
      </c>
      <c r="D29" s="153">
        <f>SUM(D30:D33)</f>
        <v>189617</v>
      </c>
      <c r="E29" s="4"/>
    </row>
    <row r="30" spans="1:5">
      <c r="A30" s="88" t="s">
        <v>89</v>
      </c>
      <c r="B30" s="153"/>
      <c r="C30" s="153"/>
      <c r="D30" s="153"/>
      <c r="E30" s="4"/>
    </row>
    <row r="31" spans="1:5">
      <c r="A31" s="88" t="s">
        <v>90</v>
      </c>
      <c r="B31" s="153"/>
      <c r="C31" s="153"/>
      <c r="D31" s="153"/>
      <c r="E31" s="4"/>
    </row>
    <row r="32" spans="1:5">
      <c r="A32" s="88" t="s">
        <v>91</v>
      </c>
      <c r="B32" s="152">
        <v>450000</v>
      </c>
      <c r="C32" s="152">
        <v>260383</v>
      </c>
      <c r="D32" s="152">
        <f>B32-C32</f>
        <v>189617</v>
      </c>
      <c r="E32" s="4"/>
    </row>
    <row r="33" spans="1:5">
      <c r="A33" s="88" t="s">
        <v>92</v>
      </c>
      <c r="B33" s="153"/>
      <c r="C33" s="153"/>
      <c r="D33" s="153"/>
      <c r="E33" s="4"/>
    </row>
    <row r="34" spans="1:5">
      <c r="A34" s="88" t="s">
        <v>96</v>
      </c>
      <c r="B34" s="153"/>
      <c r="C34" s="153"/>
      <c r="D34" s="153"/>
      <c r="E34" s="4"/>
    </row>
    <row r="35" spans="1:5">
      <c r="A35" s="88" t="s">
        <v>104</v>
      </c>
      <c r="B35" s="153"/>
      <c r="C35" s="153"/>
      <c r="D35" s="153"/>
      <c r="E35" s="4"/>
    </row>
    <row r="36" spans="1:5">
      <c r="A36" s="86" t="s">
        <v>23</v>
      </c>
      <c r="B36" s="152">
        <f>SUM(B37:B40)</f>
        <v>127676864</v>
      </c>
      <c r="C36" s="152">
        <f>SUM(C37:C40)</f>
        <v>38428726</v>
      </c>
      <c r="D36" s="152">
        <f>SUM(D37:D40)</f>
        <v>89248138</v>
      </c>
      <c r="E36" s="4"/>
    </row>
    <row r="37" spans="1:5">
      <c r="A37" s="88" t="s">
        <v>89</v>
      </c>
      <c r="B37" s="152">
        <v>73762534</v>
      </c>
      <c r="C37" s="152">
        <v>26513317</v>
      </c>
      <c r="D37" s="149">
        <f t="shared" ref="D37:D100" si="0">B37-C37</f>
        <v>47249217</v>
      </c>
      <c r="E37" s="4"/>
    </row>
    <row r="38" spans="1:5">
      <c r="A38" s="88" t="s">
        <v>90</v>
      </c>
      <c r="B38" s="152"/>
      <c r="C38" s="152"/>
      <c r="D38" s="149">
        <f t="shared" si="0"/>
        <v>0</v>
      </c>
      <c r="E38" s="4"/>
    </row>
    <row r="39" spans="1:5">
      <c r="A39" s="88" t="s">
        <v>91</v>
      </c>
      <c r="B39" s="152">
        <v>50814675</v>
      </c>
      <c r="C39" s="152">
        <v>11862675</v>
      </c>
      <c r="D39" s="149">
        <f t="shared" si="0"/>
        <v>38952000</v>
      </c>
      <c r="E39" s="4"/>
    </row>
    <row r="40" spans="1:5">
      <c r="A40" s="88" t="s">
        <v>92</v>
      </c>
      <c r="B40" s="152">
        <v>3099655</v>
      </c>
      <c r="C40" s="152">
        <v>52734</v>
      </c>
      <c r="D40" s="149">
        <f t="shared" si="0"/>
        <v>3046921</v>
      </c>
      <c r="E40" s="4"/>
    </row>
    <row r="41" spans="1:5">
      <c r="A41" s="88" t="s">
        <v>96</v>
      </c>
      <c r="B41" s="152"/>
      <c r="C41" s="152"/>
      <c r="D41" s="149">
        <f t="shared" si="0"/>
        <v>0</v>
      </c>
      <c r="E41" s="4"/>
    </row>
    <row r="42" spans="1:5">
      <c r="A42" s="88" t="s">
        <v>104</v>
      </c>
      <c r="B42" s="152"/>
      <c r="C42" s="152"/>
      <c r="D42" s="149">
        <f t="shared" si="0"/>
        <v>0</v>
      </c>
      <c r="E42" s="4"/>
    </row>
    <row r="43" spans="1:5">
      <c r="A43" s="86" t="s">
        <v>24</v>
      </c>
      <c r="B43" s="152">
        <f>SUM(B44:B47)</f>
        <v>25340551</v>
      </c>
      <c r="C43" s="152">
        <f>SUM(C44:C47)</f>
        <v>23497786</v>
      </c>
      <c r="D43" s="152">
        <f>SUM(D44:D47)</f>
        <v>1842765</v>
      </c>
      <c r="E43" s="4"/>
    </row>
    <row r="44" spans="1:5">
      <c r="A44" s="88" t="s">
        <v>89</v>
      </c>
      <c r="B44" s="152"/>
      <c r="C44" s="152"/>
      <c r="D44" s="149">
        <f t="shared" si="0"/>
        <v>0</v>
      </c>
      <c r="E44" s="4"/>
    </row>
    <row r="45" spans="1:5">
      <c r="A45" s="88" t="s">
        <v>90</v>
      </c>
      <c r="B45" s="152"/>
      <c r="C45" s="152"/>
      <c r="D45" s="149">
        <f t="shared" si="0"/>
        <v>0</v>
      </c>
      <c r="E45" s="4"/>
    </row>
    <row r="46" spans="1:5">
      <c r="A46" s="88" t="s">
        <v>91</v>
      </c>
      <c r="B46" s="152">
        <v>22793403</v>
      </c>
      <c r="C46" s="152">
        <v>22177734</v>
      </c>
      <c r="D46" s="149">
        <f t="shared" si="0"/>
        <v>615669</v>
      </c>
      <c r="E46" s="4"/>
    </row>
    <row r="47" spans="1:5">
      <c r="A47" s="88" t="s">
        <v>92</v>
      </c>
      <c r="B47" s="152">
        <v>2547148</v>
      </c>
      <c r="C47" s="152">
        <v>1320052</v>
      </c>
      <c r="D47" s="149">
        <f t="shared" si="0"/>
        <v>1227096</v>
      </c>
      <c r="E47" s="4"/>
    </row>
    <row r="48" spans="1:5">
      <c r="A48" s="88" t="s">
        <v>96</v>
      </c>
      <c r="B48" s="152">
        <v>22533606</v>
      </c>
      <c r="C48" s="152">
        <v>22533606</v>
      </c>
      <c r="D48" s="149">
        <f t="shared" si="0"/>
        <v>0</v>
      </c>
      <c r="E48" s="4"/>
    </row>
    <row r="49" spans="1:5">
      <c r="A49" s="88" t="s">
        <v>104</v>
      </c>
      <c r="B49" s="152"/>
      <c r="C49" s="152"/>
      <c r="D49" s="149">
        <f t="shared" si="0"/>
        <v>0</v>
      </c>
      <c r="E49" s="4"/>
    </row>
    <row r="50" spans="1:5">
      <c r="A50" s="86" t="s">
        <v>25</v>
      </c>
      <c r="B50" s="152"/>
      <c r="C50" s="152"/>
      <c r="D50" s="149">
        <f t="shared" si="0"/>
        <v>0</v>
      </c>
      <c r="E50" s="4"/>
    </row>
    <row r="51" spans="1:5">
      <c r="A51" s="88" t="s">
        <v>89</v>
      </c>
      <c r="B51" s="152"/>
      <c r="C51" s="152"/>
      <c r="D51" s="149">
        <f t="shared" si="0"/>
        <v>0</v>
      </c>
      <c r="E51" s="4"/>
    </row>
    <row r="52" spans="1:5">
      <c r="A52" s="88" t="s">
        <v>90</v>
      </c>
      <c r="B52" s="152"/>
      <c r="C52" s="152"/>
      <c r="D52" s="149">
        <f t="shared" si="0"/>
        <v>0</v>
      </c>
      <c r="E52" s="4"/>
    </row>
    <row r="53" spans="1:5">
      <c r="A53" s="88" t="s">
        <v>91</v>
      </c>
      <c r="B53" s="152"/>
      <c r="C53" s="152"/>
      <c r="D53" s="149">
        <f t="shared" si="0"/>
        <v>0</v>
      </c>
      <c r="E53" s="4"/>
    </row>
    <row r="54" spans="1:5">
      <c r="A54" s="88" t="s">
        <v>92</v>
      </c>
      <c r="B54" s="152"/>
      <c r="C54" s="152"/>
      <c r="D54" s="149">
        <f t="shared" si="0"/>
        <v>0</v>
      </c>
      <c r="E54" s="4"/>
    </row>
    <row r="55" spans="1:5">
      <c r="A55" s="88" t="s">
        <v>96</v>
      </c>
      <c r="B55" s="152"/>
      <c r="C55" s="152"/>
      <c r="D55" s="149">
        <f t="shared" si="0"/>
        <v>0</v>
      </c>
      <c r="E55" s="4"/>
    </row>
    <row r="56" spans="1:5">
      <c r="A56" s="88" t="s">
        <v>104</v>
      </c>
      <c r="B56" s="152"/>
      <c r="C56" s="152"/>
      <c r="D56" s="149">
        <f t="shared" si="0"/>
        <v>0</v>
      </c>
      <c r="E56" s="4"/>
    </row>
    <row r="57" spans="1:5">
      <c r="A57" s="86" t="s">
        <v>26</v>
      </c>
      <c r="B57" s="152"/>
      <c r="C57" s="152"/>
      <c r="D57" s="149">
        <f t="shared" si="0"/>
        <v>0</v>
      </c>
      <c r="E57" s="4"/>
    </row>
    <row r="58" spans="1:5">
      <c r="A58" s="86" t="s">
        <v>27</v>
      </c>
      <c r="B58" s="152"/>
      <c r="C58" s="152"/>
      <c r="D58" s="149">
        <f t="shared" si="0"/>
        <v>0</v>
      </c>
      <c r="E58" s="4"/>
    </row>
    <row r="59" spans="1:5">
      <c r="A59" s="89" t="s">
        <v>70</v>
      </c>
      <c r="B59" s="153">
        <f>SUM(B58,B57,B50,B43,B36)</f>
        <v>153017415</v>
      </c>
      <c r="C59" s="153">
        <f>SUM(C58,C57,C50,C43,C36)</f>
        <v>61926512</v>
      </c>
      <c r="D59" s="155">
        <f t="shared" si="0"/>
        <v>91090903</v>
      </c>
      <c r="E59" s="4"/>
    </row>
    <row r="60" spans="1:5">
      <c r="A60" s="88" t="s">
        <v>89</v>
      </c>
      <c r="B60" s="152">
        <f>SUM(B37,B44,B51)</f>
        <v>73762534</v>
      </c>
      <c r="C60" s="152">
        <f>SUM(C37,C44,C51)</f>
        <v>26513317</v>
      </c>
      <c r="D60" s="149">
        <f t="shared" si="0"/>
        <v>47249217</v>
      </c>
      <c r="E60" s="4"/>
    </row>
    <row r="61" spans="1:5">
      <c r="A61" s="88" t="s">
        <v>90</v>
      </c>
      <c r="B61" s="152"/>
      <c r="C61" s="152"/>
      <c r="D61" s="149">
        <f t="shared" si="0"/>
        <v>0</v>
      </c>
      <c r="E61" s="4"/>
    </row>
    <row r="62" spans="1:5">
      <c r="A62" s="88" t="s">
        <v>91</v>
      </c>
      <c r="B62" s="152">
        <f>SUM(B39,B46)</f>
        <v>73608078</v>
      </c>
      <c r="C62" s="152">
        <f>SUM(C39,C46)</f>
        <v>34040409</v>
      </c>
      <c r="D62" s="149">
        <f t="shared" si="0"/>
        <v>39567669</v>
      </c>
      <c r="E62" s="4"/>
    </row>
    <row r="63" spans="1:5">
      <c r="A63" s="88" t="s">
        <v>92</v>
      </c>
      <c r="B63" s="152">
        <f>SUM(B40,B47,B54)</f>
        <v>5646803</v>
      </c>
      <c r="C63" s="152">
        <f>SUM(C40,C47,C54)</f>
        <v>1372786</v>
      </c>
      <c r="D63" s="149">
        <f t="shared" si="0"/>
        <v>4274017</v>
      </c>
      <c r="E63" s="4"/>
    </row>
    <row r="64" spans="1:5">
      <c r="A64" s="88" t="s">
        <v>96</v>
      </c>
      <c r="B64" s="152">
        <f>SUM(B41,B48,B55)</f>
        <v>22533606</v>
      </c>
      <c r="C64" s="152">
        <f>SUM(C41,C48,C55)</f>
        <v>22533606</v>
      </c>
      <c r="D64" s="149">
        <f t="shared" si="0"/>
        <v>0</v>
      </c>
      <c r="E64" s="4"/>
    </row>
    <row r="65" spans="1:5">
      <c r="A65" s="88" t="s">
        <v>104</v>
      </c>
      <c r="B65" s="152">
        <f>SUM(B49)</f>
        <v>0</v>
      </c>
      <c r="C65" s="152">
        <f>SUM(C49)</f>
        <v>0</v>
      </c>
      <c r="D65" s="149">
        <f t="shared" si="0"/>
        <v>0</v>
      </c>
      <c r="E65" s="4"/>
    </row>
    <row r="66" spans="1:5">
      <c r="A66" s="86" t="s">
        <v>66</v>
      </c>
      <c r="B66" s="152">
        <v>1931920</v>
      </c>
      <c r="C66" s="152"/>
      <c r="D66" s="149">
        <f t="shared" si="0"/>
        <v>1931920</v>
      </c>
      <c r="E66" s="4"/>
    </row>
    <row r="67" spans="1:5">
      <c r="A67" s="86" t="s">
        <v>28</v>
      </c>
      <c r="B67" s="152"/>
      <c r="C67" s="152"/>
      <c r="D67" s="149">
        <f t="shared" si="0"/>
        <v>0</v>
      </c>
      <c r="E67" s="4"/>
    </row>
    <row r="68" spans="1:5">
      <c r="A68" s="86" t="s">
        <v>29</v>
      </c>
      <c r="B68" s="152"/>
      <c r="C68" s="152"/>
      <c r="D68" s="149">
        <f t="shared" si="0"/>
        <v>0</v>
      </c>
      <c r="E68" s="4"/>
    </row>
    <row r="69" spans="1:5">
      <c r="A69" s="86" t="s">
        <v>113</v>
      </c>
      <c r="B69" s="152"/>
      <c r="C69" s="152"/>
      <c r="D69" s="149">
        <f t="shared" si="0"/>
        <v>0</v>
      </c>
      <c r="E69" s="4"/>
    </row>
    <row r="70" spans="1:5">
      <c r="A70" s="86" t="s">
        <v>113</v>
      </c>
      <c r="B70" s="152"/>
      <c r="C70" s="152"/>
      <c r="D70" s="149">
        <f t="shared" si="0"/>
        <v>0</v>
      </c>
      <c r="E70" s="4"/>
    </row>
    <row r="71" spans="1:5">
      <c r="A71" s="86" t="s">
        <v>114</v>
      </c>
      <c r="B71" s="152"/>
      <c r="C71" s="152"/>
      <c r="D71" s="149">
        <f t="shared" si="0"/>
        <v>0</v>
      </c>
      <c r="E71" s="4"/>
    </row>
    <row r="72" spans="1:5">
      <c r="A72" s="86" t="s">
        <v>114</v>
      </c>
      <c r="B72" s="152"/>
      <c r="C72" s="152"/>
      <c r="D72" s="149">
        <f t="shared" si="0"/>
        <v>0</v>
      </c>
      <c r="E72" s="4"/>
    </row>
    <row r="73" spans="1:5">
      <c r="A73" s="86" t="s">
        <v>67</v>
      </c>
      <c r="B73" s="152"/>
      <c r="C73" s="152"/>
      <c r="D73" s="149">
        <f t="shared" si="0"/>
        <v>0</v>
      </c>
      <c r="E73" s="4"/>
    </row>
    <row r="74" spans="1:5">
      <c r="A74" s="86" t="s">
        <v>30</v>
      </c>
      <c r="B74" s="152"/>
      <c r="C74" s="152"/>
      <c r="D74" s="149">
        <f t="shared" si="0"/>
        <v>0</v>
      </c>
      <c r="E74" s="4"/>
    </row>
    <row r="75" spans="1:5">
      <c r="A75" s="86" t="s">
        <v>31</v>
      </c>
      <c r="B75" s="152"/>
      <c r="C75" s="152"/>
      <c r="D75" s="149">
        <f t="shared" si="0"/>
        <v>0</v>
      </c>
      <c r="E75" s="4"/>
    </row>
    <row r="76" spans="1:5">
      <c r="A76" s="86" t="s">
        <v>32</v>
      </c>
      <c r="B76" s="152"/>
      <c r="C76" s="152"/>
      <c r="D76" s="149">
        <f t="shared" si="0"/>
        <v>0</v>
      </c>
      <c r="E76" s="4"/>
    </row>
    <row r="77" spans="1:5">
      <c r="A77" s="89" t="s">
        <v>68</v>
      </c>
      <c r="B77" s="153">
        <v>1931920</v>
      </c>
      <c r="C77" s="153"/>
      <c r="D77" s="155">
        <f t="shared" si="0"/>
        <v>1931920</v>
      </c>
      <c r="E77" s="4"/>
    </row>
    <row r="78" spans="1:5">
      <c r="A78" s="86" t="s">
        <v>33</v>
      </c>
      <c r="B78" s="152"/>
      <c r="C78" s="152"/>
      <c r="D78" s="149">
        <f t="shared" si="0"/>
        <v>0</v>
      </c>
      <c r="E78" s="4"/>
    </row>
    <row r="79" spans="1:5">
      <c r="A79" s="88" t="s">
        <v>89</v>
      </c>
      <c r="B79" s="152"/>
      <c r="C79" s="152"/>
      <c r="D79" s="149">
        <f t="shared" si="0"/>
        <v>0</v>
      </c>
      <c r="E79" s="4"/>
    </row>
    <row r="80" spans="1:5">
      <c r="A80" s="88" t="s">
        <v>90</v>
      </c>
      <c r="B80" s="152"/>
      <c r="C80" s="152"/>
      <c r="D80" s="149">
        <f t="shared" si="0"/>
        <v>0</v>
      </c>
      <c r="E80" s="4"/>
    </row>
    <row r="81" spans="1:5">
      <c r="A81" s="88" t="s">
        <v>91</v>
      </c>
      <c r="B81" s="152"/>
      <c r="C81" s="152"/>
      <c r="D81" s="149">
        <f t="shared" si="0"/>
        <v>0</v>
      </c>
      <c r="E81" s="4"/>
    </row>
    <row r="82" spans="1:5">
      <c r="A82" s="88" t="s">
        <v>92</v>
      </c>
      <c r="B82" s="152"/>
      <c r="C82" s="152"/>
      <c r="D82" s="149">
        <f t="shared" si="0"/>
        <v>0</v>
      </c>
      <c r="E82" s="4"/>
    </row>
    <row r="83" spans="1:5">
      <c r="A83" s="88" t="s">
        <v>96</v>
      </c>
      <c r="B83" s="152"/>
      <c r="C83" s="152"/>
      <c r="D83" s="149">
        <f t="shared" si="0"/>
        <v>0</v>
      </c>
      <c r="E83" s="4"/>
    </row>
    <row r="84" spans="1:5">
      <c r="A84" s="88" t="s">
        <v>104</v>
      </c>
      <c r="B84" s="152"/>
      <c r="C84" s="152"/>
      <c r="D84" s="149">
        <f t="shared" si="0"/>
        <v>0</v>
      </c>
      <c r="E84" s="4"/>
    </row>
    <row r="85" spans="1:5">
      <c r="A85" s="86" t="s">
        <v>34</v>
      </c>
      <c r="B85" s="152"/>
      <c r="C85" s="152"/>
      <c r="D85" s="149">
        <f t="shared" si="0"/>
        <v>0</v>
      </c>
      <c r="E85" s="4"/>
    </row>
    <row r="86" spans="1:5">
      <c r="A86" s="89" t="s">
        <v>71</v>
      </c>
      <c r="B86" s="153"/>
      <c r="C86" s="153"/>
      <c r="D86" s="149">
        <f t="shared" si="0"/>
        <v>0</v>
      </c>
      <c r="E86" s="4"/>
    </row>
    <row r="87" spans="1:5">
      <c r="A87" s="88" t="s">
        <v>89</v>
      </c>
      <c r="B87" s="153"/>
      <c r="C87" s="153"/>
      <c r="D87" s="149">
        <f t="shared" si="0"/>
        <v>0</v>
      </c>
      <c r="E87" s="4"/>
    </row>
    <row r="88" spans="1:5">
      <c r="A88" s="88" t="s">
        <v>90</v>
      </c>
      <c r="B88" s="153"/>
      <c r="C88" s="153"/>
      <c r="D88" s="149">
        <f t="shared" si="0"/>
        <v>0</v>
      </c>
      <c r="E88" s="4"/>
    </row>
    <row r="89" spans="1:5">
      <c r="A89" s="88" t="s">
        <v>91</v>
      </c>
      <c r="B89" s="153"/>
      <c r="C89" s="153"/>
      <c r="D89" s="149">
        <f t="shared" si="0"/>
        <v>0</v>
      </c>
      <c r="E89" s="4"/>
    </row>
    <row r="90" spans="1:5">
      <c r="A90" s="88" t="s">
        <v>92</v>
      </c>
      <c r="B90" s="153"/>
      <c r="C90" s="153"/>
      <c r="D90" s="149">
        <f t="shared" si="0"/>
        <v>0</v>
      </c>
      <c r="E90" s="4"/>
    </row>
    <row r="91" spans="1:5">
      <c r="A91" s="88" t="s">
        <v>96</v>
      </c>
      <c r="B91" s="153"/>
      <c r="C91" s="153"/>
      <c r="D91" s="149">
        <f t="shared" si="0"/>
        <v>0</v>
      </c>
      <c r="E91" s="4"/>
    </row>
    <row r="92" spans="1:5">
      <c r="A92" s="88" t="s">
        <v>104</v>
      </c>
      <c r="B92" s="153"/>
      <c r="C92" s="153"/>
      <c r="D92" s="149">
        <f t="shared" si="0"/>
        <v>0</v>
      </c>
      <c r="E92" s="4"/>
    </row>
    <row r="93" spans="1:5">
      <c r="A93" s="89" t="s">
        <v>72</v>
      </c>
      <c r="B93" s="153">
        <f>SUM(B86,B77,B59,B29)</f>
        <v>155399335</v>
      </c>
      <c r="C93" s="153">
        <f>SUM(C86,C77,C59,C29)</f>
        <v>62186895</v>
      </c>
      <c r="D93" s="155">
        <f t="shared" si="0"/>
        <v>93212440</v>
      </c>
      <c r="E93" s="4"/>
    </row>
    <row r="94" spans="1:5">
      <c r="A94" s="89" t="s">
        <v>73</v>
      </c>
      <c r="B94" s="153"/>
      <c r="C94" s="153"/>
      <c r="D94" s="149">
        <f t="shared" si="0"/>
        <v>0</v>
      </c>
      <c r="E94" s="4"/>
    </row>
    <row r="95" spans="1:5">
      <c r="A95" s="88" t="s">
        <v>105</v>
      </c>
      <c r="B95" s="153"/>
      <c r="C95" s="153"/>
      <c r="D95" s="149">
        <f t="shared" si="0"/>
        <v>0</v>
      </c>
      <c r="E95" s="4"/>
    </row>
    <row r="96" spans="1:5">
      <c r="A96" s="89" t="s">
        <v>74</v>
      </c>
      <c r="B96" s="153">
        <v>20000000</v>
      </c>
      <c r="C96" s="153"/>
      <c r="D96" s="149">
        <f t="shared" si="0"/>
        <v>20000000</v>
      </c>
      <c r="E96" s="4"/>
    </row>
    <row r="97" spans="1:5">
      <c r="A97" s="89" t="s">
        <v>75</v>
      </c>
      <c r="B97" s="153">
        <f>SUM(B96,B94)</f>
        <v>20000000</v>
      </c>
      <c r="C97" s="153"/>
      <c r="D97" s="149">
        <f t="shared" si="0"/>
        <v>20000000</v>
      </c>
      <c r="E97" s="4"/>
    </row>
    <row r="98" spans="1:5">
      <c r="A98" s="86" t="s">
        <v>35</v>
      </c>
      <c r="B98" s="152"/>
      <c r="C98" s="152"/>
      <c r="D98" s="149">
        <f t="shared" si="0"/>
        <v>0</v>
      </c>
      <c r="E98" s="4"/>
    </row>
    <row r="99" spans="1:5">
      <c r="A99" s="86" t="s">
        <v>36</v>
      </c>
      <c r="B99" s="152">
        <v>106505</v>
      </c>
      <c r="C99" s="152"/>
      <c r="D99" s="149">
        <f t="shared" si="0"/>
        <v>106505</v>
      </c>
      <c r="E99" s="4"/>
    </row>
    <row r="100" spans="1:5">
      <c r="A100" s="86" t="s">
        <v>37</v>
      </c>
      <c r="B100" s="152">
        <v>88475147</v>
      </c>
      <c r="C100" s="152"/>
      <c r="D100" s="149">
        <f t="shared" si="0"/>
        <v>88475147</v>
      </c>
      <c r="E100" s="4"/>
    </row>
    <row r="101" spans="1:5">
      <c r="A101" s="86" t="s">
        <v>38</v>
      </c>
      <c r="B101" s="152"/>
      <c r="C101" s="152"/>
      <c r="D101" s="149">
        <f t="shared" ref="D101:D145" si="1">B101-C101</f>
        <v>0</v>
      </c>
      <c r="E101" s="4"/>
    </row>
    <row r="102" spans="1:5">
      <c r="A102" s="86" t="s">
        <v>39</v>
      </c>
      <c r="B102" s="152"/>
      <c r="C102" s="152"/>
      <c r="D102" s="149">
        <f t="shared" si="1"/>
        <v>0</v>
      </c>
      <c r="E102" s="4"/>
    </row>
    <row r="103" spans="1:5">
      <c r="A103" s="89" t="s">
        <v>76</v>
      </c>
      <c r="B103" s="153">
        <f>SUM(B98:B102)</f>
        <v>88581652</v>
      </c>
      <c r="C103" s="153">
        <f>SUM(C98:C102)</f>
        <v>0</v>
      </c>
      <c r="D103" s="155">
        <f t="shared" si="1"/>
        <v>88581652</v>
      </c>
      <c r="E103" s="4"/>
    </row>
    <row r="104" spans="1:5">
      <c r="A104" s="89" t="s">
        <v>77</v>
      </c>
      <c r="B104" s="153">
        <v>3527716</v>
      </c>
      <c r="C104" s="153">
        <v>391493</v>
      </c>
      <c r="D104" s="155">
        <f t="shared" si="1"/>
        <v>3136223</v>
      </c>
      <c r="E104" s="4"/>
    </row>
    <row r="105" spans="1:5">
      <c r="A105" s="89" t="s">
        <v>78</v>
      </c>
      <c r="B105" s="153"/>
      <c r="C105" s="153"/>
      <c r="D105" s="155">
        <f t="shared" si="1"/>
        <v>0</v>
      </c>
      <c r="E105" s="4"/>
    </row>
    <row r="106" spans="1:5">
      <c r="A106" s="86" t="s">
        <v>79</v>
      </c>
      <c r="B106" s="152"/>
      <c r="C106" s="152"/>
      <c r="D106" s="149">
        <f t="shared" si="1"/>
        <v>0</v>
      </c>
      <c r="E106" s="4"/>
    </row>
    <row r="107" spans="1:5">
      <c r="A107" s="86" t="s">
        <v>40</v>
      </c>
      <c r="B107" s="152"/>
      <c r="C107" s="152"/>
      <c r="D107" s="149">
        <f t="shared" si="1"/>
        <v>0</v>
      </c>
      <c r="E107" s="4"/>
    </row>
    <row r="108" spans="1:5">
      <c r="A108" s="86" t="s">
        <v>41</v>
      </c>
      <c r="B108" s="152"/>
      <c r="C108" s="152"/>
      <c r="D108" s="149">
        <f t="shared" si="1"/>
        <v>0</v>
      </c>
      <c r="E108" s="4"/>
    </row>
    <row r="109" spans="1:5">
      <c r="A109" s="86" t="s">
        <v>42</v>
      </c>
      <c r="B109" s="152"/>
      <c r="C109" s="152"/>
      <c r="D109" s="149">
        <f t="shared" si="1"/>
        <v>0</v>
      </c>
      <c r="E109" s="4"/>
    </row>
    <row r="110" spans="1:5" ht="30">
      <c r="A110" s="86" t="s">
        <v>43</v>
      </c>
      <c r="B110" s="152"/>
      <c r="C110" s="152"/>
      <c r="D110" s="149">
        <f t="shared" si="1"/>
        <v>0</v>
      </c>
      <c r="E110" s="4"/>
    </row>
    <row r="111" spans="1:5" ht="30">
      <c r="A111" s="86" t="s">
        <v>44</v>
      </c>
      <c r="B111" s="152"/>
      <c r="C111" s="152"/>
      <c r="D111" s="149">
        <f t="shared" si="1"/>
        <v>0</v>
      </c>
      <c r="E111" s="4"/>
    </row>
    <row r="112" spans="1:5" ht="30">
      <c r="A112" s="86" t="s">
        <v>45</v>
      </c>
      <c r="B112" s="152"/>
      <c r="C112" s="152"/>
      <c r="D112" s="149">
        <f t="shared" si="1"/>
        <v>0</v>
      </c>
      <c r="E112" s="4"/>
    </row>
    <row r="113" spans="1:5">
      <c r="A113" s="89" t="s">
        <v>80</v>
      </c>
      <c r="B113" s="153">
        <f>SUM(B106:B112)</f>
        <v>0</v>
      </c>
      <c r="C113" s="153"/>
      <c r="D113" s="155">
        <f t="shared" si="1"/>
        <v>0</v>
      </c>
      <c r="E113" s="4"/>
    </row>
    <row r="114" spans="1:5">
      <c r="A114" s="89" t="s">
        <v>81</v>
      </c>
      <c r="B114" s="153">
        <f>SUM(B113,B104:B105)</f>
        <v>3527716</v>
      </c>
      <c r="C114" s="153">
        <f>SUM(C113,C104:C105)</f>
        <v>391493</v>
      </c>
      <c r="D114" s="155">
        <f t="shared" si="1"/>
        <v>3136223</v>
      </c>
      <c r="E114" s="4"/>
    </row>
    <row r="115" spans="1:5">
      <c r="A115" s="89" t="s">
        <v>46</v>
      </c>
      <c r="B115" s="153">
        <v>26270</v>
      </c>
      <c r="C115" s="153"/>
      <c r="D115" s="155">
        <f t="shared" si="1"/>
        <v>26270</v>
      </c>
      <c r="E115" s="4"/>
    </row>
    <row r="116" spans="1:5">
      <c r="A116" s="86" t="s">
        <v>47</v>
      </c>
      <c r="B116" s="152"/>
      <c r="C116" s="152"/>
      <c r="D116" s="149">
        <f t="shared" si="1"/>
        <v>0</v>
      </c>
      <c r="E116" s="4"/>
    </row>
    <row r="117" spans="1:5">
      <c r="A117" s="86" t="s">
        <v>48</v>
      </c>
      <c r="B117" s="152"/>
      <c r="C117" s="152"/>
      <c r="D117" s="149">
        <f t="shared" si="1"/>
        <v>0</v>
      </c>
      <c r="E117" s="4"/>
    </row>
    <row r="118" spans="1:5">
      <c r="A118" s="86" t="s">
        <v>49</v>
      </c>
      <c r="B118" s="152"/>
      <c r="C118" s="152"/>
      <c r="D118" s="149">
        <f t="shared" si="1"/>
        <v>0</v>
      </c>
      <c r="E118" s="4"/>
    </row>
    <row r="119" spans="1:5">
      <c r="A119" s="89" t="s">
        <v>82</v>
      </c>
      <c r="B119" s="153"/>
      <c r="C119" s="153"/>
      <c r="D119" s="149">
        <f t="shared" si="1"/>
        <v>0</v>
      </c>
      <c r="E119" s="4"/>
    </row>
    <row r="120" spans="1:5" ht="15.75">
      <c r="A120" s="91" t="s">
        <v>83</v>
      </c>
      <c r="B120" s="154">
        <f>SUM(B93,B97,B103,B114:B115,B119)</f>
        <v>267534973</v>
      </c>
      <c r="C120" s="154">
        <f>SUM(C93,C97,C103,C114:C115,C119)</f>
        <v>62578388</v>
      </c>
      <c r="D120" s="155">
        <f t="shared" si="1"/>
        <v>204956585</v>
      </c>
      <c r="E120" s="4"/>
    </row>
    <row r="121" spans="1:5">
      <c r="A121" s="126" t="s">
        <v>50</v>
      </c>
      <c r="B121" s="139"/>
      <c r="C121" s="139"/>
      <c r="D121" s="149">
        <f t="shared" si="1"/>
        <v>0</v>
      </c>
      <c r="E121" s="4"/>
    </row>
    <row r="122" spans="1:5">
      <c r="A122" s="86" t="s">
        <v>51</v>
      </c>
      <c r="B122" s="152">
        <v>104094255</v>
      </c>
      <c r="C122" s="152"/>
      <c r="D122" s="149">
        <f t="shared" si="1"/>
        <v>104094255</v>
      </c>
      <c r="E122" s="4"/>
    </row>
    <row r="123" spans="1:5">
      <c r="A123" s="86" t="s">
        <v>52</v>
      </c>
      <c r="B123" s="152"/>
      <c r="C123" s="152"/>
      <c r="D123" s="149">
        <f t="shared" si="1"/>
        <v>0</v>
      </c>
      <c r="E123" s="4"/>
    </row>
    <row r="124" spans="1:5">
      <c r="A124" s="86" t="s">
        <v>53</v>
      </c>
      <c r="B124" s="152">
        <v>6271342</v>
      </c>
      <c r="C124" s="152"/>
      <c r="D124" s="149">
        <f t="shared" si="1"/>
        <v>6271342</v>
      </c>
      <c r="E124" s="4"/>
    </row>
    <row r="125" spans="1:5">
      <c r="A125" s="86" t="s">
        <v>54</v>
      </c>
      <c r="B125" s="152">
        <v>4788310</v>
      </c>
      <c r="C125" s="152"/>
      <c r="D125" s="149">
        <f t="shared" si="1"/>
        <v>4788310</v>
      </c>
      <c r="E125" s="4"/>
    </row>
    <row r="126" spans="1:5">
      <c r="A126" s="86" t="s">
        <v>55</v>
      </c>
      <c r="B126" s="152"/>
      <c r="C126" s="152"/>
      <c r="D126" s="149">
        <f t="shared" si="1"/>
        <v>0</v>
      </c>
      <c r="E126" s="4"/>
    </row>
    <row r="127" spans="1:5">
      <c r="A127" s="86" t="s">
        <v>56</v>
      </c>
      <c r="B127" s="152">
        <v>-1195734</v>
      </c>
      <c r="C127" s="152"/>
      <c r="D127" s="149">
        <f t="shared" si="1"/>
        <v>-1195734</v>
      </c>
      <c r="E127" s="4"/>
    </row>
    <row r="128" spans="1:5">
      <c r="A128" s="89" t="s">
        <v>84</v>
      </c>
      <c r="B128" s="153">
        <f>SUM(B122:B127)</f>
        <v>113958173</v>
      </c>
      <c r="C128" s="153"/>
      <c r="D128" s="155">
        <f t="shared" si="1"/>
        <v>113958173</v>
      </c>
      <c r="E128" s="4"/>
    </row>
    <row r="129" spans="1:5">
      <c r="A129" s="89" t="s">
        <v>85</v>
      </c>
      <c r="B129" s="153">
        <v>60078</v>
      </c>
      <c r="C129" s="153"/>
      <c r="D129" s="155">
        <f t="shared" si="1"/>
        <v>60078</v>
      </c>
      <c r="E129" s="4"/>
    </row>
    <row r="130" spans="1:5">
      <c r="A130" s="89" t="s">
        <v>86</v>
      </c>
      <c r="B130" s="153">
        <v>864495</v>
      </c>
      <c r="C130" s="153"/>
      <c r="D130" s="155">
        <f t="shared" si="1"/>
        <v>864495</v>
      </c>
      <c r="E130" s="4"/>
    </row>
    <row r="131" spans="1:5">
      <c r="A131" s="86" t="s">
        <v>57</v>
      </c>
      <c r="B131" s="152">
        <v>1443271</v>
      </c>
      <c r="C131" s="152"/>
      <c r="D131" s="149">
        <f t="shared" si="1"/>
        <v>1443271</v>
      </c>
      <c r="E131" s="4"/>
    </row>
    <row r="132" spans="1:5">
      <c r="A132" s="86" t="s">
        <v>58</v>
      </c>
      <c r="B132" s="152"/>
      <c r="C132" s="152"/>
      <c r="D132" s="149">
        <f t="shared" si="1"/>
        <v>0</v>
      </c>
      <c r="E132" s="4"/>
    </row>
    <row r="133" spans="1:5">
      <c r="A133" s="86" t="s">
        <v>59</v>
      </c>
      <c r="B133" s="152"/>
      <c r="C133" s="152"/>
      <c r="D133" s="149">
        <f t="shared" si="1"/>
        <v>0</v>
      </c>
      <c r="E133" s="4"/>
    </row>
    <row r="134" spans="1:5">
      <c r="A134" s="86" t="s">
        <v>60</v>
      </c>
      <c r="B134" s="152"/>
      <c r="C134" s="152"/>
      <c r="D134" s="149">
        <f t="shared" si="1"/>
        <v>0</v>
      </c>
      <c r="E134" s="4"/>
    </row>
    <row r="135" spans="1:5" ht="30">
      <c r="A135" s="86" t="s">
        <v>61</v>
      </c>
      <c r="B135" s="152"/>
      <c r="C135" s="152"/>
      <c r="D135" s="149">
        <f t="shared" si="1"/>
        <v>0</v>
      </c>
      <c r="E135" s="4"/>
    </row>
    <row r="136" spans="1:5" ht="30">
      <c r="A136" s="86" t="s">
        <v>62</v>
      </c>
      <c r="B136" s="152"/>
      <c r="C136" s="152"/>
      <c r="D136" s="149">
        <f t="shared" si="1"/>
        <v>0</v>
      </c>
      <c r="E136" s="4"/>
    </row>
    <row r="137" spans="1:5" ht="30">
      <c r="A137" s="86" t="s">
        <v>63</v>
      </c>
      <c r="B137" s="152"/>
      <c r="C137" s="152"/>
      <c r="D137" s="149">
        <f t="shared" si="1"/>
        <v>0</v>
      </c>
      <c r="E137" s="4"/>
    </row>
    <row r="138" spans="1:5" ht="30">
      <c r="A138" s="86" t="s">
        <v>64</v>
      </c>
      <c r="B138" s="152">
        <f>SUM(B131:B137)</f>
        <v>1443271</v>
      </c>
      <c r="C138" s="152"/>
      <c r="D138" s="149">
        <f t="shared" si="1"/>
        <v>1443271</v>
      </c>
      <c r="E138" s="4"/>
    </row>
    <row r="139" spans="1:5">
      <c r="A139" s="89" t="s">
        <v>87</v>
      </c>
      <c r="B139" s="153">
        <f>SUM(B129,B130,B138)</f>
        <v>2367844</v>
      </c>
      <c r="C139" s="153"/>
      <c r="D139" s="155">
        <f t="shared" si="1"/>
        <v>2367844</v>
      </c>
      <c r="E139" s="4"/>
    </row>
    <row r="140" spans="1:5">
      <c r="A140" s="89" t="s">
        <v>65</v>
      </c>
      <c r="B140" s="153"/>
      <c r="C140" s="153"/>
      <c r="D140" s="149">
        <f t="shared" si="1"/>
        <v>0</v>
      </c>
      <c r="E140" s="4"/>
    </row>
    <row r="141" spans="1:5">
      <c r="A141" s="86" t="s">
        <v>779</v>
      </c>
      <c r="B141" s="152"/>
      <c r="C141" s="152"/>
      <c r="D141" s="149">
        <f t="shared" si="1"/>
        <v>0</v>
      </c>
      <c r="E141" s="4"/>
    </row>
    <row r="142" spans="1:5">
      <c r="A142" s="86" t="s">
        <v>780</v>
      </c>
      <c r="B142" s="152">
        <v>1033018</v>
      </c>
      <c r="C142" s="152"/>
      <c r="D142" s="149">
        <f t="shared" si="1"/>
        <v>1033018</v>
      </c>
      <c r="E142" s="4"/>
    </row>
    <row r="143" spans="1:5">
      <c r="A143" s="86" t="s">
        <v>781</v>
      </c>
      <c r="B143" s="152">
        <v>87597550</v>
      </c>
      <c r="C143" s="152"/>
      <c r="D143" s="149">
        <f t="shared" si="1"/>
        <v>87597550</v>
      </c>
      <c r="E143" s="4"/>
    </row>
    <row r="144" spans="1:5">
      <c r="A144" s="89" t="s">
        <v>782</v>
      </c>
      <c r="B144" s="153">
        <f>SUM(B141:B143)</f>
        <v>88630568</v>
      </c>
      <c r="C144" s="153"/>
      <c r="D144" s="155">
        <f t="shared" si="1"/>
        <v>88630568</v>
      </c>
      <c r="E144" s="4"/>
    </row>
    <row r="145" spans="1:5" ht="15.75">
      <c r="A145" s="91" t="s">
        <v>88</v>
      </c>
      <c r="B145" s="154">
        <f>SUM(B144,B140,B139,B128)</f>
        <v>204956585</v>
      </c>
      <c r="C145" s="154"/>
      <c r="D145" s="155">
        <f t="shared" si="1"/>
        <v>204956585</v>
      </c>
      <c r="E145" s="4"/>
    </row>
    <row r="146" spans="1:5">
      <c r="A146" s="40" t="s">
        <v>98</v>
      </c>
      <c r="B146" s="139"/>
      <c r="C146" s="139"/>
      <c r="D146" s="139"/>
      <c r="E146" s="4"/>
    </row>
    <row r="147" spans="1:5">
      <c r="A147" s="40"/>
      <c r="B147" s="139"/>
      <c r="C147" s="139"/>
      <c r="D147" s="139"/>
      <c r="E147" s="4"/>
    </row>
    <row r="148" spans="1:5">
      <c r="A148" s="40"/>
      <c r="B148" s="139"/>
      <c r="C148" s="139"/>
      <c r="D148" s="139"/>
      <c r="E148" s="4"/>
    </row>
    <row r="149" spans="1:5">
      <c r="A149" s="40"/>
      <c r="B149" s="139"/>
      <c r="C149" s="139"/>
      <c r="D149" s="139"/>
      <c r="E149" s="4"/>
    </row>
    <row r="150" spans="1:5">
      <c r="A150" s="40" t="s">
        <v>99</v>
      </c>
      <c r="B150" s="139"/>
      <c r="C150" s="139"/>
      <c r="D150" s="139"/>
      <c r="E150" s="4"/>
    </row>
    <row r="151" spans="1:5">
      <c r="A151" s="40"/>
      <c r="B151" s="139"/>
      <c r="C151" s="139"/>
      <c r="D151" s="139"/>
      <c r="E151" s="4"/>
    </row>
    <row r="152" spans="1:5">
      <c r="A152" s="40"/>
      <c r="B152" s="139"/>
      <c r="C152" s="139"/>
      <c r="D152" s="139"/>
      <c r="E152" s="4"/>
    </row>
    <row r="153" spans="1:5">
      <c r="A153" s="40"/>
      <c r="B153" s="139"/>
      <c r="C153" s="139"/>
      <c r="D153" s="139"/>
      <c r="E153" s="4"/>
    </row>
    <row r="154" spans="1:5">
      <c r="A154" s="40" t="s">
        <v>100</v>
      </c>
      <c r="B154" s="139"/>
      <c r="C154" s="139"/>
      <c r="D154" s="139"/>
      <c r="E154" s="4"/>
    </row>
    <row r="155" spans="1:5">
      <c r="A155" s="40"/>
      <c r="B155" s="139"/>
      <c r="C155" s="139"/>
      <c r="D155" s="139"/>
      <c r="E155" s="4"/>
    </row>
    <row r="156" spans="1:5">
      <c r="A156" s="40"/>
      <c r="B156" s="139"/>
      <c r="C156" s="139"/>
      <c r="D156" s="139"/>
      <c r="E156" s="4"/>
    </row>
    <row r="157" spans="1:5">
      <c r="A157" s="40"/>
      <c r="B157" s="139"/>
      <c r="C157" s="139"/>
      <c r="D157" s="139"/>
      <c r="E157" s="4"/>
    </row>
    <row r="158" spans="1:5">
      <c r="A158" s="40" t="s">
        <v>101</v>
      </c>
      <c r="B158" s="139"/>
      <c r="C158" s="139"/>
      <c r="D158" s="139"/>
      <c r="E158" s="4"/>
    </row>
    <row r="159" spans="1:5">
      <c r="A159" s="40"/>
      <c r="B159" s="139"/>
      <c r="C159" s="139"/>
      <c r="D159" s="139"/>
      <c r="E159" s="4"/>
    </row>
    <row r="160" spans="1:5">
      <c r="A160" s="40"/>
      <c r="B160" s="139"/>
      <c r="C160" s="139"/>
      <c r="D160" s="139"/>
      <c r="E160" s="4"/>
    </row>
    <row r="161" spans="1:5">
      <c r="A161" s="40"/>
      <c r="B161" s="139"/>
      <c r="C161" s="139"/>
      <c r="D161" s="139"/>
      <c r="E161" s="4"/>
    </row>
    <row r="162" spans="1:5">
      <c r="A162" s="40" t="s">
        <v>102</v>
      </c>
      <c r="B162" s="139"/>
      <c r="C162" s="139"/>
      <c r="D162" s="139"/>
      <c r="E162" s="4"/>
    </row>
    <row r="163" spans="1:5">
      <c r="A163" s="40"/>
      <c r="B163" s="139"/>
      <c r="C163" s="139"/>
      <c r="D163" s="139"/>
      <c r="E163" s="4"/>
    </row>
    <row r="164" spans="1:5">
      <c r="A164" s="40"/>
      <c r="B164" s="139"/>
      <c r="C164" s="139"/>
      <c r="D164" s="139"/>
      <c r="E164" s="4"/>
    </row>
    <row r="165" spans="1:5">
      <c r="A165" s="40"/>
      <c r="B165" s="139"/>
      <c r="C165" s="139"/>
      <c r="D165" s="139"/>
      <c r="E165" s="4"/>
    </row>
    <row r="166" spans="1:5">
      <c r="A166" s="40" t="s">
        <v>103</v>
      </c>
      <c r="B166" s="139"/>
      <c r="C166" s="139"/>
      <c r="D166" s="139"/>
      <c r="E166" s="4"/>
    </row>
    <row r="167" spans="1:5">
      <c r="A167" s="40"/>
      <c r="B167" s="150"/>
      <c r="C167" s="150"/>
      <c r="D167" s="150"/>
    </row>
    <row r="168" spans="1:5">
      <c r="A168" s="40"/>
      <c r="B168" s="150"/>
      <c r="C168" s="150"/>
      <c r="D168" s="150"/>
    </row>
    <row r="169" spans="1:5">
      <c r="A169" s="40"/>
      <c r="B169" s="150"/>
      <c r="C169" s="150"/>
      <c r="D169" s="150"/>
    </row>
    <row r="170" spans="1:5" ht="30">
      <c r="A170" s="95" t="s">
        <v>112</v>
      </c>
      <c r="B170" s="150"/>
      <c r="C170" s="150"/>
      <c r="D170" s="150"/>
    </row>
    <row r="171" spans="1:5">
      <c r="A171" s="29"/>
      <c r="B171" s="150"/>
      <c r="C171" s="150"/>
      <c r="D171" s="150"/>
    </row>
    <row r="172" spans="1:5">
      <c r="A172" s="29"/>
      <c r="B172" s="150"/>
      <c r="C172" s="150"/>
      <c r="D172" s="150"/>
    </row>
    <row r="173" spans="1:5">
      <c r="A173" s="29"/>
      <c r="B173" s="150"/>
      <c r="C173" s="150"/>
      <c r="D173" s="150"/>
    </row>
    <row r="174" spans="1:5">
      <c r="A174" s="29"/>
      <c r="B174" s="150"/>
      <c r="C174" s="150"/>
      <c r="D174" s="150"/>
    </row>
    <row r="175" spans="1:5">
      <c r="A175" s="29"/>
      <c r="B175" s="150"/>
      <c r="C175" s="150"/>
      <c r="D175" s="150"/>
    </row>
  </sheetData>
  <mergeCells count="3">
    <mergeCell ref="A2:D2"/>
    <mergeCell ref="A3:D3"/>
    <mergeCell ref="A4:D4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79" fitToHeight="2" orientation="portrait" horizontalDpi="300" verticalDpi="300" r:id="rId1"/>
  <headerFooter>
    <oddHeader xml:space="preserve">&amp;C6/2021.(V.25.) önkormányzati rendelete 21. melléklete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U172"/>
  <sheetViews>
    <sheetView view="pageLayout" zoomScaleNormal="100" workbookViewId="0">
      <selection activeCell="B3" sqref="B3:E3"/>
    </sheetView>
  </sheetViews>
  <sheetFormatPr defaultRowHeight="15"/>
  <cols>
    <col min="1" max="1" width="105.140625" customWidth="1"/>
    <col min="3" max="5" width="18.28515625" customWidth="1"/>
  </cols>
  <sheetData>
    <row r="1" spans="1:8" ht="20.25" customHeight="1">
      <c r="A1" s="243" t="s">
        <v>1107</v>
      </c>
      <c r="B1" s="244"/>
      <c r="C1" s="244"/>
      <c r="D1" s="244"/>
      <c r="E1" s="244"/>
      <c r="F1" s="63"/>
      <c r="G1" s="63"/>
      <c r="H1" s="79"/>
    </row>
    <row r="2" spans="1:8" ht="19.5" customHeight="1">
      <c r="A2" s="253" t="s">
        <v>783</v>
      </c>
      <c r="B2" s="244"/>
      <c r="C2" s="244"/>
      <c r="D2" s="244"/>
      <c r="E2" s="244"/>
    </row>
    <row r="3" spans="1:8" ht="18">
      <c r="A3" s="43"/>
      <c r="B3" s="252"/>
      <c r="C3" s="252"/>
      <c r="D3" s="252"/>
      <c r="E3" s="252"/>
    </row>
    <row r="4" spans="1:8">
      <c r="A4" s="130" t="s">
        <v>771</v>
      </c>
    </row>
    <row r="5" spans="1:8" s="157" customFormat="1">
      <c r="A5" s="255" t="s">
        <v>162</v>
      </c>
      <c r="B5" s="257" t="s">
        <v>163</v>
      </c>
      <c r="C5" s="254" t="s">
        <v>121</v>
      </c>
      <c r="D5" s="254"/>
      <c r="E5" s="254"/>
    </row>
    <row r="6" spans="1:8">
      <c r="A6" s="256"/>
      <c r="B6" s="256"/>
      <c r="C6" s="3" t="s">
        <v>767</v>
      </c>
      <c r="D6" s="3" t="s">
        <v>17</v>
      </c>
      <c r="E6" s="138" t="s">
        <v>18</v>
      </c>
    </row>
    <row r="7" spans="1:8">
      <c r="A7" s="30" t="s">
        <v>164</v>
      </c>
      <c r="B7" s="31" t="s">
        <v>165</v>
      </c>
      <c r="C7" s="159">
        <v>4745935</v>
      </c>
      <c r="D7" s="159">
        <v>9811848</v>
      </c>
      <c r="E7" s="159">
        <v>9811848</v>
      </c>
    </row>
    <row r="8" spans="1:8">
      <c r="A8" s="30" t="s">
        <v>166</v>
      </c>
      <c r="B8" s="32" t="s">
        <v>167</v>
      </c>
      <c r="C8" s="159"/>
      <c r="D8" s="159"/>
      <c r="E8" s="159"/>
    </row>
    <row r="9" spans="1:8">
      <c r="A9" s="30" t="s">
        <v>168</v>
      </c>
      <c r="B9" s="32" t="s">
        <v>169</v>
      </c>
      <c r="C9" s="159">
        <v>0</v>
      </c>
      <c r="D9" s="159">
        <v>226756</v>
      </c>
      <c r="E9" s="159">
        <v>226756</v>
      </c>
    </row>
    <row r="10" spans="1:8">
      <c r="A10" s="33" t="s">
        <v>170</v>
      </c>
      <c r="B10" s="32" t="s">
        <v>171</v>
      </c>
      <c r="C10" s="159"/>
      <c r="D10" s="159"/>
      <c r="E10" s="159"/>
    </row>
    <row r="11" spans="1:8">
      <c r="A11" s="33" t="s">
        <v>172</v>
      </c>
      <c r="B11" s="32" t="s">
        <v>173</v>
      </c>
      <c r="C11" s="159"/>
      <c r="D11" s="159"/>
      <c r="E11" s="159"/>
    </row>
    <row r="12" spans="1:8">
      <c r="A12" s="33" t="s">
        <v>174</v>
      </c>
      <c r="B12" s="32" t="s">
        <v>175</v>
      </c>
      <c r="C12" s="159"/>
      <c r="D12" s="159"/>
      <c r="E12" s="159"/>
    </row>
    <row r="13" spans="1:8">
      <c r="A13" s="33" t="s">
        <v>176</v>
      </c>
      <c r="B13" s="32" t="s">
        <v>177</v>
      </c>
      <c r="C13" s="159">
        <v>150000</v>
      </c>
      <c r="D13" s="159">
        <v>150000</v>
      </c>
      <c r="E13" s="159">
        <v>150000</v>
      </c>
    </row>
    <row r="14" spans="1:8">
      <c r="A14" s="33" t="s">
        <v>178</v>
      </c>
      <c r="B14" s="32" t="s">
        <v>179</v>
      </c>
      <c r="C14" s="159"/>
      <c r="D14" s="159"/>
      <c r="E14" s="159"/>
    </row>
    <row r="15" spans="1:8">
      <c r="A15" s="5" t="s">
        <v>180</v>
      </c>
      <c r="B15" s="32" t="s">
        <v>181</v>
      </c>
      <c r="C15" s="159"/>
      <c r="D15" s="159"/>
      <c r="E15" s="159"/>
    </row>
    <row r="16" spans="1:8">
      <c r="A16" s="5" t="s">
        <v>182</v>
      </c>
      <c r="B16" s="32" t="s">
        <v>183</v>
      </c>
      <c r="C16" s="159"/>
      <c r="D16" s="159"/>
      <c r="E16" s="159"/>
    </row>
    <row r="17" spans="1:5">
      <c r="A17" s="5" t="s">
        <v>184</v>
      </c>
      <c r="B17" s="32" t="s">
        <v>185</v>
      </c>
      <c r="C17" s="159"/>
      <c r="D17" s="159"/>
      <c r="E17" s="159"/>
    </row>
    <row r="18" spans="1:5">
      <c r="A18" s="5" t="s">
        <v>186</v>
      </c>
      <c r="B18" s="32" t="s">
        <v>187</v>
      </c>
      <c r="C18" s="159"/>
      <c r="D18" s="159"/>
      <c r="E18" s="159"/>
    </row>
    <row r="19" spans="1:5">
      <c r="A19" s="5" t="s">
        <v>522</v>
      </c>
      <c r="B19" s="32" t="s">
        <v>188</v>
      </c>
      <c r="C19" s="159">
        <v>50000</v>
      </c>
      <c r="D19" s="159">
        <v>122220</v>
      </c>
      <c r="E19" s="159">
        <v>122220</v>
      </c>
    </row>
    <row r="20" spans="1:5">
      <c r="A20" s="34" t="s">
        <v>462</v>
      </c>
      <c r="B20" s="35" t="s">
        <v>189</v>
      </c>
      <c r="C20" s="159">
        <f>SUM(C7:C19)</f>
        <v>4945935</v>
      </c>
      <c r="D20" s="159">
        <f>SUM(D7:D19)</f>
        <v>10310824</v>
      </c>
      <c r="E20" s="159">
        <f>SUM(E7:E19)</f>
        <v>10310824</v>
      </c>
    </row>
    <row r="21" spans="1:5">
      <c r="A21" s="5" t="s">
        <v>190</v>
      </c>
      <c r="B21" s="32" t="s">
        <v>191</v>
      </c>
      <c r="C21" s="159">
        <v>2064432</v>
      </c>
      <c r="D21" s="159">
        <v>2064144</v>
      </c>
      <c r="E21" s="159">
        <v>2064144</v>
      </c>
    </row>
    <row r="22" spans="1:5">
      <c r="A22" s="5" t="s">
        <v>192</v>
      </c>
      <c r="B22" s="32" t="s">
        <v>193</v>
      </c>
      <c r="C22" s="159"/>
      <c r="D22" s="159"/>
      <c r="E22" s="159"/>
    </row>
    <row r="23" spans="1:5">
      <c r="A23" s="6" t="s">
        <v>194</v>
      </c>
      <c r="B23" s="32" t="s">
        <v>195</v>
      </c>
      <c r="C23" s="159">
        <v>240000</v>
      </c>
      <c r="D23" s="159">
        <v>240000</v>
      </c>
      <c r="E23" s="159">
        <v>240000</v>
      </c>
    </row>
    <row r="24" spans="1:5">
      <c r="A24" s="7" t="s">
        <v>463</v>
      </c>
      <c r="B24" s="35" t="s">
        <v>196</v>
      </c>
      <c r="C24" s="159">
        <f>SUM(C21:C23)</f>
        <v>2304432</v>
      </c>
      <c r="D24" s="159">
        <f>SUM(D21:D23)</f>
        <v>2304144</v>
      </c>
      <c r="E24" s="159">
        <f>SUM(E21:E23)</f>
        <v>2304144</v>
      </c>
    </row>
    <row r="25" spans="1:5">
      <c r="A25" s="46" t="s">
        <v>552</v>
      </c>
      <c r="B25" s="47" t="s">
        <v>197</v>
      </c>
      <c r="C25" s="164">
        <f>SUM(C24,C20)</f>
        <v>7250367</v>
      </c>
      <c r="D25" s="164">
        <f>SUM(D24,D20)</f>
        <v>12614968</v>
      </c>
      <c r="E25" s="164">
        <f>SUM(E24,E20)</f>
        <v>12614968</v>
      </c>
    </row>
    <row r="26" spans="1:5">
      <c r="A26" s="39" t="s">
        <v>523</v>
      </c>
      <c r="B26" s="47" t="s">
        <v>198</v>
      </c>
      <c r="C26" s="164">
        <v>1095156</v>
      </c>
      <c r="D26" s="164">
        <v>1449449</v>
      </c>
      <c r="E26" s="164">
        <v>1449449</v>
      </c>
    </row>
    <row r="27" spans="1:5">
      <c r="A27" s="5" t="s">
        <v>199</v>
      </c>
      <c r="B27" s="32" t="s">
        <v>200</v>
      </c>
      <c r="C27" s="159">
        <v>125000</v>
      </c>
      <c r="D27" s="159">
        <v>212094</v>
      </c>
      <c r="E27" s="159">
        <v>212094</v>
      </c>
    </row>
    <row r="28" spans="1:5">
      <c r="A28" s="5" t="s">
        <v>201</v>
      </c>
      <c r="B28" s="32" t="s">
        <v>202</v>
      </c>
      <c r="C28" s="159">
        <v>3200000</v>
      </c>
      <c r="D28" s="159">
        <v>4479426</v>
      </c>
      <c r="E28" s="159">
        <v>4478930</v>
      </c>
    </row>
    <row r="29" spans="1:5">
      <c r="A29" s="5" t="s">
        <v>203</v>
      </c>
      <c r="B29" s="32" t="s">
        <v>204</v>
      </c>
      <c r="C29" s="159"/>
      <c r="D29" s="159"/>
      <c r="E29" s="159"/>
    </row>
    <row r="30" spans="1:5">
      <c r="A30" s="7" t="s">
        <v>464</v>
      </c>
      <c r="B30" s="35" t="s">
        <v>205</v>
      </c>
      <c r="C30" s="159">
        <f>SUM(C27:C29)</f>
        <v>3325000</v>
      </c>
      <c r="D30" s="159">
        <f>SUM(D27:D29)</f>
        <v>4691520</v>
      </c>
      <c r="E30" s="159">
        <f>SUM(E27:E29)</f>
        <v>4691024</v>
      </c>
    </row>
    <row r="31" spans="1:5">
      <c r="A31" s="5" t="s">
        <v>206</v>
      </c>
      <c r="B31" s="32" t="s">
        <v>207</v>
      </c>
      <c r="C31" s="159">
        <v>250000</v>
      </c>
      <c r="D31" s="159">
        <v>348341</v>
      </c>
      <c r="E31" s="159">
        <v>348341</v>
      </c>
    </row>
    <row r="32" spans="1:5">
      <c r="A32" s="5" t="s">
        <v>208</v>
      </c>
      <c r="B32" s="32" t="s">
        <v>209</v>
      </c>
      <c r="C32" s="159">
        <v>120000</v>
      </c>
      <c r="D32" s="159">
        <v>92533</v>
      </c>
      <c r="E32" s="159">
        <v>92533</v>
      </c>
    </row>
    <row r="33" spans="1:5" ht="15" customHeight="1">
      <c r="A33" s="7" t="s">
        <v>553</v>
      </c>
      <c r="B33" s="35" t="s">
        <v>210</v>
      </c>
      <c r="C33" s="159">
        <f>SUM(C31:C32)</f>
        <v>370000</v>
      </c>
      <c r="D33" s="159">
        <f>SUM(D31:D32)</f>
        <v>440874</v>
      </c>
      <c r="E33" s="159">
        <f>SUM(E31:E32)</f>
        <v>440874</v>
      </c>
    </row>
    <row r="34" spans="1:5">
      <c r="A34" s="5" t="s">
        <v>211</v>
      </c>
      <c r="B34" s="32" t="s">
        <v>212</v>
      </c>
      <c r="C34" s="159">
        <v>1400000</v>
      </c>
      <c r="D34" s="159">
        <v>1128808</v>
      </c>
      <c r="E34" s="159">
        <v>1128808</v>
      </c>
    </row>
    <row r="35" spans="1:5">
      <c r="A35" s="5" t="s">
        <v>213</v>
      </c>
      <c r="B35" s="32" t="s">
        <v>214</v>
      </c>
      <c r="C35" s="159">
        <v>802286</v>
      </c>
      <c r="D35" s="159">
        <v>841812</v>
      </c>
      <c r="E35" s="159">
        <v>841812</v>
      </c>
    </row>
    <row r="36" spans="1:5">
      <c r="A36" s="5" t="s">
        <v>524</v>
      </c>
      <c r="B36" s="32" t="s">
        <v>215</v>
      </c>
      <c r="C36" s="159">
        <v>2000</v>
      </c>
      <c r="D36" s="159">
        <v>1585</v>
      </c>
      <c r="E36" s="159">
        <v>1585</v>
      </c>
    </row>
    <row r="37" spans="1:5">
      <c r="A37" s="5" t="s">
        <v>216</v>
      </c>
      <c r="B37" s="32" t="s">
        <v>217</v>
      </c>
      <c r="C37" s="159">
        <v>500000</v>
      </c>
      <c r="D37" s="159">
        <v>888940</v>
      </c>
      <c r="E37" s="159">
        <v>888940</v>
      </c>
    </row>
    <row r="38" spans="1:5">
      <c r="A38" s="10" t="s">
        <v>525</v>
      </c>
      <c r="B38" s="32" t="s">
        <v>218</v>
      </c>
      <c r="C38" s="159"/>
      <c r="D38" s="159"/>
      <c r="E38" s="159"/>
    </row>
    <row r="39" spans="1:5">
      <c r="A39" s="6" t="s">
        <v>219</v>
      </c>
      <c r="B39" s="32" t="s">
        <v>220</v>
      </c>
      <c r="C39" s="159">
        <v>250000</v>
      </c>
      <c r="D39" s="159">
        <v>372350</v>
      </c>
      <c r="E39" s="159">
        <v>372350</v>
      </c>
    </row>
    <row r="40" spans="1:5">
      <c r="A40" s="5" t="s">
        <v>526</v>
      </c>
      <c r="B40" s="32" t="s">
        <v>221</v>
      </c>
      <c r="C40" s="159">
        <v>4000000</v>
      </c>
      <c r="D40" s="159">
        <v>2164132</v>
      </c>
      <c r="E40" s="159">
        <v>2131732</v>
      </c>
    </row>
    <row r="41" spans="1:5">
      <c r="A41" s="7" t="s">
        <v>465</v>
      </c>
      <c r="B41" s="35" t="s">
        <v>222</v>
      </c>
      <c r="C41" s="159">
        <f>SUM(C34:C40)</f>
        <v>6954286</v>
      </c>
      <c r="D41" s="159">
        <f>SUM(D34:D40)</f>
        <v>5397627</v>
      </c>
      <c r="E41" s="159">
        <f>SUM(E34:E40)</f>
        <v>5365227</v>
      </c>
    </row>
    <row r="42" spans="1:5">
      <c r="A42" s="5" t="s">
        <v>223</v>
      </c>
      <c r="B42" s="32" t="s">
        <v>224</v>
      </c>
      <c r="C42" s="159">
        <v>0</v>
      </c>
      <c r="D42" s="159">
        <v>0</v>
      </c>
      <c r="E42" s="159">
        <v>0</v>
      </c>
    </row>
    <row r="43" spans="1:5">
      <c r="A43" s="5" t="s">
        <v>225</v>
      </c>
      <c r="B43" s="32" t="s">
        <v>226</v>
      </c>
      <c r="C43" s="159">
        <v>0</v>
      </c>
      <c r="D43" s="159">
        <v>0</v>
      </c>
      <c r="E43" s="159">
        <v>0</v>
      </c>
    </row>
    <row r="44" spans="1:5">
      <c r="A44" s="7" t="s">
        <v>466</v>
      </c>
      <c r="B44" s="35" t="s">
        <v>227</v>
      </c>
      <c r="C44" s="159">
        <f>SUM(C42:C43)</f>
        <v>0</v>
      </c>
      <c r="D44" s="159">
        <f>SUM(D42:D43)</f>
        <v>0</v>
      </c>
      <c r="E44" s="159">
        <f>SUM(E42:E43)</f>
        <v>0</v>
      </c>
    </row>
    <row r="45" spans="1:5">
      <c r="A45" s="5" t="s">
        <v>228</v>
      </c>
      <c r="B45" s="32" t="s">
        <v>229</v>
      </c>
      <c r="C45" s="159">
        <v>2730267</v>
      </c>
      <c r="D45" s="159">
        <v>2211085</v>
      </c>
      <c r="E45" s="159">
        <v>2202203</v>
      </c>
    </row>
    <row r="46" spans="1:5">
      <c r="A46" s="5" t="s">
        <v>230</v>
      </c>
      <c r="B46" s="32" t="s">
        <v>231</v>
      </c>
      <c r="C46" s="159"/>
      <c r="D46" s="159"/>
      <c r="E46" s="159"/>
    </row>
    <row r="47" spans="1:5">
      <c r="A47" s="5" t="s">
        <v>527</v>
      </c>
      <c r="B47" s="32" t="s">
        <v>232</v>
      </c>
      <c r="C47" s="159"/>
      <c r="D47" s="159"/>
      <c r="E47" s="159"/>
    </row>
    <row r="48" spans="1:5">
      <c r="A48" s="5" t="s">
        <v>528</v>
      </c>
      <c r="B48" s="32" t="s">
        <v>233</v>
      </c>
      <c r="C48" s="159"/>
      <c r="D48" s="159"/>
      <c r="E48" s="159"/>
    </row>
    <row r="49" spans="1:5">
      <c r="A49" s="5" t="s">
        <v>234</v>
      </c>
      <c r="B49" s="32" t="s">
        <v>235</v>
      </c>
      <c r="C49" s="159">
        <v>50000</v>
      </c>
      <c r="D49" s="159">
        <v>132190</v>
      </c>
      <c r="E49" s="159">
        <v>113890</v>
      </c>
    </row>
    <row r="50" spans="1:5">
      <c r="A50" s="7" t="s">
        <v>467</v>
      </c>
      <c r="B50" s="35" t="s">
        <v>236</v>
      </c>
      <c r="C50" s="159">
        <f>SUM(C45:C49)</f>
        <v>2780267</v>
      </c>
      <c r="D50" s="159">
        <f>SUM(D45:D49)</f>
        <v>2343275</v>
      </c>
      <c r="E50" s="159">
        <f>SUM(E45:E49)</f>
        <v>2316093</v>
      </c>
    </row>
    <row r="51" spans="1:5">
      <c r="A51" s="39" t="s">
        <v>468</v>
      </c>
      <c r="B51" s="47" t="s">
        <v>237</v>
      </c>
      <c r="C51" s="164">
        <f>SUM(C50,C44,C41,C33,C30)</f>
        <v>13429553</v>
      </c>
      <c r="D51" s="164">
        <f>SUM(D50,D44,D41,D33,D30)</f>
        <v>12873296</v>
      </c>
      <c r="E51" s="164">
        <f>SUM(E50,E44,E41,E33,E30)</f>
        <v>12813218</v>
      </c>
    </row>
    <row r="52" spans="1:5">
      <c r="A52" s="13" t="s">
        <v>238</v>
      </c>
      <c r="B52" s="32" t="s">
        <v>239</v>
      </c>
      <c r="C52" s="159"/>
      <c r="D52" s="159"/>
      <c r="E52" s="159"/>
    </row>
    <row r="53" spans="1:5">
      <c r="A53" s="13" t="s">
        <v>469</v>
      </c>
      <c r="B53" s="32" t="s">
        <v>240</v>
      </c>
      <c r="C53" s="159"/>
      <c r="D53" s="159"/>
      <c r="E53" s="159"/>
    </row>
    <row r="54" spans="1:5">
      <c r="A54" s="17" t="s">
        <v>529</v>
      </c>
      <c r="B54" s="32" t="s">
        <v>241</v>
      </c>
      <c r="C54" s="159"/>
      <c r="D54" s="159"/>
      <c r="E54" s="159"/>
    </row>
    <row r="55" spans="1:5">
      <c r="A55" s="17" t="s">
        <v>530</v>
      </c>
      <c r="B55" s="32" t="s">
        <v>242</v>
      </c>
      <c r="C55" s="159"/>
      <c r="D55" s="159"/>
      <c r="E55" s="159"/>
    </row>
    <row r="56" spans="1:5">
      <c r="A56" s="17" t="s">
        <v>531</v>
      </c>
      <c r="B56" s="32" t="s">
        <v>243</v>
      </c>
      <c r="C56" s="159"/>
      <c r="D56" s="159"/>
      <c r="E56" s="159"/>
    </row>
    <row r="57" spans="1:5">
      <c r="A57" s="13" t="s">
        <v>532</v>
      </c>
      <c r="B57" s="32" t="s">
        <v>244</v>
      </c>
      <c r="C57" s="159"/>
      <c r="D57" s="159"/>
      <c r="E57" s="159"/>
    </row>
    <row r="58" spans="1:5">
      <c r="A58" s="13" t="s">
        <v>533</v>
      </c>
      <c r="B58" s="32" t="s">
        <v>245</v>
      </c>
      <c r="C58" s="159"/>
      <c r="D58" s="159"/>
      <c r="E58" s="159"/>
    </row>
    <row r="59" spans="1:5">
      <c r="A59" s="13" t="s">
        <v>534</v>
      </c>
      <c r="B59" s="32" t="s">
        <v>246</v>
      </c>
      <c r="C59" s="159">
        <v>3200000</v>
      </c>
      <c r="D59" s="159">
        <v>2700000</v>
      </c>
      <c r="E59" s="159">
        <v>2700000</v>
      </c>
    </row>
    <row r="60" spans="1:5">
      <c r="A60" s="44" t="s">
        <v>496</v>
      </c>
      <c r="B60" s="47" t="s">
        <v>247</v>
      </c>
      <c r="C60" s="164">
        <f>SUM(C52:C59)</f>
        <v>3200000</v>
      </c>
      <c r="D60" s="164">
        <f>SUM(D52:D59)</f>
        <v>2700000</v>
      </c>
      <c r="E60" s="164">
        <f>SUM(E52:E59)</f>
        <v>2700000</v>
      </c>
    </row>
    <row r="61" spans="1:5">
      <c r="A61" s="12" t="s">
        <v>535</v>
      </c>
      <c r="B61" s="32" t="s">
        <v>248</v>
      </c>
      <c r="C61" s="159"/>
      <c r="D61" s="159"/>
      <c r="E61" s="159"/>
    </row>
    <row r="62" spans="1:5">
      <c r="A62" s="12" t="s">
        <v>249</v>
      </c>
      <c r="B62" s="32" t="s">
        <v>250</v>
      </c>
      <c r="C62" s="159"/>
      <c r="D62" s="159"/>
      <c r="E62" s="159"/>
    </row>
    <row r="63" spans="1:5">
      <c r="A63" s="12" t="s">
        <v>251</v>
      </c>
      <c r="B63" s="32" t="s">
        <v>252</v>
      </c>
      <c r="C63" s="159"/>
      <c r="D63" s="159"/>
      <c r="E63" s="159"/>
    </row>
    <row r="64" spans="1:5">
      <c r="A64" s="12" t="s">
        <v>497</v>
      </c>
      <c r="B64" s="32" t="s">
        <v>253</v>
      </c>
      <c r="C64" s="159"/>
      <c r="D64" s="159"/>
      <c r="E64" s="159"/>
    </row>
    <row r="65" spans="1:5">
      <c r="A65" s="12" t="s">
        <v>536</v>
      </c>
      <c r="B65" s="32" t="s">
        <v>254</v>
      </c>
      <c r="C65" s="159"/>
      <c r="D65" s="159"/>
      <c r="E65" s="159"/>
    </row>
    <row r="66" spans="1:5">
      <c r="A66" s="12" t="s">
        <v>499</v>
      </c>
      <c r="B66" s="32" t="s">
        <v>255</v>
      </c>
      <c r="C66" s="159">
        <v>1559600</v>
      </c>
      <c r="D66" s="159">
        <v>1359600</v>
      </c>
      <c r="E66" s="159">
        <v>1359600</v>
      </c>
    </row>
    <row r="67" spans="1:5">
      <c r="A67" s="12" t="s">
        <v>537</v>
      </c>
      <c r="B67" s="32" t="s">
        <v>256</v>
      </c>
      <c r="C67" s="159"/>
      <c r="D67" s="159"/>
      <c r="E67" s="159"/>
    </row>
    <row r="68" spans="1:5">
      <c r="A68" s="12" t="s">
        <v>538</v>
      </c>
      <c r="B68" s="32" t="s">
        <v>257</v>
      </c>
      <c r="C68" s="159"/>
      <c r="D68" s="159"/>
      <c r="E68" s="159"/>
    </row>
    <row r="69" spans="1:5">
      <c r="A69" s="12" t="s">
        <v>258</v>
      </c>
      <c r="B69" s="32" t="s">
        <v>259</v>
      </c>
      <c r="C69" s="159"/>
      <c r="D69" s="159"/>
      <c r="E69" s="159"/>
    </row>
    <row r="70" spans="1:5">
      <c r="A70" s="20" t="s">
        <v>260</v>
      </c>
      <c r="B70" s="32" t="s">
        <v>261</v>
      </c>
      <c r="C70" s="159"/>
      <c r="D70" s="159"/>
      <c r="E70" s="159"/>
    </row>
    <row r="71" spans="1:5">
      <c r="A71" s="12" t="s">
        <v>539</v>
      </c>
      <c r="B71" s="32" t="s">
        <v>262</v>
      </c>
      <c r="C71" s="159">
        <v>300000</v>
      </c>
      <c r="D71" s="159">
        <v>300000</v>
      </c>
      <c r="E71" s="159">
        <v>300000</v>
      </c>
    </row>
    <row r="72" spans="1:5">
      <c r="A72" s="20" t="s">
        <v>720</v>
      </c>
      <c r="B72" s="32" t="s">
        <v>774</v>
      </c>
      <c r="C72" s="159">
        <v>7424905</v>
      </c>
      <c r="D72" s="159">
        <v>86231330</v>
      </c>
      <c r="E72" s="159"/>
    </row>
    <row r="73" spans="1:5">
      <c r="A73" s="20" t="s">
        <v>721</v>
      </c>
      <c r="B73" s="32" t="s">
        <v>774</v>
      </c>
      <c r="C73" s="159"/>
      <c r="D73" s="159"/>
      <c r="E73" s="159"/>
    </row>
    <row r="74" spans="1:5">
      <c r="A74" s="44" t="s">
        <v>502</v>
      </c>
      <c r="B74" s="47" t="s">
        <v>263</v>
      </c>
      <c r="C74" s="164">
        <f>SUM(C61:C73)</f>
        <v>9284505</v>
      </c>
      <c r="D74" s="164">
        <f>SUM(D61:D73)</f>
        <v>87890930</v>
      </c>
      <c r="E74" s="164">
        <f>SUM(E61:E73)</f>
        <v>1659600</v>
      </c>
    </row>
    <row r="75" spans="1:5" ht="15.75">
      <c r="A75" s="97" t="s">
        <v>668</v>
      </c>
      <c r="B75" s="98"/>
      <c r="C75" s="160">
        <f>SUM(C74,C60,C51,C25:C26)</f>
        <v>34259581</v>
      </c>
      <c r="D75" s="160">
        <f>SUM(D74,D60,D51,D25:D26)</f>
        <v>117528643</v>
      </c>
      <c r="E75" s="160">
        <f>SUM(E74,E60,E51,E25:E26)</f>
        <v>31237235</v>
      </c>
    </row>
    <row r="76" spans="1:5">
      <c r="A76" s="36" t="s">
        <v>264</v>
      </c>
      <c r="B76" s="32" t="s">
        <v>265</v>
      </c>
      <c r="C76" s="159"/>
      <c r="D76" s="159"/>
      <c r="E76" s="159"/>
    </row>
    <row r="77" spans="1:5">
      <c r="A77" s="36" t="s">
        <v>540</v>
      </c>
      <c r="B77" s="32" t="s">
        <v>266</v>
      </c>
      <c r="C77" s="159"/>
      <c r="D77" s="159"/>
      <c r="E77" s="159"/>
    </row>
    <row r="78" spans="1:5">
      <c r="A78" s="36" t="s">
        <v>267</v>
      </c>
      <c r="B78" s="32" t="s">
        <v>268</v>
      </c>
      <c r="C78" s="159">
        <v>0</v>
      </c>
      <c r="D78" s="159">
        <v>156693</v>
      </c>
      <c r="E78" s="159">
        <v>156693</v>
      </c>
    </row>
    <row r="79" spans="1:5">
      <c r="A79" s="36" t="s">
        <v>269</v>
      </c>
      <c r="B79" s="32" t="s">
        <v>270</v>
      </c>
      <c r="C79" s="159">
        <v>0</v>
      </c>
      <c r="D79" s="159">
        <v>2122640</v>
      </c>
      <c r="E79" s="159">
        <v>2122640</v>
      </c>
    </row>
    <row r="80" spans="1:5">
      <c r="A80" s="6" t="s">
        <v>271</v>
      </c>
      <c r="B80" s="32" t="s">
        <v>272</v>
      </c>
      <c r="C80" s="159"/>
      <c r="D80" s="159"/>
      <c r="E80" s="159"/>
    </row>
    <row r="81" spans="1:5">
      <c r="A81" s="6" t="s">
        <v>273</v>
      </c>
      <c r="B81" s="32" t="s">
        <v>274</v>
      </c>
      <c r="C81" s="159"/>
      <c r="D81" s="159"/>
      <c r="E81" s="159"/>
    </row>
    <row r="82" spans="1:5">
      <c r="A82" s="6" t="s">
        <v>275</v>
      </c>
      <c r="B82" s="32" t="s">
        <v>276</v>
      </c>
      <c r="C82" s="159">
        <v>0</v>
      </c>
      <c r="D82" s="159">
        <v>535310</v>
      </c>
      <c r="E82" s="159">
        <v>535310</v>
      </c>
    </row>
    <row r="83" spans="1:5">
      <c r="A83" s="45" t="s">
        <v>504</v>
      </c>
      <c r="B83" s="47" t="s">
        <v>277</v>
      </c>
      <c r="C83" s="164">
        <f>SUM(C76:C82)</f>
        <v>0</v>
      </c>
      <c r="D83" s="164">
        <f>SUM(D76:D82)</f>
        <v>2814643</v>
      </c>
      <c r="E83" s="164">
        <f>SUM(E76:E82)</f>
        <v>2814643</v>
      </c>
    </row>
    <row r="84" spans="1:5">
      <c r="A84" s="13" t="s">
        <v>278</v>
      </c>
      <c r="B84" s="32" t="s">
        <v>279</v>
      </c>
      <c r="C84" s="159">
        <v>1181000</v>
      </c>
      <c r="D84" s="159">
        <v>670000</v>
      </c>
      <c r="E84" s="159">
        <v>670000</v>
      </c>
    </row>
    <row r="85" spans="1:5">
      <c r="A85" s="13" t="s">
        <v>280</v>
      </c>
      <c r="B85" s="32" t="s">
        <v>281</v>
      </c>
      <c r="C85" s="159"/>
      <c r="D85" s="159"/>
      <c r="E85" s="159"/>
    </row>
    <row r="86" spans="1:5">
      <c r="A86" s="13" t="s">
        <v>282</v>
      </c>
      <c r="B86" s="32" t="s">
        <v>283</v>
      </c>
      <c r="C86" s="159"/>
      <c r="D86" s="159"/>
      <c r="E86" s="159"/>
    </row>
    <row r="87" spans="1:5">
      <c r="A87" s="13" t="s">
        <v>284</v>
      </c>
      <c r="B87" s="32" t="s">
        <v>285</v>
      </c>
      <c r="C87" s="159">
        <v>319000</v>
      </c>
      <c r="D87" s="159">
        <v>0</v>
      </c>
      <c r="E87" s="159">
        <v>0</v>
      </c>
    </row>
    <row r="88" spans="1:5">
      <c r="A88" s="44" t="s">
        <v>505</v>
      </c>
      <c r="B88" s="47" t="s">
        <v>286</v>
      </c>
      <c r="C88" s="164">
        <f>SUM(C84:C87)</f>
        <v>1500000</v>
      </c>
      <c r="D88" s="164">
        <f>SUM(D84:D87)</f>
        <v>670000</v>
      </c>
      <c r="E88" s="164">
        <f>SUM(E84:E87)</f>
        <v>670000</v>
      </c>
    </row>
    <row r="89" spans="1:5">
      <c r="A89" s="13" t="s">
        <v>287</v>
      </c>
      <c r="B89" s="32" t="s">
        <v>288</v>
      </c>
      <c r="C89" s="159"/>
      <c r="D89" s="159"/>
      <c r="E89" s="159"/>
    </row>
    <row r="90" spans="1:5">
      <c r="A90" s="13" t="s">
        <v>541</v>
      </c>
      <c r="B90" s="32" t="s">
        <v>289</v>
      </c>
      <c r="C90" s="159"/>
      <c r="D90" s="159"/>
      <c r="E90" s="159"/>
    </row>
    <row r="91" spans="1:5">
      <c r="A91" s="13" t="s">
        <v>542</v>
      </c>
      <c r="B91" s="32" t="s">
        <v>290</v>
      </c>
      <c r="C91" s="159"/>
      <c r="D91" s="159"/>
      <c r="E91" s="159"/>
    </row>
    <row r="92" spans="1:5">
      <c r="A92" s="13" t="s">
        <v>543</v>
      </c>
      <c r="B92" s="32" t="s">
        <v>291</v>
      </c>
      <c r="C92" s="159"/>
      <c r="D92" s="159"/>
      <c r="E92" s="159"/>
    </row>
    <row r="93" spans="1:5">
      <c r="A93" s="13" t="s">
        <v>544</v>
      </c>
      <c r="B93" s="32" t="s">
        <v>292</v>
      </c>
      <c r="C93" s="159"/>
      <c r="D93" s="159"/>
      <c r="E93" s="159"/>
    </row>
    <row r="94" spans="1:5">
      <c r="A94" s="13" t="s">
        <v>545</v>
      </c>
      <c r="B94" s="32" t="s">
        <v>293</v>
      </c>
      <c r="C94" s="159"/>
      <c r="D94" s="159"/>
      <c r="E94" s="159"/>
    </row>
    <row r="95" spans="1:5">
      <c r="A95" s="13" t="s">
        <v>294</v>
      </c>
      <c r="B95" s="32" t="s">
        <v>295</v>
      </c>
      <c r="C95" s="159"/>
      <c r="D95" s="159"/>
      <c r="E95" s="159"/>
    </row>
    <row r="96" spans="1:5">
      <c r="A96" s="13" t="s">
        <v>546</v>
      </c>
      <c r="B96" s="32" t="s">
        <v>296</v>
      </c>
      <c r="C96" s="159"/>
      <c r="D96" s="159"/>
      <c r="E96" s="159"/>
    </row>
    <row r="97" spans="1:21">
      <c r="A97" s="44" t="s">
        <v>506</v>
      </c>
      <c r="B97" s="47" t="s">
        <v>297</v>
      </c>
      <c r="C97" s="164">
        <f>SUM(C89:C96)</f>
        <v>0</v>
      </c>
      <c r="D97" s="164">
        <f>SUM(D89:D96)</f>
        <v>0</v>
      </c>
      <c r="E97" s="164">
        <f>SUM(E89:E96)</f>
        <v>0</v>
      </c>
    </row>
    <row r="98" spans="1:21" ht="15.75">
      <c r="A98" s="97" t="s">
        <v>667</v>
      </c>
      <c r="B98" s="98"/>
      <c r="C98" s="160">
        <f>SUM(C97,C88,C83)</f>
        <v>1500000</v>
      </c>
      <c r="D98" s="160">
        <f>SUM(D97,D88,D83)</f>
        <v>3484643</v>
      </c>
      <c r="E98" s="160">
        <f>SUM(E97,E88,E83)</f>
        <v>3484643</v>
      </c>
    </row>
    <row r="99" spans="1:21" ht="15.75">
      <c r="A99" s="100" t="s">
        <v>554</v>
      </c>
      <c r="B99" s="101" t="s">
        <v>298</v>
      </c>
      <c r="C99" s="161">
        <f>SUM(C98,C75)</f>
        <v>35759581</v>
      </c>
      <c r="D99" s="161">
        <f>SUM(D98,D75)</f>
        <v>121013286</v>
      </c>
      <c r="E99" s="161">
        <f>SUM(E98,E75)</f>
        <v>34721878</v>
      </c>
    </row>
    <row r="100" spans="1:21">
      <c r="A100" s="13" t="s">
        <v>547</v>
      </c>
      <c r="B100" s="5" t="s">
        <v>299</v>
      </c>
      <c r="C100" s="162"/>
      <c r="D100" s="162"/>
      <c r="E100" s="162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U100" s="25"/>
    </row>
    <row r="101" spans="1:21">
      <c r="A101" s="13" t="s">
        <v>302</v>
      </c>
      <c r="B101" s="5" t="s">
        <v>303</v>
      </c>
      <c r="C101" s="162"/>
      <c r="D101" s="162"/>
      <c r="E101" s="162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5"/>
      <c r="U101" s="25"/>
    </row>
    <row r="102" spans="1:21">
      <c r="A102" s="13" t="s">
        <v>548</v>
      </c>
      <c r="B102" s="5" t="s">
        <v>304</v>
      </c>
      <c r="C102" s="162"/>
      <c r="D102" s="162"/>
      <c r="E102" s="162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5"/>
      <c r="U102" s="25"/>
    </row>
    <row r="103" spans="1:21">
      <c r="A103" s="15" t="s">
        <v>511</v>
      </c>
      <c r="B103" s="7" t="s">
        <v>306</v>
      </c>
      <c r="C103" s="162">
        <f>SUM(C100:C102)</f>
        <v>0</v>
      </c>
      <c r="D103" s="162">
        <f>SUM(D100:D102)</f>
        <v>0</v>
      </c>
      <c r="E103" s="162">
        <f>SUM(E100:E102)</f>
        <v>0</v>
      </c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5"/>
      <c r="U103" s="25"/>
    </row>
    <row r="104" spans="1:21">
      <c r="A104" s="37" t="s">
        <v>549</v>
      </c>
      <c r="B104" s="5" t="s">
        <v>307</v>
      </c>
      <c r="C104" s="163">
        <v>0</v>
      </c>
      <c r="D104" s="163">
        <v>0</v>
      </c>
      <c r="E104" s="163">
        <v>0</v>
      </c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5"/>
      <c r="U104" s="25"/>
    </row>
    <row r="105" spans="1:21">
      <c r="A105" s="37" t="s">
        <v>517</v>
      </c>
      <c r="B105" s="5" t="s">
        <v>310</v>
      </c>
      <c r="C105" s="163"/>
      <c r="D105" s="163"/>
      <c r="E105" s="163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5"/>
      <c r="U105" s="25"/>
    </row>
    <row r="106" spans="1:21">
      <c r="A106" s="13" t="s">
        <v>311</v>
      </c>
      <c r="B106" s="5" t="s">
        <v>312</v>
      </c>
      <c r="C106" s="162"/>
      <c r="D106" s="162"/>
      <c r="E106" s="162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5"/>
      <c r="U106" s="25"/>
    </row>
    <row r="107" spans="1:21">
      <c r="A107" s="13" t="s">
        <v>550</v>
      </c>
      <c r="B107" s="5" t="s">
        <v>313</v>
      </c>
      <c r="C107" s="162"/>
      <c r="D107" s="162"/>
      <c r="E107" s="162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5"/>
      <c r="U107" s="25"/>
    </row>
    <row r="108" spans="1:21">
      <c r="A108" s="14" t="s">
        <v>514</v>
      </c>
      <c r="B108" s="7" t="s">
        <v>314</v>
      </c>
      <c r="C108" s="163">
        <f>SUM(C104:C107)</f>
        <v>0</v>
      </c>
      <c r="D108" s="163">
        <f>SUM(D104:D107)</f>
        <v>0</v>
      </c>
      <c r="E108" s="163">
        <f>SUM(E104:E107)</f>
        <v>0</v>
      </c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5"/>
      <c r="U108" s="25"/>
    </row>
    <row r="109" spans="1:21">
      <c r="A109" s="37" t="s">
        <v>315</v>
      </c>
      <c r="B109" s="5" t="s">
        <v>316</v>
      </c>
      <c r="C109" s="163"/>
      <c r="D109" s="163"/>
      <c r="E109" s="163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5"/>
      <c r="U109" s="25"/>
    </row>
    <row r="110" spans="1:21">
      <c r="A110" s="37" t="s">
        <v>317</v>
      </c>
      <c r="B110" s="5" t="s">
        <v>318</v>
      </c>
      <c r="C110" s="163">
        <v>801963</v>
      </c>
      <c r="D110" s="163">
        <v>801963</v>
      </c>
      <c r="E110" s="163">
        <v>801963</v>
      </c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5"/>
      <c r="U110" s="25"/>
    </row>
    <row r="111" spans="1:21">
      <c r="A111" s="14" t="s">
        <v>319</v>
      </c>
      <c r="B111" s="7" t="s">
        <v>320</v>
      </c>
      <c r="C111" s="163"/>
      <c r="D111" s="163"/>
      <c r="E111" s="163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5"/>
      <c r="U111" s="25"/>
    </row>
    <row r="112" spans="1:21">
      <c r="A112" s="37" t="s">
        <v>321</v>
      </c>
      <c r="B112" s="5" t="s">
        <v>322</v>
      </c>
      <c r="C112" s="163"/>
      <c r="D112" s="163"/>
      <c r="E112" s="163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5"/>
      <c r="U112" s="25"/>
    </row>
    <row r="113" spans="1:21">
      <c r="A113" s="37" t="s">
        <v>323</v>
      </c>
      <c r="B113" s="5" t="s">
        <v>324</v>
      </c>
      <c r="C113" s="163"/>
      <c r="D113" s="163"/>
      <c r="E113" s="163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5"/>
      <c r="U113" s="25"/>
    </row>
    <row r="114" spans="1:21">
      <c r="A114" s="37" t="s">
        <v>325</v>
      </c>
      <c r="B114" s="5" t="s">
        <v>326</v>
      </c>
      <c r="C114" s="163"/>
      <c r="D114" s="163"/>
      <c r="E114" s="163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5"/>
      <c r="U114" s="25"/>
    </row>
    <row r="115" spans="1:21">
      <c r="A115" s="38" t="s">
        <v>515</v>
      </c>
      <c r="B115" s="39" t="s">
        <v>327</v>
      </c>
      <c r="C115" s="163">
        <f>SUM(C108,C103,C109:C114)</f>
        <v>801963</v>
      </c>
      <c r="D115" s="163">
        <f>SUM(D108,D103,D109:D114)</f>
        <v>801963</v>
      </c>
      <c r="E115" s="163">
        <f>SUM(E108,E103,E109:E114)</f>
        <v>801963</v>
      </c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5"/>
      <c r="U115" s="25"/>
    </row>
    <row r="116" spans="1:21">
      <c r="A116" s="37" t="s">
        <v>328</v>
      </c>
      <c r="B116" s="5" t="s">
        <v>329</v>
      </c>
      <c r="C116" s="163"/>
      <c r="D116" s="163"/>
      <c r="E116" s="163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5"/>
      <c r="U116" s="25"/>
    </row>
    <row r="117" spans="1:21">
      <c r="A117" s="13" t="s">
        <v>330</v>
      </c>
      <c r="B117" s="5" t="s">
        <v>331</v>
      </c>
      <c r="C117" s="162"/>
      <c r="D117" s="162"/>
      <c r="E117" s="162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5"/>
      <c r="U117" s="25"/>
    </row>
    <row r="118" spans="1:21">
      <c r="A118" s="37" t="s">
        <v>551</v>
      </c>
      <c r="B118" s="5" t="s">
        <v>332</v>
      </c>
      <c r="C118" s="163"/>
      <c r="D118" s="163"/>
      <c r="E118" s="163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5"/>
      <c r="U118" s="25"/>
    </row>
    <row r="119" spans="1:21">
      <c r="A119" s="37" t="s">
        <v>520</v>
      </c>
      <c r="B119" s="5" t="s">
        <v>333</v>
      </c>
      <c r="C119" s="163"/>
      <c r="D119" s="163"/>
      <c r="E119" s="163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5"/>
      <c r="U119" s="25"/>
    </row>
    <row r="120" spans="1:21">
      <c r="A120" s="38" t="s">
        <v>521</v>
      </c>
      <c r="B120" s="39" t="s">
        <v>337</v>
      </c>
      <c r="C120" s="163">
        <f>SUM(C116:C119)</f>
        <v>0</v>
      </c>
      <c r="D120" s="163">
        <f>SUM(D116:D119)</f>
        <v>0</v>
      </c>
      <c r="E120" s="163">
        <f>SUM(E116:E119)</f>
        <v>0</v>
      </c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5"/>
      <c r="U120" s="25"/>
    </row>
    <row r="121" spans="1:21">
      <c r="A121" s="13" t="s">
        <v>338</v>
      </c>
      <c r="B121" s="5" t="s">
        <v>339</v>
      </c>
      <c r="C121" s="162"/>
      <c r="D121" s="162"/>
      <c r="E121" s="162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5"/>
      <c r="U121" s="25"/>
    </row>
    <row r="122" spans="1:21" ht="15.75">
      <c r="A122" s="103" t="s">
        <v>555</v>
      </c>
      <c r="B122" s="104" t="s">
        <v>340</v>
      </c>
      <c r="C122" s="165">
        <f>SUM(C115,C120,C121)</f>
        <v>801963</v>
      </c>
      <c r="D122" s="165">
        <f>SUM(D115,D120,D121)</f>
        <v>801963</v>
      </c>
      <c r="E122" s="165">
        <f>SUM(E115,E120,E121)</f>
        <v>801963</v>
      </c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5"/>
      <c r="U122" s="25"/>
    </row>
    <row r="123" spans="1:21" ht="15.75">
      <c r="A123" s="109" t="s">
        <v>591</v>
      </c>
      <c r="B123" s="114"/>
      <c r="C123" s="158">
        <f>SUM(C122,C99)</f>
        <v>36561544</v>
      </c>
      <c r="D123" s="158">
        <f>SUM(D122,D99)</f>
        <v>121815249</v>
      </c>
      <c r="E123" s="158">
        <f>SUM(E122,E99)</f>
        <v>35523841</v>
      </c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</row>
    <row r="124" spans="1:21">
      <c r="B124" s="25"/>
      <c r="C124" s="156"/>
      <c r="D124" s="156"/>
      <c r="E124" s="156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</row>
    <row r="125" spans="1:21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</row>
    <row r="126" spans="1:21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</row>
    <row r="127" spans="1:21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</row>
    <row r="128" spans="1:21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</row>
    <row r="129" spans="2:21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</row>
    <row r="130" spans="2:21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</row>
    <row r="131" spans="2:21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</row>
    <row r="132" spans="2:21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</row>
    <row r="133" spans="2:21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</row>
    <row r="134" spans="2:21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</row>
    <row r="135" spans="2:21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</row>
    <row r="136" spans="2:21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</row>
    <row r="137" spans="2:21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</row>
    <row r="138" spans="2:21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</row>
    <row r="139" spans="2:21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</row>
    <row r="140" spans="2:21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</row>
    <row r="141" spans="2:21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</row>
    <row r="142" spans="2:21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</row>
    <row r="143" spans="2:21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</row>
    <row r="144" spans="2:21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</row>
    <row r="145" spans="2:21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</row>
    <row r="146" spans="2:21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</row>
    <row r="147" spans="2:21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</row>
    <row r="148" spans="2:21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</row>
    <row r="149" spans="2:21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</row>
    <row r="150" spans="2:21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</row>
    <row r="151" spans="2:21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</row>
    <row r="152" spans="2:21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</row>
    <row r="153" spans="2:21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</row>
    <row r="154" spans="2:21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</row>
    <row r="155" spans="2:21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</row>
    <row r="156" spans="2:21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</row>
    <row r="157" spans="2:21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</row>
    <row r="158" spans="2:21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</row>
    <row r="159" spans="2:21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</row>
    <row r="160" spans="2:21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</row>
    <row r="161" spans="2:21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</row>
    <row r="162" spans="2:21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</row>
    <row r="163" spans="2:21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</row>
    <row r="164" spans="2:21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</row>
    <row r="165" spans="2:21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</row>
    <row r="166" spans="2:21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</row>
    <row r="167" spans="2:21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</row>
    <row r="168" spans="2:21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</row>
    <row r="169" spans="2:21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</row>
    <row r="170" spans="2:21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</row>
    <row r="171" spans="2:21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</row>
    <row r="172" spans="2:21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</row>
  </sheetData>
  <mergeCells count="6">
    <mergeCell ref="A1:E1"/>
    <mergeCell ref="A2:E2"/>
    <mergeCell ref="C5:E5"/>
    <mergeCell ref="A5:A6"/>
    <mergeCell ref="B5:B6"/>
    <mergeCell ref="B3:E3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59" orientation="portrait" horizontalDpi="300" verticalDpi="300" r:id="rId1"/>
  <headerFooter>
    <oddHeader xml:space="preserve">&amp;C6/2021.(V.25.) önkormányzati rendelete 3. melléklete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F99"/>
  <sheetViews>
    <sheetView view="pageLayout" zoomScaleNormal="100" workbookViewId="0">
      <selection activeCell="C4" sqref="C4:F4"/>
    </sheetView>
  </sheetViews>
  <sheetFormatPr defaultRowHeight="15"/>
  <cols>
    <col min="1" max="1" width="92.5703125" customWidth="1"/>
    <col min="3" max="6" width="16.140625" customWidth="1"/>
  </cols>
  <sheetData>
    <row r="1" spans="1:6" ht="24" customHeight="1">
      <c r="A1" s="243" t="s">
        <v>1106</v>
      </c>
      <c r="B1" s="263"/>
      <c r="C1" s="263"/>
      <c r="D1" s="263"/>
      <c r="E1" s="263"/>
      <c r="F1" s="240"/>
    </row>
    <row r="2" spans="1:6" ht="24" customHeight="1">
      <c r="A2" s="253" t="s">
        <v>784</v>
      </c>
      <c r="B2" s="244"/>
      <c r="C2" s="244"/>
      <c r="D2" s="244"/>
      <c r="E2" s="244"/>
      <c r="F2" s="240"/>
    </row>
    <row r="3" spans="1:6" ht="18">
      <c r="A3" s="43"/>
    </row>
    <row r="4" spans="1:6">
      <c r="A4" s="82" t="s">
        <v>751</v>
      </c>
      <c r="C4" s="262"/>
      <c r="D4" s="262"/>
      <c r="E4" s="262"/>
      <c r="F4" s="262"/>
    </row>
    <row r="5" spans="1:6" ht="30" customHeight="1">
      <c r="A5" s="245" t="s">
        <v>162</v>
      </c>
      <c r="B5" s="247" t="s">
        <v>163</v>
      </c>
      <c r="C5" s="260" t="s">
        <v>772</v>
      </c>
      <c r="D5" s="261"/>
      <c r="E5" s="261"/>
      <c r="F5" s="256"/>
    </row>
    <row r="6" spans="1:6">
      <c r="A6" s="258"/>
      <c r="B6" s="259"/>
      <c r="C6" s="3" t="s">
        <v>768</v>
      </c>
      <c r="D6" s="3" t="s">
        <v>769</v>
      </c>
      <c r="E6" s="137" t="s">
        <v>770</v>
      </c>
      <c r="F6" s="3" t="s">
        <v>6</v>
      </c>
    </row>
    <row r="7" spans="1:6" ht="15" customHeight="1">
      <c r="A7" s="33" t="s">
        <v>341</v>
      </c>
      <c r="B7" s="6" t="s">
        <v>342</v>
      </c>
      <c r="C7" s="166">
        <v>10739496</v>
      </c>
      <c r="D7" s="166"/>
      <c r="E7" s="166"/>
      <c r="F7" s="166">
        <f>SUM(C7:E7)</f>
        <v>10739496</v>
      </c>
    </row>
    <row r="8" spans="1:6" ht="15" customHeight="1">
      <c r="A8" s="5" t="s">
        <v>343</v>
      </c>
      <c r="B8" s="6" t="s">
        <v>344</v>
      </c>
      <c r="C8" s="166"/>
      <c r="D8" s="166"/>
      <c r="E8" s="166"/>
      <c r="F8" s="166">
        <f t="shared" ref="F8:F72" si="0">SUM(C8:E8)</f>
        <v>0</v>
      </c>
    </row>
    <row r="9" spans="1:6" ht="15" customHeight="1">
      <c r="A9" s="5" t="s">
        <v>345</v>
      </c>
      <c r="B9" s="6" t="s">
        <v>1110</v>
      </c>
      <c r="C9" s="166">
        <v>7927518</v>
      </c>
      <c r="D9" s="166"/>
      <c r="E9" s="166"/>
      <c r="F9" s="166">
        <f t="shared" si="0"/>
        <v>7927518</v>
      </c>
    </row>
    <row r="10" spans="1:6" s="237" customFormat="1" ht="15" customHeight="1">
      <c r="A10" s="5" t="s">
        <v>1108</v>
      </c>
      <c r="B10" s="6" t="s">
        <v>1109</v>
      </c>
      <c r="C10" s="166">
        <v>28500</v>
      </c>
      <c r="D10" s="166"/>
      <c r="E10" s="166"/>
      <c r="F10" s="166">
        <f t="shared" si="0"/>
        <v>28500</v>
      </c>
    </row>
    <row r="11" spans="1:6" ht="15" customHeight="1">
      <c r="A11" s="5" t="s">
        <v>346</v>
      </c>
      <c r="B11" s="6" t="s">
        <v>347</v>
      </c>
      <c r="C11" s="166">
        <v>2000000</v>
      </c>
      <c r="D11" s="166"/>
      <c r="E11" s="166"/>
      <c r="F11" s="166">
        <f t="shared" si="0"/>
        <v>2000000</v>
      </c>
    </row>
    <row r="12" spans="1:6" ht="15" customHeight="1">
      <c r="A12" s="5" t="s">
        <v>348</v>
      </c>
      <c r="B12" s="6" t="s">
        <v>349</v>
      </c>
      <c r="C12" s="166">
        <v>647700</v>
      </c>
      <c r="D12" s="166"/>
      <c r="E12" s="166"/>
      <c r="F12" s="166">
        <f t="shared" si="0"/>
        <v>647700</v>
      </c>
    </row>
    <row r="13" spans="1:6" ht="15" customHeight="1">
      <c r="A13" s="5" t="s">
        <v>350</v>
      </c>
      <c r="B13" s="6" t="s">
        <v>351</v>
      </c>
      <c r="C13" s="166"/>
      <c r="D13" s="166"/>
      <c r="E13" s="166"/>
      <c r="F13" s="166">
        <f t="shared" si="0"/>
        <v>0</v>
      </c>
    </row>
    <row r="14" spans="1:6" ht="15" customHeight="1">
      <c r="A14" s="7" t="s">
        <v>594</v>
      </c>
      <c r="B14" s="8" t="s">
        <v>352</v>
      </c>
      <c r="C14" s="166">
        <f>SUM(C7:C13)</f>
        <v>21343214</v>
      </c>
      <c r="D14" s="166">
        <f>SUM(D7:D13)</f>
        <v>0</v>
      </c>
      <c r="E14" s="166">
        <f>SUM(E7:E13)</f>
        <v>0</v>
      </c>
      <c r="F14" s="166">
        <f t="shared" si="0"/>
        <v>21343214</v>
      </c>
    </row>
    <row r="15" spans="1:6" ht="15" customHeight="1">
      <c r="A15" s="5" t="s">
        <v>353</v>
      </c>
      <c r="B15" s="6" t="s">
        <v>354</v>
      </c>
      <c r="C15" s="166"/>
      <c r="D15" s="166"/>
      <c r="E15" s="166"/>
      <c r="F15" s="166">
        <f t="shared" si="0"/>
        <v>0</v>
      </c>
    </row>
    <row r="16" spans="1:6" ht="15" customHeight="1">
      <c r="A16" s="5" t="s">
        <v>355</v>
      </c>
      <c r="B16" s="6" t="s">
        <v>356</v>
      </c>
      <c r="C16" s="166"/>
      <c r="D16" s="166"/>
      <c r="E16" s="166"/>
      <c r="F16" s="166">
        <f t="shared" si="0"/>
        <v>0</v>
      </c>
    </row>
    <row r="17" spans="1:6" ht="15" customHeight="1">
      <c r="A17" s="5" t="s">
        <v>556</v>
      </c>
      <c r="B17" s="6" t="s">
        <v>357</v>
      </c>
      <c r="C17" s="166"/>
      <c r="D17" s="166"/>
      <c r="E17" s="166"/>
      <c r="F17" s="166">
        <f t="shared" si="0"/>
        <v>0</v>
      </c>
    </row>
    <row r="18" spans="1:6" ht="15" customHeight="1">
      <c r="A18" s="5" t="s">
        <v>557</v>
      </c>
      <c r="B18" s="6" t="s">
        <v>358</v>
      </c>
      <c r="C18" s="166"/>
      <c r="D18" s="166"/>
      <c r="E18" s="166"/>
      <c r="F18" s="166">
        <f t="shared" si="0"/>
        <v>0</v>
      </c>
    </row>
    <row r="19" spans="1:6" ht="15" customHeight="1">
      <c r="A19" s="5" t="s">
        <v>558</v>
      </c>
      <c r="B19" s="6" t="s">
        <v>359</v>
      </c>
      <c r="C19" s="166">
        <v>7489011</v>
      </c>
      <c r="D19" s="166"/>
      <c r="E19" s="166"/>
      <c r="F19" s="166">
        <f t="shared" si="0"/>
        <v>7489011</v>
      </c>
    </row>
    <row r="20" spans="1:6" ht="15" customHeight="1">
      <c r="A20" s="39" t="s">
        <v>595</v>
      </c>
      <c r="B20" s="45" t="s">
        <v>360</v>
      </c>
      <c r="C20" s="166">
        <f>SUM(C14:C19)</f>
        <v>28832225</v>
      </c>
      <c r="D20" s="166">
        <f>SUM(D14:D19)</f>
        <v>0</v>
      </c>
      <c r="E20" s="166">
        <f>SUM(E14:E19)</f>
        <v>0</v>
      </c>
      <c r="F20" s="166">
        <f t="shared" si="0"/>
        <v>28832225</v>
      </c>
    </row>
    <row r="21" spans="1:6" ht="15" customHeight="1">
      <c r="A21" s="5" t="s">
        <v>562</v>
      </c>
      <c r="B21" s="6" t="s">
        <v>369</v>
      </c>
      <c r="C21" s="166"/>
      <c r="D21" s="166"/>
      <c r="E21" s="166"/>
      <c r="F21" s="166">
        <f t="shared" si="0"/>
        <v>0</v>
      </c>
    </row>
    <row r="22" spans="1:6" ht="15" customHeight="1">
      <c r="A22" s="5" t="s">
        <v>563</v>
      </c>
      <c r="B22" s="6" t="s">
        <v>370</v>
      </c>
      <c r="C22" s="166"/>
      <c r="D22" s="166"/>
      <c r="E22" s="166"/>
      <c r="F22" s="166">
        <f t="shared" si="0"/>
        <v>0</v>
      </c>
    </row>
    <row r="23" spans="1:6" ht="15" customHeight="1">
      <c r="A23" s="7" t="s">
        <v>597</v>
      </c>
      <c r="B23" s="8" t="s">
        <v>371</v>
      </c>
      <c r="C23" s="166">
        <f>SUM(C21:C22)</f>
        <v>0</v>
      </c>
      <c r="D23" s="166">
        <f>SUM(D21:D22)</f>
        <v>0</v>
      </c>
      <c r="E23" s="166">
        <f>SUM(E21:E22)</f>
        <v>0</v>
      </c>
      <c r="F23" s="166">
        <f t="shared" si="0"/>
        <v>0</v>
      </c>
    </row>
    <row r="24" spans="1:6" ht="15" customHeight="1">
      <c r="A24" s="5" t="s">
        <v>564</v>
      </c>
      <c r="B24" s="6" t="s">
        <v>372</v>
      </c>
      <c r="C24" s="166"/>
      <c r="D24" s="166"/>
      <c r="E24" s="166"/>
      <c r="F24" s="166">
        <f t="shared" si="0"/>
        <v>0</v>
      </c>
    </row>
    <row r="25" spans="1:6" ht="15" customHeight="1">
      <c r="A25" s="5" t="s">
        <v>565</v>
      </c>
      <c r="B25" s="6" t="s">
        <v>373</v>
      </c>
      <c r="C25" s="166"/>
      <c r="D25" s="166"/>
      <c r="E25" s="166"/>
      <c r="F25" s="166">
        <f t="shared" si="0"/>
        <v>0</v>
      </c>
    </row>
    <row r="26" spans="1:6" ht="15" customHeight="1">
      <c r="A26" s="5" t="s">
        <v>566</v>
      </c>
      <c r="B26" s="6" t="s">
        <v>374</v>
      </c>
      <c r="C26" s="166">
        <v>757612</v>
      </c>
      <c r="D26" s="166"/>
      <c r="E26" s="166"/>
      <c r="F26" s="166">
        <f t="shared" si="0"/>
        <v>757612</v>
      </c>
    </row>
    <row r="27" spans="1:6" ht="15" customHeight="1">
      <c r="A27" s="5" t="s">
        <v>567</v>
      </c>
      <c r="B27" s="6" t="s">
        <v>375</v>
      </c>
      <c r="C27" s="166">
        <v>3397262</v>
      </c>
      <c r="D27" s="166">
        <v>300000</v>
      </c>
      <c r="E27" s="166"/>
      <c r="F27" s="166">
        <f t="shared" si="0"/>
        <v>3697262</v>
      </c>
    </row>
    <row r="28" spans="1:6" ht="15" customHeight="1">
      <c r="A28" s="5" t="s">
        <v>568</v>
      </c>
      <c r="B28" s="6" t="s">
        <v>378</v>
      </c>
      <c r="C28" s="166"/>
      <c r="D28" s="166"/>
      <c r="E28" s="166"/>
      <c r="F28" s="166">
        <f t="shared" si="0"/>
        <v>0</v>
      </c>
    </row>
    <row r="29" spans="1:6" ht="15" customHeight="1">
      <c r="A29" s="5" t="s">
        <v>379</v>
      </c>
      <c r="B29" s="6" t="s">
        <v>380</v>
      </c>
      <c r="C29" s="166"/>
      <c r="D29" s="166"/>
      <c r="E29" s="166"/>
      <c r="F29" s="166">
        <f t="shared" si="0"/>
        <v>0</v>
      </c>
    </row>
    <row r="30" spans="1:6" ht="15" customHeight="1">
      <c r="A30" s="5" t="s">
        <v>569</v>
      </c>
      <c r="B30" s="6" t="s">
        <v>381</v>
      </c>
      <c r="C30" s="166"/>
      <c r="D30" s="166"/>
      <c r="E30" s="166"/>
      <c r="F30" s="166">
        <f t="shared" si="0"/>
        <v>0</v>
      </c>
    </row>
    <row r="31" spans="1:6" ht="15" customHeight="1">
      <c r="A31" s="5" t="s">
        <v>570</v>
      </c>
      <c r="B31" s="6" t="s">
        <v>386</v>
      </c>
      <c r="C31" s="166"/>
      <c r="D31" s="166"/>
      <c r="E31" s="166"/>
      <c r="F31" s="166">
        <f t="shared" si="0"/>
        <v>0</v>
      </c>
    </row>
    <row r="32" spans="1:6" ht="15" customHeight="1">
      <c r="A32" s="7" t="s">
        <v>598</v>
      </c>
      <c r="B32" s="8" t="s">
        <v>389</v>
      </c>
      <c r="C32" s="166">
        <f>SUM(C27:C31)</f>
        <v>3397262</v>
      </c>
      <c r="D32" s="166">
        <f>SUM(D27:D31)</f>
        <v>300000</v>
      </c>
      <c r="E32" s="166">
        <f>SUM(E27:E31)</f>
        <v>0</v>
      </c>
      <c r="F32" s="166">
        <f t="shared" si="0"/>
        <v>3697262</v>
      </c>
    </row>
    <row r="33" spans="1:6" ht="15" customHeight="1">
      <c r="A33" s="5" t="s">
        <v>571</v>
      </c>
      <c r="B33" s="6" t="s">
        <v>390</v>
      </c>
      <c r="C33" s="166">
        <v>347529</v>
      </c>
      <c r="D33" s="166"/>
      <c r="E33" s="166"/>
      <c r="F33" s="166">
        <f t="shared" si="0"/>
        <v>347529</v>
      </c>
    </row>
    <row r="34" spans="1:6" ht="15" customHeight="1">
      <c r="A34" s="39" t="s">
        <v>599</v>
      </c>
      <c r="B34" s="45" t="s">
        <v>391</v>
      </c>
      <c r="C34" s="166">
        <f>SUM(C23,C24,C25,C26,C32,C33)</f>
        <v>4502403</v>
      </c>
      <c r="D34" s="166">
        <f>SUM(D23,D24,D25,D26,D32,D33)</f>
        <v>300000</v>
      </c>
      <c r="E34" s="166">
        <f>SUM(E23,E24,E25,E26,E32,E33)</f>
        <v>0</v>
      </c>
      <c r="F34" s="166">
        <f t="shared" si="0"/>
        <v>4802403</v>
      </c>
    </row>
    <row r="35" spans="1:6" ht="15" customHeight="1">
      <c r="A35" s="13" t="s">
        <v>392</v>
      </c>
      <c r="B35" s="6" t="s">
        <v>393</v>
      </c>
      <c r="C35" s="166"/>
      <c r="D35" s="166"/>
      <c r="E35" s="166"/>
      <c r="F35" s="166">
        <f t="shared" si="0"/>
        <v>0</v>
      </c>
    </row>
    <row r="36" spans="1:6" ht="15" customHeight="1">
      <c r="A36" s="13" t="s">
        <v>572</v>
      </c>
      <c r="B36" s="6" t="s">
        <v>394</v>
      </c>
      <c r="C36" s="166">
        <v>253898</v>
      </c>
      <c r="D36" s="166"/>
      <c r="E36" s="166"/>
      <c r="F36" s="166">
        <f t="shared" si="0"/>
        <v>253898</v>
      </c>
    </row>
    <row r="37" spans="1:6" ht="15" customHeight="1">
      <c r="A37" s="13" t="s">
        <v>573</v>
      </c>
      <c r="B37" s="6" t="s">
        <v>395</v>
      </c>
      <c r="C37" s="166"/>
      <c r="D37" s="166"/>
      <c r="E37" s="166"/>
      <c r="F37" s="166">
        <f t="shared" si="0"/>
        <v>0</v>
      </c>
    </row>
    <row r="38" spans="1:6" ht="15" customHeight="1">
      <c r="A38" s="13" t="s">
        <v>574</v>
      </c>
      <c r="B38" s="6" t="s">
        <v>396</v>
      </c>
      <c r="C38" s="166">
        <v>596021</v>
      </c>
      <c r="D38" s="166"/>
      <c r="E38" s="166"/>
      <c r="F38" s="166">
        <f t="shared" si="0"/>
        <v>596021</v>
      </c>
    </row>
    <row r="39" spans="1:6" ht="15" customHeight="1">
      <c r="A39" s="13" t="s">
        <v>397</v>
      </c>
      <c r="B39" s="6" t="s">
        <v>398</v>
      </c>
      <c r="C39" s="166">
        <v>685030</v>
      </c>
      <c r="D39" s="166"/>
      <c r="E39" s="166"/>
      <c r="F39" s="166">
        <f t="shared" si="0"/>
        <v>685030</v>
      </c>
    </row>
    <row r="40" spans="1:6" ht="15" customHeight="1">
      <c r="A40" s="13" t="s">
        <v>399</v>
      </c>
      <c r="B40" s="6" t="s">
        <v>400</v>
      </c>
      <c r="C40" s="166"/>
      <c r="D40" s="166"/>
      <c r="E40" s="166"/>
      <c r="F40" s="166">
        <f t="shared" si="0"/>
        <v>0</v>
      </c>
    </row>
    <row r="41" spans="1:6" ht="15" customHeight="1">
      <c r="A41" s="13" t="s">
        <v>401</v>
      </c>
      <c r="B41" s="6" t="s">
        <v>402</v>
      </c>
      <c r="C41" s="166"/>
      <c r="D41" s="166"/>
      <c r="E41" s="166"/>
      <c r="F41" s="166">
        <f t="shared" si="0"/>
        <v>0</v>
      </c>
    </row>
    <row r="42" spans="1:6" ht="15" customHeight="1">
      <c r="A42" s="13" t="s">
        <v>575</v>
      </c>
      <c r="B42" s="6" t="s">
        <v>403</v>
      </c>
      <c r="C42" s="166">
        <v>10</v>
      </c>
      <c r="D42" s="166"/>
      <c r="E42" s="166"/>
      <c r="F42" s="166">
        <f t="shared" si="0"/>
        <v>10</v>
      </c>
    </row>
    <row r="43" spans="1:6" ht="15" customHeight="1">
      <c r="A43" s="13" t="s">
        <v>576</v>
      </c>
      <c r="B43" s="6" t="s">
        <v>404</v>
      </c>
      <c r="C43" s="166"/>
      <c r="D43" s="166"/>
      <c r="E43" s="166"/>
      <c r="F43" s="166">
        <f t="shared" si="0"/>
        <v>0</v>
      </c>
    </row>
    <row r="44" spans="1:6" ht="15" customHeight="1">
      <c r="A44" s="13" t="s">
        <v>577</v>
      </c>
      <c r="B44" s="6" t="s">
        <v>775</v>
      </c>
      <c r="C44" s="166">
        <v>87</v>
      </c>
      <c r="D44" s="166"/>
      <c r="E44" s="166"/>
      <c r="F44" s="166">
        <f t="shared" si="0"/>
        <v>87</v>
      </c>
    </row>
    <row r="45" spans="1:6" ht="15" customHeight="1">
      <c r="A45" s="44" t="s">
        <v>600</v>
      </c>
      <c r="B45" s="45" t="s">
        <v>405</v>
      </c>
      <c r="C45" s="166">
        <f>SUM(C35:C44)</f>
        <v>1535046</v>
      </c>
      <c r="D45" s="166">
        <f>SUM(D35:D44)</f>
        <v>0</v>
      </c>
      <c r="E45" s="166">
        <f>SUM(E35:E44)</f>
        <v>0</v>
      </c>
      <c r="F45" s="166">
        <f t="shared" si="0"/>
        <v>1535046</v>
      </c>
    </row>
    <row r="46" spans="1:6" ht="15" customHeight="1">
      <c r="A46" s="13" t="s">
        <v>414</v>
      </c>
      <c r="B46" s="6" t="s">
        <v>415</v>
      </c>
      <c r="C46" s="166"/>
      <c r="D46" s="166"/>
      <c r="E46" s="166"/>
      <c r="F46" s="166">
        <f t="shared" si="0"/>
        <v>0</v>
      </c>
    </row>
    <row r="47" spans="1:6" ht="15" customHeight="1">
      <c r="A47" s="5" t="s">
        <v>581</v>
      </c>
      <c r="B47" s="6" t="s">
        <v>416</v>
      </c>
      <c r="C47" s="166"/>
      <c r="D47" s="166"/>
      <c r="E47" s="166"/>
      <c r="F47" s="166">
        <f t="shared" si="0"/>
        <v>0</v>
      </c>
    </row>
    <row r="48" spans="1:6" ht="15" customHeight="1">
      <c r="A48" s="13" t="s">
        <v>582</v>
      </c>
      <c r="B48" s="6" t="s">
        <v>417</v>
      </c>
      <c r="C48" s="166"/>
      <c r="D48" s="166"/>
      <c r="E48" s="166"/>
      <c r="F48" s="166">
        <f t="shared" si="0"/>
        <v>0</v>
      </c>
    </row>
    <row r="49" spans="1:6" ht="15" customHeight="1">
      <c r="A49" s="39" t="s">
        <v>602</v>
      </c>
      <c r="B49" s="45" t="s">
        <v>418</v>
      </c>
      <c r="C49" s="166">
        <f>SUM(C46:C48)</f>
        <v>0</v>
      </c>
      <c r="D49" s="166">
        <f>SUM(D46:D48)</f>
        <v>0</v>
      </c>
      <c r="E49" s="166">
        <f>SUM(E46:E48)</f>
        <v>0</v>
      </c>
      <c r="F49" s="166">
        <f t="shared" si="0"/>
        <v>0</v>
      </c>
    </row>
    <row r="50" spans="1:6" ht="15" customHeight="1">
      <c r="A50" s="204" t="s">
        <v>668</v>
      </c>
      <c r="B50" s="205"/>
      <c r="C50" s="172">
        <f>SUM(C20,C34,C45,C49)</f>
        <v>34869674</v>
      </c>
      <c r="D50" s="172">
        <f>SUM(D20,D34,D45,D49)</f>
        <v>300000</v>
      </c>
      <c r="E50" s="172">
        <f>SUM(E20,E34,E45,E49)</f>
        <v>0</v>
      </c>
      <c r="F50" s="172">
        <f t="shared" si="0"/>
        <v>35169674</v>
      </c>
    </row>
    <row r="51" spans="1:6" ht="15" customHeight="1">
      <c r="A51" s="5" t="s">
        <v>361</v>
      </c>
      <c r="B51" s="6" t="s">
        <v>362</v>
      </c>
      <c r="C51" s="166"/>
      <c r="D51" s="166"/>
      <c r="E51" s="166"/>
      <c r="F51" s="166">
        <f t="shared" si="0"/>
        <v>0</v>
      </c>
    </row>
    <row r="52" spans="1:6" ht="15" customHeight="1">
      <c r="A52" s="5" t="s">
        <v>363</v>
      </c>
      <c r="B52" s="6" t="s">
        <v>364</v>
      </c>
      <c r="C52" s="166"/>
      <c r="D52" s="166"/>
      <c r="E52" s="166"/>
      <c r="F52" s="166">
        <f t="shared" si="0"/>
        <v>0</v>
      </c>
    </row>
    <row r="53" spans="1:6" ht="15" customHeight="1">
      <c r="A53" s="5" t="s">
        <v>559</v>
      </c>
      <c r="B53" s="6" t="s">
        <v>365</v>
      </c>
      <c r="C53" s="166"/>
      <c r="D53" s="166"/>
      <c r="E53" s="166"/>
      <c r="F53" s="166">
        <f t="shared" si="0"/>
        <v>0</v>
      </c>
    </row>
    <row r="54" spans="1:6" ht="15" customHeight="1">
      <c r="A54" s="5" t="s">
        <v>560</v>
      </c>
      <c r="B54" s="6" t="s">
        <v>366</v>
      </c>
      <c r="C54" s="166"/>
      <c r="D54" s="166"/>
      <c r="E54" s="166"/>
      <c r="F54" s="166">
        <f t="shared" si="0"/>
        <v>0</v>
      </c>
    </row>
    <row r="55" spans="1:6" ht="15" customHeight="1">
      <c r="A55" s="5" t="s">
        <v>561</v>
      </c>
      <c r="B55" s="6" t="s">
        <v>367</v>
      </c>
      <c r="C55" s="166">
        <v>79888615</v>
      </c>
      <c r="D55" s="166"/>
      <c r="E55" s="166"/>
      <c r="F55" s="166">
        <f t="shared" si="0"/>
        <v>79888615</v>
      </c>
    </row>
    <row r="56" spans="1:6" ht="15" customHeight="1">
      <c r="A56" s="39" t="s">
        <v>596</v>
      </c>
      <c r="B56" s="45" t="s">
        <v>368</v>
      </c>
      <c r="C56" s="166">
        <f>SUM(C51:C55)</f>
        <v>79888615</v>
      </c>
      <c r="D56" s="166">
        <f>SUM(D51:D55)</f>
        <v>0</v>
      </c>
      <c r="E56" s="166">
        <f>SUM(E51:E55)</f>
        <v>0</v>
      </c>
      <c r="F56" s="166">
        <f t="shared" si="0"/>
        <v>79888615</v>
      </c>
    </row>
    <row r="57" spans="1:6" ht="15" customHeight="1">
      <c r="A57" s="13" t="s">
        <v>578</v>
      </c>
      <c r="B57" s="6" t="s">
        <v>406</v>
      </c>
      <c r="C57" s="166"/>
      <c r="D57" s="166"/>
      <c r="E57" s="166"/>
      <c r="F57" s="166">
        <f t="shared" si="0"/>
        <v>0</v>
      </c>
    </row>
    <row r="58" spans="1:6" ht="15" customHeight="1">
      <c r="A58" s="13" t="s">
        <v>579</v>
      </c>
      <c r="B58" s="6" t="s">
        <v>407</v>
      </c>
      <c r="C58" s="166"/>
      <c r="D58" s="166"/>
      <c r="E58" s="166"/>
      <c r="F58" s="166">
        <f t="shared" si="0"/>
        <v>0</v>
      </c>
    </row>
    <row r="59" spans="1:6" ht="15" customHeight="1">
      <c r="A59" s="13" t="s">
        <v>408</v>
      </c>
      <c r="B59" s="6" t="s">
        <v>409</v>
      </c>
      <c r="C59" s="166"/>
      <c r="D59" s="166"/>
      <c r="E59" s="166"/>
      <c r="F59" s="166">
        <f t="shared" si="0"/>
        <v>0</v>
      </c>
    </row>
    <row r="60" spans="1:6" ht="15" customHeight="1">
      <c r="A60" s="13" t="s">
        <v>580</v>
      </c>
      <c r="B60" s="6" t="s">
        <v>410</v>
      </c>
      <c r="C60" s="166"/>
      <c r="D60" s="166"/>
      <c r="E60" s="166"/>
      <c r="F60" s="166">
        <f t="shared" si="0"/>
        <v>0</v>
      </c>
    </row>
    <row r="61" spans="1:6" ht="15" customHeight="1">
      <c r="A61" s="13" t="s">
        <v>411</v>
      </c>
      <c r="B61" s="6" t="s">
        <v>412</v>
      </c>
      <c r="C61" s="166"/>
      <c r="D61" s="166"/>
      <c r="E61" s="166"/>
      <c r="F61" s="166">
        <f t="shared" si="0"/>
        <v>0</v>
      </c>
    </row>
    <row r="62" spans="1:6" ht="15" customHeight="1">
      <c r="A62" s="39" t="s">
        <v>601</v>
      </c>
      <c r="B62" s="45" t="s">
        <v>413</v>
      </c>
      <c r="C62" s="166">
        <f>SUM(C57:C61)</f>
        <v>0</v>
      </c>
      <c r="D62" s="166">
        <f>SUM(D57:D61)</f>
        <v>0</v>
      </c>
      <c r="E62" s="166">
        <f>SUM(E57:E61)</f>
        <v>0</v>
      </c>
      <c r="F62" s="166">
        <f t="shared" si="0"/>
        <v>0</v>
      </c>
    </row>
    <row r="63" spans="1:6" ht="15" customHeight="1">
      <c r="A63" s="13" t="s">
        <v>419</v>
      </c>
      <c r="B63" s="6" t="s">
        <v>420</v>
      </c>
      <c r="C63" s="166"/>
      <c r="D63" s="166"/>
      <c r="E63" s="166"/>
      <c r="F63" s="166">
        <f t="shared" si="0"/>
        <v>0</v>
      </c>
    </row>
    <row r="64" spans="1:6" ht="15" customHeight="1">
      <c r="A64" s="5" t="s">
        <v>583</v>
      </c>
      <c r="B64" s="6" t="s">
        <v>421</v>
      </c>
      <c r="C64" s="166"/>
      <c r="D64" s="166"/>
      <c r="E64" s="166"/>
      <c r="F64" s="166">
        <f t="shared" si="0"/>
        <v>0</v>
      </c>
    </row>
    <row r="65" spans="1:6" ht="15" customHeight="1">
      <c r="A65" s="13" t="s">
        <v>584</v>
      </c>
      <c r="B65" s="6" t="s">
        <v>776</v>
      </c>
      <c r="C65" s="166">
        <v>170110</v>
      </c>
      <c r="D65" s="166"/>
      <c r="E65" s="166"/>
      <c r="F65" s="166">
        <f t="shared" si="0"/>
        <v>170110</v>
      </c>
    </row>
    <row r="66" spans="1:6" ht="15" customHeight="1">
      <c r="A66" s="39" t="s">
        <v>604</v>
      </c>
      <c r="B66" s="45" t="s">
        <v>423</v>
      </c>
      <c r="C66" s="166">
        <f>SUM(C63:C65)</f>
        <v>170110</v>
      </c>
      <c r="D66" s="166">
        <f>SUM(D63:D65)</f>
        <v>0</v>
      </c>
      <c r="E66" s="166">
        <f>SUM(E63:E65)</f>
        <v>0</v>
      </c>
      <c r="F66" s="166">
        <f t="shared" si="0"/>
        <v>170110</v>
      </c>
    </row>
    <row r="67" spans="1:6" ht="15" customHeight="1">
      <c r="A67" s="204" t="s">
        <v>667</v>
      </c>
      <c r="B67" s="205"/>
      <c r="C67" s="172">
        <f>SUM(C66,C62,C56)</f>
        <v>80058725</v>
      </c>
      <c r="D67" s="172">
        <f>SUM(D66,D62,D56)</f>
        <v>0</v>
      </c>
      <c r="E67" s="172">
        <f>SUM(E66,E62,E56)</f>
        <v>0</v>
      </c>
      <c r="F67" s="172">
        <f t="shared" si="0"/>
        <v>80058725</v>
      </c>
    </row>
    <row r="68" spans="1:6" ht="15.75">
      <c r="A68" s="202" t="s">
        <v>603</v>
      </c>
      <c r="B68" s="203" t="s">
        <v>424</v>
      </c>
      <c r="C68" s="199">
        <f>SUM(C67,C50)</f>
        <v>114928399</v>
      </c>
      <c r="D68" s="199">
        <f>SUM(D67,D50)</f>
        <v>300000</v>
      </c>
      <c r="E68" s="199">
        <f>SUM(E67,E50)</f>
        <v>0</v>
      </c>
      <c r="F68" s="199">
        <f t="shared" si="0"/>
        <v>115228399</v>
      </c>
    </row>
    <row r="69" spans="1:6" ht="15.75">
      <c r="A69" s="206" t="s">
        <v>718</v>
      </c>
      <c r="B69" s="207"/>
      <c r="C69" s="208">
        <f>C50-'3.melléklet'!C75</f>
        <v>610093</v>
      </c>
      <c r="D69" s="208"/>
      <c r="E69" s="208"/>
      <c r="F69" s="208">
        <f t="shared" si="0"/>
        <v>610093</v>
      </c>
    </row>
    <row r="70" spans="1:6" ht="15.75">
      <c r="A70" s="206" t="s">
        <v>719</v>
      </c>
      <c r="B70" s="207"/>
      <c r="C70" s="208">
        <f>C67-'3.melléklet'!C98</f>
        <v>78558725</v>
      </c>
      <c r="D70" s="208"/>
      <c r="E70" s="208"/>
      <c r="F70" s="208">
        <f t="shared" si="0"/>
        <v>78558725</v>
      </c>
    </row>
    <row r="71" spans="1:6">
      <c r="A71" s="37" t="s">
        <v>585</v>
      </c>
      <c r="B71" s="5" t="s">
        <v>425</v>
      </c>
      <c r="C71" s="166"/>
      <c r="D71" s="166"/>
      <c r="E71" s="166"/>
      <c r="F71" s="166">
        <f t="shared" si="0"/>
        <v>0</v>
      </c>
    </row>
    <row r="72" spans="1:6">
      <c r="A72" s="13" t="s">
        <v>426</v>
      </c>
      <c r="B72" s="5" t="s">
        <v>427</v>
      </c>
      <c r="C72" s="166"/>
      <c r="D72" s="166"/>
      <c r="E72" s="166"/>
      <c r="F72" s="166">
        <f t="shared" si="0"/>
        <v>0</v>
      </c>
    </row>
    <row r="73" spans="1:6">
      <c r="A73" s="37" t="s">
        <v>586</v>
      </c>
      <c r="B73" s="5" t="s">
        <v>428</v>
      </c>
      <c r="C73" s="166"/>
      <c r="D73" s="166"/>
      <c r="E73" s="166"/>
      <c r="F73" s="166">
        <f t="shared" ref="F73:F98" si="1">SUM(C73:E73)</f>
        <v>0</v>
      </c>
    </row>
    <row r="74" spans="1:6">
      <c r="A74" s="15" t="s">
        <v>605</v>
      </c>
      <c r="B74" s="7" t="s">
        <v>429</v>
      </c>
      <c r="C74" s="166">
        <f>SUM(C71:C73)</f>
        <v>0</v>
      </c>
      <c r="D74" s="166">
        <f>SUM(D71:D73)</f>
        <v>0</v>
      </c>
      <c r="E74" s="166">
        <f>SUM(E71:E73)</f>
        <v>0</v>
      </c>
      <c r="F74" s="166">
        <f t="shared" si="1"/>
        <v>0</v>
      </c>
    </row>
    <row r="75" spans="1:6">
      <c r="A75" s="13" t="s">
        <v>587</v>
      </c>
      <c r="B75" s="5" t="s">
        <v>430</v>
      </c>
      <c r="C75" s="166"/>
      <c r="D75" s="166"/>
      <c r="E75" s="166"/>
      <c r="F75" s="166">
        <f t="shared" si="1"/>
        <v>0</v>
      </c>
    </row>
    <row r="76" spans="1:6">
      <c r="A76" s="37" t="s">
        <v>431</v>
      </c>
      <c r="B76" s="5" t="s">
        <v>432</v>
      </c>
      <c r="C76" s="166"/>
      <c r="D76" s="166"/>
      <c r="E76" s="166"/>
      <c r="F76" s="166">
        <f t="shared" si="1"/>
        <v>0</v>
      </c>
    </row>
    <row r="77" spans="1:6">
      <c r="A77" s="13" t="s">
        <v>588</v>
      </c>
      <c r="B77" s="5" t="s">
        <v>433</v>
      </c>
      <c r="C77" s="166"/>
      <c r="D77" s="166"/>
      <c r="E77" s="166"/>
      <c r="F77" s="166">
        <f t="shared" si="1"/>
        <v>0</v>
      </c>
    </row>
    <row r="78" spans="1:6">
      <c r="A78" s="37" t="s">
        <v>434</v>
      </c>
      <c r="B78" s="5" t="s">
        <v>435</v>
      </c>
      <c r="C78" s="166"/>
      <c r="D78" s="166"/>
      <c r="E78" s="166"/>
      <c r="F78" s="166">
        <f t="shared" si="1"/>
        <v>0</v>
      </c>
    </row>
    <row r="79" spans="1:6">
      <c r="A79" s="14" t="s">
        <v>606</v>
      </c>
      <c r="B79" s="7" t="s">
        <v>436</v>
      </c>
      <c r="C79" s="166">
        <f>SUM(C75:C78)</f>
        <v>0</v>
      </c>
      <c r="D79" s="166">
        <f>SUM(D75:D78)</f>
        <v>0</v>
      </c>
      <c r="E79" s="166">
        <f>SUM(E75:E78)</f>
        <v>0</v>
      </c>
      <c r="F79" s="166">
        <f t="shared" si="1"/>
        <v>0</v>
      </c>
    </row>
    <row r="80" spans="1:6">
      <c r="A80" s="5" t="s">
        <v>716</v>
      </c>
      <c r="B80" s="5" t="s">
        <v>437</v>
      </c>
      <c r="C80" s="166">
        <v>6586850</v>
      </c>
      <c r="D80" s="166"/>
      <c r="E80" s="166"/>
      <c r="F80" s="166">
        <f t="shared" si="1"/>
        <v>6586850</v>
      </c>
    </row>
    <row r="81" spans="1:6">
      <c r="A81" s="5" t="s">
        <v>717</v>
      </c>
      <c r="B81" s="5" t="s">
        <v>437</v>
      </c>
      <c r="C81" s="166"/>
      <c r="D81" s="166"/>
      <c r="E81" s="166"/>
      <c r="F81" s="166">
        <f t="shared" si="1"/>
        <v>0</v>
      </c>
    </row>
    <row r="82" spans="1:6">
      <c r="A82" s="5" t="s">
        <v>714</v>
      </c>
      <c r="B82" s="5" t="s">
        <v>438</v>
      </c>
      <c r="C82" s="166"/>
      <c r="D82" s="166"/>
      <c r="E82" s="166"/>
      <c r="F82" s="166">
        <f t="shared" si="1"/>
        <v>0</v>
      </c>
    </row>
    <row r="83" spans="1:6">
      <c r="A83" s="5" t="s">
        <v>715</v>
      </c>
      <c r="B83" s="5" t="s">
        <v>438</v>
      </c>
      <c r="C83" s="166"/>
      <c r="D83" s="166"/>
      <c r="E83" s="166"/>
      <c r="F83" s="166">
        <f t="shared" si="1"/>
        <v>0</v>
      </c>
    </row>
    <row r="84" spans="1:6">
      <c r="A84" s="7" t="s">
        <v>607</v>
      </c>
      <c r="B84" s="7" t="s">
        <v>439</v>
      </c>
      <c r="C84" s="166">
        <f>SUM(C80:C83)</f>
        <v>6586850</v>
      </c>
      <c r="D84" s="166">
        <f>SUM(D80:D83)</f>
        <v>0</v>
      </c>
      <c r="E84" s="166">
        <f>SUM(E80:E83)</f>
        <v>0</v>
      </c>
      <c r="F84" s="166">
        <f t="shared" si="1"/>
        <v>6586850</v>
      </c>
    </row>
    <row r="85" spans="1:6">
      <c r="A85" s="37" t="s">
        <v>440</v>
      </c>
      <c r="B85" s="5" t="s">
        <v>441</v>
      </c>
      <c r="C85" s="166">
        <v>864495</v>
      </c>
      <c r="D85" s="166"/>
      <c r="E85" s="166"/>
      <c r="F85" s="166">
        <f t="shared" si="1"/>
        <v>864495</v>
      </c>
    </row>
    <row r="86" spans="1:6">
      <c r="A86" s="37" t="s">
        <v>442</v>
      </c>
      <c r="B86" s="5" t="s">
        <v>443</v>
      </c>
      <c r="C86" s="166"/>
      <c r="D86" s="166"/>
      <c r="E86" s="166"/>
      <c r="F86" s="166">
        <f t="shared" si="1"/>
        <v>0</v>
      </c>
    </row>
    <row r="87" spans="1:6">
      <c r="A87" s="37" t="s">
        <v>444</v>
      </c>
      <c r="B87" s="5" t="s">
        <v>445</v>
      </c>
      <c r="C87" s="166"/>
      <c r="D87" s="166"/>
      <c r="E87" s="166"/>
      <c r="F87" s="166">
        <f t="shared" si="1"/>
        <v>0</v>
      </c>
    </row>
    <row r="88" spans="1:6">
      <c r="A88" s="37" t="s">
        <v>446</v>
      </c>
      <c r="B88" s="5" t="s">
        <v>447</v>
      </c>
      <c r="C88" s="166"/>
      <c r="D88" s="166"/>
      <c r="E88" s="166"/>
      <c r="F88" s="166">
        <f t="shared" si="1"/>
        <v>0</v>
      </c>
    </row>
    <row r="89" spans="1:6">
      <c r="A89" s="13" t="s">
        <v>589</v>
      </c>
      <c r="B89" s="5" t="s">
        <v>448</v>
      </c>
      <c r="C89" s="166"/>
      <c r="D89" s="166"/>
      <c r="E89" s="166"/>
      <c r="F89" s="166">
        <f t="shared" si="1"/>
        <v>0</v>
      </c>
    </row>
    <row r="90" spans="1:6">
      <c r="A90" s="15" t="s">
        <v>608</v>
      </c>
      <c r="B90" s="7" t="s">
        <v>450</v>
      </c>
      <c r="C90" s="166">
        <f>SUM(C84,C79,C74,C85:C89)</f>
        <v>7451345</v>
      </c>
      <c r="D90" s="166">
        <f>SUM(D84,D79,D74,D85:D89)</f>
        <v>0</v>
      </c>
      <c r="E90" s="166">
        <f>SUM(E84,E79,E74,E85:E89)</f>
        <v>0</v>
      </c>
      <c r="F90" s="166">
        <f t="shared" si="1"/>
        <v>7451345</v>
      </c>
    </row>
    <row r="91" spans="1:6">
      <c r="A91" s="13" t="s">
        <v>451</v>
      </c>
      <c r="B91" s="5" t="s">
        <v>452</v>
      </c>
      <c r="C91" s="166"/>
      <c r="D91" s="166"/>
      <c r="E91" s="166"/>
      <c r="F91" s="166">
        <f t="shared" si="1"/>
        <v>0</v>
      </c>
    </row>
    <row r="92" spans="1:6">
      <c r="A92" s="13" t="s">
        <v>453</v>
      </c>
      <c r="B92" s="5" t="s">
        <v>454</v>
      </c>
      <c r="C92" s="166"/>
      <c r="D92" s="166"/>
      <c r="E92" s="166"/>
      <c r="F92" s="166">
        <f t="shared" si="1"/>
        <v>0</v>
      </c>
    </row>
    <row r="93" spans="1:6">
      <c r="A93" s="37" t="s">
        <v>455</v>
      </c>
      <c r="B93" s="5" t="s">
        <v>456</v>
      </c>
      <c r="C93" s="166"/>
      <c r="D93" s="166"/>
      <c r="E93" s="166"/>
      <c r="F93" s="166">
        <f t="shared" si="1"/>
        <v>0</v>
      </c>
    </row>
    <row r="94" spans="1:6">
      <c r="A94" s="37" t="s">
        <v>590</v>
      </c>
      <c r="B94" s="5" t="s">
        <v>457</v>
      </c>
      <c r="C94" s="166"/>
      <c r="D94" s="166"/>
      <c r="E94" s="166"/>
      <c r="F94" s="166">
        <f t="shared" si="1"/>
        <v>0</v>
      </c>
    </row>
    <row r="95" spans="1:6">
      <c r="A95" s="14" t="s">
        <v>609</v>
      </c>
      <c r="B95" s="7" t="s">
        <v>458</v>
      </c>
      <c r="C95" s="166">
        <f>SUM(C91:C94)</f>
        <v>0</v>
      </c>
      <c r="D95" s="166">
        <f>SUM(D91:D94)</f>
        <v>0</v>
      </c>
      <c r="E95" s="166">
        <f>SUM(E91:E94)</f>
        <v>0</v>
      </c>
      <c r="F95" s="166">
        <f t="shared" si="1"/>
        <v>0</v>
      </c>
    </row>
    <row r="96" spans="1:6">
      <c r="A96" s="15" t="s">
        <v>459</v>
      </c>
      <c r="B96" s="7" t="s">
        <v>460</v>
      </c>
      <c r="C96" s="166"/>
      <c r="D96" s="166"/>
      <c r="E96" s="166"/>
      <c r="F96" s="166">
        <f t="shared" si="1"/>
        <v>0</v>
      </c>
    </row>
    <row r="97" spans="1:6" ht="15.75">
      <c r="A97" s="200" t="s">
        <v>610</v>
      </c>
      <c r="B97" s="201" t="s">
        <v>461</v>
      </c>
      <c r="C97" s="199">
        <f>SUM(C95,C90,C96)</f>
        <v>7451345</v>
      </c>
      <c r="D97" s="199">
        <f>SUM(D95,D90,D96)</f>
        <v>0</v>
      </c>
      <c r="E97" s="199">
        <f>SUM(E95,E90,E96)</f>
        <v>0</v>
      </c>
      <c r="F97" s="199">
        <f t="shared" si="1"/>
        <v>7451345</v>
      </c>
    </row>
    <row r="98" spans="1:6" ht="15.75">
      <c r="A98" s="185" t="s">
        <v>592</v>
      </c>
      <c r="B98" s="186"/>
      <c r="C98" s="187">
        <f>SUM(C97,C68)</f>
        <v>122379744</v>
      </c>
      <c r="D98" s="187">
        <f>SUM(D97,D68)</f>
        <v>300000</v>
      </c>
      <c r="E98" s="187">
        <f>SUM(E97,E68)</f>
        <v>0</v>
      </c>
      <c r="F98" s="187">
        <f t="shared" si="1"/>
        <v>122679744</v>
      </c>
    </row>
    <row r="99" spans="1:6">
      <c r="C99" s="173"/>
      <c r="D99" s="173"/>
      <c r="E99" s="173"/>
    </row>
  </sheetData>
  <mergeCells count="6">
    <mergeCell ref="A5:A6"/>
    <mergeCell ref="B5:B6"/>
    <mergeCell ref="C5:F5"/>
    <mergeCell ref="C4:F4"/>
    <mergeCell ref="A1:F1"/>
    <mergeCell ref="A2:F2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73" orientation="portrait" horizontalDpi="300" verticalDpi="300" r:id="rId1"/>
  <headerFooter>
    <oddHeader xml:space="preserve">&amp;C6/2021.(V.25.) önkormányzati rendelete 4. melléklete 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98"/>
  <sheetViews>
    <sheetView view="pageLayout" zoomScaleNormal="100" workbookViewId="0">
      <selection activeCell="C4" sqref="C4:E4"/>
    </sheetView>
  </sheetViews>
  <sheetFormatPr defaultRowHeight="15"/>
  <cols>
    <col min="1" max="1" width="92.5703125" customWidth="1"/>
    <col min="3" max="5" width="20.28515625" customWidth="1"/>
  </cols>
  <sheetData>
    <row r="1" spans="1:5" ht="24" customHeight="1">
      <c r="A1" s="243" t="s">
        <v>1107</v>
      </c>
      <c r="B1" s="263"/>
      <c r="C1" s="263"/>
      <c r="D1" s="263"/>
      <c r="E1" s="263"/>
    </row>
    <row r="2" spans="1:5" ht="24" customHeight="1">
      <c r="A2" s="253" t="s">
        <v>784</v>
      </c>
      <c r="B2" s="244"/>
      <c r="C2" s="244"/>
      <c r="D2" s="244"/>
      <c r="E2" s="244"/>
    </row>
    <row r="3" spans="1:5" ht="18">
      <c r="A3" s="43"/>
    </row>
    <row r="4" spans="1:5">
      <c r="A4" s="130" t="s">
        <v>771</v>
      </c>
      <c r="C4" s="262"/>
      <c r="D4" s="262"/>
      <c r="E4" s="262"/>
    </row>
    <row r="5" spans="1:5" s="157" customFormat="1">
      <c r="A5" s="255" t="s">
        <v>162</v>
      </c>
      <c r="B5" s="257" t="s">
        <v>163</v>
      </c>
      <c r="C5" s="254" t="s">
        <v>121</v>
      </c>
      <c r="D5" s="254"/>
      <c r="E5" s="254"/>
    </row>
    <row r="6" spans="1:5" s="157" customFormat="1">
      <c r="A6" s="256"/>
      <c r="B6" s="256"/>
      <c r="C6" s="3" t="s">
        <v>767</v>
      </c>
      <c r="D6" s="3" t="s">
        <v>17</v>
      </c>
      <c r="E6" s="138" t="s">
        <v>18</v>
      </c>
    </row>
    <row r="7" spans="1:5" ht="15" customHeight="1">
      <c r="A7" s="33" t="s">
        <v>341</v>
      </c>
      <c r="B7" s="6" t="s">
        <v>342</v>
      </c>
      <c r="C7" s="166">
        <v>10739496</v>
      </c>
      <c r="D7" s="166">
        <v>10739496</v>
      </c>
      <c r="E7" s="166">
        <v>10739496</v>
      </c>
    </row>
    <row r="8" spans="1:5" ht="15" customHeight="1">
      <c r="A8" s="5" t="s">
        <v>343</v>
      </c>
      <c r="B8" s="6" t="s">
        <v>344</v>
      </c>
      <c r="C8" s="166"/>
      <c r="D8" s="166"/>
      <c r="E8" s="166"/>
    </row>
    <row r="9" spans="1:5" ht="15" customHeight="1">
      <c r="A9" s="5" t="s">
        <v>345</v>
      </c>
      <c r="B9" s="6" t="s">
        <v>1110</v>
      </c>
      <c r="C9" s="166">
        <v>7478800</v>
      </c>
      <c r="D9" s="166">
        <v>7927518</v>
      </c>
      <c r="E9" s="166">
        <v>7927518</v>
      </c>
    </row>
    <row r="10" spans="1:5" s="237" customFormat="1" ht="15" customHeight="1">
      <c r="A10" s="5" t="s">
        <v>1111</v>
      </c>
      <c r="B10" s="6" t="s">
        <v>1109</v>
      </c>
      <c r="C10" s="166">
        <v>30780</v>
      </c>
      <c r="D10" s="166">
        <v>28500</v>
      </c>
      <c r="E10" s="166">
        <v>28500</v>
      </c>
    </row>
    <row r="11" spans="1:5" ht="15" customHeight="1">
      <c r="A11" s="5" t="s">
        <v>346</v>
      </c>
      <c r="B11" s="6" t="s">
        <v>347</v>
      </c>
      <c r="C11" s="166">
        <v>1800000</v>
      </c>
      <c r="D11" s="166">
        <v>2000000</v>
      </c>
      <c r="E11" s="166">
        <v>2000000</v>
      </c>
    </row>
    <row r="12" spans="1:5" ht="15" customHeight="1">
      <c r="A12" s="5" t="s">
        <v>348</v>
      </c>
      <c r="B12" s="6" t="s">
        <v>349</v>
      </c>
      <c r="C12" s="166">
        <v>0</v>
      </c>
      <c r="D12" s="166">
        <v>647700</v>
      </c>
      <c r="E12" s="166">
        <v>647700</v>
      </c>
    </row>
    <row r="13" spans="1:5" ht="15" customHeight="1">
      <c r="A13" s="5" t="s">
        <v>350</v>
      </c>
      <c r="B13" s="6" t="s">
        <v>351</v>
      </c>
      <c r="C13" s="166"/>
      <c r="D13" s="166"/>
      <c r="E13" s="166"/>
    </row>
    <row r="14" spans="1:5" ht="15" customHeight="1">
      <c r="A14" s="7" t="s">
        <v>594</v>
      </c>
      <c r="B14" s="8" t="s">
        <v>352</v>
      </c>
      <c r="C14" s="166">
        <f>SUM(C7:C13)</f>
        <v>20049076</v>
      </c>
      <c r="D14" s="166">
        <f>SUM(D7:D13)</f>
        <v>21343214</v>
      </c>
      <c r="E14" s="166">
        <f>SUM(E7:E13)</f>
        <v>21343214</v>
      </c>
    </row>
    <row r="15" spans="1:5" ht="15" customHeight="1">
      <c r="A15" s="5" t="s">
        <v>353</v>
      </c>
      <c r="B15" s="6" t="s">
        <v>354</v>
      </c>
      <c r="C15" s="166"/>
      <c r="D15" s="166"/>
      <c r="E15" s="166"/>
    </row>
    <row r="16" spans="1:5" ht="15" customHeight="1">
      <c r="A16" s="5" t="s">
        <v>355</v>
      </c>
      <c r="B16" s="6" t="s">
        <v>356</v>
      </c>
      <c r="C16" s="166"/>
      <c r="D16" s="166"/>
      <c r="E16" s="166"/>
    </row>
    <row r="17" spans="1:5" ht="15" customHeight="1">
      <c r="A17" s="5" t="s">
        <v>556</v>
      </c>
      <c r="B17" s="6" t="s">
        <v>357</v>
      </c>
      <c r="C17" s="166"/>
      <c r="D17" s="166"/>
      <c r="E17" s="166"/>
    </row>
    <row r="18" spans="1:5" ht="15" customHeight="1">
      <c r="A18" s="5" t="s">
        <v>557</v>
      </c>
      <c r="B18" s="6" t="s">
        <v>358</v>
      </c>
      <c r="C18" s="166"/>
      <c r="D18" s="166"/>
      <c r="E18" s="166"/>
    </row>
    <row r="19" spans="1:5" ht="15" customHeight="1">
      <c r="A19" s="5" t="s">
        <v>558</v>
      </c>
      <c r="B19" s="6" t="s">
        <v>359</v>
      </c>
      <c r="C19" s="166">
        <v>1580573</v>
      </c>
      <c r="D19" s="166">
        <v>7489011</v>
      </c>
      <c r="E19" s="166">
        <v>7489011</v>
      </c>
    </row>
    <row r="20" spans="1:5" ht="15" customHeight="1">
      <c r="A20" s="39" t="s">
        <v>595</v>
      </c>
      <c r="B20" s="45" t="s">
        <v>360</v>
      </c>
      <c r="C20" s="166">
        <f>SUM(C14:C19)</f>
        <v>21629649</v>
      </c>
      <c r="D20" s="166">
        <f>SUM(D14:D19)</f>
        <v>28832225</v>
      </c>
      <c r="E20" s="166">
        <f>SUM(E14:E19)</f>
        <v>28832225</v>
      </c>
    </row>
    <row r="21" spans="1:5" ht="15" customHeight="1">
      <c r="A21" s="5" t="s">
        <v>562</v>
      </c>
      <c r="B21" s="6" t="s">
        <v>369</v>
      </c>
      <c r="C21" s="166"/>
      <c r="D21" s="166"/>
      <c r="E21" s="166"/>
    </row>
    <row r="22" spans="1:5" ht="15" customHeight="1">
      <c r="A22" s="5" t="s">
        <v>563</v>
      </c>
      <c r="B22" s="6" t="s">
        <v>370</v>
      </c>
      <c r="C22" s="166"/>
      <c r="D22" s="166"/>
      <c r="E22" s="166"/>
    </row>
    <row r="23" spans="1:5" ht="15" customHeight="1">
      <c r="A23" s="7" t="s">
        <v>597</v>
      </c>
      <c r="B23" s="8" t="s">
        <v>371</v>
      </c>
      <c r="C23" s="166">
        <f>SUM(C21:C22)</f>
        <v>0</v>
      </c>
      <c r="D23" s="166">
        <f>SUM(D21:D22)</f>
        <v>0</v>
      </c>
      <c r="E23" s="166">
        <f>SUM(E21:E22)</f>
        <v>0</v>
      </c>
    </row>
    <row r="24" spans="1:5" ht="15" customHeight="1">
      <c r="A24" s="5" t="s">
        <v>564</v>
      </c>
      <c r="B24" s="6" t="s">
        <v>372</v>
      </c>
      <c r="C24" s="166"/>
      <c r="D24" s="166"/>
      <c r="E24" s="166"/>
    </row>
    <row r="25" spans="1:5" ht="15" customHeight="1">
      <c r="A25" s="5" t="s">
        <v>565</v>
      </c>
      <c r="B25" s="6" t="s">
        <v>373</v>
      </c>
      <c r="C25" s="166"/>
      <c r="D25" s="166"/>
      <c r="E25" s="166"/>
    </row>
    <row r="26" spans="1:5" ht="15" customHeight="1">
      <c r="A26" s="5" t="s">
        <v>566</v>
      </c>
      <c r="B26" s="6" t="s">
        <v>374</v>
      </c>
      <c r="C26" s="166">
        <v>800000</v>
      </c>
      <c r="D26" s="166">
        <v>757612</v>
      </c>
      <c r="E26" s="166">
        <v>757612</v>
      </c>
    </row>
    <row r="27" spans="1:5" ht="15" customHeight="1">
      <c r="A27" s="5" t="s">
        <v>567</v>
      </c>
      <c r="B27" s="6" t="s">
        <v>375</v>
      </c>
      <c r="C27" s="166">
        <v>5500000</v>
      </c>
      <c r="D27" s="166">
        <v>3697262</v>
      </c>
      <c r="E27" s="166">
        <v>3697262</v>
      </c>
    </row>
    <row r="28" spans="1:5" ht="15" customHeight="1">
      <c r="A28" s="5" t="s">
        <v>568</v>
      </c>
      <c r="B28" s="6" t="s">
        <v>378</v>
      </c>
      <c r="C28" s="166"/>
      <c r="D28" s="166"/>
      <c r="E28" s="166"/>
    </row>
    <row r="29" spans="1:5" ht="15" customHeight="1">
      <c r="A29" s="5" t="s">
        <v>379</v>
      </c>
      <c r="B29" s="6" t="s">
        <v>380</v>
      </c>
      <c r="C29" s="166"/>
      <c r="D29" s="166"/>
      <c r="E29" s="166"/>
    </row>
    <row r="30" spans="1:5" ht="15" customHeight="1">
      <c r="A30" s="5" t="s">
        <v>569</v>
      </c>
      <c r="B30" s="6" t="s">
        <v>381</v>
      </c>
      <c r="C30" s="166">
        <v>900000</v>
      </c>
      <c r="D30" s="166">
        <v>0</v>
      </c>
      <c r="E30" s="166">
        <v>0</v>
      </c>
    </row>
    <row r="31" spans="1:5" ht="15" customHeight="1">
      <c r="A31" s="5" t="s">
        <v>570</v>
      </c>
      <c r="B31" s="6" t="s">
        <v>386</v>
      </c>
      <c r="C31" s="166"/>
      <c r="D31" s="166"/>
      <c r="E31" s="166"/>
    </row>
    <row r="32" spans="1:5" ht="15" customHeight="1">
      <c r="A32" s="7" t="s">
        <v>598</v>
      </c>
      <c r="B32" s="8" t="s">
        <v>389</v>
      </c>
      <c r="C32" s="166">
        <f>SUM(C27:C31)</f>
        <v>6400000</v>
      </c>
      <c r="D32" s="166">
        <f>SUM(D27:D31)</f>
        <v>3697262</v>
      </c>
      <c r="E32" s="166">
        <f>SUM(E27:E31)</f>
        <v>3697262</v>
      </c>
    </row>
    <row r="33" spans="1:5" ht="15" customHeight="1">
      <c r="A33" s="5" t="s">
        <v>571</v>
      </c>
      <c r="B33" s="6" t="s">
        <v>390</v>
      </c>
      <c r="C33" s="166">
        <v>30000</v>
      </c>
      <c r="D33" s="166">
        <v>347529</v>
      </c>
      <c r="E33" s="166">
        <v>347529</v>
      </c>
    </row>
    <row r="34" spans="1:5" ht="15" customHeight="1">
      <c r="A34" s="39" t="s">
        <v>599</v>
      </c>
      <c r="B34" s="45" t="s">
        <v>391</v>
      </c>
      <c r="C34" s="166">
        <f>SUM(C23,C24,C25,C26,C32,C33)</f>
        <v>7230000</v>
      </c>
      <c r="D34" s="166">
        <f>SUM(D23,D24,D25,D26,D32,D33)</f>
        <v>4802403</v>
      </c>
      <c r="E34" s="166">
        <f>SUM(E23,E24,E25,E26,E32,E33)</f>
        <v>4802403</v>
      </c>
    </row>
    <row r="35" spans="1:5" ht="15" customHeight="1">
      <c r="A35" s="13" t="s">
        <v>392</v>
      </c>
      <c r="B35" s="6" t="s">
        <v>393</v>
      </c>
      <c r="C35" s="166"/>
      <c r="D35" s="166"/>
      <c r="E35" s="166"/>
    </row>
    <row r="36" spans="1:5" ht="15" customHeight="1">
      <c r="A36" s="13" t="s">
        <v>572</v>
      </c>
      <c r="B36" s="6" t="s">
        <v>394</v>
      </c>
      <c r="C36" s="166">
        <v>253898</v>
      </c>
      <c r="D36" s="166">
        <v>253898</v>
      </c>
      <c r="E36" s="166">
        <v>253898</v>
      </c>
    </row>
    <row r="37" spans="1:5" ht="15" customHeight="1">
      <c r="A37" s="13" t="s">
        <v>573</v>
      </c>
      <c r="B37" s="6" t="s">
        <v>395</v>
      </c>
      <c r="C37" s="166"/>
      <c r="D37" s="166"/>
      <c r="E37" s="166"/>
    </row>
    <row r="38" spans="1:5" ht="15" customHeight="1">
      <c r="A38" s="13" t="s">
        <v>574</v>
      </c>
      <c r="B38" s="6" t="s">
        <v>396</v>
      </c>
      <c r="C38" s="166">
        <v>442000</v>
      </c>
      <c r="D38" s="166">
        <v>596021</v>
      </c>
      <c r="E38" s="166">
        <v>596021</v>
      </c>
    </row>
    <row r="39" spans="1:5" ht="15" customHeight="1">
      <c r="A39" s="13" t="s">
        <v>397</v>
      </c>
      <c r="B39" s="6" t="s">
        <v>398</v>
      </c>
      <c r="C39" s="166">
        <v>664430</v>
      </c>
      <c r="D39" s="166">
        <v>685030</v>
      </c>
      <c r="E39" s="166">
        <v>685030</v>
      </c>
    </row>
    <row r="40" spans="1:5" ht="15" customHeight="1">
      <c r="A40" s="13" t="s">
        <v>399</v>
      </c>
      <c r="B40" s="6" t="s">
        <v>400</v>
      </c>
      <c r="C40" s="166"/>
      <c r="D40" s="166"/>
      <c r="E40" s="166"/>
    </row>
    <row r="41" spans="1:5" ht="15" customHeight="1">
      <c r="A41" s="13" t="s">
        <v>401</v>
      </c>
      <c r="B41" s="6" t="s">
        <v>402</v>
      </c>
      <c r="C41" s="166"/>
      <c r="D41" s="166"/>
      <c r="E41" s="166"/>
    </row>
    <row r="42" spans="1:5" ht="15" customHeight="1">
      <c r="A42" s="13" t="s">
        <v>575</v>
      </c>
      <c r="B42" s="6" t="s">
        <v>403</v>
      </c>
      <c r="C42" s="166">
        <v>0</v>
      </c>
      <c r="D42" s="166">
        <v>10</v>
      </c>
      <c r="E42" s="166">
        <v>10</v>
      </c>
    </row>
    <row r="43" spans="1:5" ht="15" customHeight="1">
      <c r="A43" s="13" t="s">
        <v>576</v>
      </c>
      <c r="B43" s="6" t="s">
        <v>404</v>
      </c>
      <c r="C43" s="166"/>
      <c r="D43" s="166"/>
      <c r="E43" s="166"/>
    </row>
    <row r="44" spans="1:5" ht="15" customHeight="1">
      <c r="A44" s="13" t="s">
        <v>577</v>
      </c>
      <c r="B44" s="6" t="s">
        <v>775</v>
      </c>
      <c r="C44" s="166">
        <v>0</v>
      </c>
      <c r="D44" s="166">
        <v>87</v>
      </c>
      <c r="E44" s="166">
        <v>87</v>
      </c>
    </row>
    <row r="45" spans="1:5" ht="15" customHeight="1">
      <c r="A45" s="44" t="s">
        <v>600</v>
      </c>
      <c r="B45" s="45" t="s">
        <v>405</v>
      </c>
      <c r="C45" s="166">
        <f>SUM(C35:C44)</f>
        <v>1360328</v>
      </c>
      <c r="D45" s="166">
        <f>SUM(D35:D44)</f>
        <v>1535046</v>
      </c>
      <c r="E45" s="166">
        <f>SUM(E35:E44)</f>
        <v>1535046</v>
      </c>
    </row>
    <row r="46" spans="1:5" ht="15" customHeight="1">
      <c r="A46" s="13" t="s">
        <v>414</v>
      </c>
      <c r="B46" s="6" t="s">
        <v>415</v>
      </c>
      <c r="C46" s="166"/>
      <c r="D46" s="166"/>
      <c r="E46" s="166"/>
    </row>
    <row r="47" spans="1:5" ht="15" customHeight="1">
      <c r="A47" s="5" t="s">
        <v>581</v>
      </c>
      <c r="B47" s="6" t="s">
        <v>416</v>
      </c>
      <c r="C47" s="166"/>
      <c r="D47" s="166"/>
      <c r="E47" s="166"/>
    </row>
    <row r="48" spans="1:5" ht="15" customHeight="1">
      <c r="A48" s="13" t="s">
        <v>582</v>
      </c>
      <c r="B48" s="6" t="s">
        <v>417</v>
      </c>
      <c r="C48" s="166"/>
      <c r="D48" s="166"/>
      <c r="E48" s="166"/>
    </row>
    <row r="49" spans="1:5" ht="15" customHeight="1">
      <c r="A49" s="39" t="s">
        <v>602</v>
      </c>
      <c r="B49" s="45" t="s">
        <v>418</v>
      </c>
      <c r="C49" s="166">
        <f>SUM(C46:C48)</f>
        <v>0</v>
      </c>
      <c r="D49" s="166">
        <f>SUM(D46:D48)</f>
        <v>0</v>
      </c>
      <c r="E49" s="166">
        <f>SUM(E46:E48)</f>
        <v>0</v>
      </c>
    </row>
    <row r="50" spans="1:5" ht="15" customHeight="1">
      <c r="A50" s="97" t="s">
        <v>668</v>
      </c>
      <c r="B50" s="99"/>
      <c r="C50" s="167">
        <f>SUM(C20,C34,C45,C49)</f>
        <v>30219977</v>
      </c>
      <c r="D50" s="167">
        <f>SUM(D20,D34,D45,D49)</f>
        <v>35169674</v>
      </c>
      <c r="E50" s="167">
        <f>SUM(E20,E34,E45,E49)</f>
        <v>35169674</v>
      </c>
    </row>
    <row r="51" spans="1:5" ht="15" customHeight="1">
      <c r="A51" s="5" t="s">
        <v>361</v>
      </c>
      <c r="B51" s="6" t="s">
        <v>362</v>
      </c>
      <c r="C51" s="166"/>
      <c r="D51" s="166"/>
      <c r="E51" s="166"/>
    </row>
    <row r="52" spans="1:5" ht="15" customHeight="1">
      <c r="A52" s="5" t="s">
        <v>363</v>
      </c>
      <c r="B52" s="6" t="s">
        <v>364</v>
      </c>
      <c r="C52" s="166"/>
      <c r="D52" s="166"/>
      <c r="E52" s="166"/>
    </row>
    <row r="53" spans="1:5" ht="15" customHeight="1">
      <c r="A53" s="5" t="s">
        <v>559</v>
      </c>
      <c r="B53" s="6" t="s">
        <v>365</v>
      </c>
      <c r="C53" s="166"/>
      <c r="D53" s="166"/>
      <c r="E53" s="166"/>
    </row>
    <row r="54" spans="1:5" ht="15" customHeight="1">
      <c r="A54" s="5" t="s">
        <v>560</v>
      </c>
      <c r="B54" s="6" t="s">
        <v>366</v>
      </c>
      <c r="C54" s="166"/>
      <c r="D54" s="166"/>
      <c r="E54" s="166"/>
    </row>
    <row r="55" spans="1:5" ht="15" customHeight="1">
      <c r="A55" s="5" t="s">
        <v>561</v>
      </c>
      <c r="B55" s="6" t="s">
        <v>367</v>
      </c>
      <c r="C55" s="166">
        <v>0</v>
      </c>
      <c r="D55" s="166">
        <v>79888615</v>
      </c>
      <c r="E55" s="166">
        <v>79888615</v>
      </c>
    </row>
    <row r="56" spans="1:5" ht="15" customHeight="1">
      <c r="A56" s="39" t="s">
        <v>596</v>
      </c>
      <c r="B56" s="45" t="s">
        <v>368</v>
      </c>
      <c r="C56" s="166">
        <f>SUM(C51:C55)</f>
        <v>0</v>
      </c>
      <c r="D56" s="166">
        <f>SUM(D51:D55)</f>
        <v>79888615</v>
      </c>
      <c r="E56" s="166">
        <f>SUM(E51:E55)</f>
        <v>79888615</v>
      </c>
    </row>
    <row r="57" spans="1:5" ht="15" customHeight="1">
      <c r="A57" s="13" t="s">
        <v>578</v>
      </c>
      <c r="B57" s="6" t="s">
        <v>406</v>
      </c>
      <c r="C57" s="166"/>
      <c r="D57" s="166"/>
      <c r="E57" s="166"/>
    </row>
    <row r="58" spans="1:5" ht="15" customHeight="1">
      <c r="A58" s="13" t="s">
        <v>579</v>
      </c>
      <c r="B58" s="6" t="s">
        <v>407</v>
      </c>
      <c r="C58" s="166"/>
      <c r="D58" s="166"/>
      <c r="E58" s="166"/>
    </row>
    <row r="59" spans="1:5" ht="15" customHeight="1">
      <c r="A59" s="13" t="s">
        <v>408</v>
      </c>
      <c r="B59" s="6" t="s">
        <v>409</v>
      </c>
      <c r="C59" s="166"/>
      <c r="D59" s="166"/>
      <c r="E59" s="166"/>
    </row>
    <row r="60" spans="1:5" ht="15" customHeight="1">
      <c r="A60" s="13" t="s">
        <v>580</v>
      </c>
      <c r="B60" s="6" t="s">
        <v>410</v>
      </c>
      <c r="C60" s="166"/>
      <c r="D60" s="166"/>
      <c r="E60" s="166"/>
    </row>
    <row r="61" spans="1:5" ht="15" customHeight="1">
      <c r="A61" s="13" t="s">
        <v>411</v>
      </c>
      <c r="B61" s="6" t="s">
        <v>412</v>
      </c>
      <c r="C61" s="166"/>
      <c r="D61" s="166"/>
      <c r="E61" s="166"/>
    </row>
    <row r="62" spans="1:5" ht="15" customHeight="1">
      <c r="A62" s="39" t="s">
        <v>601</v>
      </c>
      <c r="B62" s="45" t="s">
        <v>413</v>
      </c>
      <c r="C62" s="166">
        <f>SUM(C57:C61)</f>
        <v>0</v>
      </c>
      <c r="D62" s="166">
        <f>SUM(D57:D61)</f>
        <v>0</v>
      </c>
      <c r="E62" s="166">
        <f>SUM(E57:E61)</f>
        <v>0</v>
      </c>
    </row>
    <row r="63" spans="1:5" ht="15" customHeight="1">
      <c r="A63" s="13" t="s">
        <v>419</v>
      </c>
      <c r="B63" s="6" t="s">
        <v>420</v>
      </c>
      <c r="C63" s="166"/>
      <c r="D63" s="166"/>
      <c r="E63" s="166"/>
    </row>
    <row r="64" spans="1:5" ht="15" customHeight="1">
      <c r="A64" s="5" t="s">
        <v>583</v>
      </c>
      <c r="B64" s="6" t="s">
        <v>776</v>
      </c>
      <c r="C64" s="166">
        <v>300000</v>
      </c>
      <c r="D64" s="166">
        <v>170110</v>
      </c>
      <c r="E64" s="166">
        <v>170110</v>
      </c>
    </row>
    <row r="65" spans="1:5" ht="15" customHeight="1">
      <c r="A65" s="13" t="s">
        <v>584</v>
      </c>
      <c r="B65" s="6" t="s">
        <v>777</v>
      </c>
      <c r="C65" s="166"/>
      <c r="D65" s="166"/>
      <c r="E65" s="166"/>
    </row>
    <row r="66" spans="1:5" ht="15" customHeight="1">
      <c r="A66" s="39" t="s">
        <v>604</v>
      </c>
      <c r="B66" s="45" t="s">
        <v>423</v>
      </c>
      <c r="C66" s="166">
        <f>SUM(C63:C65)</f>
        <v>300000</v>
      </c>
      <c r="D66" s="166">
        <f>SUM(D63:D65)</f>
        <v>170110</v>
      </c>
      <c r="E66" s="166">
        <f>SUM(E63:E65)</f>
        <v>170110</v>
      </c>
    </row>
    <row r="67" spans="1:5" ht="15" customHeight="1">
      <c r="A67" s="97" t="s">
        <v>667</v>
      </c>
      <c r="B67" s="99"/>
      <c r="C67" s="167">
        <f>SUM(C66,C62,C56)</f>
        <v>300000</v>
      </c>
      <c r="D67" s="167">
        <f>SUM(D66,D62,D56)</f>
        <v>80058725</v>
      </c>
      <c r="E67" s="167">
        <f>SUM(E66,E62,E56)</f>
        <v>80058725</v>
      </c>
    </row>
    <row r="68" spans="1:5" ht="15.75">
      <c r="A68" s="105" t="s">
        <v>603</v>
      </c>
      <c r="B68" s="100" t="s">
        <v>424</v>
      </c>
      <c r="C68" s="168">
        <f>SUM(C67,C50)</f>
        <v>30519977</v>
      </c>
      <c r="D68" s="168">
        <f>SUM(D67,D50)</f>
        <v>115228399</v>
      </c>
      <c r="E68" s="168">
        <f>SUM(E67,E50)</f>
        <v>115228399</v>
      </c>
    </row>
    <row r="69" spans="1:5" ht="15.75">
      <c r="A69" s="107" t="s">
        <v>718</v>
      </c>
      <c r="B69" s="108"/>
      <c r="C69" s="169">
        <f>C50-'3.melléklet'!C75</f>
        <v>-4039604</v>
      </c>
      <c r="D69" s="169">
        <f>D50-'3.melléklet'!D75</f>
        <v>-82358969</v>
      </c>
      <c r="E69" s="169">
        <f>E50-'3.melléklet'!E75</f>
        <v>3932439</v>
      </c>
    </row>
    <row r="70" spans="1:5" ht="15.75">
      <c r="A70" s="107" t="s">
        <v>719</v>
      </c>
      <c r="B70" s="108"/>
      <c r="C70" s="169">
        <f>C67-'3.melléklet'!C98</f>
        <v>-1200000</v>
      </c>
      <c r="D70" s="169">
        <f>D67-'3.melléklet'!D98</f>
        <v>76574082</v>
      </c>
      <c r="E70" s="169">
        <f>E67-'3.melléklet'!E98</f>
        <v>76574082</v>
      </c>
    </row>
    <row r="71" spans="1:5">
      <c r="A71" s="37" t="s">
        <v>585</v>
      </c>
      <c r="B71" s="5" t="s">
        <v>425</v>
      </c>
      <c r="C71" s="166"/>
      <c r="D71" s="166"/>
      <c r="E71" s="166"/>
    </row>
    <row r="72" spans="1:5">
      <c r="A72" s="13" t="s">
        <v>426</v>
      </c>
      <c r="B72" s="5" t="s">
        <v>427</v>
      </c>
      <c r="C72" s="166"/>
      <c r="D72" s="166"/>
      <c r="E72" s="166"/>
    </row>
    <row r="73" spans="1:5">
      <c r="A73" s="37" t="s">
        <v>586</v>
      </c>
      <c r="B73" s="5" t="s">
        <v>428</v>
      </c>
      <c r="C73" s="166"/>
      <c r="D73" s="166"/>
      <c r="E73" s="166"/>
    </row>
    <row r="74" spans="1:5">
      <c r="A74" s="15" t="s">
        <v>605</v>
      </c>
      <c r="B74" s="7" t="s">
        <v>429</v>
      </c>
      <c r="C74" s="166">
        <f>SUM(C71:C73)</f>
        <v>0</v>
      </c>
      <c r="D74" s="166">
        <f>SUM(D71:D73)</f>
        <v>0</v>
      </c>
      <c r="E74" s="166">
        <f>SUM(E71:E73)</f>
        <v>0</v>
      </c>
    </row>
    <row r="75" spans="1:5">
      <c r="A75" s="13" t="s">
        <v>587</v>
      </c>
      <c r="B75" s="5" t="s">
        <v>430</v>
      </c>
      <c r="C75" s="166"/>
      <c r="D75" s="166"/>
      <c r="E75" s="166"/>
    </row>
    <row r="76" spans="1:5">
      <c r="A76" s="37" t="s">
        <v>431</v>
      </c>
      <c r="B76" s="5" t="s">
        <v>432</v>
      </c>
      <c r="C76" s="166"/>
      <c r="D76" s="166"/>
      <c r="E76" s="166"/>
    </row>
    <row r="77" spans="1:5">
      <c r="A77" s="13" t="s">
        <v>588</v>
      </c>
      <c r="B77" s="5" t="s">
        <v>433</v>
      </c>
      <c r="C77" s="166"/>
      <c r="D77" s="166"/>
      <c r="E77" s="166"/>
    </row>
    <row r="78" spans="1:5">
      <c r="A78" s="37" t="s">
        <v>434</v>
      </c>
      <c r="B78" s="5" t="s">
        <v>435</v>
      </c>
      <c r="C78" s="166"/>
      <c r="D78" s="166"/>
      <c r="E78" s="166"/>
    </row>
    <row r="79" spans="1:5">
      <c r="A79" s="14" t="s">
        <v>606</v>
      </c>
      <c r="B79" s="7" t="s">
        <v>436</v>
      </c>
      <c r="C79" s="166">
        <f>SUM(C75:C78)</f>
        <v>0</v>
      </c>
      <c r="D79" s="166">
        <f>SUM(D75:D78)</f>
        <v>0</v>
      </c>
      <c r="E79" s="166">
        <f>SUM(E75:E78)</f>
        <v>0</v>
      </c>
    </row>
    <row r="80" spans="1:5">
      <c r="A80" s="5" t="s">
        <v>716</v>
      </c>
      <c r="B80" s="5" t="s">
        <v>437</v>
      </c>
      <c r="C80" s="166">
        <v>6041567</v>
      </c>
      <c r="D80" s="166">
        <v>6586850</v>
      </c>
      <c r="E80" s="166">
        <v>6586850</v>
      </c>
    </row>
    <row r="81" spans="1:5">
      <c r="A81" s="5" t="s">
        <v>717</v>
      </c>
      <c r="B81" s="5" t="s">
        <v>437</v>
      </c>
      <c r="C81" s="166"/>
      <c r="D81" s="166"/>
      <c r="E81" s="166"/>
    </row>
    <row r="82" spans="1:5">
      <c r="A82" s="5" t="s">
        <v>714</v>
      </c>
      <c r="B82" s="5" t="s">
        <v>438</v>
      </c>
      <c r="C82" s="166"/>
      <c r="D82" s="166"/>
      <c r="E82" s="166"/>
    </row>
    <row r="83" spans="1:5">
      <c r="A83" s="5" t="s">
        <v>715</v>
      </c>
      <c r="B83" s="5" t="s">
        <v>438</v>
      </c>
      <c r="C83" s="166"/>
      <c r="D83" s="166"/>
      <c r="E83" s="166"/>
    </row>
    <row r="84" spans="1:5">
      <c r="A84" s="7" t="s">
        <v>607</v>
      </c>
      <c r="B84" s="7" t="s">
        <v>439</v>
      </c>
      <c r="C84" s="166">
        <f>SUM(C80:C83)</f>
        <v>6041567</v>
      </c>
      <c r="D84" s="166">
        <f>SUM(D80:D83)</f>
        <v>6586850</v>
      </c>
      <c r="E84" s="166">
        <f>SUM(E80:E83)</f>
        <v>6586850</v>
      </c>
    </row>
    <row r="85" spans="1:5">
      <c r="A85" s="37" t="s">
        <v>440</v>
      </c>
      <c r="B85" s="5" t="s">
        <v>441</v>
      </c>
      <c r="C85" s="166">
        <v>0</v>
      </c>
      <c r="D85" s="166">
        <v>0</v>
      </c>
      <c r="E85" s="166">
        <v>864495</v>
      </c>
    </row>
    <row r="86" spans="1:5">
      <c r="A86" s="37" t="s">
        <v>442</v>
      </c>
      <c r="B86" s="5" t="s">
        <v>443</v>
      </c>
      <c r="C86" s="166"/>
      <c r="D86" s="166"/>
      <c r="E86" s="166"/>
    </row>
    <row r="87" spans="1:5">
      <c r="A87" s="37" t="s">
        <v>444</v>
      </c>
      <c r="B87" s="5" t="s">
        <v>445</v>
      </c>
      <c r="C87" s="166"/>
      <c r="D87" s="166"/>
      <c r="E87" s="166"/>
    </row>
    <row r="88" spans="1:5">
      <c r="A88" s="37" t="s">
        <v>446</v>
      </c>
      <c r="B88" s="5" t="s">
        <v>447</v>
      </c>
      <c r="C88" s="166"/>
      <c r="D88" s="166"/>
      <c r="E88" s="166"/>
    </row>
    <row r="89" spans="1:5">
      <c r="A89" s="13" t="s">
        <v>589</v>
      </c>
      <c r="B89" s="5" t="s">
        <v>448</v>
      </c>
      <c r="C89" s="166"/>
      <c r="D89" s="166"/>
      <c r="E89" s="166"/>
    </row>
    <row r="90" spans="1:5">
      <c r="A90" s="15" t="s">
        <v>608</v>
      </c>
      <c r="B90" s="7" t="s">
        <v>450</v>
      </c>
      <c r="C90" s="166">
        <f>SUM(C84,C79,C74,C85:C89)</f>
        <v>6041567</v>
      </c>
      <c r="D90" s="166">
        <f>SUM(D84,D79,D74,D85:D89)</f>
        <v>6586850</v>
      </c>
      <c r="E90" s="166">
        <f>SUM(E84,E79,E74,E85:E89)</f>
        <v>7451345</v>
      </c>
    </row>
    <row r="91" spans="1:5">
      <c r="A91" s="13" t="s">
        <v>451</v>
      </c>
      <c r="B91" s="5" t="s">
        <v>452</v>
      </c>
      <c r="C91" s="166"/>
      <c r="D91" s="166"/>
      <c r="E91" s="166"/>
    </row>
    <row r="92" spans="1:5">
      <c r="A92" s="13" t="s">
        <v>453</v>
      </c>
      <c r="B92" s="5" t="s">
        <v>454</v>
      </c>
      <c r="C92" s="166"/>
      <c r="D92" s="166"/>
      <c r="E92" s="166"/>
    </row>
    <row r="93" spans="1:5">
      <c r="A93" s="37" t="s">
        <v>455</v>
      </c>
      <c r="B93" s="5" t="s">
        <v>456</v>
      </c>
      <c r="C93" s="166"/>
      <c r="D93" s="166"/>
      <c r="E93" s="166"/>
    </row>
    <row r="94" spans="1:5">
      <c r="A94" s="37" t="s">
        <v>590</v>
      </c>
      <c r="B94" s="5" t="s">
        <v>457</v>
      </c>
      <c r="C94" s="166"/>
      <c r="D94" s="166"/>
      <c r="E94" s="166"/>
    </row>
    <row r="95" spans="1:5">
      <c r="A95" s="14" t="s">
        <v>609</v>
      </c>
      <c r="B95" s="7" t="s">
        <v>458</v>
      </c>
      <c r="C95" s="166">
        <f>SUM(C91:C94)</f>
        <v>0</v>
      </c>
      <c r="D95" s="166">
        <f>SUM(D91:D94)</f>
        <v>0</v>
      </c>
      <c r="E95" s="166">
        <f>SUM(E91:E94)</f>
        <v>0</v>
      </c>
    </row>
    <row r="96" spans="1:5">
      <c r="A96" s="15" t="s">
        <v>459</v>
      </c>
      <c r="B96" s="7" t="s">
        <v>460</v>
      </c>
      <c r="C96" s="166"/>
      <c r="D96" s="166"/>
      <c r="E96" s="166"/>
    </row>
    <row r="97" spans="1:5" ht="15.75">
      <c r="A97" s="103" t="s">
        <v>610</v>
      </c>
      <c r="B97" s="104" t="s">
        <v>461</v>
      </c>
      <c r="C97" s="168">
        <f>SUM(C95,C90,C96)</f>
        <v>6041567</v>
      </c>
      <c r="D97" s="168">
        <f>SUM(D95,D90,D96)</f>
        <v>6586850</v>
      </c>
      <c r="E97" s="168">
        <f>SUM(E95,E90,E96)</f>
        <v>7451345</v>
      </c>
    </row>
    <row r="98" spans="1:5" ht="15.75">
      <c r="A98" s="110" t="s">
        <v>592</v>
      </c>
      <c r="B98" s="115"/>
      <c r="C98" s="170">
        <f>SUM(C97,C68)</f>
        <v>36561544</v>
      </c>
      <c r="D98" s="170">
        <f>SUM(D97,D68)</f>
        <v>121815249</v>
      </c>
      <c r="E98" s="170">
        <f>SUM(E97,E68)</f>
        <v>122679744</v>
      </c>
    </row>
  </sheetData>
  <mergeCells count="6">
    <mergeCell ref="A5:A6"/>
    <mergeCell ref="B5:B6"/>
    <mergeCell ref="C5:E5"/>
    <mergeCell ref="A1:E1"/>
    <mergeCell ref="A2:E2"/>
    <mergeCell ref="C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75" orientation="portrait" horizontalDpi="300" verticalDpi="300" r:id="rId1"/>
  <headerFooter>
    <oddHeader xml:space="preserve">&amp;C6/2021.(V.25.) önkormányzati rendelete 5. melléklete 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D37"/>
  <sheetViews>
    <sheetView view="pageLayout" zoomScaleNormal="100" workbookViewId="0">
      <selection activeCell="B4" sqref="B4:D4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 ht="25.5" customHeight="1">
      <c r="A1" s="243" t="s">
        <v>1106</v>
      </c>
      <c r="B1" s="263"/>
      <c r="C1" s="263"/>
      <c r="D1" s="263"/>
    </row>
    <row r="2" spans="1:4" ht="23.25" customHeight="1">
      <c r="A2" s="241" t="s">
        <v>666</v>
      </c>
      <c r="B2" s="267"/>
      <c r="C2" s="267"/>
      <c r="D2" s="267"/>
    </row>
    <row r="3" spans="1:4">
      <c r="A3" s="1"/>
    </row>
    <row r="4" spans="1:4">
      <c r="A4" s="1"/>
      <c r="B4" s="268"/>
      <c r="C4" s="268"/>
      <c r="D4" s="268"/>
    </row>
    <row r="5" spans="1:4" ht="51" customHeight="1">
      <c r="A5" s="52" t="s">
        <v>665</v>
      </c>
      <c r="B5" s="53" t="s">
        <v>712</v>
      </c>
      <c r="C5" s="53" t="s">
        <v>713</v>
      </c>
      <c r="D5" s="64" t="s">
        <v>753</v>
      </c>
    </row>
    <row r="6" spans="1:4" ht="15" customHeight="1">
      <c r="A6" s="53" t="s">
        <v>639</v>
      </c>
      <c r="B6" s="54"/>
      <c r="C6" s="54"/>
      <c r="D6" s="232"/>
    </row>
    <row r="7" spans="1:4" ht="15" customHeight="1">
      <c r="A7" s="53" t="s">
        <v>640</v>
      </c>
      <c r="B7" s="54"/>
      <c r="C7" s="54"/>
      <c r="D7" s="232"/>
    </row>
    <row r="8" spans="1:4" ht="15" customHeight="1">
      <c r="A8" s="53" t="s">
        <v>641</v>
      </c>
      <c r="B8" s="54"/>
      <c r="C8" s="54"/>
      <c r="D8" s="232"/>
    </row>
    <row r="9" spans="1:4" ht="15" customHeight="1">
      <c r="A9" s="53" t="s">
        <v>642</v>
      </c>
      <c r="B9" s="54"/>
      <c r="C9" s="54"/>
      <c r="D9" s="232"/>
    </row>
    <row r="10" spans="1:4" ht="15" customHeight="1">
      <c r="A10" s="52" t="s">
        <v>660</v>
      </c>
      <c r="B10" s="54"/>
      <c r="C10" s="54"/>
      <c r="D10" s="232"/>
    </row>
    <row r="11" spans="1:4" ht="15" customHeight="1">
      <c r="A11" s="53" t="s">
        <v>643</v>
      </c>
      <c r="B11" s="54"/>
      <c r="C11" s="54"/>
      <c r="D11" s="232"/>
    </row>
    <row r="12" spans="1:4" ht="15" customHeight="1">
      <c r="A12" s="53" t="s">
        <v>644</v>
      </c>
      <c r="B12" s="54"/>
      <c r="C12" s="54"/>
      <c r="D12" s="232"/>
    </row>
    <row r="13" spans="1:4" ht="15" customHeight="1">
      <c r="A13" s="53" t="s">
        <v>645</v>
      </c>
      <c r="B13" s="54"/>
      <c r="C13" s="54"/>
      <c r="D13" s="232"/>
    </row>
    <row r="14" spans="1:4" ht="15" customHeight="1">
      <c r="A14" s="53" t="s">
        <v>646</v>
      </c>
      <c r="B14" s="54">
        <v>1</v>
      </c>
      <c r="C14" s="54"/>
      <c r="D14" s="234">
        <v>1</v>
      </c>
    </row>
    <row r="15" spans="1:4" ht="15" customHeight="1">
      <c r="A15" s="53" t="s">
        <v>647</v>
      </c>
      <c r="B15" s="54"/>
      <c r="C15" s="54"/>
      <c r="D15" s="234"/>
    </row>
    <row r="16" spans="1:4" ht="15" customHeight="1">
      <c r="A16" s="53" t="s">
        <v>648</v>
      </c>
      <c r="B16" s="54"/>
      <c r="C16" s="54"/>
      <c r="D16" s="234"/>
    </row>
    <row r="17" spans="1:4" ht="15" customHeight="1">
      <c r="A17" s="53" t="s">
        <v>649</v>
      </c>
      <c r="B17" s="54"/>
      <c r="C17" s="54"/>
      <c r="D17" s="234"/>
    </row>
    <row r="18" spans="1:4" s="183" customFormat="1" ht="15" customHeight="1">
      <c r="A18" s="53" t="s">
        <v>785</v>
      </c>
      <c r="B18" s="54"/>
      <c r="C18" s="54"/>
      <c r="D18" s="234"/>
    </row>
    <row r="19" spans="1:4" s="183" customFormat="1" ht="15" customHeight="1">
      <c r="A19" s="53" t="s">
        <v>786</v>
      </c>
      <c r="B19" s="54"/>
      <c r="C19" s="54"/>
      <c r="D19" s="234"/>
    </row>
    <row r="20" spans="1:4" s="183" customFormat="1" ht="15" customHeight="1">
      <c r="A20" s="53" t="s">
        <v>787</v>
      </c>
      <c r="B20" s="54"/>
      <c r="C20" s="54"/>
      <c r="D20" s="234"/>
    </row>
    <row r="21" spans="1:4" ht="15" customHeight="1">
      <c r="A21" s="52" t="s">
        <v>661</v>
      </c>
      <c r="B21" s="54">
        <v>1</v>
      </c>
      <c r="C21" s="54"/>
      <c r="D21" s="234">
        <v>1</v>
      </c>
    </row>
    <row r="22" spans="1:4" ht="15" customHeight="1">
      <c r="A22" s="53" t="s">
        <v>650</v>
      </c>
      <c r="B22" s="54"/>
      <c r="C22" s="54"/>
      <c r="D22" s="234"/>
    </row>
    <row r="23" spans="1:4" ht="15" customHeight="1">
      <c r="A23" s="53" t="s">
        <v>651</v>
      </c>
      <c r="B23" s="54"/>
      <c r="C23" s="54"/>
      <c r="D23" s="234"/>
    </row>
    <row r="24" spans="1:4" ht="15" customHeight="1">
      <c r="A24" s="53" t="s">
        <v>652</v>
      </c>
      <c r="B24" s="54">
        <v>7</v>
      </c>
      <c r="C24" s="54"/>
      <c r="D24" s="234">
        <v>7</v>
      </c>
    </row>
    <row r="25" spans="1:4" ht="15" customHeight="1">
      <c r="A25" s="52" t="s">
        <v>662</v>
      </c>
      <c r="B25" s="54">
        <v>7</v>
      </c>
      <c r="C25" s="54"/>
      <c r="D25" s="234">
        <v>7</v>
      </c>
    </row>
    <row r="26" spans="1:4" ht="15" customHeight="1">
      <c r="A26" s="53" t="s">
        <v>653</v>
      </c>
      <c r="B26" s="54">
        <v>1</v>
      </c>
      <c r="C26" s="54"/>
      <c r="D26" s="234">
        <v>1</v>
      </c>
    </row>
    <row r="27" spans="1:4" ht="15" customHeight="1">
      <c r="A27" s="53" t="s">
        <v>654</v>
      </c>
      <c r="B27" s="54"/>
      <c r="C27" s="54"/>
      <c r="D27" s="234"/>
    </row>
    <row r="28" spans="1:4" ht="15" customHeight="1">
      <c r="A28" s="53" t="s">
        <v>655</v>
      </c>
      <c r="B28" s="54"/>
      <c r="C28" s="54"/>
      <c r="D28" s="234"/>
    </row>
    <row r="29" spans="1:4" ht="15" customHeight="1">
      <c r="A29" s="52" t="s">
        <v>663</v>
      </c>
      <c r="B29" s="54">
        <v>1</v>
      </c>
      <c r="C29" s="54"/>
      <c r="D29" s="234">
        <v>1</v>
      </c>
    </row>
    <row r="30" spans="1:4" ht="37.5" customHeight="1">
      <c r="A30" s="52" t="s">
        <v>664</v>
      </c>
      <c r="B30" s="233">
        <v>9</v>
      </c>
      <c r="C30" s="180"/>
      <c r="D30" s="235">
        <v>9</v>
      </c>
    </row>
    <row r="31" spans="1:4" ht="15" customHeight="1">
      <c r="A31" s="53" t="s">
        <v>656</v>
      </c>
      <c r="B31" s="54"/>
      <c r="C31" s="54"/>
      <c r="D31" s="234"/>
    </row>
    <row r="32" spans="1:4" ht="15" customHeight="1">
      <c r="A32" s="53" t="s">
        <v>657</v>
      </c>
      <c r="B32" s="54"/>
      <c r="C32" s="54"/>
      <c r="D32" s="234"/>
    </row>
    <row r="33" spans="1:4" ht="15" customHeight="1">
      <c r="A33" s="53" t="s">
        <v>658</v>
      </c>
      <c r="B33" s="54"/>
      <c r="C33" s="54"/>
      <c r="D33" s="234"/>
    </row>
    <row r="34" spans="1:4" ht="15" customHeight="1">
      <c r="A34" s="53" t="s">
        <v>659</v>
      </c>
      <c r="B34" s="54"/>
      <c r="C34" s="54"/>
      <c r="D34" s="234"/>
    </row>
    <row r="35" spans="1:4" ht="36" customHeight="1">
      <c r="A35" s="52" t="s">
        <v>19</v>
      </c>
      <c r="B35" s="54"/>
      <c r="C35" s="54"/>
      <c r="D35" s="235"/>
    </row>
    <row r="36" spans="1:4">
      <c r="A36" s="264"/>
      <c r="B36" s="265"/>
      <c r="C36" s="265"/>
      <c r="D36" s="148"/>
    </row>
    <row r="37" spans="1:4">
      <c r="A37" s="266"/>
      <c r="B37" s="265"/>
      <c r="C37" s="265"/>
    </row>
  </sheetData>
  <mergeCells count="5">
    <mergeCell ref="A36:C36"/>
    <mergeCell ref="A37:C37"/>
    <mergeCell ref="A1:D1"/>
    <mergeCell ref="A2:D2"/>
    <mergeCell ref="B4:D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  <headerFooter>
    <oddHeader xml:space="preserve">&amp;C6/2021.(V.25.) önkormányzati rendelete 6. melléklete 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K49"/>
  <sheetViews>
    <sheetView view="pageLayout" zoomScaleNormal="100" workbookViewId="0">
      <selection activeCell="G3" sqref="G3:K3"/>
    </sheetView>
  </sheetViews>
  <sheetFormatPr defaultRowHeight="1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  <col min="6" max="6" width="11.42578125" customWidth="1"/>
    <col min="7" max="7" width="12.85546875" customWidth="1"/>
    <col min="8" max="8" width="11.42578125" customWidth="1"/>
    <col min="9" max="9" width="11.5703125" customWidth="1"/>
    <col min="10" max="10" width="12.5703125" customWidth="1"/>
    <col min="11" max="11" width="13.28515625" customWidth="1"/>
  </cols>
  <sheetData>
    <row r="1" spans="1:11" ht="21.75" customHeight="1">
      <c r="A1" s="243" t="s">
        <v>1106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26.25" customHeight="1">
      <c r="A2" s="253" t="s">
        <v>788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>
      <c r="G3" s="262"/>
      <c r="H3" s="262"/>
      <c r="I3" s="262"/>
      <c r="J3" s="262"/>
      <c r="K3" s="262"/>
    </row>
    <row r="4" spans="1:11">
      <c r="A4" s="245" t="s">
        <v>724</v>
      </c>
      <c r="B4" s="247" t="s">
        <v>163</v>
      </c>
      <c r="C4" s="269" t="s">
        <v>751</v>
      </c>
      <c r="D4" s="270"/>
      <c r="E4" s="271"/>
      <c r="F4" s="269" t="s">
        <v>752</v>
      </c>
      <c r="G4" s="270"/>
      <c r="H4" s="271"/>
      <c r="I4" s="269" t="s">
        <v>753</v>
      </c>
      <c r="J4" s="272"/>
      <c r="K4" s="251"/>
    </row>
    <row r="5" spans="1:11" ht="23.25" customHeight="1">
      <c r="A5" s="273"/>
      <c r="B5" s="273"/>
      <c r="C5" s="3" t="s">
        <v>767</v>
      </c>
      <c r="D5" s="3" t="s">
        <v>17</v>
      </c>
      <c r="E5" s="81" t="s">
        <v>18</v>
      </c>
      <c r="F5" s="3" t="s">
        <v>767</v>
      </c>
      <c r="G5" s="3" t="s">
        <v>17</v>
      </c>
      <c r="H5" s="81" t="s">
        <v>18</v>
      </c>
      <c r="I5" s="3" t="s">
        <v>767</v>
      </c>
      <c r="J5" s="3" t="s">
        <v>17</v>
      </c>
      <c r="K5" s="81" t="s">
        <v>18</v>
      </c>
    </row>
    <row r="6" spans="1:11" ht="16.5" customHeight="1">
      <c r="A6" s="29"/>
      <c r="B6" s="29"/>
      <c r="C6" s="166"/>
      <c r="D6" s="166"/>
      <c r="E6" s="166"/>
      <c r="F6" s="166"/>
      <c r="G6" s="166"/>
      <c r="H6" s="166"/>
      <c r="I6" s="166"/>
      <c r="J6" s="166"/>
      <c r="K6" s="166"/>
    </row>
    <row r="7" spans="1:11">
      <c r="A7" s="29"/>
      <c r="B7" s="29"/>
      <c r="C7" s="166"/>
      <c r="D7" s="166"/>
      <c r="E7" s="166"/>
      <c r="F7" s="166"/>
      <c r="G7" s="166"/>
      <c r="H7" s="166"/>
      <c r="I7" s="166"/>
      <c r="J7" s="166"/>
      <c r="K7" s="166"/>
    </row>
    <row r="8" spans="1:11">
      <c r="A8" s="29"/>
      <c r="B8" s="29"/>
      <c r="C8" s="166"/>
      <c r="D8" s="166"/>
      <c r="E8" s="166"/>
      <c r="F8" s="166"/>
      <c r="G8" s="166"/>
      <c r="H8" s="166"/>
      <c r="I8" s="166"/>
      <c r="J8" s="166"/>
      <c r="K8" s="166"/>
    </row>
    <row r="9" spans="1:11">
      <c r="A9" s="13" t="s">
        <v>264</v>
      </c>
      <c r="B9" s="6" t="s">
        <v>265</v>
      </c>
      <c r="C9" s="166">
        <v>0</v>
      </c>
      <c r="D9" s="166">
        <v>0</v>
      </c>
      <c r="E9" s="166">
        <v>0</v>
      </c>
      <c r="F9" s="166"/>
      <c r="G9" s="166"/>
      <c r="H9" s="166"/>
      <c r="I9" s="166">
        <v>0</v>
      </c>
      <c r="J9" s="166">
        <v>0</v>
      </c>
      <c r="K9" s="166">
        <v>0</v>
      </c>
    </row>
    <row r="10" spans="1:11">
      <c r="A10" s="13"/>
      <c r="B10" s="6"/>
      <c r="C10" s="166"/>
      <c r="D10" s="166"/>
      <c r="E10" s="166"/>
      <c r="F10" s="166"/>
      <c r="G10" s="166"/>
      <c r="H10" s="166"/>
      <c r="I10" s="166"/>
      <c r="J10" s="166"/>
      <c r="K10" s="166"/>
    </row>
    <row r="11" spans="1:11">
      <c r="A11" s="13"/>
      <c r="B11" s="6"/>
      <c r="C11" s="166"/>
      <c r="D11" s="166"/>
      <c r="E11" s="166"/>
      <c r="F11" s="166"/>
      <c r="G11" s="166"/>
      <c r="H11" s="166"/>
      <c r="I11" s="166"/>
      <c r="J11" s="166"/>
      <c r="K11" s="166"/>
    </row>
    <row r="12" spans="1:11">
      <c r="A12" s="13"/>
      <c r="B12" s="6"/>
      <c r="C12" s="166"/>
      <c r="D12" s="166"/>
      <c r="E12" s="166"/>
      <c r="F12" s="166"/>
      <c r="G12" s="166"/>
      <c r="H12" s="166"/>
      <c r="I12" s="166"/>
      <c r="J12" s="166"/>
      <c r="K12" s="166"/>
    </row>
    <row r="13" spans="1:11">
      <c r="A13" s="13"/>
      <c r="B13" s="6"/>
      <c r="C13" s="166"/>
      <c r="D13" s="166"/>
      <c r="E13" s="166"/>
      <c r="F13" s="166"/>
      <c r="G13" s="166"/>
      <c r="H13" s="166"/>
      <c r="I13" s="166"/>
      <c r="J13" s="166"/>
      <c r="K13" s="166"/>
    </row>
    <row r="14" spans="1:11">
      <c r="A14" s="13" t="s">
        <v>503</v>
      </c>
      <c r="B14" s="6" t="s">
        <v>266</v>
      </c>
      <c r="C14" s="166">
        <v>0</v>
      </c>
      <c r="D14" s="166">
        <v>0</v>
      </c>
      <c r="E14" s="166">
        <v>0</v>
      </c>
      <c r="F14" s="166"/>
      <c r="G14" s="166"/>
      <c r="H14" s="166"/>
      <c r="I14" s="166">
        <v>0</v>
      </c>
      <c r="J14" s="166">
        <v>0</v>
      </c>
      <c r="K14" s="166">
        <v>0</v>
      </c>
    </row>
    <row r="15" spans="1:11">
      <c r="A15" s="13"/>
      <c r="B15" s="6"/>
      <c r="C15" s="166"/>
      <c r="D15" s="166"/>
      <c r="E15" s="166"/>
      <c r="F15" s="166"/>
      <c r="G15" s="166"/>
      <c r="H15" s="166"/>
      <c r="I15" s="166"/>
      <c r="J15" s="166"/>
      <c r="K15" s="166"/>
    </row>
    <row r="16" spans="1:11">
      <c r="A16" s="13"/>
      <c r="B16" s="6"/>
      <c r="C16" s="166"/>
      <c r="D16" s="166"/>
      <c r="E16" s="166"/>
      <c r="F16" s="166"/>
      <c r="G16" s="166"/>
      <c r="H16" s="166"/>
      <c r="I16" s="166"/>
      <c r="J16" s="166"/>
      <c r="K16" s="166"/>
    </row>
    <row r="17" spans="1:11">
      <c r="A17" s="13"/>
      <c r="B17" s="6"/>
      <c r="C17" s="166"/>
      <c r="D17" s="166"/>
      <c r="E17" s="166"/>
      <c r="F17" s="166"/>
      <c r="G17" s="166"/>
      <c r="H17" s="166"/>
      <c r="I17" s="166"/>
      <c r="J17" s="166"/>
      <c r="K17" s="166"/>
    </row>
    <row r="18" spans="1:11">
      <c r="A18" s="13"/>
      <c r="B18" s="6"/>
      <c r="C18" s="166"/>
      <c r="D18" s="166"/>
      <c r="E18" s="166"/>
      <c r="F18" s="166"/>
      <c r="G18" s="166"/>
      <c r="H18" s="166"/>
      <c r="I18" s="166"/>
      <c r="J18" s="166"/>
      <c r="K18" s="166"/>
    </row>
    <row r="19" spans="1:11">
      <c r="A19" s="5" t="s">
        <v>267</v>
      </c>
      <c r="B19" s="6" t="s">
        <v>268</v>
      </c>
      <c r="C19" s="166">
        <v>0</v>
      </c>
      <c r="D19" s="166">
        <v>156693</v>
      </c>
      <c r="E19" s="166">
        <v>156693</v>
      </c>
      <c r="F19" s="166"/>
      <c r="G19" s="166"/>
      <c r="H19" s="166"/>
      <c r="I19" s="166">
        <v>0</v>
      </c>
      <c r="J19" s="166">
        <v>156693</v>
      </c>
      <c r="K19" s="166">
        <v>156693</v>
      </c>
    </row>
    <row r="20" spans="1:11">
      <c r="A20" s="5"/>
      <c r="B20" s="6"/>
      <c r="C20" s="166"/>
      <c r="D20" s="166"/>
      <c r="E20" s="166"/>
      <c r="F20" s="166"/>
      <c r="G20" s="166"/>
      <c r="H20" s="166"/>
      <c r="I20" s="166"/>
      <c r="J20" s="166"/>
      <c r="K20" s="166"/>
    </row>
    <row r="21" spans="1:11">
      <c r="A21" s="5"/>
      <c r="B21" s="6"/>
      <c r="C21" s="166"/>
      <c r="D21" s="166"/>
      <c r="E21" s="166"/>
      <c r="F21" s="166"/>
      <c r="G21" s="166"/>
      <c r="H21" s="166"/>
      <c r="I21" s="166"/>
      <c r="J21" s="166"/>
      <c r="K21" s="166"/>
    </row>
    <row r="22" spans="1:11">
      <c r="A22" s="13" t="s">
        <v>269</v>
      </c>
      <c r="B22" s="6" t="s">
        <v>270</v>
      </c>
      <c r="C22" s="166">
        <v>0</v>
      </c>
      <c r="D22" s="166">
        <v>2122640</v>
      </c>
      <c r="E22" s="166">
        <v>2122640</v>
      </c>
      <c r="F22" s="166"/>
      <c r="G22" s="166"/>
      <c r="H22" s="166"/>
      <c r="I22" s="166">
        <v>0</v>
      </c>
      <c r="J22" s="166">
        <v>2122640</v>
      </c>
      <c r="K22" s="166">
        <v>2122640</v>
      </c>
    </row>
    <row r="23" spans="1:11">
      <c r="A23" s="13"/>
      <c r="B23" s="6"/>
      <c r="C23" s="166"/>
      <c r="D23" s="166"/>
      <c r="E23" s="166"/>
      <c r="F23" s="166"/>
      <c r="G23" s="166"/>
      <c r="H23" s="166"/>
      <c r="I23" s="166"/>
      <c r="J23" s="166"/>
      <c r="K23" s="166"/>
    </row>
    <row r="24" spans="1:11">
      <c r="A24" s="13"/>
      <c r="B24" s="6"/>
      <c r="C24" s="166"/>
      <c r="D24" s="166"/>
      <c r="E24" s="166"/>
      <c r="F24" s="166"/>
      <c r="G24" s="166"/>
      <c r="H24" s="166"/>
      <c r="I24" s="166"/>
      <c r="J24" s="166"/>
      <c r="K24" s="166"/>
    </row>
    <row r="25" spans="1:11">
      <c r="A25" s="13" t="s">
        <v>271</v>
      </c>
      <c r="B25" s="6" t="s">
        <v>272</v>
      </c>
      <c r="C25" s="166">
        <v>0</v>
      </c>
      <c r="D25" s="166">
        <v>0</v>
      </c>
      <c r="E25" s="166">
        <v>0</v>
      </c>
      <c r="F25" s="166"/>
      <c r="G25" s="166"/>
      <c r="H25" s="166"/>
      <c r="I25" s="166">
        <v>0</v>
      </c>
      <c r="J25" s="166">
        <v>0</v>
      </c>
      <c r="K25" s="166">
        <v>0</v>
      </c>
    </row>
    <row r="26" spans="1:11">
      <c r="A26" s="13"/>
      <c r="B26" s="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3"/>
      <c r="B27" s="6"/>
      <c r="C27" s="166"/>
      <c r="D27" s="166"/>
      <c r="E27" s="166"/>
      <c r="F27" s="166"/>
      <c r="G27" s="166"/>
      <c r="H27" s="166"/>
      <c r="I27" s="166"/>
      <c r="J27" s="166"/>
      <c r="K27" s="166"/>
    </row>
    <row r="28" spans="1:11">
      <c r="A28" s="5" t="s">
        <v>273</v>
      </c>
      <c r="B28" s="6" t="s">
        <v>274</v>
      </c>
      <c r="C28" s="166">
        <v>0</v>
      </c>
      <c r="D28" s="166">
        <v>0</v>
      </c>
      <c r="E28" s="166">
        <v>0</v>
      </c>
      <c r="F28" s="166"/>
      <c r="G28" s="166"/>
      <c r="H28" s="166"/>
      <c r="I28" s="166">
        <v>0</v>
      </c>
      <c r="J28" s="166">
        <v>0</v>
      </c>
      <c r="K28" s="166">
        <v>0</v>
      </c>
    </row>
    <row r="29" spans="1:11">
      <c r="A29" s="5" t="s">
        <v>275</v>
      </c>
      <c r="B29" s="6" t="s">
        <v>276</v>
      </c>
      <c r="C29" s="166">
        <v>0</v>
      </c>
      <c r="D29" s="166">
        <v>535310</v>
      </c>
      <c r="E29" s="166">
        <v>535310</v>
      </c>
      <c r="F29" s="166"/>
      <c r="G29" s="166"/>
      <c r="H29" s="166"/>
      <c r="I29" s="166">
        <v>0</v>
      </c>
      <c r="J29" s="166">
        <v>535310</v>
      </c>
      <c r="K29" s="166">
        <v>535310</v>
      </c>
    </row>
    <row r="30" spans="1:11" ht="15.75">
      <c r="A30" s="19" t="s">
        <v>504</v>
      </c>
      <c r="B30" s="9" t="s">
        <v>277</v>
      </c>
      <c r="C30" s="188">
        <f>SUM(C9:C29)</f>
        <v>0</v>
      </c>
      <c r="D30" s="188">
        <f t="shared" ref="D30:K30" si="0">SUM(D28:D29,D25,D22,D19,D14,D9)</f>
        <v>2814643</v>
      </c>
      <c r="E30" s="188">
        <f t="shared" si="0"/>
        <v>2814643</v>
      </c>
      <c r="F30" s="188">
        <f t="shared" si="0"/>
        <v>0</v>
      </c>
      <c r="G30" s="188">
        <f t="shared" si="0"/>
        <v>0</v>
      </c>
      <c r="H30" s="188">
        <f t="shared" si="0"/>
        <v>0</v>
      </c>
      <c r="I30" s="188">
        <f t="shared" si="0"/>
        <v>0</v>
      </c>
      <c r="J30" s="188">
        <f t="shared" si="0"/>
        <v>2814643</v>
      </c>
      <c r="K30" s="188">
        <f t="shared" si="0"/>
        <v>2814643</v>
      </c>
    </row>
    <row r="31" spans="1:11" ht="15.75">
      <c r="A31" s="23"/>
      <c r="B31" s="8"/>
      <c r="C31" s="166"/>
      <c r="D31" s="166"/>
      <c r="E31" s="166"/>
      <c r="F31" s="166"/>
      <c r="G31" s="166"/>
      <c r="H31" s="166"/>
      <c r="I31" s="166"/>
      <c r="J31" s="166"/>
      <c r="K31" s="166"/>
    </row>
    <row r="32" spans="1:11" ht="15.75">
      <c r="A32" s="23"/>
      <c r="B32" s="8"/>
      <c r="C32" s="166"/>
      <c r="D32" s="166"/>
      <c r="E32" s="166"/>
      <c r="F32" s="166"/>
      <c r="G32" s="166"/>
      <c r="H32" s="166"/>
      <c r="I32" s="166"/>
      <c r="J32" s="166"/>
      <c r="K32" s="166"/>
    </row>
    <row r="33" spans="1:11" ht="15.75">
      <c r="A33" s="23"/>
      <c r="B33" s="8"/>
      <c r="C33" s="166"/>
      <c r="D33" s="166"/>
      <c r="E33" s="166"/>
      <c r="F33" s="166"/>
      <c r="G33" s="166"/>
      <c r="H33" s="166"/>
      <c r="I33" s="166"/>
      <c r="J33" s="166"/>
      <c r="K33" s="166"/>
    </row>
    <row r="34" spans="1:11" ht="15.75">
      <c r="A34" s="23"/>
      <c r="B34" s="8"/>
      <c r="C34" s="166"/>
      <c r="D34" s="166"/>
      <c r="E34" s="166"/>
      <c r="F34" s="166"/>
      <c r="G34" s="166"/>
      <c r="H34" s="166"/>
      <c r="I34" s="166"/>
      <c r="J34" s="166"/>
      <c r="K34" s="166"/>
    </row>
    <row r="35" spans="1:11">
      <c r="A35" s="13" t="s">
        <v>278</v>
      </c>
      <c r="B35" s="6" t="s">
        <v>279</v>
      </c>
      <c r="C35" s="166">
        <v>1181000</v>
      </c>
      <c r="D35" s="166">
        <v>670000</v>
      </c>
      <c r="E35" s="166">
        <v>670000</v>
      </c>
      <c r="F35" s="166"/>
      <c r="G35" s="166"/>
      <c r="H35" s="166"/>
      <c r="I35" s="166">
        <v>1181000</v>
      </c>
      <c r="J35" s="166">
        <v>670000</v>
      </c>
      <c r="K35" s="166">
        <v>670000</v>
      </c>
    </row>
    <row r="36" spans="1:11">
      <c r="A36" s="13"/>
      <c r="B36" s="6"/>
      <c r="C36" s="166"/>
      <c r="D36" s="166"/>
      <c r="E36" s="166"/>
      <c r="F36" s="166"/>
      <c r="G36" s="166"/>
      <c r="H36" s="166"/>
      <c r="I36" s="166"/>
      <c r="J36" s="166"/>
      <c r="K36" s="166"/>
    </row>
    <row r="37" spans="1:11">
      <c r="A37" s="13"/>
      <c r="B37" s="6"/>
      <c r="C37" s="166"/>
      <c r="D37" s="166"/>
      <c r="E37" s="166"/>
      <c r="F37" s="166"/>
      <c r="G37" s="166"/>
      <c r="H37" s="166"/>
      <c r="I37" s="166"/>
      <c r="J37" s="166"/>
      <c r="K37" s="166"/>
    </row>
    <row r="38" spans="1:11">
      <c r="A38" s="13"/>
      <c r="B38" s="6"/>
      <c r="C38" s="166"/>
      <c r="D38" s="166"/>
      <c r="E38" s="166"/>
      <c r="F38" s="166"/>
      <c r="G38" s="166"/>
      <c r="H38" s="166"/>
      <c r="I38" s="166"/>
      <c r="J38" s="166"/>
      <c r="K38" s="166"/>
    </row>
    <row r="39" spans="1:11">
      <c r="A39" s="13"/>
      <c r="B39" s="6"/>
      <c r="C39" s="166"/>
      <c r="D39" s="166"/>
      <c r="E39" s="166"/>
      <c r="F39" s="166"/>
      <c r="G39" s="166"/>
      <c r="H39" s="166"/>
      <c r="I39" s="166"/>
      <c r="J39" s="166"/>
      <c r="K39" s="166"/>
    </row>
    <row r="40" spans="1:11">
      <c r="A40" s="13" t="s">
        <v>280</v>
      </c>
      <c r="B40" s="6" t="s">
        <v>281</v>
      </c>
      <c r="C40" s="166">
        <v>0</v>
      </c>
      <c r="D40" s="166">
        <v>0</v>
      </c>
      <c r="E40" s="166">
        <v>0</v>
      </c>
      <c r="F40" s="166"/>
      <c r="G40" s="166"/>
      <c r="H40" s="166"/>
      <c r="I40" s="166">
        <v>0</v>
      </c>
      <c r="J40" s="166">
        <v>0</v>
      </c>
      <c r="K40" s="166">
        <v>0</v>
      </c>
    </row>
    <row r="41" spans="1:11">
      <c r="A41" s="13"/>
      <c r="B41" s="6"/>
      <c r="C41" s="166"/>
      <c r="D41" s="166"/>
      <c r="E41" s="166"/>
      <c r="F41" s="166"/>
      <c r="G41" s="166"/>
      <c r="H41" s="166"/>
      <c r="I41" s="166"/>
      <c r="J41" s="166"/>
      <c r="K41" s="166"/>
    </row>
    <row r="42" spans="1:11">
      <c r="A42" s="13"/>
      <c r="B42" s="6"/>
      <c r="C42" s="166"/>
      <c r="D42" s="166"/>
      <c r="E42" s="166"/>
      <c r="F42" s="166"/>
      <c r="G42" s="166"/>
      <c r="H42" s="166"/>
      <c r="I42" s="166"/>
      <c r="J42" s="166"/>
      <c r="K42" s="166"/>
    </row>
    <row r="43" spans="1:11">
      <c r="A43" s="13"/>
      <c r="B43" s="6"/>
      <c r="C43" s="166"/>
      <c r="D43" s="166"/>
      <c r="E43" s="166"/>
      <c r="F43" s="166"/>
      <c r="G43" s="166"/>
      <c r="H43" s="166"/>
      <c r="I43" s="166"/>
      <c r="J43" s="166"/>
      <c r="K43" s="166"/>
    </row>
    <row r="44" spans="1:11">
      <c r="A44" s="13"/>
      <c r="B44" s="6"/>
      <c r="C44" s="166"/>
      <c r="D44" s="166"/>
      <c r="E44" s="166"/>
      <c r="F44" s="166"/>
      <c r="G44" s="166"/>
      <c r="H44" s="166"/>
      <c r="I44" s="166"/>
      <c r="J44" s="166"/>
      <c r="K44" s="166"/>
    </row>
    <row r="45" spans="1:11">
      <c r="A45" s="13" t="s">
        <v>282</v>
      </c>
      <c r="B45" s="6" t="s">
        <v>283</v>
      </c>
      <c r="C45" s="166">
        <v>0</v>
      </c>
      <c r="D45" s="166">
        <v>0</v>
      </c>
      <c r="E45" s="166">
        <v>0</v>
      </c>
      <c r="F45" s="166"/>
      <c r="G45" s="166"/>
      <c r="H45" s="166"/>
      <c r="I45" s="166">
        <v>0</v>
      </c>
      <c r="J45" s="166">
        <v>0</v>
      </c>
      <c r="K45" s="166">
        <v>0</v>
      </c>
    </row>
    <row r="46" spans="1:11">
      <c r="A46" s="13" t="s">
        <v>284</v>
      </c>
      <c r="B46" s="6" t="s">
        <v>285</v>
      </c>
      <c r="C46" s="166">
        <v>319000</v>
      </c>
      <c r="D46" s="166">
        <v>0</v>
      </c>
      <c r="E46" s="166">
        <v>0</v>
      </c>
      <c r="F46" s="166"/>
      <c r="G46" s="166"/>
      <c r="H46" s="166"/>
      <c r="I46" s="166">
        <v>319000</v>
      </c>
      <c r="J46" s="166">
        <v>0</v>
      </c>
      <c r="K46" s="166">
        <v>0</v>
      </c>
    </row>
    <row r="47" spans="1:11" ht="15.75">
      <c r="A47" s="19" t="s">
        <v>505</v>
      </c>
      <c r="B47" s="9" t="s">
        <v>286</v>
      </c>
      <c r="C47" s="188">
        <f>SUM(C45:C46,C40,C35)</f>
        <v>1500000</v>
      </c>
      <c r="D47" s="188">
        <f t="shared" ref="D47:K47" si="1">SUM(D45:D46,D40,D35)</f>
        <v>670000</v>
      </c>
      <c r="E47" s="188">
        <f t="shared" si="1"/>
        <v>670000</v>
      </c>
      <c r="F47" s="188">
        <f t="shared" si="1"/>
        <v>0</v>
      </c>
      <c r="G47" s="188">
        <f t="shared" si="1"/>
        <v>0</v>
      </c>
      <c r="H47" s="188">
        <f t="shared" si="1"/>
        <v>0</v>
      </c>
      <c r="I47" s="188">
        <f t="shared" si="1"/>
        <v>1500000</v>
      </c>
      <c r="J47" s="188">
        <f t="shared" si="1"/>
        <v>670000</v>
      </c>
      <c r="K47" s="188">
        <f t="shared" si="1"/>
        <v>670000</v>
      </c>
    </row>
    <row r="49" spans="1:10">
      <c r="A49" s="4"/>
      <c r="B49" s="4"/>
      <c r="C49" s="4"/>
      <c r="D49" s="4"/>
      <c r="E49" s="4"/>
      <c r="F49" s="4"/>
      <c r="G49" s="4"/>
      <c r="H49" s="4"/>
      <c r="I49" s="4"/>
      <c r="J49" s="4"/>
    </row>
  </sheetData>
  <mergeCells count="8">
    <mergeCell ref="A1:K1"/>
    <mergeCell ref="A2:K2"/>
    <mergeCell ref="C4:E4"/>
    <mergeCell ref="F4:H4"/>
    <mergeCell ref="I4:K4"/>
    <mergeCell ref="B4:B5"/>
    <mergeCell ref="A4:A5"/>
    <mergeCell ref="G3:K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  <headerFooter>
    <oddHeader xml:space="preserve">&amp;C6/2021.(V.25.) önkormányzati rendelete 7. melléklete 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H16"/>
  <sheetViews>
    <sheetView view="pageLayout" zoomScaleNormal="100" workbookViewId="0">
      <selection activeCell="E4" sqref="E4:H4"/>
    </sheetView>
  </sheetViews>
  <sheetFormatPr defaultRowHeight="15"/>
  <cols>
    <col min="1" max="1" width="36.42578125" customWidth="1"/>
    <col min="2" max="2" width="10.140625" customWidth="1"/>
    <col min="3" max="4" width="18.85546875" customWidth="1"/>
    <col min="5" max="6" width="17.28515625" customWidth="1"/>
    <col min="7" max="7" width="17.140625" customWidth="1"/>
    <col min="8" max="8" width="17.7109375" customWidth="1"/>
  </cols>
  <sheetData>
    <row r="1" spans="1:8" ht="24" customHeight="1">
      <c r="A1" s="243" t="s">
        <v>1106</v>
      </c>
      <c r="B1" s="263"/>
      <c r="C1" s="263"/>
      <c r="D1" s="263"/>
      <c r="E1" s="263"/>
      <c r="F1" s="263"/>
      <c r="G1" s="263"/>
      <c r="H1" s="263"/>
    </row>
    <row r="2" spans="1:8" ht="23.25" customHeight="1">
      <c r="A2" s="253" t="s">
        <v>789</v>
      </c>
      <c r="B2" s="244"/>
      <c r="C2" s="244"/>
      <c r="D2" s="244"/>
      <c r="E2" s="244"/>
      <c r="F2" s="244"/>
      <c r="G2" s="244"/>
      <c r="H2" s="244"/>
    </row>
    <row r="3" spans="1:8" ht="18">
      <c r="A3" s="43"/>
    </row>
    <row r="4" spans="1:8">
      <c r="E4" s="262"/>
      <c r="F4" s="262"/>
      <c r="G4" s="262"/>
      <c r="H4" s="262"/>
    </row>
    <row r="5" spans="1:8">
      <c r="A5" s="245" t="s">
        <v>162</v>
      </c>
      <c r="B5" s="247" t="s">
        <v>163</v>
      </c>
      <c r="C5" s="274" t="s">
        <v>751</v>
      </c>
      <c r="D5" s="275"/>
      <c r="E5" s="269" t="s">
        <v>752</v>
      </c>
      <c r="F5" s="271"/>
      <c r="G5" s="269" t="s">
        <v>753</v>
      </c>
      <c r="H5" s="251"/>
    </row>
    <row r="6" spans="1:8">
      <c r="A6" s="273"/>
      <c r="B6" s="273"/>
      <c r="C6" s="3" t="s">
        <v>767</v>
      </c>
      <c r="D6" s="3" t="s">
        <v>17</v>
      </c>
      <c r="E6" s="3" t="s">
        <v>767</v>
      </c>
      <c r="F6" s="3" t="s">
        <v>17</v>
      </c>
      <c r="G6" s="3" t="s">
        <v>767</v>
      </c>
      <c r="H6" s="3" t="s">
        <v>17</v>
      </c>
    </row>
    <row r="7" spans="1:8">
      <c r="A7" s="29"/>
      <c r="B7" s="29"/>
      <c r="C7" s="29"/>
      <c r="D7" s="29"/>
      <c r="E7" s="29"/>
      <c r="F7" s="29"/>
      <c r="G7" s="29"/>
      <c r="H7" s="29"/>
    </row>
    <row r="8" spans="1:8">
      <c r="A8" s="29"/>
      <c r="B8" s="29"/>
      <c r="C8" s="29"/>
      <c r="D8" s="29"/>
      <c r="E8" s="29"/>
      <c r="F8" s="29"/>
      <c r="G8" s="29"/>
      <c r="H8" s="29"/>
    </row>
    <row r="9" spans="1:8">
      <c r="A9" s="29"/>
      <c r="B9" s="29"/>
      <c r="C9" s="29"/>
      <c r="D9" s="29"/>
      <c r="E9" s="29"/>
      <c r="F9" s="29"/>
      <c r="G9" s="29"/>
      <c r="H9" s="29"/>
    </row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83" t="s">
        <v>723</v>
      </c>
      <c r="B11" s="84" t="s">
        <v>774</v>
      </c>
      <c r="C11" s="174">
        <v>7424905</v>
      </c>
      <c r="D11" s="174">
        <v>86231330</v>
      </c>
      <c r="E11" s="174">
        <v>0</v>
      </c>
      <c r="F11" s="174">
        <v>0</v>
      </c>
      <c r="G11" s="174">
        <v>7424905</v>
      </c>
      <c r="H11" s="174">
        <v>86231330</v>
      </c>
    </row>
    <row r="12" spans="1:8">
      <c r="A12" s="15"/>
      <c r="B12" s="8"/>
      <c r="C12" s="166"/>
      <c r="D12" s="166"/>
      <c r="E12" s="166"/>
      <c r="F12" s="166"/>
      <c r="G12" s="166"/>
      <c r="H12" s="166"/>
    </row>
    <row r="13" spans="1:8">
      <c r="A13" s="15"/>
      <c r="B13" s="8"/>
      <c r="C13" s="29"/>
      <c r="D13" s="29"/>
      <c r="E13" s="29"/>
      <c r="F13" s="29"/>
      <c r="G13" s="29"/>
      <c r="H13" s="29"/>
    </row>
    <row r="14" spans="1:8">
      <c r="A14" s="15"/>
      <c r="B14" s="8"/>
      <c r="C14" s="29"/>
      <c r="D14" s="29"/>
      <c r="E14" s="29"/>
      <c r="F14" s="29"/>
      <c r="G14" s="29"/>
      <c r="H14" s="29"/>
    </row>
    <row r="15" spans="1:8">
      <c r="A15" s="15"/>
      <c r="B15" s="8"/>
      <c r="C15" s="29"/>
      <c r="D15" s="29"/>
      <c r="E15" s="29"/>
      <c r="F15" s="29"/>
      <c r="G15" s="29"/>
      <c r="H15" s="29"/>
    </row>
    <row r="16" spans="1:8">
      <c r="A16" s="83" t="s">
        <v>722</v>
      </c>
      <c r="B16" s="84" t="s">
        <v>774</v>
      </c>
      <c r="C16" s="85"/>
      <c r="D16" s="85"/>
      <c r="E16" s="85"/>
      <c r="F16" s="85"/>
      <c r="G16" s="85"/>
      <c r="H16" s="85"/>
    </row>
  </sheetData>
  <mergeCells count="8">
    <mergeCell ref="A1:H1"/>
    <mergeCell ref="A2:H2"/>
    <mergeCell ref="A5:A6"/>
    <mergeCell ref="B5:B6"/>
    <mergeCell ref="C5:D5"/>
    <mergeCell ref="E5:F5"/>
    <mergeCell ref="G5:H5"/>
    <mergeCell ref="E4:H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headerFooter>
    <oddHeader xml:space="preserve">&amp;C6/2021.(V.25.) önkormányzati rendelete 8. melléklete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M48"/>
  <sheetViews>
    <sheetView view="pageLayout" topLeftCell="B1" zoomScaleNormal="100" workbookViewId="0">
      <selection activeCell="J4" sqref="J4:M4"/>
    </sheetView>
  </sheetViews>
  <sheetFormatPr defaultRowHeight="1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ht="30" customHeight="1">
      <c r="A1" s="243" t="s">
        <v>1112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3" ht="27" customHeight="1">
      <c r="A2" s="253" t="s">
        <v>1104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</row>
    <row r="3" spans="1:13" ht="16.5" customHeight="1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>
      <c r="A4" s="4" t="s">
        <v>751</v>
      </c>
      <c r="J4" s="262"/>
      <c r="K4" s="262"/>
      <c r="L4" s="262"/>
      <c r="M4" s="262"/>
    </row>
    <row r="5" spans="1:13" ht="61.5" customHeight="1">
      <c r="A5" s="2" t="s">
        <v>162</v>
      </c>
      <c r="B5" s="3" t="s">
        <v>163</v>
      </c>
      <c r="C5" s="55" t="s">
        <v>725</v>
      </c>
      <c r="D5" s="55" t="s">
        <v>107</v>
      </c>
      <c r="E5" s="55" t="s">
        <v>108</v>
      </c>
      <c r="F5" s="55" t="s">
        <v>109</v>
      </c>
      <c r="G5" s="55" t="s">
        <v>110</v>
      </c>
      <c r="H5" s="55" t="s">
        <v>728</v>
      </c>
      <c r="I5" s="55" t="s">
        <v>728</v>
      </c>
      <c r="J5" s="55" t="s">
        <v>736</v>
      </c>
      <c r="K5" s="55" t="s">
        <v>726</v>
      </c>
      <c r="L5" s="55" t="s">
        <v>727</v>
      </c>
      <c r="M5" s="55" t="s">
        <v>729</v>
      </c>
    </row>
    <row r="6" spans="1:13" ht="25.5">
      <c r="A6" s="40"/>
      <c r="B6" s="40"/>
      <c r="C6" s="40"/>
      <c r="D6" s="40"/>
      <c r="E6" s="40"/>
      <c r="F6" s="40"/>
      <c r="G6" s="40"/>
      <c r="H6" s="57" t="s">
        <v>737</v>
      </c>
      <c r="I6" s="94" t="s">
        <v>111</v>
      </c>
      <c r="J6" s="56"/>
      <c r="K6" s="40"/>
      <c r="L6" s="40"/>
      <c r="M6" s="40"/>
    </row>
    <row r="7" spans="1:1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3">
      <c r="A10" s="13" t="s">
        <v>264</v>
      </c>
      <c r="B10" s="6" t="s">
        <v>265</v>
      </c>
      <c r="C10" s="6"/>
      <c r="D10" s="6"/>
      <c r="E10" s="40"/>
      <c r="F10" s="40"/>
      <c r="G10" s="40"/>
      <c r="H10" s="40"/>
      <c r="I10" s="40"/>
      <c r="J10" s="40"/>
      <c r="K10" s="40"/>
      <c r="L10" s="40"/>
      <c r="M10" s="40"/>
    </row>
    <row r="11" spans="1:13">
      <c r="A11" s="13"/>
      <c r="B11" s="6"/>
      <c r="C11" s="6"/>
      <c r="D11" s="6"/>
      <c r="E11" s="40"/>
      <c r="F11" s="40"/>
      <c r="G11" s="40"/>
      <c r="H11" s="40"/>
      <c r="I11" s="40"/>
      <c r="J11" s="40"/>
      <c r="K11" s="40"/>
      <c r="L11" s="40"/>
      <c r="M11" s="40"/>
    </row>
    <row r="12" spans="1:13">
      <c r="A12" s="13"/>
      <c r="B12" s="6"/>
      <c r="C12" s="6"/>
      <c r="D12" s="6"/>
      <c r="E12" s="40"/>
      <c r="F12" s="40"/>
      <c r="G12" s="40"/>
      <c r="H12" s="40"/>
      <c r="I12" s="40"/>
      <c r="J12" s="40"/>
      <c r="K12" s="40"/>
      <c r="L12" s="40"/>
      <c r="M12" s="40"/>
    </row>
    <row r="13" spans="1:13">
      <c r="A13" s="13"/>
      <c r="B13" s="6"/>
      <c r="C13" s="6"/>
      <c r="D13" s="6"/>
      <c r="E13" s="40"/>
      <c r="F13" s="40"/>
      <c r="G13" s="40"/>
      <c r="H13" s="40"/>
      <c r="I13" s="40"/>
      <c r="J13" s="40"/>
      <c r="K13" s="40"/>
      <c r="L13" s="40"/>
      <c r="M13" s="40"/>
    </row>
    <row r="14" spans="1:13">
      <c r="A14" s="13"/>
      <c r="B14" s="6"/>
      <c r="C14" s="6"/>
      <c r="D14" s="6"/>
      <c r="E14" s="40"/>
      <c r="F14" s="40"/>
      <c r="G14" s="40"/>
      <c r="H14" s="40"/>
      <c r="I14" s="40"/>
      <c r="J14" s="40"/>
      <c r="K14" s="40"/>
      <c r="L14" s="40"/>
      <c r="M14" s="40"/>
    </row>
    <row r="15" spans="1:13">
      <c r="A15" s="13" t="s">
        <v>503</v>
      </c>
      <c r="B15" s="6" t="s">
        <v>266</v>
      </c>
      <c r="C15" s="6"/>
      <c r="D15" s="6"/>
      <c r="E15" s="40"/>
      <c r="F15" s="40"/>
      <c r="G15" s="40"/>
      <c r="H15" s="40"/>
      <c r="I15" s="40"/>
      <c r="J15" s="40"/>
      <c r="K15" s="40"/>
      <c r="L15" s="40"/>
      <c r="M15" s="40"/>
    </row>
    <row r="16" spans="1:13">
      <c r="A16" s="13"/>
      <c r="B16" s="6"/>
      <c r="C16" s="6"/>
      <c r="D16" s="6"/>
      <c r="E16" s="40"/>
      <c r="F16" s="40"/>
      <c r="G16" s="40"/>
      <c r="H16" s="40"/>
      <c r="I16" s="40"/>
      <c r="J16" s="40"/>
      <c r="K16" s="40"/>
      <c r="L16" s="40"/>
      <c r="M16" s="40"/>
    </row>
    <row r="17" spans="1:13">
      <c r="A17" s="13"/>
      <c r="B17" s="6"/>
      <c r="C17" s="6"/>
      <c r="D17" s="6"/>
      <c r="E17" s="40"/>
      <c r="F17" s="40"/>
      <c r="G17" s="40"/>
      <c r="H17" s="40"/>
      <c r="I17" s="40"/>
      <c r="J17" s="40"/>
      <c r="K17" s="40"/>
      <c r="L17" s="40"/>
      <c r="M17" s="40"/>
    </row>
    <row r="18" spans="1:13">
      <c r="A18" s="13"/>
      <c r="B18" s="6"/>
      <c r="C18" s="6"/>
      <c r="D18" s="6"/>
      <c r="E18" s="40"/>
      <c r="F18" s="40"/>
      <c r="G18" s="40"/>
      <c r="H18" s="40"/>
      <c r="I18" s="40"/>
      <c r="J18" s="40"/>
      <c r="K18" s="40"/>
      <c r="L18" s="40"/>
      <c r="M18" s="40"/>
    </row>
    <row r="19" spans="1:13">
      <c r="A19" s="13"/>
      <c r="B19" s="6"/>
      <c r="C19" s="6"/>
      <c r="D19" s="6"/>
      <c r="E19" s="40"/>
      <c r="F19" s="40"/>
      <c r="G19" s="40"/>
      <c r="H19" s="40"/>
      <c r="I19" s="40"/>
      <c r="J19" s="40"/>
      <c r="K19" s="40"/>
      <c r="L19" s="40"/>
      <c r="M19" s="40"/>
    </row>
    <row r="20" spans="1:13">
      <c r="A20" s="5" t="s">
        <v>267</v>
      </c>
      <c r="B20" s="6" t="s">
        <v>268</v>
      </c>
      <c r="C20" s="6"/>
      <c r="D20" s="6"/>
      <c r="E20" s="40"/>
      <c r="F20" s="40"/>
      <c r="G20" s="40"/>
      <c r="H20" s="40"/>
      <c r="I20" s="40"/>
      <c r="J20" s="40"/>
      <c r="K20" s="40"/>
      <c r="L20" s="40"/>
      <c r="M20" s="40"/>
    </row>
    <row r="21" spans="1:13">
      <c r="A21" s="5"/>
      <c r="B21" s="6"/>
      <c r="C21" s="6"/>
      <c r="D21" s="6"/>
      <c r="E21" s="40"/>
      <c r="F21" s="40"/>
      <c r="G21" s="40"/>
      <c r="H21" s="40"/>
      <c r="I21" s="40"/>
      <c r="J21" s="40"/>
      <c r="K21" s="40"/>
      <c r="L21" s="40"/>
      <c r="M21" s="40"/>
    </row>
    <row r="22" spans="1:13">
      <c r="A22" s="5"/>
      <c r="B22" s="6"/>
      <c r="C22" s="6"/>
      <c r="D22" s="6"/>
      <c r="E22" s="40"/>
      <c r="F22" s="40"/>
      <c r="G22" s="40"/>
      <c r="H22" s="40"/>
      <c r="I22" s="40"/>
      <c r="J22" s="40"/>
      <c r="K22" s="40"/>
      <c r="L22" s="40"/>
      <c r="M22" s="40"/>
    </row>
    <row r="23" spans="1:13">
      <c r="A23" s="13" t="s">
        <v>269</v>
      </c>
      <c r="B23" s="6" t="s">
        <v>270</v>
      </c>
      <c r="C23" s="6"/>
      <c r="D23" s="6"/>
      <c r="E23" s="40"/>
      <c r="F23" s="40"/>
      <c r="G23" s="40"/>
      <c r="H23" s="40"/>
      <c r="I23" s="40"/>
      <c r="J23" s="40"/>
      <c r="K23" s="40"/>
      <c r="L23" s="40"/>
      <c r="M23" s="40"/>
    </row>
    <row r="24" spans="1:13">
      <c r="A24" s="13"/>
      <c r="B24" s="6"/>
      <c r="C24" s="6"/>
      <c r="D24" s="6"/>
      <c r="E24" s="40"/>
      <c r="F24" s="40"/>
      <c r="G24" s="40"/>
      <c r="H24" s="40"/>
      <c r="I24" s="40"/>
      <c r="J24" s="40"/>
      <c r="K24" s="40"/>
      <c r="L24" s="40"/>
      <c r="M24" s="40"/>
    </row>
    <row r="25" spans="1:13">
      <c r="A25" s="13"/>
      <c r="B25" s="6"/>
      <c r="C25" s="6"/>
      <c r="D25" s="6"/>
      <c r="E25" s="40"/>
      <c r="F25" s="40"/>
      <c r="G25" s="40"/>
      <c r="H25" s="40"/>
      <c r="I25" s="40"/>
      <c r="J25" s="40"/>
      <c r="K25" s="40"/>
      <c r="L25" s="40"/>
      <c r="M25" s="40"/>
    </row>
    <row r="26" spans="1:13">
      <c r="A26" s="13" t="s">
        <v>271</v>
      </c>
      <c r="B26" s="6" t="s">
        <v>272</v>
      </c>
      <c r="C26" s="6"/>
      <c r="D26" s="6"/>
      <c r="E26" s="40"/>
      <c r="F26" s="40"/>
      <c r="G26" s="40"/>
      <c r="H26" s="40"/>
      <c r="I26" s="40"/>
      <c r="J26" s="40"/>
      <c r="K26" s="40"/>
      <c r="L26" s="40"/>
      <c r="M26" s="40"/>
    </row>
    <row r="27" spans="1:13">
      <c r="A27" s="13"/>
      <c r="B27" s="6"/>
      <c r="C27" s="6"/>
      <c r="D27" s="6"/>
      <c r="E27" s="40"/>
      <c r="F27" s="40"/>
      <c r="G27" s="40"/>
      <c r="H27" s="40"/>
      <c r="I27" s="40"/>
      <c r="J27" s="40"/>
      <c r="K27" s="40"/>
      <c r="L27" s="40"/>
      <c r="M27" s="40"/>
    </row>
    <row r="28" spans="1:13">
      <c r="A28" s="13"/>
      <c r="B28" s="6"/>
      <c r="C28" s="6"/>
      <c r="D28" s="6"/>
      <c r="E28" s="40"/>
      <c r="F28" s="40"/>
      <c r="G28" s="40"/>
      <c r="H28" s="40"/>
      <c r="I28" s="40"/>
      <c r="J28" s="40"/>
      <c r="K28" s="40"/>
      <c r="L28" s="40"/>
      <c r="M28" s="40"/>
    </row>
    <row r="29" spans="1:13">
      <c r="A29" s="5" t="s">
        <v>273</v>
      </c>
      <c r="B29" s="6" t="s">
        <v>274</v>
      </c>
      <c r="C29" s="6"/>
      <c r="D29" s="6"/>
      <c r="E29" s="40"/>
      <c r="F29" s="40"/>
      <c r="G29" s="40"/>
      <c r="H29" s="40"/>
      <c r="I29" s="40"/>
      <c r="J29" s="40"/>
      <c r="K29" s="40"/>
      <c r="L29" s="40"/>
      <c r="M29" s="40"/>
    </row>
    <row r="30" spans="1:13">
      <c r="A30" s="5" t="s">
        <v>275</v>
      </c>
      <c r="B30" s="6" t="s">
        <v>276</v>
      </c>
      <c r="C30" s="6"/>
      <c r="D30" s="6"/>
      <c r="E30" s="40"/>
      <c r="F30" s="40"/>
      <c r="G30" s="40"/>
      <c r="H30" s="40"/>
      <c r="I30" s="40"/>
      <c r="J30" s="40"/>
      <c r="K30" s="40"/>
      <c r="L30" s="40"/>
      <c r="M30" s="40"/>
    </row>
    <row r="31" spans="1:13" ht="15.75">
      <c r="A31" s="92" t="s">
        <v>504</v>
      </c>
      <c r="B31" s="84" t="s">
        <v>277</v>
      </c>
      <c r="C31" s="84"/>
      <c r="D31" s="84"/>
      <c r="E31" s="93"/>
      <c r="F31" s="93"/>
      <c r="G31" s="93"/>
      <c r="H31" s="93"/>
      <c r="I31" s="93"/>
      <c r="J31" s="93"/>
      <c r="K31" s="93"/>
      <c r="L31" s="93"/>
      <c r="M31" s="93"/>
    </row>
    <row r="32" spans="1:13" ht="15.75">
      <c r="A32" s="23"/>
      <c r="B32" s="8"/>
      <c r="C32" s="8"/>
      <c r="D32" s="8"/>
      <c r="E32" s="40"/>
      <c r="F32" s="40"/>
      <c r="G32" s="40"/>
      <c r="H32" s="40"/>
      <c r="I32" s="40"/>
      <c r="J32" s="40"/>
      <c r="K32" s="40"/>
      <c r="L32" s="40"/>
      <c r="M32" s="40"/>
    </row>
    <row r="33" spans="1:13" ht="15.75">
      <c r="A33" s="23"/>
      <c r="B33" s="8"/>
      <c r="C33" s="8"/>
      <c r="D33" s="8"/>
      <c r="E33" s="40"/>
      <c r="F33" s="40"/>
      <c r="G33" s="40"/>
      <c r="H33" s="40"/>
      <c r="I33" s="40"/>
      <c r="J33" s="40"/>
      <c r="K33" s="40"/>
      <c r="L33" s="40"/>
      <c r="M33" s="40"/>
    </row>
    <row r="34" spans="1:13" ht="15.75">
      <c r="A34" s="23"/>
      <c r="B34" s="8"/>
      <c r="C34" s="8"/>
      <c r="D34" s="8"/>
      <c r="E34" s="40"/>
      <c r="F34" s="40"/>
      <c r="G34" s="40"/>
      <c r="H34" s="40"/>
      <c r="I34" s="40"/>
      <c r="J34" s="40"/>
      <c r="K34" s="40"/>
      <c r="L34" s="40"/>
      <c r="M34" s="40"/>
    </row>
    <row r="35" spans="1:13" ht="15.75">
      <c r="A35" s="23"/>
      <c r="B35" s="8"/>
      <c r="C35" s="8"/>
      <c r="D35" s="8"/>
      <c r="E35" s="40"/>
      <c r="F35" s="40"/>
      <c r="G35" s="40"/>
      <c r="H35" s="40"/>
      <c r="I35" s="40"/>
      <c r="J35" s="40"/>
      <c r="K35" s="40"/>
      <c r="L35" s="40"/>
      <c r="M35" s="40"/>
    </row>
    <row r="36" spans="1:13">
      <c r="A36" s="13" t="s">
        <v>278</v>
      </c>
      <c r="B36" s="6" t="s">
        <v>279</v>
      </c>
      <c r="C36" s="6"/>
      <c r="D36" s="6"/>
      <c r="E36" s="40"/>
      <c r="F36" s="40"/>
      <c r="G36" s="40"/>
      <c r="H36" s="40"/>
      <c r="I36" s="40"/>
      <c r="J36" s="40"/>
      <c r="K36" s="40"/>
      <c r="L36" s="40"/>
      <c r="M36" s="40"/>
    </row>
    <row r="37" spans="1:13">
      <c r="A37" s="13"/>
      <c r="B37" s="6"/>
      <c r="C37" s="6"/>
      <c r="D37" s="6"/>
      <c r="E37" s="40"/>
      <c r="F37" s="40"/>
      <c r="G37" s="40"/>
      <c r="H37" s="40"/>
      <c r="I37" s="40"/>
      <c r="J37" s="40"/>
      <c r="K37" s="40"/>
      <c r="L37" s="40"/>
      <c r="M37" s="40"/>
    </row>
    <row r="38" spans="1:13">
      <c r="A38" s="13"/>
      <c r="B38" s="6"/>
      <c r="C38" s="6"/>
      <c r="D38" s="6"/>
      <c r="E38" s="40"/>
      <c r="F38" s="40"/>
      <c r="G38" s="40"/>
      <c r="H38" s="40"/>
      <c r="I38" s="40"/>
      <c r="J38" s="40"/>
      <c r="K38" s="40"/>
      <c r="L38" s="40"/>
      <c r="M38" s="40"/>
    </row>
    <row r="39" spans="1:13">
      <c r="A39" s="13"/>
      <c r="B39" s="6"/>
      <c r="C39" s="6"/>
      <c r="D39" s="6"/>
      <c r="E39" s="40"/>
      <c r="F39" s="40"/>
      <c r="G39" s="40"/>
      <c r="H39" s="40"/>
      <c r="I39" s="40"/>
      <c r="J39" s="40"/>
      <c r="K39" s="40"/>
      <c r="L39" s="40"/>
      <c r="M39" s="40"/>
    </row>
    <row r="40" spans="1:13">
      <c r="A40" s="13"/>
      <c r="B40" s="6"/>
      <c r="C40" s="6"/>
      <c r="D40" s="6"/>
      <c r="E40" s="40"/>
      <c r="F40" s="40"/>
      <c r="G40" s="40"/>
      <c r="H40" s="40"/>
      <c r="I40" s="40"/>
      <c r="J40" s="40"/>
      <c r="K40" s="40"/>
      <c r="L40" s="40"/>
      <c r="M40" s="40"/>
    </row>
    <row r="41" spans="1:13">
      <c r="A41" s="13" t="s">
        <v>280</v>
      </c>
      <c r="B41" s="6" t="s">
        <v>281</v>
      </c>
      <c r="C41" s="6"/>
      <c r="D41" s="6"/>
      <c r="E41" s="40"/>
      <c r="F41" s="40"/>
      <c r="G41" s="40"/>
      <c r="H41" s="40"/>
      <c r="I41" s="40"/>
      <c r="J41" s="40"/>
      <c r="K41" s="40"/>
      <c r="L41" s="40"/>
      <c r="M41" s="40"/>
    </row>
    <row r="42" spans="1:13">
      <c r="A42" s="13"/>
      <c r="B42" s="6"/>
      <c r="C42" s="6"/>
      <c r="D42" s="6"/>
      <c r="E42" s="40"/>
      <c r="F42" s="40"/>
      <c r="G42" s="40"/>
      <c r="H42" s="40"/>
      <c r="I42" s="40"/>
      <c r="J42" s="40"/>
      <c r="K42" s="40"/>
      <c r="L42" s="40"/>
      <c r="M42" s="40"/>
    </row>
    <row r="43" spans="1:13">
      <c r="A43" s="13"/>
      <c r="B43" s="6"/>
      <c r="C43" s="6"/>
      <c r="D43" s="6"/>
      <c r="E43" s="40"/>
      <c r="F43" s="40"/>
      <c r="G43" s="40"/>
      <c r="H43" s="40"/>
      <c r="I43" s="40"/>
      <c r="J43" s="40"/>
      <c r="K43" s="40"/>
      <c r="L43" s="40"/>
      <c r="M43" s="40"/>
    </row>
    <row r="44" spans="1:13">
      <c r="A44" s="13"/>
      <c r="B44" s="6"/>
      <c r="C44" s="6"/>
      <c r="D44" s="6"/>
      <c r="E44" s="40"/>
      <c r="F44" s="40"/>
      <c r="G44" s="40"/>
      <c r="H44" s="40"/>
      <c r="I44" s="40"/>
      <c r="J44" s="40"/>
      <c r="K44" s="40"/>
      <c r="L44" s="40"/>
      <c r="M44" s="40"/>
    </row>
    <row r="45" spans="1:13">
      <c r="A45" s="13"/>
      <c r="B45" s="6"/>
      <c r="C45" s="6"/>
      <c r="D45" s="6"/>
      <c r="E45" s="40"/>
      <c r="F45" s="40"/>
      <c r="G45" s="40"/>
      <c r="H45" s="40"/>
      <c r="I45" s="40"/>
      <c r="J45" s="40"/>
      <c r="K45" s="40"/>
      <c r="L45" s="40"/>
      <c r="M45" s="40"/>
    </row>
    <row r="46" spans="1:13">
      <c r="A46" s="13" t="s">
        <v>282</v>
      </c>
      <c r="B46" s="6" t="s">
        <v>283</v>
      </c>
      <c r="C46" s="6"/>
      <c r="D46" s="6"/>
      <c r="E46" s="40"/>
      <c r="F46" s="40"/>
      <c r="G46" s="40"/>
      <c r="H46" s="40"/>
      <c r="I46" s="40"/>
      <c r="J46" s="40"/>
      <c r="K46" s="40"/>
      <c r="L46" s="40"/>
      <c r="M46" s="40"/>
    </row>
    <row r="47" spans="1:13">
      <c r="A47" s="13" t="s">
        <v>284</v>
      </c>
      <c r="B47" s="6" t="s">
        <v>285</v>
      </c>
      <c r="C47" s="6"/>
      <c r="D47" s="6"/>
      <c r="E47" s="40"/>
      <c r="F47" s="40"/>
      <c r="G47" s="40"/>
      <c r="H47" s="40"/>
      <c r="I47" s="40"/>
      <c r="J47" s="40"/>
      <c r="K47" s="40"/>
      <c r="L47" s="40"/>
      <c r="M47" s="40"/>
    </row>
    <row r="48" spans="1:13" ht="15.75">
      <c r="A48" s="92" t="s">
        <v>505</v>
      </c>
      <c r="B48" s="84" t="s">
        <v>286</v>
      </c>
      <c r="C48" s="84"/>
      <c r="D48" s="84"/>
      <c r="E48" s="93"/>
      <c r="F48" s="93"/>
      <c r="G48" s="93"/>
      <c r="H48" s="93"/>
      <c r="I48" s="93"/>
      <c r="J48" s="93"/>
      <c r="K48" s="93"/>
      <c r="L48" s="93"/>
      <c r="M48" s="93"/>
    </row>
  </sheetData>
  <mergeCells count="3">
    <mergeCell ref="A2:M2"/>
    <mergeCell ref="A1:M1"/>
    <mergeCell ref="J4:M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  <headerFooter>
    <oddHeader xml:space="preserve">&amp;C6/2021.(V.25.) önkormányzati rendelete 9. melléklete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20</vt:i4>
      </vt:variant>
    </vt:vector>
  </HeadingPairs>
  <TitlesOfParts>
    <vt:vector size="41" baseType="lpstr">
      <vt:lpstr>1.melléklet</vt:lpstr>
      <vt:lpstr>2.melléklet</vt:lpstr>
      <vt:lpstr>3.melléklet</vt:lpstr>
      <vt:lpstr>4.melléklet</vt:lpstr>
      <vt:lpstr>5.melléklet</vt:lpstr>
      <vt:lpstr>6.melléklet</vt:lpstr>
      <vt:lpstr>7.melléklet</vt:lpstr>
      <vt:lpstr>8.melléklet</vt:lpstr>
      <vt:lpstr>9.melléklet</vt:lpstr>
      <vt:lpstr>10.melléklet</vt:lpstr>
      <vt:lpstr>11.melléklet</vt:lpstr>
      <vt:lpstr>12.melléklet</vt:lpstr>
      <vt:lpstr>13.melléklet</vt:lpstr>
      <vt:lpstr>14.melléklet</vt:lpstr>
      <vt:lpstr>15.melléklet</vt:lpstr>
      <vt:lpstr>16.melléklet</vt:lpstr>
      <vt:lpstr>17.melléklet</vt:lpstr>
      <vt:lpstr>18.melléklet</vt:lpstr>
      <vt:lpstr>19.melléklet</vt:lpstr>
      <vt:lpstr>20.melléklet</vt:lpstr>
      <vt:lpstr>21.melléklet</vt:lpstr>
      <vt:lpstr>'10.melléklet'!foot_4_place</vt:lpstr>
      <vt:lpstr>'10.melléklet'!foot_53_place</vt:lpstr>
      <vt:lpstr>'10.melléklet'!Nyomtatási_terület</vt:lpstr>
      <vt:lpstr>'11.melléklet'!Nyomtatási_terület</vt:lpstr>
      <vt:lpstr>'12.melléklet'!Nyomtatási_terület</vt:lpstr>
      <vt:lpstr>'13.melléklet'!Nyomtatási_terület</vt:lpstr>
      <vt:lpstr>'14.melléklet'!Nyomtatási_terület</vt:lpstr>
      <vt:lpstr>'15.melléklet'!Nyomtatási_terület</vt:lpstr>
      <vt:lpstr>'16.melléklet'!Nyomtatási_terület</vt:lpstr>
      <vt:lpstr>'17.melléklet'!Nyomtatási_terület</vt:lpstr>
      <vt:lpstr>'18.melléklet'!Nyomtatási_terület</vt:lpstr>
      <vt:lpstr>'2.melléklet'!Nyomtatási_terület</vt:lpstr>
      <vt:lpstr>'21.melléklet'!Nyomtatási_terület</vt:lpstr>
      <vt:lpstr>'3.melléklet'!Nyomtatási_terület</vt:lpstr>
      <vt:lpstr>'4.melléklet'!Nyomtatási_terület</vt:lpstr>
      <vt:lpstr>'5.melléklet'!Nyomtatási_terület</vt:lpstr>
      <vt:lpstr>'6.melléklet'!Nyomtatási_terület</vt:lpstr>
      <vt:lpstr>'7.melléklet'!Nyomtatási_terület</vt:lpstr>
      <vt:lpstr>'8.melléklet'!Nyomtatási_terület</vt:lpstr>
      <vt:lpstr>'9.melléklet'!Nyomtatási_terület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2020-07-09T07:27:35Z</cp:lastPrinted>
  <dcterms:created xsi:type="dcterms:W3CDTF">2014-01-03T21:48:14Z</dcterms:created>
  <dcterms:modified xsi:type="dcterms:W3CDTF">2021-05-26T11:54:37Z</dcterms:modified>
</cp:coreProperties>
</file>