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Bevételek" sheetId="1" r:id="rId1"/>
  </sheets>
  <calcPr calcId="145621"/>
</workbook>
</file>

<file path=xl/calcChain.xml><?xml version="1.0" encoding="utf-8"?>
<calcChain xmlns="http://schemas.openxmlformats.org/spreadsheetml/2006/main">
  <c r="I17" i="1" l="1"/>
  <c r="I18" i="1"/>
  <c r="I20" i="1"/>
  <c r="I21" i="1"/>
  <c r="I23" i="1"/>
  <c r="G27" i="1"/>
  <c r="H27" i="1"/>
  <c r="I27" i="1" s="1"/>
  <c r="I29" i="1"/>
  <c r="I30" i="1"/>
  <c r="I31" i="1"/>
  <c r="G34" i="1"/>
  <c r="H34" i="1"/>
  <c r="I34" i="1" s="1"/>
  <c r="I38" i="1"/>
  <c r="G39" i="1"/>
  <c r="H39" i="1"/>
  <c r="I39" i="1" s="1"/>
  <c r="G42" i="1"/>
  <c r="G55" i="1" s="1"/>
  <c r="G90" i="1" s="1"/>
  <c r="G97" i="1" s="1"/>
  <c r="G54" i="1"/>
  <c r="H54" i="1"/>
  <c r="G59" i="1"/>
  <c r="H59" i="1"/>
  <c r="I61" i="1"/>
  <c r="G63" i="1"/>
  <c r="H63" i="1"/>
  <c r="I63" i="1" s="1"/>
  <c r="G64" i="1"/>
  <c r="I67" i="1"/>
  <c r="I69" i="1"/>
  <c r="I73" i="1"/>
  <c r="I74" i="1"/>
  <c r="G75" i="1"/>
  <c r="H75" i="1"/>
  <c r="I75" i="1" s="1"/>
  <c r="I79" i="1"/>
  <c r="I80" i="1"/>
  <c r="G84" i="1"/>
  <c r="H84" i="1"/>
  <c r="I84" i="1"/>
  <c r="G89" i="1"/>
  <c r="H89" i="1"/>
  <c r="I93" i="1"/>
  <c r="G95" i="1"/>
  <c r="H95" i="1"/>
  <c r="I95" i="1" s="1"/>
  <c r="H64" i="1" l="1"/>
  <c r="H42" i="1"/>
  <c r="I42" i="1" l="1"/>
  <c r="H55" i="1"/>
  <c r="I64" i="1"/>
  <c r="I55" i="1" l="1"/>
  <c r="H90" i="1"/>
  <c r="I90" i="1" l="1"/>
  <c r="H97" i="1"/>
  <c r="I97" i="1" s="1"/>
</calcChain>
</file>

<file path=xl/comments1.xml><?xml version="1.0" encoding="utf-8"?>
<comments xmlns="http://schemas.openxmlformats.org/spreadsheetml/2006/main">
  <authors>
    <author>halaszne</author>
  </authors>
  <commentList>
    <comment ref="H78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<sst xmlns="http://schemas.openxmlformats.org/spreadsheetml/2006/main" count="141" uniqueCount="100">
  <si>
    <t>BEVÉTELEK ÖSSZESEN:</t>
  </si>
  <si>
    <t>FINANSZÍROZÁSI BEVÉTELEK</t>
  </si>
  <si>
    <t>maradvány igénybevétele belső hiány finanszírozására</t>
  </si>
  <si>
    <t>2.</t>
  </si>
  <si>
    <t>előző évi költségvetési maradvány igénybevétele</t>
  </si>
  <si>
    <t>1.</t>
  </si>
  <si>
    <t>Előző évi költségvetési maradvány igénybevétele</t>
  </si>
  <si>
    <t>VI.</t>
  </si>
  <si>
    <t>KÖLTSÉGVETÉSI BEVÉTELEK</t>
  </si>
  <si>
    <t>FELHALMOZÁSI CÉLÚ ÁTVETT PÉNZESZKÖZÖK ÖSSZESEN:</t>
  </si>
  <si>
    <t>Felhalmozási célú visszatérítendő támogatások, kölcsönök visszatérülése államháztartáson kívülről</t>
  </si>
  <si>
    <t>FELHALMOZÁSI CÉLÚ ÁTVETT PÉNZESZKÖZÖK</t>
  </si>
  <si>
    <t>V.</t>
  </si>
  <si>
    <t>MŰKÖDÉSI BEVÉTELEK ÖSSZESEN:</t>
  </si>
  <si>
    <t>ÁFÁ visszatérülés teljesítése</t>
  </si>
  <si>
    <t>5.</t>
  </si>
  <si>
    <t>Kiszámlázott ért.termék,szolgálzatáa ÁFÁ-ja</t>
  </si>
  <si>
    <t>4.</t>
  </si>
  <si>
    <t>Víziközmű használati díj</t>
  </si>
  <si>
    <t>3.</t>
  </si>
  <si>
    <t>Szociális étkeztetés térítési díja</t>
  </si>
  <si>
    <t>Bérleti díj és lízingdíj bevétel</t>
  </si>
  <si>
    <t>Intézményi működési bevételek</t>
  </si>
  <si>
    <t>MŰKÖDÉSI BEVÉTELEK</t>
  </si>
  <si>
    <t xml:space="preserve">IV. </t>
  </si>
  <si>
    <t>KÖZHATALMI BEVÉTELEK ÖSSZESEN:</t>
  </si>
  <si>
    <t>Helyi adópótlék, adóbírság</t>
  </si>
  <si>
    <t>Igazgatási szolgáltatási díjak</t>
  </si>
  <si>
    <t>Egyéb közhatalmi bevételek</t>
  </si>
  <si>
    <t>gépjárműadó helyi önkormányzatot megillető része</t>
  </si>
  <si>
    <t>Gépjárműadók</t>
  </si>
  <si>
    <t>helyi iparűzési adó</t>
  </si>
  <si>
    <t>Értékesítési és forgalmi adók</t>
  </si>
  <si>
    <t>Magánszemélyek kommunális adója</t>
  </si>
  <si>
    <t>Vagyoni típusú adók</t>
  </si>
  <si>
    <t xml:space="preserve">1. </t>
  </si>
  <si>
    <t>KÖZHATALMI BEVÉTELEK</t>
  </si>
  <si>
    <t>III.</t>
  </si>
  <si>
    <t>FELHALMOZÁSI CÉLÚ TÁMOGATÁSOK ÁLLAMHÁZTARTÁSON BELÜLRŐL</t>
  </si>
  <si>
    <t>Egyéb felhalmozási célú önkormányzati támogatások bevételei összesen:</t>
  </si>
  <si>
    <t>Ívóvízminőség javítása KEOP  támogatása</t>
  </si>
  <si>
    <t>Egyéb fejezeti kezelésű előirányzattól felhalmozási célú támogatások bevétele</t>
  </si>
  <si>
    <t xml:space="preserve">Egyéb felhalmozási célú önkormányzati támogatások </t>
  </si>
  <si>
    <t>Felhalmozási célú önkormányzati támogatások bevételei összesen:</t>
  </si>
  <si>
    <t>2068/2017.(XII.28.) Korm.hat. Működési célú kiegészítő támogatás</t>
  </si>
  <si>
    <t>Felhalmozási célú önkormányzati támogatások bevételei</t>
  </si>
  <si>
    <t>II.</t>
  </si>
  <si>
    <t>MŰKÖDÉSI CÉLÚ TÁMOGATÁSOK ÁLLAMHÁZTARTÁSON BELÜLRŐL ÖSSZESEN:</t>
  </si>
  <si>
    <t>Egyéb működési célú támogatások bevételei államháztartáson belülről összesen:</t>
  </si>
  <si>
    <t>közfoglalkoztatottak munkabér támogatása</t>
  </si>
  <si>
    <t>egyszeri gyermekvédelmi  nem pénzbeni támogatás</t>
  </si>
  <si>
    <t>II. EGYÉB MŰKÖDÉSI CÉLÚ TÁMOGATÁSOK BEVÉTELEI ÁLLAMHÁZTARTÁSON BELÜLRŐL</t>
  </si>
  <si>
    <t>%-a</t>
  </si>
  <si>
    <t>2020. év</t>
  </si>
  <si>
    <t>2019. év</t>
  </si>
  <si>
    <t>előirányzat</t>
  </si>
  <si>
    <t>változás</t>
  </si>
  <si>
    <t>tervezett</t>
  </si>
  <si>
    <t>M  e  g  n  e  v  e  z  é  s:</t>
  </si>
  <si>
    <t>-2-</t>
  </si>
  <si>
    <t>Helyi önkormányzatok  működésének  általános támogatása összesen:</t>
  </si>
  <si>
    <t>Elszámolásból származó bevétel</t>
  </si>
  <si>
    <t>Települési önkormányzatok kulturális feladatainak támogatása</t>
  </si>
  <si>
    <t>települési önkormányzatok nyilvános könyvtári és közművelődési feladatainak támogatása</t>
  </si>
  <si>
    <t>d.</t>
  </si>
  <si>
    <t>Könyvtári, közművelődési és múzeumi feladatok támogatása</t>
  </si>
  <si>
    <t>IV.Települési önkormányzatok kulturális feladatainak támogatása</t>
  </si>
  <si>
    <t>Települési önkormányzatok szociális, gyermekjóléti és gyermekétkeztetési feladatainak támogatása összesen:</t>
  </si>
  <si>
    <t>c,  Rászoruló gyermekek intéznényen kívüli szünidei étkeztetésének támogatása</t>
  </si>
  <si>
    <t>Gyermekétkeztetés támogatása</t>
  </si>
  <si>
    <t xml:space="preserve"> e, Falugondnoki szolgálat</t>
  </si>
  <si>
    <t xml:space="preserve"> c, Egyes szociális feladatok támogatása -szociális étkeztetés</t>
  </si>
  <si>
    <t>Települési önkormányzatok szociális feladatainak egyéb támogatása</t>
  </si>
  <si>
    <t>III.Települési önkormányzatok szociális, gyermekjóléti és gyermekétkeztetési feladatainak támogatása</t>
  </si>
  <si>
    <t>Települési önkormányzatok működésének támogatása összesen:</t>
  </si>
  <si>
    <t>Polgármesteri illetmény támogatása</t>
  </si>
  <si>
    <t>6.</t>
  </si>
  <si>
    <t>d.  Lakott külterületettel kapcsolatos feladatok támogatása</t>
  </si>
  <si>
    <t>ebből: beszámítás</t>
  </si>
  <si>
    <t>egyéb önkormányzati feladatok támogatása</t>
  </si>
  <si>
    <t>c.</t>
  </si>
  <si>
    <t>közutak fenntartásának támogatása</t>
  </si>
  <si>
    <t>bd.</t>
  </si>
  <si>
    <t>köztemető fenntartással kapcsolatos feladatok támogatása</t>
  </si>
  <si>
    <t>bc.</t>
  </si>
  <si>
    <t>közvilágítás fenntartásának támogatása</t>
  </si>
  <si>
    <t>bb.</t>
  </si>
  <si>
    <t>zöldterület gazdálkodással kapcsolatos feladatok ellátásának támogatása</t>
  </si>
  <si>
    <t>ba.</t>
  </si>
  <si>
    <t>település-üzemeltetéshez kapcsolódó feladatellátás támogatása</t>
  </si>
  <si>
    <t>b.</t>
  </si>
  <si>
    <t>Települési önkormányzatok működésének támogatása</t>
  </si>
  <si>
    <t>Helyi önkormányzatok  működésének  általános támogatása</t>
  </si>
  <si>
    <t>Önkormányzatok működési támogatásai</t>
  </si>
  <si>
    <t>I.</t>
  </si>
  <si>
    <t>MŰKÖDÉSI CÉLÚ TÁMOGATÁSOK ÁLLAMHÁZTARTÁSON BELÜLRŐL</t>
  </si>
  <si>
    <t>2021. év</t>
  </si>
  <si>
    <t>(  Ft-ban)</t>
  </si>
  <si>
    <t>BEVÉTELEINEK FORRÁSONKÉNTI ÖSSZETÉTELE</t>
  </si>
  <si>
    <t>PORPÁC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</si>
</sst>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.0"/>
    <numFmt numFmtId="165" formatCode="_-* #,##0\ _F_t_-;\-* #,##0\ _F_t_-;_-* &quot;-&quot;??\ _F_t_-;_-@_-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MS Sans Serif"/>
      <family val="2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</cellStyleXfs>
  <cellXfs count="81">
    <xf numFmtId="0" fontId="0" fillId="0" borderId="0" xfId="0"/>
    <xf numFmtId="0" fontId="2" fillId="0" borderId="0" xfId="0" applyFont="1"/>
    <xf numFmtId="164" fontId="3" fillId="0" borderId="0" xfId="0" applyNumberFormat="1" applyFont="1"/>
    <xf numFmtId="165" fontId="3" fillId="0" borderId="0" xfId="0" applyNumberFormat="1" applyFont="1"/>
    <xf numFmtId="0" fontId="3" fillId="0" borderId="0" xfId="0" applyFont="1"/>
    <xf numFmtId="164" fontId="4" fillId="0" borderId="0" xfId="0" applyNumberFormat="1" applyFont="1"/>
    <xf numFmtId="165" fontId="4" fillId="0" borderId="0" xfId="0" applyNumberFormat="1" applyFont="1"/>
    <xf numFmtId="0" fontId="4" fillId="0" borderId="0" xfId="0" applyFont="1"/>
    <xf numFmtId="164" fontId="2" fillId="0" borderId="0" xfId="0" applyNumberFormat="1" applyFont="1"/>
    <xf numFmtId="165" fontId="2" fillId="0" borderId="0" xfId="1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65" fontId="2" fillId="0" borderId="0" xfId="1" applyNumberFormat="1" applyFont="1" applyBorder="1" applyAlignment="1">
      <alignment horizontal="center"/>
    </xf>
    <xf numFmtId="0" fontId="4" fillId="0" borderId="0" xfId="0" applyFont="1" applyAlignment="1">
      <alignment horizontal="left" wrapText="1"/>
    </xf>
    <xf numFmtId="165" fontId="2" fillId="0" borderId="0" xfId="1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justify"/>
    </xf>
    <xf numFmtId="165" fontId="4" fillId="0" borderId="0" xfId="1" applyNumberFormat="1" applyFont="1"/>
    <xf numFmtId="165" fontId="4" fillId="0" borderId="0" xfId="1" applyNumberFormat="1" applyFont="1" applyBorder="1" applyAlignment="1">
      <alignment horizont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left" vertical="center"/>
    </xf>
    <xf numFmtId="0" fontId="2" fillId="0" borderId="0" xfId="2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applyAlignment="1">
      <alignment horizontal="left" wrapText="1"/>
    </xf>
    <xf numFmtId="0" fontId="4" fillId="0" borderId="0" xfId="3" applyFont="1" applyAlignment="1">
      <alignment horizontal="left" wrapText="1"/>
    </xf>
    <xf numFmtId="0" fontId="4" fillId="0" borderId="0" xfId="3" applyFont="1" applyAlignment="1">
      <alignment horizontal="left" wrapText="1"/>
    </xf>
    <xf numFmtId="0" fontId="4" fillId="0" borderId="0" xfId="3" applyFont="1" applyAlignment="1">
      <alignment vertical="justify"/>
    </xf>
    <xf numFmtId="0" fontId="0" fillId="0" borderId="0" xfId="0" applyAlignment="1">
      <alignment horizontal="left"/>
    </xf>
    <xf numFmtId="0" fontId="2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2" fillId="0" borderId="0" xfId="2" applyFont="1" applyAlignment="1">
      <alignment horizontal="left" wrapText="1"/>
    </xf>
    <xf numFmtId="0" fontId="2" fillId="0" borderId="0" xfId="2" applyFont="1" applyAlignment="1">
      <alignment horizontal="left" wrapText="1"/>
    </xf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 vertical="center"/>
    </xf>
    <xf numFmtId="0" fontId="2" fillId="0" borderId="0" xfId="0" applyFont="1" applyAlignment="1"/>
    <xf numFmtId="0" fontId="2" fillId="0" borderId="1" xfId="2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2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5" xfId="2" applyFont="1" applyBorder="1" applyAlignment="1">
      <alignment horizontal="center"/>
    </xf>
    <xf numFmtId="165" fontId="2" fillId="0" borderId="5" xfId="1" applyNumberFormat="1" applyFont="1" applyBorder="1" applyAlignment="1">
      <alignment horizontal="center"/>
    </xf>
    <xf numFmtId="0" fontId="2" fillId="0" borderId="6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2" fillId="0" borderId="9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165" fontId="6" fillId="0" borderId="0" xfId="1" applyNumberFormat="1" applyFont="1"/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vertical="center" wrapText="1"/>
    </xf>
    <xf numFmtId="165" fontId="4" fillId="0" borderId="0" xfId="1" applyNumberFormat="1" applyFont="1" applyAlignment="1">
      <alignment wrapText="1"/>
    </xf>
    <xf numFmtId="0" fontId="4" fillId="0" borderId="0" xfId="0" applyFont="1" applyAlignment="1">
      <alignment vertical="justify"/>
    </xf>
    <xf numFmtId="164" fontId="7" fillId="0" borderId="0" xfId="0" applyNumberFormat="1" applyFont="1"/>
    <xf numFmtId="165" fontId="7" fillId="0" borderId="0" xfId="1" applyNumberFormat="1" applyFont="1"/>
    <xf numFmtId="0" fontId="6" fillId="0" borderId="0" xfId="0" applyFont="1" applyAlignment="1">
      <alignment horizontal="left" wrapText="1"/>
    </xf>
    <xf numFmtId="0" fontId="6" fillId="0" borderId="0" xfId="0" applyFont="1"/>
    <xf numFmtId="0" fontId="2" fillId="0" borderId="0" xfId="0" applyFont="1" applyAlignment="1">
      <alignment wrapText="1"/>
    </xf>
    <xf numFmtId="165" fontId="7" fillId="0" borderId="0" xfId="1" applyNumberFormat="1" applyFont="1" applyAlignment="1">
      <alignment wrapText="1"/>
    </xf>
    <xf numFmtId="0" fontId="2" fillId="0" borderId="0" xfId="0" quotePrefix="1" applyFont="1"/>
    <xf numFmtId="0" fontId="4" fillId="0" borderId="0" xfId="0" applyFont="1" applyAlignment="1">
      <alignment wrapText="1"/>
    </xf>
    <xf numFmtId="0" fontId="2" fillId="0" borderId="0" xfId="2" applyFont="1" applyBorder="1" applyAlignment="1">
      <alignment horizontal="center"/>
    </xf>
    <xf numFmtId="0" fontId="2" fillId="0" borderId="3" xfId="2" applyFont="1" applyBorder="1" applyAlignment="1">
      <alignment horizontal="right"/>
    </xf>
    <xf numFmtId="0" fontId="2" fillId="0" borderId="0" xfId="2" applyFont="1"/>
    <xf numFmtId="0" fontId="4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4" fillId="0" borderId="0" xfId="2" applyFont="1"/>
  </cellXfs>
  <cellStyles count="4">
    <cellStyle name="Ezres" xfId="1" builtinId="3"/>
    <cellStyle name="Normál" xfId="0" builtinId="0"/>
    <cellStyle name="Normál_KTGV99" xfId="2"/>
    <cellStyle name="Normál_Munka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S188"/>
  <sheetViews>
    <sheetView tabSelected="1" zoomScaleNormal="100" workbookViewId="0">
      <selection activeCell="B1" sqref="B1:I1"/>
    </sheetView>
  </sheetViews>
  <sheetFormatPr defaultRowHeight="12.75" x14ac:dyDescent="0.2"/>
  <cols>
    <col min="1" max="1" width="3.85546875" customWidth="1"/>
    <col min="2" max="2" width="3.140625" customWidth="1"/>
    <col min="3" max="3" width="3.28515625" customWidth="1"/>
    <col min="4" max="4" width="3.140625" customWidth="1"/>
    <col min="5" max="5" width="4.42578125" customWidth="1"/>
    <col min="6" max="6" width="40.5703125" customWidth="1"/>
    <col min="7" max="7" width="16.28515625" customWidth="1"/>
    <col min="8" max="8" width="15.42578125" customWidth="1"/>
    <col min="9" max="9" width="10.5703125" customWidth="1"/>
    <col min="10" max="10" width="0.7109375" customWidth="1"/>
    <col min="11" max="18" width="9.140625" hidden="1" customWidth="1"/>
    <col min="19" max="19" width="5.42578125" hidden="1" customWidth="1"/>
  </cols>
  <sheetData>
    <row r="1" spans="1:9" ht="15" x14ac:dyDescent="0.25">
      <c r="A1" s="80"/>
      <c r="B1" s="79"/>
      <c r="C1" s="79"/>
      <c r="D1" s="79"/>
      <c r="E1" s="79"/>
      <c r="F1" s="79"/>
      <c r="G1" s="79"/>
      <c r="H1" s="79"/>
      <c r="I1" s="79"/>
    </row>
    <row r="2" spans="1:9" ht="14.25" x14ac:dyDescent="0.2">
      <c r="A2" s="78"/>
      <c r="B2" s="78"/>
      <c r="C2" s="78"/>
      <c r="D2" s="78"/>
      <c r="E2" s="78"/>
      <c r="F2" s="78"/>
      <c r="G2" s="78"/>
      <c r="H2" s="78"/>
      <c r="I2" s="78"/>
    </row>
    <row r="3" spans="1:9" ht="14.25" x14ac:dyDescent="0.2">
      <c r="A3" s="78" t="s">
        <v>99</v>
      </c>
      <c r="B3" s="78"/>
      <c r="C3" s="78"/>
      <c r="D3" s="78"/>
      <c r="E3" s="78"/>
      <c r="F3" s="78"/>
      <c r="G3" s="78"/>
      <c r="H3" s="78"/>
      <c r="I3" s="78"/>
    </row>
    <row r="4" spans="1:9" ht="14.25" x14ac:dyDescent="0.2">
      <c r="A4" s="78" t="s">
        <v>98</v>
      </c>
      <c r="B4" s="78"/>
      <c r="C4" s="78"/>
      <c r="D4" s="78"/>
      <c r="E4" s="78"/>
      <c r="F4" s="78"/>
      <c r="G4" s="78"/>
      <c r="H4" s="78"/>
      <c r="I4" s="78"/>
    </row>
    <row r="5" spans="1:9" ht="12.75" customHeight="1" x14ac:dyDescent="0.2">
      <c r="A5" s="78" t="s">
        <v>96</v>
      </c>
      <c r="B5" s="78"/>
      <c r="C5" s="78"/>
      <c r="D5" s="78"/>
      <c r="E5" s="78"/>
      <c r="F5" s="78"/>
      <c r="G5" s="78"/>
      <c r="H5" s="78"/>
      <c r="I5" s="78"/>
    </row>
    <row r="6" spans="1:9" ht="15.75" thickBot="1" x14ac:dyDescent="0.3">
      <c r="A6" s="77"/>
      <c r="B6" s="77"/>
      <c r="C6" s="76"/>
      <c r="D6" s="76"/>
      <c r="E6" s="76"/>
      <c r="F6" s="75"/>
      <c r="G6" s="15"/>
      <c r="H6" s="74" t="s">
        <v>97</v>
      </c>
      <c r="I6" s="74"/>
    </row>
    <row r="7" spans="1:9" ht="15" x14ac:dyDescent="0.25">
      <c r="A7" s="51" t="s">
        <v>58</v>
      </c>
      <c r="B7" s="50"/>
      <c r="C7" s="50"/>
      <c r="D7" s="50"/>
      <c r="E7" s="50"/>
      <c r="F7" s="49"/>
      <c r="G7" s="48" t="s">
        <v>57</v>
      </c>
      <c r="H7" s="48" t="s">
        <v>57</v>
      </c>
      <c r="I7" s="47" t="s">
        <v>56</v>
      </c>
    </row>
    <row r="8" spans="1:9" ht="15" x14ac:dyDescent="0.25">
      <c r="A8" s="46"/>
      <c r="B8" s="45"/>
      <c r="C8" s="45"/>
      <c r="D8" s="45"/>
      <c r="E8" s="45"/>
      <c r="F8" s="44"/>
      <c r="G8" s="43" t="s">
        <v>55</v>
      </c>
      <c r="H8" s="43" t="s">
        <v>55</v>
      </c>
      <c r="I8" s="42"/>
    </row>
    <row r="9" spans="1:9" ht="15.75" thickBot="1" x14ac:dyDescent="0.3">
      <c r="A9" s="41"/>
      <c r="B9" s="40"/>
      <c r="C9" s="40"/>
      <c r="D9" s="40"/>
      <c r="E9" s="40"/>
      <c r="F9" s="39"/>
      <c r="G9" s="38" t="s">
        <v>53</v>
      </c>
      <c r="H9" s="38" t="s">
        <v>96</v>
      </c>
      <c r="I9" s="37" t="s">
        <v>52</v>
      </c>
    </row>
    <row r="10" spans="1:9" ht="15" x14ac:dyDescent="0.25">
      <c r="A10" s="20"/>
      <c r="B10" s="20"/>
      <c r="C10" s="20"/>
      <c r="D10" s="20"/>
      <c r="E10" s="20"/>
      <c r="F10" s="20"/>
      <c r="G10" s="13"/>
      <c r="H10" s="13"/>
      <c r="I10" s="73"/>
    </row>
    <row r="11" spans="1:9" ht="15" x14ac:dyDescent="0.25">
      <c r="A11" s="20"/>
      <c r="B11" s="20"/>
      <c r="C11" s="20"/>
      <c r="D11" s="20"/>
      <c r="E11" s="20"/>
      <c r="F11" s="20"/>
      <c r="G11" s="13"/>
      <c r="H11" s="13"/>
      <c r="I11" s="73"/>
    </row>
    <row r="12" spans="1:9" ht="33" customHeight="1" x14ac:dyDescent="0.2">
      <c r="A12" s="64" t="s">
        <v>94</v>
      </c>
      <c r="B12" s="14" t="s">
        <v>95</v>
      </c>
      <c r="C12" s="14"/>
      <c r="D12" s="14"/>
      <c r="E12" s="14"/>
      <c r="F12" s="14"/>
      <c r="G12" s="72"/>
      <c r="H12" s="63"/>
      <c r="I12" s="72"/>
    </row>
    <row r="13" spans="1:9" ht="15.75" customHeight="1" x14ac:dyDescent="0.2">
      <c r="A13" s="7"/>
      <c r="B13" s="7" t="s">
        <v>94</v>
      </c>
      <c r="C13" s="7" t="s">
        <v>93</v>
      </c>
      <c r="D13" s="7"/>
      <c r="E13" s="7"/>
      <c r="F13" s="7"/>
      <c r="G13" s="18"/>
      <c r="H13" s="18"/>
      <c r="I13" s="7"/>
    </row>
    <row r="14" spans="1:9" ht="29.25" customHeight="1" x14ac:dyDescent="0.2">
      <c r="A14" s="7"/>
      <c r="B14" s="7"/>
      <c r="C14" s="64" t="s">
        <v>5</v>
      </c>
      <c r="D14" s="14" t="s">
        <v>92</v>
      </c>
      <c r="E14" s="14"/>
      <c r="F14" s="14"/>
      <c r="G14" s="63"/>
      <c r="H14" s="63"/>
      <c r="I14" s="72"/>
    </row>
    <row r="15" spans="1:9" ht="28.5" customHeight="1" x14ac:dyDescent="0.2">
      <c r="A15" s="7"/>
      <c r="B15" s="7"/>
      <c r="C15" s="7"/>
      <c r="D15" s="64" t="s">
        <v>5</v>
      </c>
      <c r="E15" s="14" t="s">
        <v>91</v>
      </c>
      <c r="F15" s="14"/>
      <c r="G15" s="63"/>
      <c r="H15" s="63"/>
      <c r="I15" s="72"/>
    </row>
    <row r="16" spans="1:9" ht="30.75" customHeight="1" x14ac:dyDescent="0.25">
      <c r="A16" s="1"/>
      <c r="B16" s="1"/>
      <c r="C16" s="1"/>
      <c r="D16" s="17" t="s">
        <v>90</v>
      </c>
      <c r="E16" s="69" t="s">
        <v>89</v>
      </c>
      <c r="F16" s="36"/>
      <c r="G16" s="9"/>
      <c r="H16" s="9"/>
      <c r="I16" s="8"/>
    </row>
    <row r="17" spans="1:9" ht="29.25" customHeight="1" x14ac:dyDescent="0.25">
      <c r="A17" s="1"/>
      <c r="B17" s="1"/>
      <c r="C17" s="1"/>
      <c r="D17" s="1"/>
      <c r="E17" s="17" t="s">
        <v>88</v>
      </c>
      <c r="F17" s="16" t="s">
        <v>87</v>
      </c>
      <c r="G17" s="15">
        <v>975240</v>
      </c>
      <c r="H17" s="15">
        <v>975240</v>
      </c>
      <c r="I17" s="8">
        <f>(H17/G17)*100</f>
        <v>100</v>
      </c>
    </row>
    <row r="18" spans="1:9" ht="19.5" customHeight="1" x14ac:dyDescent="0.25">
      <c r="A18" s="1"/>
      <c r="B18" s="1"/>
      <c r="C18" s="1"/>
      <c r="D18" s="1"/>
      <c r="E18" s="1" t="s">
        <v>86</v>
      </c>
      <c r="F18" s="16" t="s">
        <v>85</v>
      </c>
      <c r="G18" s="15">
        <v>576000</v>
      </c>
      <c r="H18" s="15">
        <v>576000</v>
      </c>
      <c r="I18" s="8">
        <f>(H18/G18)*100</f>
        <v>100</v>
      </c>
    </row>
    <row r="19" spans="1:9" ht="27.75" customHeight="1" x14ac:dyDescent="0.25">
      <c r="A19" s="1"/>
      <c r="B19" s="1"/>
      <c r="C19" s="1"/>
      <c r="D19" s="1"/>
      <c r="E19" s="17" t="s">
        <v>84</v>
      </c>
      <c r="F19" s="16" t="s">
        <v>83</v>
      </c>
      <c r="G19" s="15">
        <v>154727</v>
      </c>
      <c r="H19" s="15">
        <v>136610</v>
      </c>
      <c r="I19" s="8"/>
    </row>
    <row r="20" spans="1:9" ht="17.25" customHeight="1" x14ac:dyDescent="0.25">
      <c r="A20" s="1"/>
      <c r="B20" s="1"/>
      <c r="C20" s="1"/>
      <c r="D20" s="1"/>
      <c r="E20" s="1" t="s">
        <v>82</v>
      </c>
      <c r="F20" s="16" t="s">
        <v>81</v>
      </c>
      <c r="G20" s="15">
        <v>808120</v>
      </c>
      <c r="H20" s="15">
        <v>808574</v>
      </c>
      <c r="I20" s="8">
        <f>(H20/G20)*100</f>
        <v>100.0561797752809</v>
      </c>
    </row>
    <row r="21" spans="1:9" ht="18" customHeight="1" x14ac:dyDescent="0.25">
      <c r="A21" s="1"/>
      <c r="B21" s="1"/>
      <c r="C21" s="1"/>
      <c r="D21" s="1" t="s">
        <v>80</v>
      </c>
      <c r="E21" s="1" t="s">
        <v>79</v>
      </c>
      <c r="F21" s="1"/>
      <c r="G21" s="15">
        <v>5000000</v>
      </c>
      <c r="H21" s="15">
        <v>6000000</v>
      </c>
      <c r="I21" s="8">
        <f>(H21/G21)*100</f>
        <v>120</v>
      </c>
    </row>
    <row r="22" spans="1:9" ht="14.25" customHeight="1" x14ac:dyDescent="0.25">
      <c r="A22" s="1"/>
      <c r="B22" s="1"/>
      <c r="C22" s="1"/>
      <c r="D22" s="1"/>
      <c r="E22" s="1"/>
      <c r="F22" s="71" t="s">
        <v>78</v>
      </c>
      <c r="G22" s="15"/>
      <c r="H22" s="15"/>
      <c r="I22" s="8"/>
    </row>
    <row r="23" spans="1:9" ht="22.5" customHeight="1" x14ac:dyDescent="0.25">
      <c r="A23" s="1"/>
      <c r="B23" s="1"/>
      <c r="C23" s="1"/>
      <c r="D23" s="1" t="s">
        <v>77</v>
      </c>
      <c r="E23" s="1"/>
      <c r="F23" s="1"/>
      <c r="G23" s="15">
        <v>33150</v>
      </c>
      <c r="H23" s="15">
        <v>33150</v>
      </c>
      <c r="I23" s="8">
        <f>(H23/G23)*100</f>
        <v>100</v>
      </c>
    </row>
    <row r="24" spans="1:9" ht="21" customHeight="1" x14ac:dyDescent="0.25">
      <c r="A24" s="1"/>
      <c r="B24" s="1"/>
      <c r="C24" s="7" t="s">
        <v>76</v>
      </c>
      <c r="D24" s="7" t="s">
        <v>75</v>
      </c>
      <c r="E24" s="7"/>
      <c r="F24" s="7"/>
      <c r="G24" s="15">
        <v>954500</v>
      </c>
      <c r="H24" s="15"/>
      <c r="I24" s="8"/>
    </row>
    <row r="25" spans="1:9" ht="18" customHeight="1" x14ac:dyDescent="0.25">
      <c r="A25" s="1"/>
      <c r="B25" s="1"/>
      <c r="C25" s="1"/>
      <c r="D25" s="1"/>
      <c r="E25" s="1"/>
      <c r="F25" s="1"/>
      <c r="G25" s="13"/>
      <c r="H25" s="15"/>
      <c r="I25" s="8"/>
    </row>
    <row r="26" spans="1:9" ht="8.25" hidden="1" customHeight="1" x14ac:dyDescent="0.25">
      <c r="A26" s="58" t="s">
        <v>74</v>
      </c>
      <c r="B26" s="58"/>
      <c r="C26" s="58"/>
      <c r="D26" s="58"/>
      <c r="E26" s="58"/>
      <c r="F26" s="58"/>
      <c r="G26" s="15"/>
      <c r="H26" s="15"/>
      <c r="I26" s="8"/>
    </row>
    <row r="27" spans="1:9" ht="15.75" customHeight="1" x14ac:dyDescent="0.25">
      <c r="A27" s="58"/>
      <c r="B27" s="58"/>
      <c r="C27" s="58"/>
      <c r="D27" s="58"/>
      <c r="E27" s="58"/>
      <c r="F27" s="58"/>
      <c r="G27" s="70">
        <f>SUM(G16:G26)</f>
        <v>8501737</v>
      </c>
      <c r="H27" s="70">
        <f>SUM(H16:H26)</f>
        <v>8529574</v>
      </c>
      <c r="I27" s="5">
        <f>(H27/G27)*100</f>
        <v>100.3274272069343</v>
      </c>
    </row>
    <row r="28" spans="1:9" ht="32.25" customHeight="1" x14ac:dyDescent="0.25">
      <c r="A28" s="64"/>
      <c r="B28" s="14" t="s">
        <v>73</v>
      </c>
      <c r="C28" s="14"/>
      <c r="D28" s="14"/>
      <c r="E28" s="14"/>
      <c r="F28" s="14"/>
      <c r="G28" s="63"/>
      <c r="H28" s="63"/>
      <c r="I28" s="8"/>
    </row>
    <row r="29" spans="1:9" ht="29.25" customHeight="1" x14ac:dyDescent="0.25">
      <c r="A29" s="1"/>
      <c r="B29" s="1"/>
      <c r="C29" s="1"/>
      <c r="D29" s="17" t="s">
        <v>3</v>
      </c>
      <c r="E29" s="69" t="s">
        <v>72</v>
      </c>
      <c r="F29" s="69"/>
      <c r="G29" s="15">
        <v>1865000</v>
      </c>
      <c r="H29" s="15">
        <v>2378000</v>
      </c>
      <c r="I29" s="8">
        <f>(H29/G29)*100</f>
        <v>127.50670241286863</v>
      </c>
    </row>
    <row r="30" spans="1:9" ht="29.25" customHeight="1" x14ac:dyDescent="0.25">
      <c r="A30" s="1"/>
      <c r="B30" s="1"/>
      <c r="C30" s="1"/>
      <c r="D30" s="17" t="s">
        <v>19</v>
      </c>
      <c r="E30" s="69" t="s">
        <v>71</v>
      </c>
      <c r="F30" s="69"/>
      <c r="G30" s="15">
        <v>392160</v>
      </c>
      <c r="H30" s="15">
        <v>464520</v>
      </c>
      <c r="I30" s="8">
        <f>(H30/G30)*100</f>
        <v>118.45165238678091</v>
      </c>
    </row>
    <row r="31" spans="1:9" ht="15" customHeight="1" x14ac:dyDescent="0.25">
      <c r="A31" s="1"/>
      <c r="B31" s="1"/>
      <c r="C31" s="1"/>
      <c r="D31" s="17"/>
      <c r="E31" s="69" t="s">
        <v>70</v>
      </c>
      <c r="F31" s="69"/>
      <c r="G31" s="15">
        <v>4250000</v>
      </c>
      <c r="H31" s="15">
        <v>4479000</v>
      </c>
      <c r="I31" s="8">
        <f>(H31/G31)*100</f>
        <v>105.38823529411765</v>
      </c>
    </row>
    <row r="32" spans="1:9" ht="15" customHeight="1" x14ac:dyDescent="0.25">
      <c r="A32" s="1"/>
      <c r="B32" s="1"/>
      <c r="C32" s="1"/>
      <c r="D32" s="17" t="s">
        <v>15</v>
      </c>
      <c r="E32" s="69" t="s">
        <v>69</v>
      </c>
      <c r="F32" s="69"/>
      <c r="G32" s="15"/>
      <c r="H32" s="15"/>
      <c r="I32" s="8"/>
    </row>
    <row r="33" spans="1:9" ht="30" customHeight="1" x14ac:dyDescent="0.25">
      <c r="A33" s="1"/>
      <c r="B33" s="1"/>
      <c r="C33" s="1"/>
      <c r="D33" s="17"/>
      <c r="E33" s="69" t="s">
        <v>68</v>
      </c>
      <c r="F33" s="69"/>
      <c r="G33" s="15"/>
      <c r="H33" s="15">
        <v>120840</v>
      </c>
      <c r="I33" s="8"/>
    </row>
    <row r="34" spans="1:9" ht="36" customHeight="1" x14ac:dyDescent="0.25">
      <c r="A34" s="68"/>
      <c r="B34" s="68"/>
      <c r="C34" s="67" t="s">
        <v>67</v>
      </c>
      <c r="D34" s="67"/>
      <c r="E34" s="67"/>
      <c r="F34" s="67"/>
      <c r="G34" s="66">
        <f>SUM(G29:G33)</f>
        <v>6507160</v>
      </c>
      <c r="H34" s="66">
        <f>SUM(H29:H33)</f>
        <v>7442360</v>
      </c>
      <c r="I34" s="65">
        <f>(H34/G34)*100</f>
        <v>114.37186114987183</v>
      </c>
    </row>
    <row r="35" spans="1:9" ht="6" hidden="1" customHeight="1" x14ac:dyDescent="0.25">
      <c r="A35" s="1"/>
      <c r="B35" s="1"/>
      <c r="C35" s="1"/>
      <c r="D35" s="1"/>
      <c r="E35" s="1"/>
      <c r="F35" s="1"/>
      <c r="G35" s="15"/>
      <c r="H35" s="15"/>
      <c r="I35" s="8"/>
    </row>
    <row r="36" spans="1:9" ht="33.75" customHeight="1" x14ac:dyDescent="0.25">
      <c r="A36" s="64"/>
      <c r="B36" s="14" t="s">
        <v>66</v>
      </c>
      <c r="C36" s="14"/>
      <c r="D36" s="14"/>
      <c r="E36" s="14"/>
      <c r="F36" s="14"/>
      <c r="G36" s="63"/>
      <c r="H36" s="63"/>
      <c r="I36" s="8"/>
    </row>
    <row r="37" spans="1:9" ht="36.75" customHeight="1" x14ac:dyDescent="0.25">
      <c r="A37" s="1"/>
      <c r="B37" s="1"/>
      <c r="C37" s="1"/>
      <c r="D37" s="1" t="s">
        <v>5</v>
      </c>
      <c r="E37" s="10" t="s">
        <v>65</v>
      </c>
      <c r="F37" s="10"/>
      <c r="G37" s="9"/>
      <c r="H37" s="9"/>
      <c r="I37" s="8"/>
    </row>
    <row r="38" spans="1:9" ht="33.75" customHeight="1" x14ac:dyDescent="0.25">
      <c r="A38" s="1"/>
      <c r="B38" s="1"/>
      <c r="C38" s="1"/>
      <c r="D38" s="1"/>
      <c r="E38" s="17" t="s">
        <v>64</v>
      </c>
      <c r="F38" s="62" t="s">
        <v>63</v>
      </c>
      <c r="G38" s="9">
        <v>1800000</v>
      </c>
      <c r="H38" s="9">
        <v>2270000</v>
      </c>
      <c r="I38" s="8">
        <f>(H38/G38)*100</f>
        <v>126.11111111111111</v>
      </c>
    </row>
    <row r="39" spans="1:9" ht="33" customHeight="1" x14ac:dyDescent="0.25">
      <c r="A39" s="1"/>
      <c r="B39" s="58" t="s">
        <v>62</v>
      </c>
      <c r="C39" s="58"/>
      <c r="D39" s="58"/>
      <c r="E39" s="58"/>
      <c r="F39" s="58"/>
      <c r="G39" s="18">
        <f>SUM(G38:G38)</f>
        <v>1800000</v>
      </c>
      <c r="H39" s="18">
        <f>SUM(H38:H38)</f>
        <v>2270000</v>
      </c>
      <c r="I39" s="5">
        <f>(H39/G39)*100</f>
        <v>126.11111111111111</v>
      </c>
    </row>
    <row r="40" spans="1:9" ht="33" customHeight="1" x14ac:dyDescent="0.25">
      <c r="A40" s="1"/>
      <c r="B40" s="61" t="s">
        <v>12</v>
      </c>
      <c r="C40" s="60" t="s">
        <v>61</v>
      </c>
      <c r="D40" s="59"/>
      <c r="E40" s="59"/>
      <c r="F40" s="25"/>
      <c r="G40" s="18"/>
      <c r="H40" s="18">
        <v>200000</v>
      </c>
      <c r="I40" s="5"/>
    </row>
    <row r="41" spans="1:9" ht="18" customHeight="1" x14ac:dyDescent="0.25">
      <c r="A41" s="1"/>
      <c r="B41" s="58"/>
      <c r="C41" s="58"/>
      <c r="D41" s="58"/>
      <c r="E41" s="58"/>
      <c r="F41" s="58"/>
      <c r="G41" s="57"/>
      <c r="H41" s="57"/>
      <c r="I41" s="8"/>
    </row>
    <row r="42" spans="1:9" ht="28.5" customHeight="1" x14ac:dyDescent="0.25">
      <c r="A42" s="56" t="s">
        <v>60</v>
      </c>
      <c r="B42" s="55"/>
      <c r="C42" s="55"/>
      <c r="D42" s="55"/>
      <c r="E42" s="55"/>
      <c r="F42" s="55"/>
      <c r="G42" s="19">
        <f>G27+G34+G39+G41</f>
        <v>16808897</v>
      </c>
      <c r="H42" s="19">
        <f>H27+H34+H39+H41+H40</f>
        <v>18441934</v>
      </c>
      <c r="I42" s="5">
        <f>(H42/G42)*100</f>
        <v>109.71531326534989</v>
      </c>
    </row>
    <row r="43" spans="1:9" ht="28.5" customHeight="1" x14ac:dyDescent="0.25">
      <c r="A43" s="54"/>
      <c r="B43" s="53"/>
      <c r="C43" s="53"/>
      <c r="D43" s="53"/>
      <c r="E43" s="53"/>
      <c r="F43" s="53"/>
      <c r="G43" s="19"/>
      <c r="H43" s="19"/>
      <c r="I43" s="5"/>
    </row>
    <row r="44" spans="1:9" ht="28.5" customHeight="1" x14ac:dyDescent="0.25">
      <c r="A44" s="54"/>
      <c r="B44" s="53"/>
      <c r="C44" s="53"/>
      <c r="D44" s="53"/>
      <c r="E44" s="53"/>
      <c r="F44" s="53"/>
      <c r="G44" s="19"/>
      <c r="H44" s="19"/>
      <c r="I44" s="5"/>
    </row>
    <row r="45" spans="1:9" ht="28.5" customHeight="1" x14ac:dyDescent="0.25">
      <c r="A45" s="54"/>
      <c r="B45" s="53"/>
      <c r="C45" s="53"/>
      <c r="D45" s="53"/>
      <c r="E45" s="53"/>
      <c r="F45" s="53"/>
      <c r="G45" s="19"/>
      <c r="H45" s="19"/>
      <c r="I45" s="5"/>
    </row>
    <row r="46" spans="1:9" ht="24.75" customHeight="1" thickBot="1" x14ac:dyDescent="0.3">
      <c r="A46" s="52" t="s">
        <v>59</v>
      </c>
      <c r="B46" s="52"/>
      <c r="C46" s="52"/>
      <c r="D46" s="52"/>
      <c r="E46" s="52"/>
      <c r="F46" s="52"/>
      <c r="G46" s="52"/>
      <c r="H46" s="52"/>
      <c r="I46" s="52"/>
    </row>
    <row r="47" spans="1:9" ht="17.25" customHeight="1" x14ac:dyDescent="0.25">
      <c r="A47" s="51" t="s">
        <v>58</v>
      </c>
      <c r="B47" s="50"/>
      <c r="C47" s="50"/>
      <c r="D47" s="50"/>
      <c r="E47" s="50"/>
      <c r="F47" s="49"/>
      <c r="G47" s="48" t="s">
        <v>57</v>
      </c>
      <c r="H47" s="48" t="s">
        <v>57</v>
      </c>
      <c r="I47" s="47" t="s">
        <v>56</v>
      </c>
    </row>
    <row r="48" spans="1:9" ht="14.25" customHeight="1" x14ac:dyDescent="0.25">
      <c r="A48" s="46"/>
      <c r="B48" s="45"/>
      <c r="C48" s="45"/>
      <c r="D48" s="45"/>
      <c r="E48" s="45"/>
      <c r="F48" s="44"/>
      <c r="G48" s="43" t="s">
        <v>55</v>
      </c>
      <c r="H48" s="43" t="s">
        <v>55</v>
      </c>
      <c r="I48" s="42"/>
    </row>
    <row r="49" spans="1:9" ht="16.5" customHeight="1" thickBot="1" x14ac:dyDescent="0.3">
      <c r="A49" s="41"/>
      <c r="B49" s="40"/>
      <c r="C49" s="40"/>
      <c r="D49" s="40"/>
      <c r="E49" s="40"/>
      <c r="F49" s="39"/>
      <c r="G49" s="38" t="s">
        <v>54</v>
      </c>
      <c r="H49" s="38" t="s">
        <v>53</v>
      </c>
      <c r="I49" s="37" t="s">
        <v>52</v>
      </c>
    </row>
    <row r="50" spans="1:9" ht="33" customHeight="1" x14ac:dyDescent="0.25">
      <c r="A50" s="28"/>
      <c r="B50" s="26" t="s">
        <v>51</v>
      </c>
      <c r="C50" s="36"/>
      <c r="D50" s="36"/>
      <c r="E50" s="36"/>
      <c r="F50" s="36"/>
      <c r="G50" s="13"/>
      <c r="H50" s="13"/>
      <c r="I50" s="5"/>
    </row>
    <row r="51" spans="1:9" ht="15" x14ac:dyDescent="0.25">
      <c r="A51" s="20"/>
      <c r="B51" s="20"/>
      <c r="C51" s="35" t="s">
        <v>5</v>
      </c>
      <c r="D51" s="34" t="s">
        <v>50</v>
      </c>
      <c r="E51" s="20"/>
      <c r="F51" s="20"/>
      <c r="G51" s="13"/>
      <c r="H51" s="13"/>
      <c r="I51" s="8"/>
    </row>
    <row r="52" spans="1:9" ht="15" x14ac:dyDescent="0.25">
      <c r="A52" s="20"/>
      <c r="B52" s="20"/>
      <c r="C52" s="20" t="s">
        <v>3</v>
      </c>
      <c r="D52" s="33" t="s">
        <v>49</v>
      </c>
      <c r="E52" s="33"/>
      <c r="F52" s="33"/>
      <c r="G52" s="19"/>
      <c r="H52" s="19"/>
      <c r="I52" s="5"/>
    </row>
    <row r="53" spans="1:9" ht="2.25" customHeight="1" x14ac:dyDescent="0.25">
      <c r="A53" s="20"/>
      <c r="B53" s="20"/>
      <c r="C53" s="20"/>
      <c r="D53" s="32"/>
      <c r="E53" s="32"/>
      <c r="F53" s="32"/>
      <c r="G53" s="19"/>
      <c r="H53" s="19"/>
      <c r="I53" s="5"/>
    </row>
    <row r="54" spans="1:9" ht="29.25" customHeight="1" x14ac:dyDescent="0.25">
      <c r="A54" s="20"/>
      <c r="B54" s="26" t="s">
        <v>48</v>
      </c>
      <c r="C54" s="26"/>
      <c r="D54" s="26"/>
      <c r="E54" s="26"/>
      <c r="F54" s="26"/>
      <c r="G54" s="19">
        <f>G51</f>
        <v>0</v>
      </c>
      <c r="H54" s="19">
        <f>H51+H52</f>
        <v>0</v>
      </c>
      <c r="I54" s="8"/>
    </row>
    <row r="55" spans="1:9" ht="33.75" customHeight="1" x14ac:dyDescent="0.2">
      <c r="A55" s="26" t="s">
        <v>47</v>
      </c>
      <c r="B55" s="26"/>
      <c r="C55" s="26"/>
      <c r="D55" s="26"/>
      <c r="E55" s="26"/>
      <c r="F55" s="26"/>
      <c r="G55" s="6">
        <f>G42+G54</f>
        <v>16808897</v>
      </c>
      <c r="H55" s="6">
        <f>H42+H54</f>
        <v>18441934</v>
      </c>
      <c r="I55" s="5">
        <f>(H55/G55)*100</f>
        <v>109.71531326534989</v>
      </c>
    </row>
    <row r="56" spans="1:9" ht="30.75" customHeight="1" x14ac:dyDescent="0.2">
      <c r="A56" s="28" t="s">
        <v>46</v>
      </c>
      <c r="B56" s="26" t="s">
        <v>38</v>
      </c>
      <c r="C56" s="26"/>
      <c r="D56" s="26"/>
      <c r="E56" s="26"/>
      <c r="F56" s="26"/>
      <c r="G56" s="6"/>
      <c r="H56" s="19"/>
      <c r="I56" s="5"/>
    </row>
    <row r="57" spans="1:9" ht="15" x14ac:dyDescent="0.25">
      <c r="A57" s="28"/>
      <c r="B57" s="27" t="s">
        <v>5</v>
      </c>
      <c r="C57" s="26" t="s">
        <v>45</v>
      </c>
      <c r="D57" s="26"/>
      <c r="E57" s="26"/>
      <c r="F57" s="26"/>
      <c r="G57" s="13"/>
      <c r="H57" s="13"/>
      <c r="I57" s="8"/>
    </row>
    <row r="58" spans="1:9" ht="30.75" customHeight="1" x14ac:dyDescent="0.25">
      <c r="A58" s="28"/>
      <c r="B58" s="27"/>
      <c r="C58" s="27" t="s">
        <v>5</v>
      </c>
      <c r="D58" s="31" t="s">
        <v>44</v>
      </c>
      <c r="E58" s="25"/>
      <c r="F58" s="25"/>
      <c r="G58" s="13"/>
      <c r="H58" s="13"/>
      <c r="I58" s="8"/>
    </row>
    <row r="59" spans="1:9" ht="30.75" customHeight="1" x14ac:dyDescent="0.25">
      <c r="A59" s="28"/>
      <c r="B59" s="27"/>
      <c r="C59" s="26" t="s">
        <v>43</v>
      </c>
      <c r="D59" s="26"/>
      <c r="E59" s="26"/>
      <c r="F59" s="26"/>
      <c r="G59" s="6">
        <f>G58</f>
        <v>0</v>
      </c>
      <c r="H59" s="6">
        <f>H58</f>
        <v>0</v>
      </c>
      <c r="I59" s="1"/>
    </row>
    <row r="60" spans="1:9" ht="15" customHeight="1" x14ac:dyDescent="0.25">
      <c r="A60" s="28"/>
      <c r="B60" s="27" t="s">
        <v>3</v>
      </c>
      <c r="C60" s="26" t="s">
        <v>42</v>
      </c>
      <c r="D60" s="25"/>
      <c r="E60" s="25"/>
      <c r="F60" s="25"/>
      <c r="G60" s="6"/>
      <c r="H60" s="6"/>
      <c r="I60" s="1"/>
    </row>
    <row r="61" spans="1:9" ht="32.25" customHeight="1" x14ac:dyDescent="0.25">
      <c r="A61" s="28"/>
      <c r="B61" s="27"/>
      <c r="C61" s="27" t="s">
        <v>5</v>
      </c>
      <c r="D61" s="31" t="s">
        <v>41</v>
      </c>
      <c r="E61" s="25"/>
      <c r="F61" s="25"/>
      <c r="G61" s="13">
        <v>3374361</v>
      </c>
      <c r="H61" s="13">
        <v>73107260</v>
      </c>
      <c r="I61" s="5">
        <f>(H61/G61)*100</f>
        <v>2166.5512374046521</v>
      </c>
    </row>
    <row r="62" spans="1:9" ht="18.75" customHeight="1" x14ac:dyDescent="0.25">
      <c r="A62" s="28"/>
      <c r="B62" s="27"/>
      <c r="C62" s="27" t="s">
        <v>3</v>
      </c>
      <c r="D62" s="30" t="s">
        <v>40</v>
      </c>
      <c r="E62" s="29"/>
      <c r="F62" s="29"/>
      <c r="G62" s="13">
        <v>179955</v>
      </c>
      <c r="H62" s="13"/>
      <c r="I62" s="5"/>
    </row>
    <row r="63" spans="1:9" ht="28.5" customHeight="1" x14ac:dyDescent="0.2">
      <c r="A63" s="28"/>
      <c r="B63" s="27"/>
      <c r="C63" s="26" t="s">
        <v>39</v>
      </c>
      <c r="D63" s="26"/>
      <c r="E63" s="26"/>
      <c r="F63" s="26"/>
      <c r="G63" s="6">
        <f>G61+G62</f>
        <v>3554316</v>
      </c>
      <c r="H63" s="6">
        <f>H61+H62</f>
        <v>73107260</v>
      </c>
      <c r="I63" s="5">
        <f>(H63/G63)*100</f>
        <v>2056.858759885165</v>
      </c>
    </row>
    <row r="64" spans="1:9" ht="30" customHeight="1" x14ac:dyDescent="0.2">
      <c r="A64" s="26" t="s">
        <v>38</v>
      </c>
      <c r="B64" s="26"/>
      <c r="C64" s="26"/>
      <c r="D64" s="26"/>
      <c r="E64" s="26"/>
      <c r="F64" s="25"/>
      <c r="G64" s="6">
        <f>G59+G63</f>
        <v>3554316</v>
      </c>
      <c r="H64" s="6">
        <f>H59+H63</f>
        <v>73107260</v>
      </c>
      <c r="I64" s="5">
        <f>(H64/G64)*100</f>
        <v>2056.858759885165</v>
      </c>
    </row>
    <row r="65" spans="1:19" ht="15" x14ac:dyDescent="0.25">
      <c r="A65" s="7" t="s">
        <v>37</v>
      </c>
      <c r="B65" s="7" t="s">
        <v>36</v>
      </c>
      <c r="C65" s="7"/>
      <c r="D65" s="7"/>
      <c r="E65" s="7"/>
      <c r="F65" s="7"/>
      <c r="G65" s="7"/>
      <c r="H65" s="18"/>
      <c r="I65" s="8"/>
      <c r="L65" s="24"/>
      <c r="M65" s="23"/>
      <c r="N65" s="23"/>
      <c r="O65" s="23"/>
      <c r="P65" s="23"/>
      <c r="Q65" s="23"/>
      <c r="R65" s="23"/>
      <c r="S65" s="23"/>
    </row>
    <row r="66" spans="1:19" ht="15" x14ac:dyDescent="0.25">
      <c r="A66" s="1"/>
      <c r="B66" s="1" t="s">
        <v>35</v>
      </c>
      <c r="C66" s="1" t="s">
        <v>34</v>
      </c>
      <c r="D66" s="1"/>
      <c r="E66" s="1"/>
      <c r="F66" s="1"/>
      <c r="G66" s="1"/>
      <c r="H66" s="15"/>
      <c r="I66" s="8"/>
    </row>
    <row r="67" spans="1:19" ht="15" x14ac:dyDescent="0.25">
      <c r="A67" s="1"/>
      <c r="B67" s="1"/>
      <c r="C67" s="1" t="s">
        <v>5</v>
      </c>
      <c r="D67" s="1" t="s">
        <v>33</v>
      </c>
      <c r="E67" s="1"/>
      <c r="F67" s="1"/>
      <c r="G67" s="15">
        <v>210000</v>
      </c>
      <c r="H67" s="15">
        <v>210000</v>
      </c>
      <c r="I67" s="8">
        <f>H67/G67*100</f>
        <v>100</v>
      </c>
    </row>
    <row r="68" spans="1:19" ht="15" x14ac:dyDescent="0.25">
      <c r="A68" s="7"/>
      <c r="B68" s="7" t="s">
        <v>5</v>
      </c>
      <c r="C68" s="7" t="s">
        <v>32</v>
      </c>
      <c r="D68" s="7"/>
      <c r="E68" s="7"/>
      <c r="F68" s="7"/>
      <c r="G68" s="18"/>
      <c r="H68" s="18"/>
      <c r="I68" s="8"/>
    </row>
    <row r="69" spans="1:19" ht="15" x14ac:dyDescent="0.25">
      <c r="A69" s="1"/>
      <c r="B69" s="1"/>
      <c r="C69" s="1" t="s">
        <v>5</v>
      </c>
      <c r="D69" s="1" t="s">
        <v>31</v>
      </c>
      <c r="E69" s="1"/>
      <c r="F69" s="1"/>
      <c r="G69" s="15">
        <v>1000000</v>
      </c>
      <c r="H69" s="15">
        <v>1000000</v>
      </c>
      <c r="I69" s="8">
        <f>H69/G69*100</f>
        <v>100</v>
      </c>
    </row>
    <row r="70" spans="1:19" ht="15" x14ac:dyDescent="0.25">
      <c r="A70" s="7"/>
      <c r="B70" s="7" t="s">
        <v>3</v>
      </c>
      <c r="C70" s="7" t="s">
        <v>30</v>
      </c>
      <c r="D70" s="7"/>
      <c r="E70" s="7"/>
      <c r="F70" s="7"/>
      <c r="G70" s="18"/>
      <c r="H70" s="18"/>
      <c r="I70" s="8"/>
    </row>
    <row r="71" spans="1:19" ht="15" x14ac:dyDescent="0.25">
      <c r="A71" s="1"/>
      <c r="B71" s="1"/>
      <c r="C71" s="1" t="s">
        <v>5</v>
      </c>
      <c r="D71" s="1" t="s">
        <v>29</v>
      </c>
      <c r="E71" s="1"/>
      <c r="F71" s="1"/>
      <c r="G71" s="15">
        <v>200000</v>
      </c>
      <c r="H71" s="15"/>
      <c r="I71" s="8"/>
    </row>
    <row r="72" spans="1:19" ht="15" x14ac:dyDescent="0.25">
      <c r="A72" s="7"/>
      <c r="B72" s="7" t="s">
        <v>17</v>
      </c>
      <c r="C72" s="7" t="s">
        <v>28</v>
      </c>
      <c r="D72" s="7"/>
      <c r="E72" s="7"/>
      <c r="F72" s="7"/>
      <c r="G72" s="18"/>
      <c r="H72" s="18"/>
      <c r="I72" s="8"/>
    </row>
    <row r="73" spans="1:19" ht="15" x14ac:dyDescent="0.25">
      <c r="A73" s="1"/>
      <c r="B73" s="1"/>
      <c r="C73" s="7" t="s">
        <v>5</v>
      </c>
      <c r="D73" s="1" t="s">
        <v>27</v>
      </c>
      <c r="E73" s="1"/>
      <c r="F73" s="1"/>
      <c r="G73" s="15">
        <v>5000</v>
      </c>
      <c r="H73" s="15">
        <v>5000</v>
      </c>
      <c r="I73" s="8">
        <f>H73/G73*100</f>
        <v>100</v>
      </c>
    </row>
    <row r="74" spans="1:19" ht="15" x14ac:dyDescent="0.25">
      <c r="A74" s="1"/>
      <c r="B74" s="1"/>
      <c r="C74" s="7" t="s">
        <v>19</v>
      </c>
      <c r="D74" s="1" t="s">
        <v>26</v>
      </c>
      <c r="E74" s="1"/>
      <c r="F74" s="1"/>
      <c r="G74" s="15">
        <v>5000</v>
      </c>
      <c r="H74" s="15">
        <v>5000</v>
      </c>
      <c r="I74" s="8">
        <f>H74/G74*100</f>
        <v>100</v>
      </c>
    </row>
    <row r="75" spans="1:19" ht="15" x14ac:dyDescent="0.2">
      <c r="A75" s="7" t="s">
        <v>25</v>
      </c>
      <c r="B75" s="20"/>
      <c r="C75" s="20"/>
      <c r="D75" s="20"/>
      <c r="E75" s="20"/>
      <c r="F75" s="20"/>
      <c r="G75" s="19">
        <f>SUM(G67:G74)</f>
        <v>1420000</v>
      </c>
      <c r="H75" s="19">
        <f>SUM(H67:H74)</f>
        <v>1220000</v>
      </c>
      <c r="I75" s="5">
        <f>H75/G75*100</f>
        <v>85.91549295774648</v>
      </c>
    </row>
    <row r="76" spans="1:19" ht="15" x14ac:dyDescent="0.25">
      <c r="A76" s="7" t="s">
        <v>24</v>
      </c>
      <c r="B76" s="7" t="s">
        <v>23</v>
      </c>
      <c r="C76" s="7"/>
      <c r="D76" s="7"/>
      <c r="E76" s="7"/>
      <c r="F76" s="7"/>
      <c r="G76" s="7"/>
      <c r="H76" s="18"/>
      <c r="I76" s="8"/>
    </row>
    <row r="77" spans="1:19" ht="6" customHeight="1" x14ac:dyDescent="0.25">
      <c r="A77" s="20"/>
      <c r="B77" s="20"/>
      <c r="C77" s="20"/>
      <c r="D77" s="20"/>
      <c r="E77" s="20"/>
      <c r="F77" s="20"/>
      <c r="G77" s="13"/>
      <c r="H77" s="13"/>
      <c r="I77" s="8"/>
    </row>
    <row r="78" spans="1:19" ht="15" x14ac:dyDescent="0.25">
      <c r="A78" s="20"/>
      <c r="B78" s="20" t="s">
        <v>5</v>
      </c>
      <c r="C78" s="22" t="s">
        <v>22</v>
      </c>
      <c r="D78" s="22"/>
      <c r="E78" s="22"/>
      <c r="F78" s="22"/>
      <c r="G78" s="13"/>
      <c r="H78" s="13"/>
      <c r="I78" s="8"/>
    </row>
    <row r="79" spans="1:19" ht="15" x14ac:dyDescent="0.25">
      <c r="A79" s="20"/>
      <c r="B79" s="20"/>
      <c r="C79" s="21" t="s">
        <v>5</v>
      </c>
      <c r="D79" s="21" t="s">
        <v>21</v>
      </c>
      <c r="E79" s="21"/>
      <c r="F79" s="21"/>
      <c r="G79" s="13">
        <v>646562</v>
      </c>
      <c r="H79" s="13">
        <v>646562</v>
      </c>
      <c r="I79" s="8">
        <f>H79/G79*100</f>
        <v>100</v>
      </c>
    </row>
    <row r="80" spans="1:19" ht="15" x14ac:dyDescent="0.25">
      <c r="A80" s="20"/>
      <c r="B80" s="20"/>
      <c r="C80" s="21" t="s">
        <v>3</v>
      </c>
      <c r="D80" s="21" t="s">
        <v>20</v>
      </c>
      <c r="E80" s="21"/>
      <c r="F80" s="21"/>
      <c r="G80" s="13">
        <v>494514</v>
      </c>
      <c r="H80" s="13">
        <v>544670</v>
      </c>
      <c r="I80" s="8">
        <f>H80/G80*100</f>
        <v>110.14248332706455</v>
      </c>
    </row>
    <row r="81" spans="1:9" ht="15" x14ac:dyDescent="0.25">
      <c r="A81" s="20"/>
      <c r="B81" s="20"/>
      <c r="C81" s="21" t="s">
        <v>19</v>
      </c>
      <c r="D81" s="21" t="s">
        <v>18</v>
      </c>
      <c r="E81" s="20"/>
      <c r="F81" s="20"/>
      <c r="G81" s="13">
        <v>84640</v>
      </c>
      <c r="H81" s="13">
        <v>90656</v>
      </c>
      <c r="I81" s="8"/>
    </row>
    <row r="82" spans="1:9" ht="15" x14ac:dyDescent="0.25">
      <c r="A82" s="20"/>
      <c r="B82" s="20"/>
      <c r="C82" s="21" t="s">
        <v>17</v>
      </c>
      <c r="D82" s="21" t="s">
        <v>16</v>
      </c>
      <c r="E82" s="20"/>
      <c r="F82" s="20"/>
      <c r="G82" s="13">
        <v>330944</v>
      </c>
      <c r="H82" s="13">
        <v>346109</v>
      </c>
      <c r="I82" s="8"/>
    </row>
    <row r="83" spans="1:9" ht="15" x14ac:dyDescent="0.25">
      <c r="A83" s="20"/>
      <c r="B83" s="20"/>
      <c r="C83" s="21" t="s">
        <v>15</v>
      </c>
      <c r="D83" s="21" t="s">
        <v>14</v>
      </c>
      <c r="E83" s="20"/>
      <c r="F83" s="20"/>
      <c r="G83" s="13">
        <v>1220916</v>
      </c>
      <c r="H83" s="13">
        <v>336343</v>
      </c>
      <c r="I83" s="8"/>
    </row>
    <row r="84" spans="1:9" ht="15.75" customHeight="1" x14ac:dyDescent="0.2">
      <c r="A84" s="7" t="s">
        <v>13</v>
      </c>
      <c r="B84" s="20"/>
      <c r="C84" s="20"/>
      <c r="D84" s="20"/>
      <c r="E84" s="20"/>
      <c r="F84" s="20"/>
      <c r="G84" s="19">
        <f>G79+G80+G81+G82+G83</f>
        <v>2777576</v>
      </c>
      <c r="H84" s="19">
        <f>H79+H80+H81+H82+H83</f>
        <v>1964340</v>
      </c>
      <c r="I84" s="5">
        <f>H84/G84*100</f>
        <v>70.721377200839868</v>
      </c>
    </row>
    <row r="85" spans="1:9" ht="6" hidden="1" customHeight="1" x14ac:dyDescent="0.2">
      <c r="A85" s="7"/>
      <c r="B85" s="20"/>
      <c r="C85" s="20"/>
      <c r="D85" s="20"/>
      <c r="E85" s="20"/>
      <c r="F85" s="20"/>
      <c r="G85" s="19"/>
      <c r="H85" s="19"/>
      <c r="I85" s="5"/>
    </row>
    <row r="86" spans="1:9" ht="15" x14ac:dyDescent="0.25">
      <c r="A86" s="7" t="s">
        <v>12</v>
      </c>
      <c r="B86" s="7" t="s">
        <v>11</v>
      </c>
      <c r="C86" s="7"/>
      <c r="D86" s="7"/>
      <c r="E86" s="7"/>
      <c r="F86" s="7"/>
      <c r="G86" s="7"/>
      <c r="H86" s="18"/>
      <c r="I86" s="8"/>
    </row>
    <row r="87" spans="1:9" ht="27.75" customHeight="1" x14ac:dyDescent="0.25">
      <c r="A87" s="1"/>
      <c r="B87" s="17" t="s">
        <v>5</v>
      </c>
      <c r="C87" s="10" t="s">
        <v>10</v>
      </c>
      <c r="D87" s="10"/>
      <c r="E87" s="10"/>
      <c r="F87" s="10"/>
      <c r="G87" s="16"/>
      <c r="H87" s="9"/>
      <c r="I87" s="8"/>
    </row>
    <row r="88" spans="1:9" ht="0.75" customHeight="1" x14ac:dyDescent="0.25">
      <c r="A88" s="1"/>
      <c r="B88" s="1"/>
      <c r="C88" s="1"/>
      <c r="D88" s="1"/>
      <c r="E88" s="1"/>
      <c r="F88" s="1"/>
      <c r="G88" s="1"/>
      <c r="H88" s="15"/>
      <c r="I88" s="8"/>
    </row>
    <row r="89" spans="1:9" ht="27.75" customHeight="1" x14ac:dyDescent="0.2">
      <c r="A89" s="14" t="s">
        <v>9</v>
      </c>
      <c r="B89" s="14"/>
      <c r="C89" s="14"/>
      <c r="D89" s="14"/>
      <c r="E89" s="14"/>
      <c r="F89" s="14"/>
      <c r="G89" s="6">
        <f>SUM(G88:G88)</f>
        <v>0</v>
      </c>
      <c r="H89" s="6">
        <f>SUM(H88:H88)</f>
        <v>0</v>
      </c>
      <c r="I89" s="5"/>
    </row>
    <row r="90" spans="1:9" ht="17.25" customHeight="1" x14ac:dyDescent="0.2">
      <c r="A90" s="7" t="s">
        <v>8</v>
      </c>
      <c r="B90" s="7"/>
      <c r="C90" s="7"/>
      <c r="D90" s="7"/>
      <c r="E90" s="7"/>
      <c r="F90" s="7"/>
      <c r="G90" s="6">
        <f>G55+G64+G75+G84+G89</f>
        <v>24560789</v>
      </c>
      <c r="H90" s="6">
        <f>H55+H75+H84+H89+H64</f>
        <v>94733534</v>
      </c>
      <c r="I90" s="5">
        <f>H90/G90*100</f>
        <v>385.71046720038191</v>
      </c>
    </row>
    <row r="91" spans="1:9" ht="15" x14ac:dyDescent="0.25">
      <c r="A91" s="7" t="s">
        <v>7</v>
      </c>
      <c r="B91" s="14" t="s">
        <v>1</v>
      </c>
      <c r="C91" s="14"/>
      <c r="D91" s="14"/>
      <c r="E91" s="14"/>
      <c r="F91" s="14"/>
      <c r="G91" s="7"/>
      <c r="H91" s="9"/>
      <c r="I91" s="8"/>
    </row>
    <row r="92" spans="1:9" ht="15" x14ac:dyDescent="0.25">
      <c r="A92" s="7"/>
      <c r="B92" s="12" t="s">
        <v>5</v>
      </c>
      <c r="C92" s="14" t="s">
        <v>6</v>
      </c>
      <c r="D92" s="14"/>
      <c r="E92" s="14"/>
      <c r="F92" s="14"/>
      <c r="G92" s="13"/>
      <c r="H92" s="9"/>
      <c r="I92" s="8"/>
    </row>
    <row r="93" spans="1:9" ht="15" x14ac:dyDescent="0.25">
      <c r="A93" s="7"/>
      <c r="B93" s="12"/>
      <c r="C93" s="11" t="s">
        <v>5</v>
      </c>
      <c r="D93" s="10" t="s">
        <v>4</v>
      </c>
      <c r="E93" s="10"/>
      <c r="F93" s="10"/>
      <c r="G93" s="9">
        <v>4666570</v>
      </c>
      <c r="H93" s="9">
        <v>2187007</v>
      </c>
      <c r="I93" s="5">
        <f>H93/G93*100</f>
        <v>46.865406497706026</v>
      </c>
    </row>
    <row r="94" spans="1:9" ht="15" customHeight="1" x14ac:dyDescent="0.25">
      <c r="A94" s="7"/>
      <c r="B94" s="12"/>
      <c r="C94" s="11" t="s">
        <v>3</v>
      </c>
      <c r="D94" s="10" t="s">
        <v>2</v>
      </c>
      <c r="E94" s="10"/>
      <c r="F94" s="10"/>
      <c r="G94" s="9"/>
      <c r="H94" s="1"/>
      <c r="I94" s="8"/>
    </row>
    <row r="95" spans="1:9" ht="14.25" x14ac:dyDescent="0.2">
      <c r="A95" s="7" t="s">
        <v>1</v>
      </c>
      <c r="B95" s="7"/>
      <c r="C95" s="7"/>
      <c r="D95" s="7"/>
      <c r="E95" s="7"/>
      <c r="F95" s="7"/>
      <c r="G95" s="6">
        <f>G93+G94</f>
        <v>4666570</v>
      </c>
      <c r="H95" s="6">
        <f>H93+H94</f>
        <v>2187007</v>
      </c>
      <c r="I95" s="5">
        <f>H95/G95*100</f>
        <v>46.865406497706026</v>
      </c>
    </row>
    <row r="96" spans="1:9" ht="6" customHeight="1" x14ac:dyDescent="0.2">
      <c r="A96" s="7"/>
      <c r="B96" s="7"/>
      <c r="C96" s="7"/>
      <c r="D96" s="7"/>
      <c r="E96" s="7"/>
      <c r="F96" s="7"/>
      <c r="G96" s="6"/>
      <c r="H96" s="6"/>
      <c r="I96" s="5"/>
    </row>
    <row r="97" spans="1:9" ht="15.75" x14ac:dyDescent="0.25">
      <c r="A97" s="4" t="s">
        <v>0</v>
      </c>
      <c r="B97" s="4"/>
      <c r="C97" s="4"/>
      <c r="D97" s="4"/>
      <c r="E97" s="4"/>
      <c r="F97" s="4"/>
      <c r="G97" s="3">
        <f>G90+G95</f>
        <v>29227359</v>
      </c>
      <c r="H97" s="3">
        <f>H90+H95</f>
        <v>96920541</v>
      </c>
      <c r="I97" s="2">
        <f>H97/G97*100</f>
        <v>331.60895926313424</v>
      </c>
    </row>
    <row r="98" spans="1:9" ht="15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ht="15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ht="15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ht="15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ht="15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ht="15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ht="15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ht="15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ht="15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ht="15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ht="15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ht="15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ht="15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ht="15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ht="15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ht="15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ht="15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ht="15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ht="15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ht="15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ht="15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ht="15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ht="15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ht="15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ht="15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ht="15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ht="15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ht="15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ht="15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ht="15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ht="15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ht="15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ht="15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ht="15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ht="15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ht="15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ht="15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ht="15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ht="15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ht="15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ht="15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ht="15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ht="15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ht="15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ht="15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ht="15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ht="15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ht="15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ht="15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ht="15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ht="15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ht="15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ht="15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ht="15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ht="15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ht="15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ht="15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ht="15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ht="15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ht="15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ht="15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ht="15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ht="15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ht="15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ht="15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ht="15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ht="15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ht="15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ht="15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ht="15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ht="15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ht="15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ht="15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ht="15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ht="15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ht="15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ht="15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ht="15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ht="15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ht="15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ht="15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ht="15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ht="15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ht="15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ht="15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ht="15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ht="15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ht="15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ht="15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ht="15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ht="15" x14ac:dyDescent="0.25">
      <c r="A188" s="1"/>
      <c r="B188" s="1"/>
      <c r="C188" s="1"/>
      <c r="D188" s="1"/>
      <c r="E188" s="1"/>
      <c r="F188" s="1"/>
      <c r="G188" s="1"/>
      <c r="H188" s="1"/>
      <c r="I188" s="1"/>
    </row>
  </sheetData>
  <mergeCells count="48">
    <mergeCell ref="C59:F59"/>
    <mergeCell ref="A64:F64"/>
    <mergeCell ref="D94:F94"/>
    <mergeCell ref="A89:F89"/>
    <mergeCell ref="B91:F91"/>
    <mergeCell ref="C92:F92"/>
    <mergeCell ref="C78:F78"/>
    <mergeCell ref="C87:F87"/>
    <mergeCell ref="D93:F93"/>
    <mergeCell ref="D62:F62"/>
    <mergeCell ref="L65:S65"/>
    <mergeCell ref="D52:F52"/>
    <mergeCell ref="B54:F54"/>
    <mergeCell ref="A55:F55"/>
    <mergeCell ref="C63:F63"/>
    <mergeCell ref="C60:F60"/>
    <mergeCell ref="D58:F58"/>
    <mergeCell ref="D61:F61"/>
    <mergeCell ref="B56:F56"/>
    <mergeCell ref="C57:F57"/>
    <mergeCell ref="A46:I46"/>
    <mergeCell ref="E29:F29"/>
    <mergeCell ref="C34:F34"/>
    <mergeCell ref="B36:F36"/>
    <mergeCell ref="E37:F37"/>
    <mergeCell ref="E30:F30"/>
    <mergeCell ref="E31:F31"/>
    <mergeCell ref="E32:F32"/>
    <mergeCell ref="E33:F33"/>
    <mergeCell ref="C40:F40"/>
    <mergeCell ref="B50:F50"/>
    <mergeCell ref="D14:F14"/>
    <mergeCell ref="A5:I5"/>
    <mergeCell ref="H6:I6"/>
    <mergeCell ref="A7:F9"/>
    <mergeCell ref="B12:F12"/>
    <mergeCell ref="B41:F41"/>
    <mergeCell ref="A47:F49"/>
    <mergeCell ref="B39:F39"/>
    <mergeCell ref="A42:F42"/>
    <mergeCell ref="E15:F15"/>
    <mergeCell ref="E16:F16"/>
    <mergeCell ref="A26:F27"/>
    <mergeCell ref="B28:F28"/>
    <mergeCell ref="B1:I1"/>
    <mergeCell ref="A2:I2"/>
    <mergeCell ref="A3:I3"/>
    <mergeCell ref="A4:I4"/>
  </mergeCells>
  <pageMargins left="0.39370078740157483" right="0.51181102362204722" top="0.27559055118110237" bottom="0.39370078740157483" header="0.31496062992125984" footer="0.39370078740157483"/>
  <pageSetup paperSize="9" scale="85" orientation="portrait" horizontalDpi="200" verticalDpi="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Bevételek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Auer-Tendli Judit</dc:creator>
  <cp:lastModifiedBy>Auer-Tendli Judit</cp:lastModifiedBy>
  <dcterms:created xsi:type="dcterms:W3CDTF">2021-05-27T06:36:25Z</dcterms:created>
  <dcterms:modified xsi:type="dcterms:W3CDTF">2021-05-27T06:36:43Z</dcterms:modified>
</cp:coreProperties>
</file>