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OCLEX\Porpác\kvetés mód\"/>
    </mc:Choice>
  </mc:AlternateContent>
  <bookViews>
    <workbookView xWindow="0" yWindow="0" windowWidth="28800" windowHeight="11655"/>
  </bookViews>
  <sheets>
    <sheet name="8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D28" i="1" s="1"/>
  <c r="D29" i="1" s="1"/>
  <c r="D49" i="1" s="1"/>
  <c r="E28" i="1" s="1"/>
  <c r="E29" i="1" s="1"/>
  <c r="E49" i="1" s="1"/>
  <c r="F28" i="1" s="1"/>
  <c r="F29" i="1" s="1"/>
  <c r="F49" i="1" s="1"/>
  <c r="G28" i="1" s="1"/>
  <c r="G29" i="1" s="1"/>
  <c r="G49" i="1" s="1"/>
  <c r="H28" i="1" s="1"/>
  <c r="H29" i="1" s="1"/>
  <c r="H49" i="1" s="1"/>
  <c r="I28" i="1" s="1"/>
  <c r="I29" i="1" s="1"/>
  <c r="I49" i="1" s="1"/>
  <c r="J28" i="1" s="1"/>
  <c r="J29" i="1" s="1"/>
  <c r="N48" i="1"/>
  <c r="L48" i="1"/>
  <c r="K48" i="1"/>
  <c r="I48" i="1"/>
  <c r="H48" i="1"/>
  <c r="G48" i="1"/>
  <c r="F48" i="1"/>
  <c r="E48" i="1"/>
  <c r="D48" i="1"/>
  <c r="C48" i="1"/>
  <c r="O47" i="1"/>
  <c r="O46" i="1"/>
  <c r="O45" i="1"/>
  <c r="O44" i="1"/>
  <c r="O43" i="1"/>
  <c r="O40" i="1"/>
  <c r="O39" i="1"/>
  <c r="O38" i="1"/>
  <c r="O37" i="1"/>
  <c r="O36" i="1"/>
  <c r="O34" i="1"/>
  <c r="M34" i="1"/>
  <c r="M48" i="1" s="1"/>
  <c r="J34" i="1"/>
  <c r="J48" i="1" s="1"/>
  <c r="O33" i="1"/>
  <c r="O32" i="1"/>
  <c r="O31" i="1"/>
  <c r="O48" i="1" s="1"/>
  <c r="C29" i="1"/>
  <c r="O27" i="1"/>
  <c r="O26" i="1"/>
  <c r="O24" i="1"/>
  <c r="O23" i="1"/>
  <c r="O22" i="1"/>
  <c r="O21" i="1"/>
  <c r="O20" i="1"/>
  <c r="O19" i="1"/>
  <c r="O18" i="1"/>
  <c r="O17" i="1"/>
  <c r="O16" i="1"/>
  <c r="O15" i="1"/>
  <c r="O29" i="1" s="1"/>
  <c r="J49" i="1" l="1"/>
  <c r="K28" i="1" s="1"/>
  <c r="K29" i="1" s="1"/>
  <c r="K49" i="1" s="1"/>
  <c r="L28" i="1" s="1"/>
  <c r="L29" i="1" s="1"/>
  <c r="L49" i="1" s="1"/>
  <c r="M28" i="1" s="1"/>
  <c r="M29" i="1" s="1"/>
  <c r="M49" i="1" s="1"/>
  <c r="N28" i="1" s="1"/>
  <c r="N29" i="1" s="1"/>
  <c r="N49" i="1" s="1"/>
</calcChain>
</file>

<file path=xl/sharedStrings.xml><?xml version="1.0" encoding="utf-8"?>
<sst xmlns="http://schemas.openxmlformats.org/spreadsheetml/2006/main" count="76" uniqueCount="74">
  <si>
    <t>PORPÁC KÖZSÉG ÖNKORMÁNYZATA</t>
  </si>
  <si>
    <t xml:space="preserve"> 2021. évi előirányzat-felhasználási ütemterve</t>
  </si>
  <si>
    <t>(Ft-ban)</t>
  </si>
  <si>
    <t>sor-</t>
  </si>
  <si>
    <t>Megnevezés</t>
  </si>
  <si>
    <t xml:space="preserve">Január </t>
  </si>
  <si>
    <t xml:space="preserve">Február 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</si>
  <si>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</si>
  <si>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</si>
  <si>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</si>
  <si>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</si>
  <si>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</si>
  <si>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</si>
  <si>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</si>
  <si>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</si>
  <si>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</si>
  <si>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</si>
  <si>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</si>
  <si>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szám</t>
  </si>
  <si>
    <t xml:space="preserve"> Bevételek</t>
  </si>
  <si>
    <t>1.</t>
  </si>
  <si>
    <t>működési célú támogatások államháztartáson belülről</t>
  </si>
  <si>
    <t xml:space="preserve">   -  helyi önkormányzatok  működésének  általános támogatása</t>
  </si>
  <si>
    <t xml:space="preserve">    - egyéb működési célú támogatások bevételei államháztartáson belülről</t>
  </si>
  <si>
    <t>2.</t>
  </si>
  <si>
    <t>felhalmozási célú támogatás államháztartáson belülről</t>
  </si>
  <si>
    <t>3.</t>
  </si>
  <si>
    <t>közhatalmi bevételek</t>
  </si>
  <si>
    <t>4.</t>
  </si>
  <si>
    <t>működési bevételek</t>
  </si>
  <si>
    <t>5.</t>
  </si>
  <si>
    <t>felhalmozási bevételek</t>
  </si>
  <si>
    <t>6.</t>
  </si>
  <si>
    <t>Működési célú átvett pénzeszközök</t>
  </si>
  <si>
    <t xml:space="preserve">   - működési célú visszatérítendő támogatások, kölcsönök visszatérülése államházt.kívülről</t>
  </si>
  <si>
    <t xml:space="preserve">   - egyéb működési célú átvett pénzeszközök</t>
  </si>
  <si>
    <t>7.</t>
  </si>
  <si>
    <t>felhalmozási célú átvett pénzeszközök</t>
  </si>
  <si>
    <t xml:space="preserve">   - felhalmozási célú visszatérítendő támogatások, kölcsönök visszatérülése államházt.kívülről</t>
  </si>
  <si>
    <t xml:space="preserve">   - egyéb felhalmozási célú átvett pénzeszközök</t>
  </si>
  <si>
    <t>8.</t>
  </si>
  <si>
    <t>előző évi pénzmaradvány igénybevétele</t>
  </si>
  <si>
    <t>9.</t>
  </si>
  <si>
    <t>Előző havi maradvány</t>
  </si>
  <si>
    <t>Bevételek összesen:</t>
  </si>
  <si>
    <t xml:space="preserve"> Kiadások</t>
  </si>
  <si>
    <t>10.</t>
  </si>
  <si>
    <t>személyi juttatások</t>
  </si>
  <si>
    <t>11.</t>
  </si>
  <si>
    <t>munkaadókat terhelő járulékok és szociális hozzájárulási adó</t>
  </si>
  <si>
    <t>12.</t>
  </si>
  <si>
    <t>dologi kiadások</t>
  </si>
  <si>
    <t>13.</t>
  </si>
  <si>
    <t>ellátottak juttatásai</t>
  </si>
  <si>
    <t>14.</t>
  </si>
  <si>
    <t>Egyéb működési kiadások</t>
  </si>
  <si>
    <t xml:space="preserve"> - államháztartáson belülre</t>
  </si>
  <si>
    <t xml:space="preserve"> - államháztartáson kívülre</t>
  </si>
  <si>
    <t>15.</t>
  </si>
  <si>
    <t>beruházások</t>
  </si>
  <si>
    <t>16.</t>
  </si>
  <si>
    <t>felújítások</t>
  </si>
  <si>
    <t>17.</t>
  </si>
  <si>
    <t>Egyéb felhalmozási kiadások</t>
  </si>
  <si>
    <t>18.</t>
  </si>
  <si>
    <t>finanszírozási kiadások</t>
  </si>
  <si>
    <t xml:space="preserve"> - Áht.n belüli megelőlegezések visszafizetése</t>
  </si>
  <si>
    <t xml:space="preserve"> - részesedések vásárlása</t>
  </si>
  <si>
    <t>19.</t>
  </si>
  <si>
    <t>általános tartalék</t>
  </si>
  <si>
    <t>20.</t>
  </si>
  <si>
    <t>céltartalék</t>
  </si>
  <si>
    <t>Kiadások összesen</t>
  </si>
  <si>
    <t>bevételek és kiadások egyenlege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</si>
</sst>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1" fillId="0" borderId="0" xfId="0" applyFont="1" applyAlignment="1">
      <alignment horizontal="right"/>
    </xf>
    <xf numFmtId="0" fontId="6" fillId="0" borderId="0" xfId="0" applyFont="1"/>
    <xf numFmtId="164" fontId="7" fillId="0" borderId="0" xfId="1" applyNumberFormat="1" applyFont="1"/>
    <xf numFmtId="164" fontId="7" fillId="0" borderId="0" xfId="1" applyNumberFormat="1" applyFont="1" applyBorder="1"/>
    <xf numFmtId="164" fontId="6" fillId="0" borderId="0" xfId="1" applyNumberFormat="1" applyFont="1"/>
    <xf numFmtId="164" fontId="6" fillId="0" borderId="0" xfId="1" applyNumberFormat="1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7" fillId="0" borderId="1" xfId="1" applyNumberFormat="1" applyFont="1" applyBorder="1"/>
    <xf numFmtId="164" fontId="7" fillId="0" borderId="3" xfId="1" applyNumberFormat="1" applyFont="1" applyBorder="1"/>
    <xf numFmtId="164" fontId="7" fillId="0" borderId="4" xfId="1" applyNumberFormat="1" applyFont="1" applyBorder="1"/>
    <xf numFmtId="164" fontId="7" fillId="0" borderId="5" xfId="1" applyNumberFormat="1" applyFont="1" applyBorder="1"/>
    <xf numFmtId="164" fontId="6" fillId="0" borderId="5" xfId="1" applyNumberFormat="1" applyFont="1" applyBorder="1"/>
    <xf numFmtId="164" fontId="6" fillId="0" borderId="4" xfId="1" applyNumberFormat="1" applyFont="1" applyBorder="1"/>
    <xf numFmtId="164" fontId="6" fillId="0" borderId="1" xfId="1" applyNumberFormat="1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164" fontId="6" fillId="0" borderId="11" xfId="1" applyNumberFormat="1" applyFont="1" applyBorder="1"/>
    <xf numFmtId="164" fontId="6" fillId="0" borderId="13" xfId="1" applyNumberFormat="1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0" fontId="6" fillId="0" borderId="16" xfId="0" applyFont="1" applyBorder="1"/>
    <xf numFmtId="0" fontId="7" fillId="0" borderId="0" xfId="0" applyFont="1" applyBorder="1"/>
    <xf numFmtId="164" fontId="6" fillId="0" borderId="10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/>
    <xf numFmtId="164" fontId="6" fillId="0" borderId="17" xfId="1" applyNumberFormat="1" applyFont="1" applyBorder="1"/>
    <xf numFmtId="0" fontId="6" fillId="0" borderId="18" xfId="0" applyFont="1" applyBorder="1" applyAlignment="1">
      <alignment horizontal="center"/>
    </xf>
    <xf numFmtId="0" fontId="8" fillId="0" borderId="19" xfId="0" applyFont="1" applyBorder="1" applyAlignment="1">
      <alignment wrapText="1"/>
    </xf>
    <xf numFmtId="164" fontId="6" fillId="0" borderId="19" xfId="1" applyNumberFormat="1" applyFont="1" applyBorder="1"/>
    <xf numFmtId="164" fontId="6" fillId="0" borderId="20" xfId="1" applyNumberFormat="1" applyFont="1" applyBorder="1"/>
    <xf numFmtId="0" fontId="6" fillId="0" borderId="19" xfId="0" applyFont="1" applyBorder="1" applyAlignment="1">
      <alignment wrapText="1"/>
    </xf>
    <xf numFmtId="164" fontId="8" fillId="0" borderId="19" xfId="1" applyNumberFormat="1" applyFont="1" applyBorder="1"/>
    <xf numFmtId="0" fontId="6" fillId="0" borderId="19" xfId="0" applyFont="1" applyBorder="1"/>
    <xf numFmtId="164" fontId="1" fillId="0" borderId="19" xfId="1" applyNumberFormat="1" applyFont="1" applyFill="1" applyBorder="1"/>
    <xf numFmtId="164" fontId="1" fillId="0" borderId="21" xfId="1" applyNumberFormat="1" applyFont="1" applyFill="1" applyBorder="1"/>
    <xf numFmtId="164" fontId="8" fillId="0" borderId="19" xfId="1" applyNumberFormat="1" applyFont="1" applyFill="1" applyBorder="1"/>
    <xf numFmtId="164" fontId="8" fillId="0" borderId="21" xfId="1" applyNumberFormat="1" applyFont="1" applyFill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/>
    <xf numFmtId="0" fontId="5" fillId="0" borderId="24" xfId="0" applyFont="1" applyBorder="1"/>
    <xf numFmtId="164" fontId="5" fillId="0" borderId="25" xfId="1" applyNumberFormat="1" applyFont="1" applyBorder="1"/>
    <xf numFmtId="164" fontId="5" fillId="0" borderId="24" xfId="1" applyNumberFormat="1" applyFont="1" applyBorder="1"/>
    <xf numFmtId="0" fontId="6" fillId="0" borderId="16" xfId="0" applyFont="1" applyBorder="1" applyAlignment="1">
      <alignment horizontal="center"/>
    </xf>
    <xf numFmtId="0" fontId="7" fillId="0" borderId="26" xfId="0" applyFont="1" applyBorder="1"/>
    <xf numFmtId="164" fontId="6" fillId="0" borderId="27" xfId="1" applyNumberFormat="1" applyFont="1" applyBorder="1"/>
    <xf numFmtId="164" fontId="6" fillId="0" borderId="21" xfId="1" applyNumberFormat="1" applyFont="1" applyBorder="1"/>
    <xf numFmtId="0" fontId="6" fillId="0" borderId="24" xfId="0" applyFont="1" applyBorder="1"/>
    <xf numFmtId="0" fontId="7" fillId="0" borderId="28" xfId="0" applyFont="1" applyBorder="1"/>
    <xf numFmtId="164" fontId="6" fillId="0" borderId="29" xfId="1" applyNumberFormat="1" applyFont="1" applyBorder="1"/>
    <xf numFmtId="164" fontId="6" fillId="0" borderId="30" xfId="1" applyNumberFormat="1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2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Ezres" xfId="1" builtinId="3"/>
    <cellStyle name="Normál" xfId="0" builtinId="0"/>
    <cellStyle name="Normál_KTG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9"/>
  <sheetViews>
    <sheetView tabSelected="1" zoomScale="75" workbookViewId="0">
      <selection activeCell="B5" sqref="B5:E5"/>
    </sheetView>
  </sheetViews>
  <sheetFormatPr defaultRowHeight="12.75" x14ac:dyDescent="0.2"/>
  <cols>
    <col min="1" max="1" width="5.140625" bestFit="1" customWidth="1"/>
    <col min="2" max="2" width="42.28515625" customWidth="1"/>
    <col min="3" max="3" width="12.7109375" customWidth="1"/>
    <col min="4" max="7" width="13.42578125" bestFit="1" customWidth="1"/>
    <col min="8" max="14" width="12.7109375" customWidth="1"/>
    <col min="15" max="15" width="14.42578125" bestFit="1" customWidth="1"/>
  </cols>
  <sheetData>
    <row r="1" spans="1:15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6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idden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 x14ac:dyDescent="0.25">
      <c r="A5" s="1"/>
      <c r="B5" s="62"/>
      <c r="C5" s="63"/>
      <c r="D5" s="63"/>
      <c r="E5" s="63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A6" s="1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x14ac:dyDescent="0.2">
      <c r="A7" s="2"/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x14ac:dyDescent="0.2">
      <c r="A8" s="2"/>
      <c r="B8" s="65" t="s">
        <v>1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ht="13.5" thickBot="1" x14ac:dyDescent="0.25">
      <c r="A9" s="2"/>
      <c r="B9" s="2"/>
      <c r="C9" s="3"/>
      <c r="D9" s="3"/>
      <c r="E9" s="3"/>
      <c r="F9" s="4"/>
      <c r="G9" s="3"/>
      <c r="H9" s="3"/>
      <c r="I9" s="3"/>
      <c r="J9" s="3"/>
      <c r="K9" s="5"/>
      <c r="L9" s="5"/>
      <c r="M9" s="5"/>
      <c r="N9" s="5"/>
      <c r="O9" s="6" t="s">
        <v>2</v>
      </c>
    </row>
    <row r="10" spans="1:15" x14ac:dyDescent="0.2">
      <c r="A10" s="7" t="s">
        <v>3</v>
      </c>
      <c r="B10" s="8"/>
      <c r="C10" s="9"/>
      <c r="D10" s="10"/>
      <c r="E10" s="11"/>
      <c r="F10" s="12"/>
      <c r="G10" s="12"/>
      <c r="H10" s="12"/>
      <c r="I10" s="12"/>
      <c r="J10" s="12"/>
      <c r="K10" s="13"/>
      <c r="L10" s="13"/>
      <c r="M10" s="13"/>
      <c r="N10" s="14"/>
      <c r="O10" s="15"/>
    </row>
    <row r="11" spans="1:15" x14ac:dyDescent="0.2">
      <c r="A11" s="16"/>
      <c r="B11" s="17" t="s">
        <v>4</v>
      </c>
      <c r="C11" s="18" t="s">
        <v>5</v>
      </c>
      <c r="D11" s="19" t="s">
        <v>6</v>
      </c>
      <c r="E11" s="20" t="s">
        <v>7</v>
      </c>
      <c r="F11" s="21" t="s">
        <v>8</v>
      </c>
      <c r="G11" s="21" t="s">
        <v>9</v>
      </c>
      <c r="H11" s="21" t="s">
        <v>10</v>
      </c>
      <c r="I11" s="21" t="s">
        <v>11</v>
      </c>
      <c r="J11" s="21" t="s">
        <v>12</v>
      </c>
      <c r="K11" s="21" t="s">
        <v>13</v>
      </c>
      <c r="L11" s="21" t="s">
        <v>14</v>
      </c>
      <c r="M11" s="21" t="s">
        <v>15</v>
      </c>
      <c r="N11" s="20" t="s">
        <v>16</v>
      </c>
      <c r="O11" s="22" t="s">
        <v>17</v>
      </c>
    </row>
    <row r="12" spans="1:15" ht="13.5" thickBot="1" x14ac:dyDescent="0.25">
      <c r="A12" s="23" t="s">
        <v>18</v>
      </c>
      <c r="B12" s="24"/>
      <c r="C12" s="25"/>
      <c r="D12" s="26"/>
      <c r="E12" s="27"/>
      <c r="F12" s="28"/>
      <c r="G12" s="28"/>
      <c r="H12" s="28"/>
      <c r="I12" s="28"/>
      <c r="J12" s="28"/>
      <c r="K12" s="28"/>
      <c r="L12" s="28"/>
      <c r="M12" s="28"/>
      <c r="N12" s="27"/>
      <c r="O12" s="25"/>
    </row>
    <row r="13" spans="1:15" x14ac:dyDescent="0.2">
      <c r="A13" s="29"/>
      <c r="B13" s="30" t="s">
        <v>19</v>
      </c>
      <c r="C13" s="31"/>
      <c r="D13" s="32"/>
      <c r="E13" s="33"/>
      <c r="F13" s="31"/>
      <c r="G13" s="31"/>
      <c r="H13" s="31"/>
      <c r="I13" s="31"/>
      <c r="J13" s="31"/>
      <c r="K13" s="31"/>
      <c r="L13" s="31"/>
      <c r="M13" s="31"/>
      <c r="N13" s="33"/>
      <c r="O13" s="34"/>
    </row>
    <row r="14" spans="1:15" ht="25.5" x14ac:dyDescent="0.2">
      <c r="A14" s="35" t="s">
        <v>20</v>
      </c>
      <c r="B14" s="36" t="s">
        <v>21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8"/>
    </row>
    <row r="15" spans="1:15" ht="25.5" x14ac:dyDescent="0.2">
      <c r="A15" s="35"/>
      <c r="B15" s="36" t="s">
        <v>22</v>
      </c>
      <c r="C15" s="37">
        <v>2235893</v>
      </c>
      <c r="D15" s="37">
        <v>1506216</v>
      </c>
      <c r="E15" s="37">
        <v>1506214</v>
      </c>
      <c r="F15" s="37">
        <v>1506214</v>
      </c>
      <c r="G15" s="37">
        <v>1476021</v>
      </c>
      <c r="H15" s="37">
        <v>1476021</v>
      </c>
      <c r="I15" s="37">
        <v>1476021</v>
      </c>
      <c r="J15" s="37">
        <v>1476021</v>
      </c>
      <c r="K15" s="37">
        <v>1476021</v>
      </c>
      <c r="L15" s="37">
        <v>1476021</v>
      </c>
      <c r="M15" s="37">
        <v>1476021</v>
      </c>
      <c r="N15" s="37">
        <v>1476025</v>
      </c>
      <c r="O15" s="38">
        <f>SUM(C15:N15)</f>
        <v>18562709</v>
      </c>
    </row>
    <row r="16" spans="1:15" ht="25.5" x14ac:dyDescent="0.2">
      <c r="A16" s="35"/>
      <c r="B16" s="39" t="s">
        <v>23</v>
      </c>
      <c r="C16" s="37">
        <v>78564</v>
      </c>
      <c r="D16" s="37">
        <v>78564</v>
      </c>
      <c r="E16" s="37">
        <v>78564</v>
      </c>
      <c r="F16" s="37">
        <v>78564</v>
      </c>
      <c r="G16" s="37"/>
      <c r="H16" s="37"/>
      <c r="I16" s="37"/>
      <c r="J16" s="37"/>
      <c r="K16" s="37"/>
      <c r="L16" s="37"/>
      <c r="M16" s="37"/>
      <c r="N16" s="37"/>
      <c r="O16" s="38">
        <f>SUM(C16:N16)</f>
        <v>314256</v>
      </c>
    </row>
    <row r="17" spans="1:15" ht="25.5" x14ac:dyDescent="0.2">
      <c r="A17" s="35" t="s">
        <v>24</v>
      </c>
      <c r="B17" s="39" t="s">
        <v>25</v>
      </c>
      <c r="C17" s="37"/>
      <c r="D17" s="37">
        <v>73107260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>
        <f t="shared" ref="O17:O27" si="0">SUM(C17:N17)</f>
        <v>73107260</v>
      </c>
    </row>
    <row r="18" spans="1:15" x14ac:dyDescent="0.2">
      <c r="A18" s="35" t="s">
        <v>26</v>
      </c>
      <c r="B18" s="39" t="s">
        <v>27</v>
      </c>
      <c r="C18" s="40"/>
      <c r="D18" s="40">
        <v>30000</v>
      </c>
      <c r="E18" s="40">
        <v>250000</v>
      </c>
      <c r="F18" s="40">
        <v>100000</v>
      </c>
      <c r="G18" s="40">
        <v>40000</v>
      </c>
      <c r="H18" s="40">
        <v>30000</v>
      </c>
      <c r="I18" s="40">
        <v>40000</v>
      </c>
      <c r="J18" s="40">
        <v>80000</v>
      </c>
      <c r="K18" s="40">
        <v>370000</v>
      </c>
      <c r="L18" s="40">
        <v>90000</v>
      </c>
      <c r="M18" s="40">
        <v>140000</v>
      </c>
      <c r="N18" s="40">
        <v>50000</v>
      </c>
      <c r="O18" s="38">
        <f t="shared" si="0"/>
        <v>1220000</v>
      </c>
    </row>
    <row r="19" spans="1:15" x14ac:dyDescent="0.2">
      <c r="A19" s="35" t="s">
        <v>28</v>
      </c>
      <c r="B19" s="41" t="s">
        <v>29</v>
      </c>
      <c r="C19" s="40">
        <v>163695</v>
      </c>
      <c r="D19" s="40">
        <v>163695</v>
      </c>
      <c r="E19" s="40">
        <v>163695</v>
      </c>
      <c r="F19" s="40">
        <v>163695</v>
      </c>
      <c r="G19" s="40">
        <v>163695</v>
      </c>
      <c r="H19" s="40">
        <v>163695</v>
      </c>
      <c r="I19" s="40">
        <v>163695</v>
      </c>
      <c r="J19" s="40">
        <v>163695</v>
      </c>
      <c r="K19" s="40">
        <v>163695</v>
      </c>
      <c r="L19" s="40">
        <v>163695</v>
      </c>
      <c r="M19" s="40">
        <v>163695</v>
      </c>
      <c r="N19" s="40">
        <v>163695</v>
      </c>
      <c r="O19" s="38">
        <f>SUM(C19:N19)</f>
        <v>1964340</v>
      </c>
    </row>
    <row r="20" spans="1:15" x14ac:dyDescent="0.2">
      <c r="A20" s="35" t="s">
        <v>30</v>
      </c>
      <c r="B20" s="41" t="s">
        <v>31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38">
        <f t="shared" si="0"/>
        <v>0</v>
      </c>
    </row>
    <row r="21" spans="1:15" x14ac:dyDescent="0.2">
      <c r="A21" s="35" t="s">
        <v>32</v>
      </c>
      <c r="B21" s="41" t="s">
        <v>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38">
        <f t="shared" si="0"/>
        <v>0</v>
      </c>
    </row>
    <row r="22" spans="1:15" ht="25.5" x14ac:dyDescent="0.2">
      <c r="A22" s="35"/>
      <c r="B22" s="39" t="s">
        <v>34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38">
        <f t="shared" si="0"/>
        <v>0</v>
      </c>
    </row>
    <row r="23" spans="1:15" x14ac:dyDescent="0.2">
      <c r="A23" s="35"/>
      <c r="B23" s="39" t="s">
        <v>35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38">
        <f t="shared" si="0"/>
        <v>0</v>
      </c>
    </row>
    <row r="24" spans="1:15" x14ac:dyDescent="0.2">
      <c r="A24" s="35" t="s">
        <v>36</v>
      </c>
      <c r="B24" s="41" t="s">
        <v>37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38">
        <f t="shared" si="0"/>
        <v>0</v>
      </c>
    </row>
    <row r="25" spans="1:15" ht="25.5" x14ac:dyDescent="0.2">
      <c r="A25" s="35"/>
      <c r="B25" s="39" t="s">
        <v>38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38"/>
    </row>
    <row r="26" spans="1:15" x14ac:dyDescent="0.2">
      <c r="A26" s="35"/>
      <c r="B26" s="39" t="s">
        <v>39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38">
        <f t="shared" si="0"/>
        <v>0</v>
      </c>
    </row>
    <row r="27" spans="1:15" x14ac:dyDescent="0.2">
      <c r="A27" s="35" t="s">
        <v>40</v>
      </c>
      <c r="B27" s="41" t="s">
        <v>41</v>
      </c>
      <c r="C27" s="44">
        <v>2187007</v>
      </c>
      <c r="D27" s="44">
        <v>88664</v>
      </c>
      <c r="E27" s="44">
        <v>1919625</v>
      </c>
      <c r="F27" s="44">
        <v>10236290</v>
      </c>
      <c r="G27" s="44"/>
      <c r="H27" s="44"/>
      <c r="I27" s="44"/>
      <c r="J27" s="44"/>
      <c r="K27" s="44"/>
      <c r="L27" s="44"/>
      <c r="M27" s="44"/>
      <c r="N27" s="45"/>
      <c r="O27" s="38">
        <f t="shared" si="0"/>
        <v>14431586</v>
      </c>
    </row>
    <row r="28" spans="1:15" ht="13.5" thickBot="1" x14ac:dyDescent="0.25">
      <c r="A28" s="46" t="s">
        <v>42</v>
      </c>
      <c r="B28" s="47" t="s">
        <v>43</v>
      </c>
      <c r="C28" s="44"/>
      <c r="D28" s="44">
        <f>C49</f>
        <v>143731</v>
      </c>
      <c r="E28" s="44">
        <f t="shared" ref="E28:N28" si="1">D49</f>
        <v>70145093</v>
      </c>
      <c r="F28" s="44">
        <f t="shared" si="1"/>
        <v>42022639</v>
      </c>
      <c r="G28" s="44">
        <f t="shared" si="1"/>
        <v>9874170</v>
      </c>
      <c r="H28" s="44">
        <f t="shared" si="1"/>
        <v>5671161</v>
      </c>
      <c r="I28" s="44">
        <f t="shared" si="1"/>
        <v>1502447</v>
      </c>
      <c r="J28" s="44">
        <f>I49</f>
        <v>1202358</v>
      </c>
      <c r="K28" s="44">
        <f t="shared" si="1"/>
        <v>794169</v>
      </c>
      <c r="L28" s="44">
        <f t="shared" si="1"/>
        <v>928580</v>
      </c>
      <c r="M28" s="44">
        <f t="shared" si="1"/>
        <v>682991</v>
      </c>
      <c r="N28" s="44">
        <f t="shared" si="1"/>
        <v>458202</v>
      </c>
      <c r="O28" s="38"/>
    </row>
    <row r="29" spans="1:15" ht="13.5" thickBot="1" x14ac:dyDescent="0.25">
      <c r="A29" s="48"/>
      <c r="B29" s="48" t="s">
        <v>44</v>
      </c>
      <c r="C29" s="49">
        <f>SUM(C15:C28)</f>
        <v>4665159</v>
      </c>
      <c r="D29" s="49">
        <f t="shared" ref="D29:N29" si="2">SUM(D15:D28)</f>
        <v>75118130</v>
      </c>
      <c r="E29" s="49">
        <f t="shared" si="2"/>
        <v>74063191</v>
      </c>
      <c r="F29" s="49">
        <f t="shared" si="2"/>
        <v>54107402</v>
      </c>
      <c r="G29" s="49">
        <f t="shared" si="2"/>
        <v>11553886</v>
      </c>
      <c r="H29" s="49">
        <f t="shared" si="2"/>
        <v>7340877</v>
      </c>
      <c r="I29" s="49">
        <f t="shared" si="2"/>
        <v>3182163</v>
      </c>
      <c r="J29" s="49">
        <f t="shared" si="2"/>
        <v>2922074</v>
      </c>
      <c r="K29" s="49">
        <f t="shared" si="2"/>
        <v>2803885</v>
      </c>
      <c r="L29" s="49">
        <f t="shared" si="2"/>
        <v>2658296</v>
      </c>
      <c r="M29" s="49">
        <f t="shared" si="2"/>
        <v>2462707</v>
      </c>
      <c r="N29" s="49">
        <f t="shared" si="2"/>
        <v>2147922</v>
      </c>
      <c r="O29" s="50">
        <f>SUM(O15:O28)</f>
        <v>109600151</v>
      </c>
    </row>
    <row r="30" spans="1:15" x14ac:dyDescent="0.2">
      <c r="A30" s="51"/>
      <c r="B30" s="52" t="s">
        <v>45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53"/>
    </row>
    <row r="31" spans="1:15" x14ac:dyDescent="0.2">
      <c r="A31" s="35" t="s">
        <v>46</v>
      </c>
      <c r="B31" s="41" t="s">
        <v>47</v>
      </c>
      <c r="C31" s="37">
        <v>859123</v>
      </c>
      <c r="D31" s="37">
        <v>783213</v>
      </c>
      <c r="E31" s="37">
        <v>776836</v>
      </c>
      <c r="F31" s="37">
        <v>769781</v>
      </c>
      <c r="G31" s="37">
        <v>677498</v>
      </c>
      <c r="H31" s="37">
        <v>677498</v>
      </c>
      <c r="I31" s="37">
        <v>677498</v>
      </c>
      <c r="J31" s="37">
        <v>677498</v>
      </c>
      <c r="K31" s="37">
        <v>677498</v>
      </c>
      <c r="L31" s="37">
        <v>677498</v>
      </c>
      <c r="M31" s="37">
        <v>677498</v>
      </c>
      <c r="N31" s="37">
        <v>677502</v>
      </c>
      <c r="O31" s="38">
        <f t="shared" ref="O31:O47" si="3">SUM(C31:N31)</f>
        <v>8608941</v>
      </c>
    </row>
    <row r="32" spans="1:15" ht="25.5" x14ac:dyDescent="0.2">
      <c r="A32" s="35" t="s">
        <v>48</v>
      </c>
      <c r="B32" s="39" t="s">
        <v>49</v>
      </c>
      <c r="C32" s="37">
        <v>127738</v>
      </c>
      <c r="D32" s="37">
        <v>127738</v>
      </c>
      <c r="E32" s="37">
        <v>127738</v>
      </c>
      <c r="F32" s="37">
        <v>125372</v>
      </c>
      <c r="G32" s="37">
        <v>127738</v>
      </c>
      <c r="H32" s="37">
        <v>118318</v>
      </c>
      <c r="I32" s="37">
        <v>118318</v>
      </c>
      <c r="J32" s="37">
        <v>118318</v>
      </c>
      <c r="K32" s="37">
        <v>118318</v>
      </c>
      <c r="L32" s="37">
        <v>118318</v>
      </c>
      <c r="M32" s="37">
        <v>118318</v>
      </c>
      <c r="N32" s="37">
        <v>118325</v>
      </c>
      <c r="O32" s="38">
        <f t="shared" si="3"/>
        <v>1464557</v>
      </c>
    </row>
    <row r="33" spans="1:15" x14ac:dyDescent="0.2">
      <c r="A33" s="35" t="s">
        <v>50</v>
      </c>
      <c r="B33" s="41" t="s">
        <v>51</v>
      </c>
      <c r="C33" s="37">
        <v>979489</v>
      </c>
      <c r="D33" s="37">
        <v>979489</v>
      </c>
      <c r="E33" s="37">
        <v>979489</v>
      </c>
      <c r="F33" s="37">
        <v>979489</v>
      </c>
      <c r="G33" s="37">
        <v>979489</v>
      </c>
      <c r="H33" s="37">
        <v>979489</v>
      </c>
      <c r="I33" s="37">
        <v>979489</v>
      </c>
      <c r="J33" s="37">
        <v>979489</v>
      </c>
      <c r="K33" s="37">
        <v>979489</v>
      </c>
      <c r="L33" s="37">
        <v>979489</v>
      </c>
      <c r="M33" s="37">
        <v>979489</v>
      </c>
      <c r="N33" s="37">
        <v>979495</v>
      </c>
      <c r="O33" s="38">
        <f t="shared" si="3"/>
        <v>11753874</v>
      </c>
    </row>
    <row r="34" spans="1:15" x14ac:dyDescent="0.2">
      <c r="A34" s="35" t="s">
        <v>52</v>
      </c>
      <c r="B34" s="41" t="s">
        <v>53</v>
      </c>
      <c r="C34" s="37">
        <v>125400</v>
      </c>
      <c r="D34" s="37">
        <v>100000</v>
      </c>
      <c r="E34" s="37">
        <v>100000</v>
      </c>
      <c r="F34" s="37">
        <v>100000</v>
      </c>
      <c r="G34" s="37">
        <v>50000</v>
      </c>
      <c r="H34" s="37">
        <v>50000</v>
      </c>
      <c r="I34" s="37">
        <v>100000</v>
      </c>
      <c r="J34" s="37">
        <f>220000-50000+12800</f>
        <v>182800</v>
      </c>
      <c r="K34" s="37">
        <v>100000</v>
      </c>
      <c r="L34" s="37">
        <v>200000</v>
      </c>
      <c r="M34" s="37">
        <f>300000-70800</f>
        <v>229200</v>
      </c>
      <c r="N34" s="37">
        <v>372600</v>
      </c>
      <c r="O34" s="38">
        <f t="shared" si="3"/>
        <v>1710000</v>
      </c>
    </row>
    <row r="35" spans="1:15" x14ac:dyDescent="0.2">
      <c r="A35" s="35" t="s">
        <v>54</v>
      </c>
      <c r="B35" s="41" t="s">
        <v>55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54"/>
      <c r="O35" s="38"/>
    </row>
    <row r="36" spans="1:15" x14ac:dyDescent="0.2">
      <c r="A36" s="35"/>
      <c r="B36" s="41" t="s">
        <v>56</v>
      </c>
      <c r="C36" s="37"/>
      <c r="D36" s="37">
        <v>42800</v>
      </c>
      <c r="E36" s="37">
        <v>13389</v>
      </c>
      <c r="F36" s="37">
        <v>28400</v>
      </c>
      <c r="G36" s="37"/>
      <c r="H36" s="37"/>
      <c r="I36" s="37">
        <v>0</v>
      </c>
      <c r="J36" s="37">
        <v>42800</v>
      </c>
      <c r="K36" s="37"/>
      <c r="L36" s="37">
        <v>0</v>
      </c>
      <c r="M36" s="37">
        <v>0</v>
      </c>
      <c r="N36" s="37">
        <v>0</v>
      </c>
      <c r="O36" s="38">
        <f t="shared" si="3"/>
        <v>127389</v>
      </c>
    </row>
    <row r="37" spans="1:15" x14ac:dyDescent="0.2">
      <c r="A37" s="35"/>
      <c r="B37" s="41" t="s">
        <v>57</v>
      </c>
      <c r="C37" s="37"/>
      <c r="D37" s="37"/>
      <c r="E37" s="37">
        <v>43100</v>
      </c>
      <c r="F37" s="37"/>
      <c r="G37" s="37">
        <v>48000</v>
      </c>
      <c r="H37" s="37">
        <v>13125</v>
      </c>
      <c r="I37" s="37">
        <v>104500</v>
      </c>
      <c r="J37" s="37"/>
      <c r="K37" s="37"/>
      <c r="L37" s="37"/>
      <c r="M37" s="37"/>
      <c r="N37" s="37"/>
      <c r="O37" s="38">
        <f t="shared" si="3"/>
        <v>208725</v>
      </c>
    </row>
    <row r="38" spans="1:15" x14ac:dyDescent="0.2">
      <c r="A38" s="35" t="s">
        <v>58</v>
      </c>
      <c r="B38" s="41" t="s">
        <v>59</v>
      </c>
      <c r="C38" s="37">
        <v>1700000</v>
      </c>
      <c r="D38" s="37">
        <v>2939797</v>
      </c>
      <c r="E38" s="37">
        <v>30000000</v>
      </c>
      <c r="F38" s="37">
        <v>30000000</v>
      </c>
      <c r="G38" s="37">
        <v>4000000</v>
      </c>
      <c r="H38" s="37">
        <v>4000000</v>
      </c>
      <c r="I38" s="37"/>
      <c r="J38" s="37">
        <v>127000</v>
      </c>
      <c r="K38" s="37"/>
      <c r="L38" s="37"/>
      <c r="M38" s="37"/>
      <c r="N38" s="37"/>
      <c r="O38" s="38">
        <f t="shared" si="3"/>
        <v>72766797</v>
      </c>
    </row>
    <row r="39" spans="1:15" x14ac:dyDescent="0.2">
      <c r="A39" s="35" t="s">
        <v>60</v>
      </c>
      <c r="B39" s="41" t="s">
        <v>61</v>
      </c>
      <c r="C39" s="37"/>
      <c r="D39" s="37"/>
      <c r="E39" s="37"/>
      <c r="F39" s="37">
        <v>1993900</v>
      </c>
      <c r="G39" s="37"/>
      <c r="H39" s="37"/>
      <c r="I39" s="37"/>
      <c r="J39" s="37"/>
      <c r="K39" s="37"/>
      <c r="L39" s="37"/>
      <c r="M39" s="37"/>
      <c r="N39" s="37"/>
      <c r="O39" s="38">
        <f t="shared" si="3"/>
        <v>1993900</v>
      </c>
    </row>
    <row r="40" spans="1:15" x14ac:dyDescent="0.2">
      <c r="A40" s="35" t="s">
        <v>62</v>
      </c>
      <c r="B40" s="41" t="s">
        <v>63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>
        <f t="shared" si="3"/>
        <v>0</v>
      </c>
    </row>
    <row r="41" spans="1:15" x14ac:dyDescent="0.2">
      <c r="A41" s="35"/>
      <c r="B41" s="41" t="s">
        <v>56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</row>
    <row r="42" spans="1:15" x14ac:dyDescent="0.2">
      <c r="A42" s="35"/>
      <c r="B42" s="41" t="s">
        <v>57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8"/>
    </row>
    <row r="43" spans="1:15" x14ac:dyDescent="0.2">
      <c r="A43" s="35" t="s">
        <v>64</v>
      </c>
      <c r="B43" s="41" t="s">
        <v>65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>
        <f t="shared" si="3"/>
        <v>0</v>
      </c>
    </row>
    <row r="44" spans="1:15" x14ac:dyDescent="0.2">
      <c r="A44" s="35"/>
      <c r="B44" s="41" t="s">
        <v>66</v>
      </c>
      <c r="C44" s="37">
        <v>729678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8">
        <f t="shared" si="3"/>
        <v>729678</v>
      </c>
    </row>
    <row r="45" spans="1:15" x14ac:dyDescent="0.2">
      <c r="A45" s="35"/>
      <c r="B45" s="41" t="s">
        <v>67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>
        <f t="shared" si="3"/>
        <v>0</v>
      </c>
    </row>
    <row r="46" spans="1:15" x14ac:dyDescent="0.2">
      <c r="A46" s="35" t="s">
        <v>68</v>
      </c>
      <c r="B46" s="41" t="s">
        <v>69</v>
      </c>
      <c r="C46" s="37"/>
      <c r="D46" s="37"/>
      <c r="E46" s="37"/>
      <c r="F46" s="37">
        <v>10236290</v>
      </c>
      <c r="G46" s="37"/>
      <c r="H46" s="37"/>
      <c r="I46" s="37"/>
      <c r="J46" s="37"/>
      <c r="K46" s="37"/>
      <c r="L46" s="37"/>
      <c r="M46" s="37"/>
      <c r="N46" s="37"/>
      <c r="O46" s="38">
        <f t="shared" si="3"/>
        <v>10236290</v>
      </c>
    </row>
    <row r="47" spans="1:15" ht="13.5" thickBot="1" x14ac:dyDescent="0.25">
      <c r="A47" s="46" t="s">
        <v>70</v>
      </c>
      <c r="B47" s="47" t="s">
        <v>71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8">
        <f t="shared" si="3"/>
        <v>0</v>
      </c>
    </row>
    <row r="48" spans="1:15" ht="13.5" thickBot="1" x14ac:dyDescent="0.25">
      <c r="A48" s="48"/>
      <c r="B48" s="48" t="s">
        <v>72</v>
      </c>
      <c r="C48" s="49">
        <f>SUM(C31:C47)</f>
        <v>4521428</v>
      </c>
      <c r="D48" s="49">
        <f t="shared" ref="D48:N48" si="4">SUM(D31:D47)</f>
        <v>4973037</v>
      </c>
      <c r="E48" s="49">
        <f t="shared" si="4"/>
        <v>32040552</v>
      </c>
      <c r="F48" s="49">
        <f t="shared" si="4"/>
        <v>44233232</v>
      </c>
      <c r="G48" s="49">
        <f t="shared" si="4"/>
        <v>5882725</v>
      </c>
      <c r="H48" s="49">
        <f t="shared" si="4"/>
        <v>5838430</v>
      </c>
      <c r="I48" s="49">
        <f t="shared" si="4"/>
        <v>1979805</v>
      </c>
      <c r="J48" s="49">
        <f t="shared" si="4"/>
        <v>2127905</v>
      </c>
      <c r="K48" s="49">
        <f t="shared" si="4"/>
        <v>1875305</v>
      </c>
      <c r="L48" s="49">
        <f t="shared" si="4"/>
        <v>1975305</v>
      </c>
      <c r="M48" s="49">
        <f t="shared" si="4"/>
        <v>2004505</v>
      </c>
      <c r="N48" s="49">
        <f t="shared" si="4"/>
        <v>2147922</v>
      </c>
      <c r="O48" s="50">
        <f>SUM(O31:O47)</f>
        <v>109600151</v>
      </c>
    </row>
    <row r="49" spans="1:15" ht="13.5" thickBot="1" x14ac:dyDescent="0.25">
      <c r="A49" s="55"/>
      <c r="B49" s="56" t="s">
        <v>73</v>
      </c>
      <c r="C49" s="57">
        <f>C29-C48</f>
        <v>143731</v>
      </c>
      <c r="D49" s="57">
        <f t="shared" ref="D49:N49" si="5">D29-D48</f>
        <v>70145093</v>
      </c>
      <c r="E49" s="57">
        <f t="shared" si="5"/>
        <v>42022639</v>
      </c>
      <c r="F49" s="57">
        <f t="shared" si="5"/>
        <v>9874170</v>
      </c>
      <c r="G49" s="57">
        <f t="shared" si="5"/>
        <v>5671161</v>
      </c>
      <c r="H49" s="57">
        <f t="shared" si="5"/>
        <v>1502447</v>
      </c>
      <c r="I49" s="57">
        <f t="shared" si="5"/>
        <v>1202358</v>
      </c>
      <c r="J49" s="57">
        <f t="shared" si="5"/>
        <v>794169</v>
      </c>
      <c r="K49" s="57">
        <f t="shared" si="5"/>
        <v>928580</v>
      </c>
      <c r="L49" s="57">
        <f t="shared" si="5"/>
        <v>682991</v>
      </c>
      <c r="M49" s="57">
        <f t="shared" si="5"/>
        <v>458202</v>
      </c>
      <c r="N49" s="57">
        <f t="shared" si="5"/>
        <v>0</v>
      </c>
      <c r="O49" s="58"/>
    </row>
    <row r="50" spans="1:15" x14ac:dyDescent="0.2">
      <c r="A50" s="2"/>
      <c r="B50" s="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5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3" spans="1:15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1:15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</row>
    <row r="56" spans="1:15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1:15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</sheetData>
  <mergeCells count="5">
    <mergeCell ref="A1:O3"/>
    <mergeCell ref="B5:E5"/>
    <mergeCell ref="B6:O6"/>
    <mergeCell ref="B7:O7"/>
    <mergeCell ref="B8:O8"/>
  </mergeCells>
  <pageMargins left="0.23622047244094491" right="0.23622047244094491" top="0.35433070866141736" bottom="0.55118110236220474" header="0.23622047244094491" footer="0.35433070866141736"/>
  <pageSetup paperSize="9" scale="65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Anita</cp:lastModifiedBy>
  <dcterms:created xsi:type="dcterms:W3CDTF">2021-06-25T08:02:28Z</dcterms:created>
  <dcterms:modified xsi:type="dcterms:W3CDTF">2021-07-04T17:42:25Z</dcterms:modified>
</cp:coreProperties>
</file>