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1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C42" i="1"/>
  <c r="E41" i="1" s="1"/>
  <c r="C38" i="1"/>
  <c r="C37" i="1"/>
  <c r="E35" i="1" s="1"/>
  <c r="C32" i="1"/>
  <c r="C31" i="1"/>
  <c r="C30" i="1"/>
  <c r="C29" i="1"/>
  <c r="E27" i="1" s="1"/>
  <c r="E21" i="1"/>
  <c r="E16" i="1"/>
  <c r="E15" i="1"/>
  <c r="E14" i="1"/>
  <c r="C13" i="1"/>
  <c r="C12" i="1"/>
  <c r="E11" i="1" l="1"/>
  <c r="E24" i="1" s="1"/>
  <c r="E44" i="1"/>
  <c r="E45" i="1" s="1"/>
  <c r="E48" i="1" s="1"/>
</calcChain>
</file>

<file path=xl/sharedStrings.xml><?xml version="1.0" encoding="utf-8"?>
<sst xmlns="http://schemas.openxmlformats.org/spreadsheetml/2006/main" count="97" uniqueCount="65">
  <si>
    <t>PORPÁC KÖZSÉG ÖNKORMÁNYZATA</t>
  </si>
  <si>
    <t>BEVÉTELEINEK ÉS KIADÁSAINAK MÉRLEGE</t>
  </si>
  <si>
    <t>2021. évre</t>
  </si>
  <si>
    <t>1.</t>
  </si>
  <si>
    <t>BEVÉTELEK:</t>
  </si>
  <si>
    <t>1.1.</t>
  </si>
  <si>
    <t>MŰKÖDÉSI TÁMOGATÁSOK ÁLLAMHÁZTARTÁSON BELÜLRŐL</t>
  </si>
  <si>
    <t xml:space="preserve">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</si>
  <si>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</si>
  <si>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</si>
  <si>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1.2.</t>
  </si>
  <si>
    <t>FELHALMOZÁSI TÁMOGATÁSOK ÁLLAMHÁZTARTÁSON BELÜLRŐL</t>
  </si>
  <si>
    <t>1.3.</t>
  </si>
  <si>
    <t>KÖZHATALMI BEVÉTELEK</t>
  </si>
  <si>
    <t>1.4.</t>
  </si>
  <si>
    <t>MŰKÖDÉSI BEVÉTELEK</t>
  </si>
  <si>
    <t>1.5.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</si>
  <si>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</si>
  <si>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</si>
  <si>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</si>
  <si>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1.6.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</si>
  <si>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</si>
  <si>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</si>
  <si>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</si>
  <si>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1.7.</t>
  </si>
  <si>
    <t>TÁRGYÉVI BEVÉTELEK ÖSSZESEN:</t>
  </si>
  <si>
    <t xml:space="preserve"> Ft </t>
  </si>
  <si>
    <t>2.</t>
  </si>
  <si>
    <t>KIADÁSOK:</t>
  </si>
  <si>
    <t>2.1.</t>
  </si>
  <si>
    <t>MŰKÖDÉSI KIADÁSOK</t>
  </si>
  <si>
    <t xml:space="preserve"> ebből:</t>
  </si>
  <si>
    <t>2.1.1.</t>
  </si>
  <si>
    <t xml:space="preserve">       Személyi juttatások</t>
  </si>
  <si>
    <t>2.1.2.</t>
  </si>
  <si>
    <t xml:space="preserve">       Munkáltatót terhelő járulékok</t>
  </si>
  <si>
    <t>2.1.3.</t>
  </si>
  <si>
    <t xml:space="preserve">       Dologi kiadások</t>
  </si>
  <si>
    <t>2.1.4.</t>
  </si>
  <si>
    <t xml:space="preserve">       Társadalom, szociálpolitikai és egyéb társadalombiztosítási juttatások</t>
  </si>
  <si>
    <t>2.1.5.</t>
  </si>
  <si>
    <t xml:space="preserve">       Egyéb működési kiadások</t>
  </si>
  <si>
    <t xml:space="preserve">       Tartalékok</t>
  </si>
  <si>
    <t>2.2.</t>
  </si>
  <si>
    <t>FELHALMOZÁSI KIADÁSOK</t>
  </si>
  <si>
    <t>2.2.1.</t>
  </si>
  <si>
    <t xml:space="preserve">       Beruházások</t>
  </si>
  <si>
    <t>2.2.2.</t>
  </si>
  <si>
    <t xml:space="preserve">       Felújítások</t>
  </si>
  <si>
    <t>2.2.3.</t>
  </si>
  <si>
    <t xml:space="preserve">       Egyéb felhalmozási kiadások</t>
  </si>
  <si>
    <t>2.2.4.</t>
  </si>
  <si>
    <t xml:space="preserve">       Tartalék</t>
  </si>
  <si>
    <t>2.3.</t>
  </si>
  <si>
    <t>FINANSZÍROZÁSI KIADÁSOK</t>
  </si>
  <si>
    <t xml:space="preserve"> ebből: Áht-n belüli megelőlegezések visszafizetése</t>
  </si>
  <si>
    <t xml:space="preserve">           befektetési célú részesedések vásárlása</t>
  </si>
  <si>
    <t>2.4.</t>
  </si>
  <si>
    <t>TÁRGYÉVI KIADÁSOK ÖSSZESEN:</t>
  </si>
  <si>
    <t>3.</t>
  </si>
  <si>
    <t>TÁRGYÉVI BEVÉTELEK ÉS KIADÁSOK EGYENLEGE:</t>
  </si>
  <si>
    <t>4.</t>
  </si>
  <si>
    <t xml:space="preserve">ELŐZŐ ÉVI KÖLTSÉGVETÉSI MARADVÁNY IGÉNYBEVÉTELE </t>
  </si>
  <si>
    <t>5.</t>
  </si>
  <si>
    <t>TÁRGYÉVI KÖLTSÉGVETÉSI HIÁNY: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</si>
</sst>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</cellStyleXfs>
  <cellXfs count="28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2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3" applyFont="1" applyAlignment="1"/>
    <xf numFmtId="0" fontId="0" fillId="0" borderId="0" xfId="0" applyAlignment="1"/>
    <xf numFmtId="0" fontId="2" fillId="0" borderId="0" xfId="4" applyFont="1"/>
    <xf numFmtId="164" fontId="2" fillId="0" borderId="0" xfId="1" applyNumberFormat="1" applyFont="1"/>
    <xf numFmtId="164" fontId="5" fillId="0" borderId="0" xfId="1" applyNumberFormat="1" applyFont="1"/>
    <xf numFmtId="0" fontId="6" fillId="0" borderId="0" xfId="4" applyFont="1"/>
    <xf numFmtId="0" fontId="5" fillId="0" borderId="0" xfId="4" applyFont="1"/>
    <xf numFmtId="0" fontId="2" fillId="0" borderId="0" xfId="4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0" xfId="4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5" fillId="0" borderId="0" xfId="3" applyFont="1"/>
    <xf numFmtId="0" fontId="2" fillId="0" borderId="0" xfId="3" applyFont="1"/>
    <xf numFmtId="0" fontId="2" fillId="0" borderId="0" xfId="5" applyFont="1"/>
    <xf numFmtId="164" fontId="5" fillId="0" borderId="0" xfId="1" applyNumberFormat="1" applyFont="1" applyAlignment="1">
      <alignment horizontal="right"/>
    </xf>
    <xf numFmtId="0" fontId="5" fillId="0" borderId="0" xfId="4" applyFont="1" applyAlignment="1">
      <alignment horizontal="left" wrapText="1"/>
    </xf>
    <xf numFmtId="0" fontId="5" fillId="0" borderId="0" xfId="4" applyFont="1" applyAlignment="1"/>
    <xf numFmtId="0" fontId="2" fillId="0" borderId="0" xfId="2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3" applyFont="1" applyAlignment="1"/>
    <xf numFmtId="0" fontId="0" fillId="0" borderId="0" xfId="0" applyAlignment="1"/>
    <xf numFmtId="0" fontId="5" fillId="0" borderId="0" xfId="2" applyFont="1" applyAlignment="1">
      <alignment horizontal="center" vertical="top"/>
    </xf>
    <xf numFmtId="0" fontId="5" fillId="0" borderId="0" xfId="4" applyFont="1" applyAlignment="1">
      <alignment horizontal="center"/>
    </xf>
  </cellXfs>
  <cellStyles count="6">
    <cellStyle name="Ezres" xfId="1" builtinId="3"/>
    <cellStyle name="Normál" xfId="0" builtinId="0"/>
    <cellStyle name="Normál_KTGV99" xfId="3"/>
    <cellStyle name="Normál_Munka1" xfId="4"/>
    <cellStyle name="Normál_Munka3" xfId="2"/>
    <cellStyle name="Normál_PHKV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P&#193;C-R-Mell&#233;klet-'2021.%20(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Mérleg"/>
      <sheetName val="Bevételek"/>
      <sheetName val="Köt.önként v. bevétel "/>
      <sheetName val="Korm.funkciók"/>
      <sheetName val="Köt. önként v. kiadás"/>
      <sheetName val="Pe. átadások"/>
      <sheetName val="9.közgazd. mérleg"/>
      <sheetName val="10.előirányzat felh.ü."/>
      <sheetName val="Felújítások"/>
      <sheetName val="Munka1"/>
    </sheetNames>
    <sheetDataSet>
      <sheetData sheetId="0"/>
      <sheetData sheetId="1"/>
      <sheetData sheetId="2">
        <row r="45">
          <cell r="H45">
            <v>18562709</v>
          </cell>
        </row>
        <row r="54">
          <cell r="H54">
            <v>314256</v>
          </cell>
        </row>
        <row r="59">
          <cell r="H59">
            <v>0</v>
          </cell>
        </row>
        <row r="63">
          <cell r="H63">
            <v>73107260</v>
          </cell>
        </row>
        <row r="75">
          <cell r="H75">
            <v>1220000</v>
          </cell>
        </row>
        <row r="84">
          <cell r="H84">
            <v>1964340</v>
          </cell>
        </row>
        <row r="94">
          <cell r="H94">
            <v>14431586</v>
          </cell>
        </row>
      </sheetData>
      <sheetData sheetId="3"/>
      <sheetData sheetId="4">
        <row r="34">
          <cell r="E34">
            <v>8608941</v>
          </cell>
          <cell r="F34">
            <v>1464557</v>
          </cell>
          <cell r="G34">
            <v>11753874</v>
          </cell>
          <cell r="H34">
            <v>1710000</v>
          </cell>
          <cell r="K34">
            <v>72766797</v>
          </cell>
          <cell r="L34">
            <v>1993900</v>
          </cell>
          <cell r="O34">
            <v>729678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tabSelected="1" zoomScaleNormal="100" workbookViewId="0">
      <selection activeCell="B5" sqref="B5:F5"/>
    </sheetView>
  </sheetViews>
  <sheetFormatPr defaultRowHeight="12.75" x14ac:dyDescent="0.2"/>
  <cols>
    <col min="1" max="1" width="9.140625" style="1"/>
    <col min="2" max="2" width="58.5703125" customWidth="1"/>
    <col min="3" max="3" width="13.140625" customWidth="1"/>
    <col min="4" max="4" width="4.42578125" customWidth="1"/>
    <col min="5" max="5" width="14.7109375" bestFit="1" customWidth="1"/>
    <col min="6" max="6" width="6.7109375" customWidth="1"/>
  </cols>
  <sheetData>
    <row r="1" spans="1:7" ht="15.75" x14ac:dyDescent="0.2">
      <c r="B1" s="22"/>
      <c r="C1" s="23"/>
      <c r="D1" s="23"/>
      <c r="E1" s="23"/>
      <c r="F1" s="23"/>
      <c r="G1" s="2"/>
    </row>
    <row r="2" spans="1:7" ht="15.75" x14ac:dyDescent="0.2">
      <c r="B2" s="3"/>
      <c r="C2" s="4"/>
      <c r="D2" s="4"/>
      <c r="E2" s="4"/>
      <c r="F2" s="4"/>
      <c r="G2" s="2"/>
    </row>
    <row r="3" spans="1:7" ht="15.75" x14ac:dyDescent="0.25">
      <c r="A3" s="24"/>
      <c r="B3" s="25"/>
      <c r="C3" s="25"/>
      <c r="D3" s="25"/>
      <c r="E3" s="25"/>
      <c r="F3" s="25"/>
      <c r="G3" s="2"/>
    </row>
    <row r="4" spans="1:7" ht="15.75" x14ac:dyDescent="0.25">
      <c r="A4" s="5"/>
      <c r="B4" s="6"/>
      <c r="C4" s="6"/>
      <c r="D4" s="6"/>
      <c r="E4" s="6"/>
      <c r="F4" s="6"/>
      <c r="G4" s="2"/>
    </row>
    <row r="5" spans="1:7" ht="15.75" x14ac:dyDescent="0.2">
      <c r="B5" s="26"/>
      <c r="C5" s="26"/>
      <c r="D5" s="26"/>
      <c r="E5" s="26"/>
      <c r="F5" s="26"/>
      <c r="G5" s="2"/>
    </row>
    <row r="6" spans="1:7" ht="15.75" x14ac:dyDescent="0.25">
      <c r="B6" s="27" t="s">
        <v>0</v>
      </c>
      <c r="C6" s="27"/>
      <c r="D6" s="27"/>
      <c r="E6" s="27"/>
      <c r="F6" s="27"/>
    </row>
    <row r="7" spans="1:7" ht="15.75" x14ac:dyDescent="0.25">
      <c r="B7" s="27" t="s">
        <v>1</v>
      </c>
      <c r="C7" s="27"/>
      <c r="D7" s="27"/>
      <c r="E7" s="27"/>
      <c r="F7" s="27"/>
    </row>
    <row r="8" spans="1:7" ht="15.75" x14ac:dyDescent="0.25">
      <c r="B8" s="27" t="s">
        <v>2</v>
      </c>
      <c r="C8" s="27"/>
      <c r="D8" s="27"/>
      <c r="E8" s="27"/>
      <c r="F8" s="27"/>
    </row>
    <row r="9" spans="1:7" ht="7.5" customHeight="1" x14ac:dyDescent="0.25">
      <c r="B9" s="7"/>
      <c r="C9" s="8"/>
      <c r="D9" s="7"/>
      <c r="E9" s="9"/>
      <c r="F9" s="7"/>
    </row>
    <row r="10" spans="1:7" ht="15.75" x14ac:dyDescent="0.25">
      <c r="A10" s="1" t="s">
        <v>3</v>
      </c>
      <c r="B10" s="10" t="s">
        <v>4</v>
      </c>
      <c r="C10" s="8"/>
      <c r="D10" s="7"/>
      <c r="E10" s="9"/>
      <c r="F10" s="7"/>
    </row>
    <row r="11" spans="1:7" ht="15.75" x14ac:dyDescent="0.25">
      <c r="A11" s="1" t="s">
        <v>5</v>
      </c>
      <c r="B11" s="11" t="s">
        <v>6</v>
      </c>
      <c r="C11" s="8"/>
      <c r="D11" s="7"/>
      <c r="E11" s="9">
        <f>C12+C13</f>
        <v>18876965</v>
      </c>
      <c r="F11" s="7" t="s">
        <v>7</v>
      </c>
    </row>
    <row r="12" spans="1:7" ht="31.5" x14ac:dyDescent="0.25">
      <c r="B12" s="12" t="s">
        <v>8</v>
      </c>
      <c r="C12" s="13">
        <f>[1]Bevételek!$H$45</f>
        <v>18562709</v>
      </c>
      <c r="D12" s="12" t="s">
        <v>7</v>
      </c>
      <c r="E12" s="9"/>
      <c r="F12" s="7"/>
    </row>
    <row r="13" spans="1:7" ht="31.5" x14ac:dyDescent="0.25">
      <c r="B13" s="12" t="s">
        <v>9</v>
      </c>
      <c r="C13" s="13">
        <f>[1]Bevételek!$H$54</f>
        <v>314256</v>
      </c>
      <c r="D13" s="12" t="s">
        <v>7</v>
      </c>
      <c r="E13" s="9"/>
      <c r="F13" s="7"/>
    </row>
    <row r="14" spans="1:7" ht="15.75" x14ac:dyDescent="0.25">
      <c r="A14" s="1" t="s">
        <v>10</v>
      </c>
      <c r="B14" s="11" t="s">
        <v>11</v>
      </c>
      <c r="C14" s="8"/>
      <c r="D14" s="7"/>
      <c r="E14" s="9">
        <f>[1]Bevételek!$H$59+[1]Bevételek!H63</f>
        <v>73107260</v>
      </c>
      <c r="F14" s="7" t="s">
        <v>7</v>
      </c>
    </row>
    <row r="15" spans="1:7" ht="15.75" x14ac:dyDescent="0.25">
      <c r="A15" s="1" t="s">
        <v>12</v>
      </c>
      <c r="B15" s="11" t="s">
        <v>13</v>
      </c>
      <c r="C15" s="8"/>
      <c r="D15" s="7"/>
      <c r="E15" s="9">
        <f>[1]Bevételek!$H$75</f>
        <v>1220000</v>
      </c>
      <c r="F15" s="7" t="s">
        <v>7</v>
      </c>
    </row>
    <row r="16" spans="1:7" ht="15.75" x14ac:dyDescent="0.25">
      <c r="A16" s="1" t="s">
        <v>14</v>
      </c>
      <c r="B16" s="11" t="s">
        <v>15</v>
      </c>
      <c r="C16" s="8"/>
      <c r="D16" s="7"/>
      <c r="E16" s="9">
        <f>[1]Bevételek!$H$84</f>
        <v>1964340</v>
      </c>
      <c r="F16" s="7" t="s">
        <v>7</v>
      </c>
    </row>
    <row r="17" spans="1:6" ht="3" customHeight="1" x14ac:dyDescent="0.25">
      <c r="B17" s="11"/>
      <c r="C17" s="9"/>
      <c r="D17" s="11"/>
      <c r="E17" s="9">
        <v>0</v>
      </c>
      <c r="F17" s="7" t="s">
        <v>7</v>
      </c>
    </row>
    <row r="18" spans="1:6" ht="15.75" x14ac:dyDescent="0.25">
      <c r="A18" s="1" t="s">
        <v>16</v>
      </c>
      <c r="B18" s="11" t="s">
        <v>17</v>
      </c>
      <c r="C18" s="8"/>
      <c r="D18" s="7"/>
      <c r="E18" s="9">
        <v>0</v>
      </c>
      <c r="F18" s="7" t="s">
        <v>7</v>
      </c>
    </row>
    <row r="19" spans="1:6" ht="31.5" x14ac:dyDescent="0.25">
      <c r="B19" s="12" t="s">
        <v>18</v>
      </c>
      <c r="C19" s="13">
        <v>0</v>
      </c>
      <c r="D19" s="12" t="s">
        <v>7</v>
      </c>
      <c r="E19" s="12"/>
      <c r="F19" s="7"/>
    </row>
    <row r="20" spans="1:6" ht="15.75" x14ac:dyDescent="0.25">
      <c r="B20" s="14" t="s">
        <v>19</v>
      </c>
      <c r="C20" s="13">
        <v>0</v>
      </c>
      <c r="D20" s="7" t="s">
        <v>7</v>
      </c>
      <c r="E20" s="9"/>
      <c r="F20" s="7"/>
    </row>
    <row r="21" spans="1:6" ht="15.75" x14ac:dyDescent="0.25">
      <c r="A21" s="1" t="s">
        <v>20</v>
      </c>
      <c r="B21" s="11" t="s">
        <v>21</v>
      </c>
      <c r="C21" s="8"/>
      <c r="D21" s="7"/>
      <c r="E21" s="9">
        <f>C22+C23</f>
        <v>0</v>
      </c>
      <c r="F21" s="7" t="s">
        <v>7</v>
      </c>
    </row>
    <row r="22" spans="1:6" ht="31.5" x14ac:dyDescent="0.25">
      <c r="B22" s="12" t="s">
        <v>22</v>
      </c>
      <c r="C22" s="8"/>
      <c r="D22" s="7" t="s">
        <v>7</v>
      </c>
      <c r="E22" s="9"/>
      <c r="F22" s="7"/>
    </row>
    <row r="23" spans="1:6" ht="15.75" x14ac:dyDescent="0.25">
      <c r="B23" s="7" t="s">
        <v>23</v>
      </c>
      <c r="C23" s="15"/>
      <c r="D23" s="7" t="s">
        <v>7</v>
      </c>
      <c r="E23" s="9"/>
      <c r="F23" s="7"/>
    </row>
    <row r="24" spans="1:6" ht="15.75" x14ac:dyDescent="0.25">
      <c r="A24" s="1" t="s">
        <v>24</v>
      </c>
      <c r="B24" s="11" t="s">
        <v>25</v>
      </c>
      <c r="C24" s="9"/>
      <c r="D24" s="11"/>
      <c r="E24" s="9">
        <f>E11+E15+E16+E14+E21</f>
        <v>95168565</v>
      </c>
      <c r="F24" s="11" t="s">
        <v>26</v>
      </c>
    </row>
    <row r="25" spans="1:6" ht="15.75" x14ac:dyDescent="0.25">
      <c r="B25" s="11"/>
      <c r="C25" s="9"/>
      <c r="D25" s="11"/>
      <c r="E25" s="9"/>
      <c r="F25" s="11"/>
    </row>
    <row r="26" spans="1:6" ht="15.75" x14ac:dyDescent="0.25">
      <c r="A26" s="1" t="s">
        <v>27</v>
      </c>
      <c r="B26" s="10" t="s">
        <v>28</v>
      </c>
      <c r="C26" s="8"/>
      <c r="D26" s="7"/>
      <c r="E26" s="9"/>
      <c r="F26" s="7"/>
    </row>
    <row r="27" spans="1:6" ht="15.75" x14ac:dyDescent="0.25">
      <c r="A27" s="1" t="s">
        <v>29</v>
      </c>
      <c r="B27" s="16" t="s">
        <v>30</v>
      </c>
      <c r="C27" s="8"/>
      <c r="D27" s="7"/>
      <c r="E27" s="9">
        <f>C29+C30+C31+C32+C33</f>
        <v>23873486</v>
      </c>
      <c r="F27" s="7" t="s">
        <v>7</v>
      </c>
    </row>
    <row r="28" spans="1:6" ht="15.75" x14ac:dyDescent="0.25">
      <c r="B28" s="17" t="s">
        <v>31</v>
      </c>
      <c r="C28" s="8"/>
      <c r="D28" s="7"/>
      <c r="E28" s="9"/>
      <c r="F28" s="7"/>
    </row>
    <row r="29" spans="1:6" ht="15.75" x14ac:dyDescent="0.25">
      <c r="A29" s="1" t="s">
        <v>32</v>
      </c>
      <c r="B29" s="7" t="s">
        <v>33</v>
      </c>
      <c r="C29" s="8">
        <f>[1]Korm.funkciók!E34</f>
        <v>8608941</v>
      </c>
      <c r="D29" s="7" t="s">
        <v>7</v>
      </c>
      <c r="E29" s="9"/>
      <c r="F29" s="7"/>
    </row>
    <row r="30" spans="1:6" ht="15.75" x14ac:dyDescent="0.25">
      <c r="A30" s="1" t="s">
        <v>34</v>
      </c>
      <c r="B30" s="7" t="s">
        <v>35</v>
      </c>
      <c r="C30" s="8">
        <f>[1]Korm.funkciók!F34</f>
        <v>1464557</v>
      </c>
      <c r="D30" s="7" t="s">
        <v>7</v>
      </c>
      <c r="E30" s="9"/>
      <c r="F30" s="7"/>
    </row>
    <row r="31" spans="1:6" ht="15.75" x14ac:dyDescent="0.25">
      <c r="A31" s="1" t="s">
        <v>36</v>
      </c>
      <c r="B31" s="7" t="s">
        <v>37</v>
      </c>
      <c r="C31" s="8">
        <f>[1]Korm.funkciók!G34</f>
        <v>11753874</v>
      </c>
      <c r="D31" s="7" t="s">
        <v>7</v>
      </c>
      <c r="E31" s="9"/>
      <c r="F31" s="7"/>
    </row>
    <row r="32" spans="1:6" ht="15.75" x14ac:dyDescent="0.25">
      <c r="A32" s="1" t="s">
        <v>38</v>
      </c>
      <c r="B32" s="18" t="s">
        <v>39</v>
      </c>
      <c r="C32" s="8">
        <f>[1]Korm.funkciók!H34</f>
        <v>1710000</v>
      </c>
      <c r="D32" s="7" t="s">
        <v>7</v>
      </c>
      <c r="E32" s="9"/>
      <c r="F32" s="7"/>
    </row>
    <row r="33" spans="1:6" ht="15.75" x14ac:dyDescent="0.25">
      <c r="A33" s="1" t="s">
        <v>40</v>
      </c>
      <c r="B33" s="7" t="s">
        <v>41</v>
      </c>
      <c r="C33" s="8">
        <v>336114</v>
      </c>
      <c r="D33" s="7" t="s">
        <v>7</v>
      </c>
      <c r="E33" s="9"/>
      <c r="F33" s="7"/>
    </row>
    <row r="34" spans="1:6" ht="15.75" x14ac:dyDescent="0.25">
      <c r="B34" s="7" t="s">
        <v>42</v>
      </c>
      <c r="C34" s="8">
        <v>10236290</v>
      </c>
      <c r="D34" s="7" t="s">
        <v>7</v>
      </c>
      <c r="E34" s="9"/>
      <c r="F34" s="7"/>
    </row>
    <row r="35" spans="1:6" ht="15.75" x14ac:dyDescent="0.25">
      <c r="A35" s="1" t="s">
        <v>43</v>
      </c>
      <c r="B35" s="16" t="s">
        <v>44</v>
      </c>
      <c r="C35" s="9"/>
      <c r="D35" s="11"/>
      <c r="E35" s="19">
        <f>C37+C38</f>
        <v>74760697</v>
      </c>
      <c r="F35" s="11" t="s">
        <v>7</v>
      </c>
    </row>
    <row r="36" spans="1:6" ht="15.75" x14ac:dyDescent="0.25">
      <c r="B36" s="17" t="s">
        <v>31</v>
      </c>
      <c r="C36" s="8"/>
      <c r="D36" s="7"/>
      <c r="E36" s="9"/>
      <c r="F36" s="7"/>
    </row>
    <row r="37" spans="1:6" ht="15.75" x14ac:dyDescent="0.25">
      <c r="A37" s="1" t="s">
        <v>45</v>
      </c>
      <c r="B37" s="7" t="s">
        <v>46</v>
      </c>
      <c r="C37" s="15">
        <f>[1]Korm.funkciók!K34</f>
        <v>72766797</v>
      </c>
      <c r="D37" s="7" t="s">
        <v>7</v>
      </c>
      <c r="E37" s="9"/>
      <c r="F37" s="7"/>
    </row>
    <row r="38" spans="1:6" ht="15.75" x14ac:dyDescent="0.25">
      <c r="A38" s="1" t="s">
        <v>47</v>
      </c>
      <c r="B38" s="7" t="s">
        <v>48</v>
      </c>
      <c r="C38" s="15">
        <f>[1]Korm.funkciók!L34</f>
        <v>1993900</v>
      </c>
      <c r="D38" s="7" t="s">
        <v>7</v>
      </c>
      <c r="E38" s="9"/>
      <c r="F38" s="7"/>
    </row>
    <row r="39" spans="1:6" ht="15.75" x14ac:dyDescent="0.25">
      <c r="A39" s="1" t="s">
        <v>49</v>
      </c>
      <c r="B39" s="7" t="s">
        <v>50</v>
      </c>
      <c r="C39" s="15"/>
      <c r="D39" s="7" t="s">
        <v>7</v>
      </c>
      <c r="E39" s="9"/>
      <c r="F39" s="7"/>
    </row>
    <row r="40" spans="1:6" ht="15.75" x14ac:dyDescent="0.25">
      <c r="A40" s="1" t="s">
        <v>51</v>
      </c>
      <c r="B40" s="7" t="s">
        <v>52</v>
      </c>
      <c r="C40" s="15"/>
      <c r="D40" s="7" t="s">
        <v>7</v>
      </c>
      <c r="E40" s="9"/>
      <c r="F40" s="7"/>
    </row>
    <row r="41" spans="1:6" ht="15.75" x14ac:dyDescent="0.25">
      <c r="A41" s="1" t="s">
        <v>53</v>
      </c>
      <c r="B41" s="11" t="s">
        <v>54</v>
      </c>
      <c r="C41" s="15"/>
      <c r="D41" s="7"/>
      <c r="E41" s="9">
        <f>C42+C43</f>
        <v>729678</v>
      </c>
      <c r="F41" s="7" t="s">
        <v>7</v>
      </c>
    </row>
    <row r="42" spans="1:6" ht="15.75" x14ac:dyDescent="0.25">
      <c r="B42" s="7" t="s">
        <v>55</v>
      </c>
      <c r="C42" s="8">
        <f>[1]Korm.funkciók!O34</f>
        <v>729678</v>
      </c>
      <c r="D42" s="7" t="s">
        <v>7</v>
      </c>
      <c r="E42" s="9"/>
      <c r="F42" s="7"/>
    </row>
    <row r="43" spans="1:6" ht="15.75" x14ac:dyDescent="0.25">
      <c r="B43" s="7" t="s">
        <v>56</v>
      </c>
      <c r="C43" s="8"/>
      <c r="D43" s="7" t="s">
        <v>7</v>
      </c>
      <c r="E43" s="9"/>
      <c r="F43" s="7"/>
    </row>
    <row r="44" spans="1:6" ht="23.25" customHeight="1" x14ac:dyDescent="0.25">
      <c r="A44" s="1" t="s">
        <v>57</v>
      </c>
      <c r="B44" s="11" t="s">
        <v>58</v>
      </c>
      <c r="C44" s="9"/>
      <c r="D44" s="11"/>
      <c r="E44" s="9">
        <f>E27+E35+E41</f>
        <v>99363861</v>
      </c>
      <c r="F44" s="11" t="s">
        <v>26</v>
      </c>
    </row>
    <row r="45" spans="1:6" ht="23.25" customHeight="1" x14ac:dyDescent="0.25">
      <c r="A45" s="1" t="s">
        <v>59</v>
      </c>
      <c r="B45" s="11" t="s">
        <v>60</v>
      </c>
      <c r="C45" s="9"/>
      <c r="D45" s="11"/>
      <c r="E45" s="9">
        <f>E24-E44</f>
        <v>-4195296</v>
      </c>
      <c r="F45" s="11" t="s">
        <v>7</v>
      </c>
    </row>
    <row r="46" spans="1:6" ht="23.25" customHeight="1" x14ac:dyDescent="0.25">
      <c r="B46" s="11"/>
      <c r="C46" s="9"/>
      <c r="D46" s="11"/>
      <c r="E46" s="9"/>
      <c r="F46" s="11"/>
    </row>
    <row r="47" spans="1:6" ht="15.75" x14ac:dyDescent="0.25">
      <c r="A47" s="1" t="s">
        <v>61</v>
      </c>
      <c r="B47" s="20" t="s">
        <v>62</v>
      </c>
      <c r="C47" s="9"/>
      <c r="D47" s="11"/>
      <c r="E47" s="9">
        <f>[1]Bevételek!H94</f>
        <v>14431586</v>
      </c>
      <c r="F47" s="21" t="s">
        <v>7</v>
      </c>
    </row>
    <row r="48" spans="1:6" ht="25.5" customHeight="1" x14ac:dyDescent="0.25">
      <c r="A48" s="1" t="s">
        <v>63</v>
      </c>
      <c r="B48" s="11" t="s">
        <v>64</v>
      </c>
      <c r="C48" s="9"/>
      <c r="D48" s="11"/>
      <c r="E48" s="9">
        <f>E45+E47</f>
        <v>10236290</v>
      </c>
      <c r="F48" s="11" t="s">
        <v>7</v>
      </c>
    </row>
  </sheetData>
  <mergeCells count="6">
    <mergeCell ref="B8:F8"/>
    <mergeCell ref="B1:F1"/>
    <mergeCell ref="A3:F3"/>
    <mergeCell ref="B5:F5"/>
    <mergeCell ref="B6:F6"/>
    <mergeCell ref="B7:F7"/>
  </mergeCells>
  <pageMargins left="0.55118110236220474" right="0.35433070866141736" top="0.70866141732283472" bottom="0.4724409448818898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2021-06-25T07:57:52Z</dcterms:created>
  <dcterms:modified xsi:type="dcterms:W3CDTF">2021-07-04T17:39:03Z</dcterms:modified>
</cp:coreProperties>
</file>